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8445" activeTab="1"/>
  </bookViews>
  <sheets>
    <sheet name="１３２" sheetId="1" r:id="rId1"/>
    <sheet name="１３４" sheetId="2" r:id="rId2"/>
    <sheet name="１３６" sheetId="3" r:id="rId3"/>
    <sheet name="１３８" sheetId="4" r:id="rId4"/>
    <sheet name="１４０" sheetId="5" r:id="rId5"/>
    <sheet name="１４２" sheetId="6" r:id="rId6"/>
    <sheet name="１４４" sheetId="7" r:id="rId7"/>
  </sheets>
  <definedNames>
    <definedName name="_xlnm.Print_Area" localSheetId="0">'１３２'!$A$1:$O$63</definedName>
    <definedName name="_xlnm.Print_Area" localSheetId="1">'１３４'!$A$1:$W$73</definedName>
  </definedNames>
  <calcPr calcMode="manual" fullCalcOnLoad="1"/>
</workbook>
</file>

<file path=xl/sharedStrings.xml><?xml version="1.0" encoding="utf-8"?>
<sst xmlns="http://schemas.openxmlformats.org/spreadsheetml/2006/main" count="1070" uniqueCount="499">
  <si>
    <t>（単位：百万円）</t>
  </si>
  <si>
    <t>合    計</t>
  </si>
  <si>
    <t>銀    行</t>
  </si>
  <si>
    <t>信 用 組 合</t>
  </si>
  <si>
    <t>労 働 金 庫</t>
  </si>
  <si>
    <t>農    協</t>
  </si>
  <si>
    <t>漁    協</t>
  </si>
  <si>
    <t>農 林 中 金</t>
  </si>
  <si>
    <t>郵  便  局</t>
  </si>
  <si>
    <t>商 工 中 金</t>
  </si>
  <si>
    <t>―</t>
  </si>
  <si>
    <t>…</t>
  </si>
  <si>
    <t>合　　計</t>
  </si>
  <si>
    <t>銀　　行</t>
  </si>
  <si>
    <t>第 二 地 銀</t>
  </si>
  <si>
    <t>信 用 金 庫</t>
  </si>
  <si>
    <t>132 金融及び財政</t>
  </si>
  <si>
    <t>金融及び財政 133</t>
  </si>
  <si>
    <t>１２　　　金　　　融　　　及　　　び　　　財　　　政</t>
  </si>
  <si>
    <t>７２　　金　融　機　関　別　預　金　残　高（各年度３月31日現在）</t>
  </si>
  <si>
    <t>年度末及び月次</t>
  </si>
  <si>
    <t>第 二 地 銀</t>
  </si>
  <si>
    <t>信 用 金 庫</t>
  </si>
  <si>
    <t>注１　預金残高は総預金（表面預金）であり、譲渡性預金・債券を含まない。</t>
  </si>
  <si>
    <t xml:space="preserve">　２　銀行には地方銀行、都市銀行、長期信用銀行、信託銀行が入っている。  </t>
  </si>
  <si>
    <t>　３　合計は、掲載分を足したものであって、金融機関全体の合計ではない。</t>
  </si>
  <si>
    <t>資料　北陸財務局、関係金融機関</t>
  </si>
  <si>
    <t>７３　　金　融　機　関　別　貸　出　残　高（各年度３月31日現在）</t>
  </si>
  <si>
    <t>中小企業　　金融公庫</t>
  </si>
  <si>
    <t>国　　民　　　　　金融公庫</t>
  </si>
  <si>
    <t>日本政策　　投資銀行</t>
  </si>
  <si>
    <t>住　　宅　　　　金融公庫</t>
  </si>
  <si>
    <t xml:space="preserve">    ２</t>
  </si>
  <si>
    <t xml:space="preserve">    ３</t>
  </si>
  <si>
    <t>注１　平成10年１月以降オフショア勘定は含まない。</t>
  </si>
  <si>
    <t>　４　日本政策投資銀行は平成11年10月より日本開発銀行から移行。</t>
  </si>
  <si>
    <t>交      換      高</t>
  </si>
  <si>
    <t>不　　　渡　　　手　　　形</t>
  </si>
  <si>
    <t>件　数</t>
  </si>
  <si>
    <t>金　額</t>
  </si>
  <si>
    <t>人員（人）</t>
  </si>
  <si>
    <t>年 度 別</t>
  </si>
  <si>
    <t>口　座　数</t>
  </si>
  <si>
    <t>貯金証書数</t>
  </si>
  <si>
    <t>石　　川　　県</t>
  </si>
  <si>
    <t>受　入</t>
  </si>
  <si>
    <t>支　払</t>
  </si>
  <si>
    <t>134 金融及び財政</t>
  </si>
  <si>
    <t>金融及び財政 135</t>
  </si>
  <si>
    <t>７４　　手　形　交　換　状　況（各年度３月31日現在）</t>
  </si>
  <si>
    <t>７７　　信 用 保 証 協 会 保 証 状 況</t>
  </si>
  <si>
    <t>（単位：件、百万円）</t>
  </si>
  <si>
    <t>年度及び月次</t>
  </si>
  <si>
    <r>
      <t>保 証</t>
    </r>
    <r>
      <rPr>
        <sz val="12"/>
        <rFont val="ＭＳ 明朝"/>
        <family val="1"/>
      </rPr>
      <t xml:space="preserve"> 申 込</t>
    </r>
  </si>
  <si>
    <r>
      <t>保 証</t>
    </r>
    <r>
      <rPr>
        <sz val="12"/>
        <rFont val="ＭＳ 明朝"/>
        <family val="1"/>
      </rPr>
      <t xml:space="preserve"> 承 諾</t>
    </r>
  </si>
  <si>
    <r>
      <t>保 証</t>
    </r>
    <r>
      <rPr>
        <sz val="12"/>
        <rFont val="ＭＳ 明朝"/>
        <family val="1"/>
      </rPr>
      <t xml:space="preserve"> 債 務 残 高</t>
    </r>
  </si>
  <si>
    <r>
      <t>代 位</t>
    </r>
    <r>
      <rPr>
        <sz val="12"/>
        <rFont val="ＭＳ 明朝"/>
        <family val="1"/>
      </rPr>
      <t xml:space="preserve"> 弁 済</t>
    </r>
  </si>
  <si>
    <t>枚　数</t>
  </si>
  <si>
    <t>金　　額　</t>
  </si>
  <si>
    <t>枚　数</t>
  </si>
  <si>
    <t>金　　額　</t>
  </si>
  <si>
    <t>うち 取引停止処分</t>
  </si>
  <si>
    <t>件　数</t>
  </si>
  <si>
    <t>金　額</t>
  </si>
  <si>
    <t>（千枚）</t>
  </si>
  <si>
    <t>（百万円）</t>
  </si>
  <si>
    <t>（枚）</t>
  </si>
  <si>
    <t>（千円）</t>
  </si>
  <si>
    <t>金額（千円）</t>
  </si>
  <si>
    <t>資料　石川県信用保証協会</t>
  </si>
  <si>
    <t>資料　石川県銀行協会、金沢手形交換所</t>
  </si>
  <si>
    <t>７５　　郵　便　貯　金　預　入、払　戻　状　況（各年度３月31日現在）</t>
  </si>
  <si>
    <t>（単位：千口座、千枚、百万円）</t>
  </si>
  <si>
    <t>預　入　金　額</t>
  </si>
  <si>
    <t>払　戻　金　額</t>
  </si>
  <si>
    <t>年　度　末　現　在　高</t>
  </si>
  <si>
    <t>金　　　額</t>
  </si>
  <si>
    <t>注　　本表は貯金事務ｾﾝﾀｰ計数である。</t>
  </si>
  <si>
    <t>資料　日本郵政公社北陸支社</t>
  </si>
  <si>
    <t>７６　　業　種　分　類　別　企　業　倒　産　状　況</t>
  </si>
  <si>
    <t>７８　　日 本 銀 行 券 受 入 支 払 状 況</t>
  </si>
  <si>
    <t>（単位：件、万円）</t>
  </si>
  <si>
    <t>年　　度</t>
  </si>
  <si>
    <t>総　　数</t>
  </si>
  <si>
    <t>金　　　属</t>
  </si>
  <si>
    <t>繊　　　維</t>
  </si>
  <si>
    <t>年次及び月次</t>
  </si>
  <si>
    <t>北　　陸　　三　　県</t>
  </si>
  <si>
    <t>金属製品・金属加工</t>
  </si>
  <si>
    <t>一般・精密・機械工具</t>
  </si>
  <si>
    <t>運搬・電気機械器具</t>
  </si>
  <si>
    <t>繊維工業</t>
  </si>
  <si>
    <t>衣服・繊維製品</t>
  </si>
  <si>
    <t>件数</t>
  </si>
  <si>
    <t>負債総額</t>
  </si>
  <si>
    <t>化学・食品・サービス業等</t>
  </si>
  <si>
    <t>化学・化学関連他</t>
  </si>
  <si>
    <t>窯業・土石製品</t>
  </si>
  <si>
    <t>食　　品</t>
  </si>
  <si>
    <t>木材・木製品</t>
  </si>
  <si>
    <t>紙業・印刷・事務用品</t>
  </si>
  <si>
    <t>建設業</t>
  </si>
  <si>
    <t>不動産業</t>
  </si>
  <si>
    <t>旅館・遊技場・飲食店</t>
  </si>
  <si>
    <t>運輸・通信・機械リース</t>
  </si>
  <si>
    <t>金融・証券・保険・その他</t>
  </si>
  <si>
    <t>注１　平成14年度分より県別集計なし</t>
  </si>
  <si>
    <r>
      <t xml:space="preserve"> </t>
    </r>
    <r>
      <rPr>
        <sz val="12"/>
        <rFont val="ＭＳ 明朝"/>
        <family val="1"/>
      </rPr>
      <t xml:space="preserve"> ２  北陸三県月別は億円未満切捨数値</t>
    </r>
  </si>
  <si>
    <t>資料　日本銀行「金融経済統計」、日本銀行金沢支店「北陸主要金融経済指標」</t>
  </si>
  <si>
    <t>注　　負債総額１千万円以上</t>
  </si>
  <si>
    <t>資料　㈱東京商工リサーチ金沢支店</t>
  </si>
  <si>
    <t>（単位：千円、％）</t>
  </si>
  <si>
    <t>（単位：千円）</t>
  </si>
  <si>
    <t>歳　入　総　額</t>
  </si>
  <si>
    <t>県税</t>
  </si>
  <si>
    <t>中央病院事業</t>
  </si>
  <si>
    <t>高松病院事業</t>
  </si>
  <si>
    <t>地方譲与税</t>
  </si>
  <si>
    <t>港湾土地造成事業</t>
  </si>
  <si>
    <t>電気事業</t>
  </si>
  <si>
    <t>地方交付税</t>
  </si>
  <si>
    <t>交通安全対策特別交付金</t>
  </si>
  <si>
    <t>注　収益的収支と資本的収支の合計である。</t>
  </si>
  <si>
    <t>資料　石川県財政課「財政のあらまし」</t>
  </si>
  <si>
    <t>国庫支出金</t>
  </si>
  <si>
    <t>財産収入</t>
  </si>
  <si>
    <t>寄附金</t>
  </si>
  <si>
    <t>繰入金</t>
  </si>
  <si>
    <t>繰越金</t>
  </si>
  <si>
    <t>諸収入</t>
  </si>
  <si>
    <t>県債</t>
  </si>
  <si>
    <t>歳　出　総　額</t>
  </si>
  <si>
    <t>議会費</t>
  </si>
  <si>
    <t>土地</t>
  </si>
  <si>
    <t>総務費</t>
  </si>
  <si>
    <t>建物</t>
  </si>
  <si>
    <t>立木</t>
  </si>
  <si>
    <t>船舶</t>
  </si>
  <si>
    <t>隻</t>
  </si>
  <si>
    <t>航空機</t>
  </si>
  <si>
    <t>機</t>
  </si>
  <si>
    <t xml:space="preserve"> 〃</t>
  </si>
  <si>
    <t>件</t>
  </si>
  <si>
    <t>土木費</t>
  </si>
  <si>
    <t>無体財産権</t>
  </si>
  <si>
    <t>警察費</t>
  </si>
  <si>
    <t>有価証券</t>
  </si>
  <si>
    <t>千円</t>
  </si>
  <si>
    <t>教育費</t>
  </si>
  <si>
    <t>出資による権利</t>
  </si>
  <si>
    <t>災害復旧費</t>
  </si>
  <si>
    <t>物品</t>
  </si>
  <si>
    <t>公債費</t>
  </si>
  <si>
    <t>基金</t>
  </si>
  <si>
    <t xml:space="preserve">歳 入 歳 出 差 引 額 </t>
  </si>
  <si>
    <t>実 質 収 支 額</t>
  </si>
  <si>
    <t>一　般　会　計</t>
  </si>
  <si>
    <t>普通債</t>
  </si>
  <si>
    <t>土木</t>
  </si>
  <si>
    <t>農林水産</t>
  </si>
  <si>
    <t>教育</t>
  </si>
  <si>
    <t>公営住宅</t>
  </si>
  <si>
    <t>その他</t>
  </si>
  <si>
    <t>その他債</t>
  </si>
  <si>
    <t>計</t>
  </si>
  <si>
    <t>歳　　　　　　　　入</t>
  </si>
  <si>
    <t>歳　　　　　　　　出</t>
  </si>
  <si>
    <t>特　別　会　計</t>
  </si>
  <si>
    <t>土地取得</t>
  </si>
  <si>
    <t>証紙</t>
  </si>
  <si>
    <t>母子寡婦福祉資金</t>
  </si>
  <si>
    <t>中小企業近代化資金</t>
  </si>
  <si>
    <t>農業改良資金</t>
  </si>
  <si>
    <t>金沢西部地区土地区画整理</t>
  </si>
  <si>
    <t>林業改善資金</t>
  </si>
  <si>
    <t>流域下水道</t>
  </si>
  <si>
    <t>沿岸漁業改善資金</t>
  </si>
  <si>
    <t>公営競馬</t>
  </si>
  <si>
    <t>事　業　会　計</t>
  </si>
  <si>
    <t>中小企業近代化資金貸付金</t>
  </si>
  <si>
    <t>病　院　事　業</t>
  </si>
  <si>
    <t>電　気　事　業</t>
  </si>
  <si>
    <t>水道用水供給事業</t>
  </si>
  <si>
    <t>育英資金</t>
  </si>
  <si>
    <t>合　　　　　　　計</t>
  </si>
  <si>
    <t>136 金融及び財政</t>
  </si>
  <si>
    <t>金融及び財政 137</t>
  </si>
  <si>
    <t>７９　　石 川 県 歳 入 歳 出 決 算（各年度末現在）</t>
  </si>
  <si>
    <t>７９　　石 川 県 歳 入 歳 出 決 算（各年度末現在）（つづき）</t>
  </si>
  <si>
    <t>（１）　一　　　    般 　　　   会　　　    計</t>
  </si>
  <si>
    <t>（３）　事　　　　　業　　　　　会　　　　　計</t>
  </si>
  <si>
    <t>項　　　　　　　　　　　　目</t>
  </si>
  <si>
    <r>
      <t>構 成</t>
    </r>
    <r>
      <rPr>
        <sz val="12"/>
        <rFont val="ＭＳ 明朝"/>
        <family val="1"/>
      </rPr>
      <t xml:space="preserve"> 比</t>
    </r>
  </si>
  <si>
    <t>対前年度増減率</t>
  </si>
  <si>
    <t>会 　 計　  名</t>
  </si>
  <si>
    <t>歳　　　　　　　　　　　　入</t>
  </si>
  <si>
    <t>歳　　　　　　　　　　　出</t>
  </si>
  <si>
    <t>地方消費税清算金</t>
  </si>
  <si>
    <t>地方特例交付金</t>
  </si>
  <si>
    <t>水道用水供給事業</t>
  </si>
  <si>
    <t>合          計</t>
  </si>
  <si>
    <t>分担金及び負担金</t>
  </si>
  <si>
    <t>使用料及び手数料</t>
  </si>
  <si>
    <t>８０　　県　有　財　産　現　在　高（各年度３月31日現在）</t>
  </si>
  <si>
    <t>財     　　   産</t>
  </si>
  <si>
    <r>
      <t xml:space="preserve">単 </t>
    </r>
    <r>
      <rPr>
        <sz val="12"/>
        <rFont val="ＭＳ 明朝"/>
        <family val="1"/>
      </rPr>
      <t xml:space="preserve"> 位</t>
    </r>
  </si>
  <si>
    <t>対前年度増減率(%)</t>
  </si>
  <si>
    <t>㎡</t>
  </si>
  <si>
    <t>企画県民文化費</t>
  </si>
  <si>
    <t>健康福祉費</t>
  </si>
  <si>
    <t>環境安全費</t>
  </si>
  <si>
    <t>商工観光労働費</t>
  </si>
  <si>
    <t>物権</t>
  </si>
  <si>
    <t>㎡</t>
  </si>
  <si>
    <t>農林水産業費</t>
  </si>
  <si>
    <t>台・個</t>
  </si>
  <si>
    <t>債権</t>
  </si>
  <si>
    <t>―</t>
  </si>
  <si>
    <t>翌年度へ繰り越すべき財源</t>
  </si>
  <si>
    <t>８１　　県　債　目　的　別　現　在　高（各年度末現在）</t>
  </si>
  <si>
    <t>会　　　計　　　区　　　分</t>
  </si>
  <si>
    <r>
      <t>構 成</t>
    </r>
    <r>
      <rPr>
        <sz val="12"/>
        <rFont val="ＭＳ 明朝"/>
        <family val="1"/>
      </rPr>
      <t xml:space="preserve"> 比</t>
    </r>
  </si>
  <si>
    <t>災害復旧債</t>
  </si>
  <si>
    <t>（２）　特 　　 　　別　　　　  会　　　　  計</t>
  </si>
  <si>
    <t>（単位：千円）</t>
  </si>
  <si>
    <t>項　　　　　　　　　目</t>
  </si>
  <si>
    <t>合           計</t>
  </si>
  <si>
    <t>予  算  額</t>
  </si>
  <si>
    <t>調　定　額</t>
  </si>
  <si>
    <t>収　入　額</t>
  </si>
  <si>
    <t>予　算　額</t>
  </si>
  <si>
    <t>調  定  額</t>
  </si>
  <si>
    <t>収  入  額</t>
  </si>
  <si>
    <t>個人</t>
  </si>
  <si>
    <t>県民税</t>
  </si>
  <si>
    <t>法人</t>
  </si>
  <si>
    <t>利子割</t>
  </si>
  <si>
    <t>事業税</t>
  </si>
  <si>
    <t>不　動　産　取　得　税</t>
  </si>
  <si>
    <t>県　た　ば　こ　税</t>
  </si>
  <si>
    <t>ゴ ル フ 場 利 用 税</t>
  </si>
  <si>
    <t>特 別 地 方 消 費 税</t>
  </si>
  <si>
    <t>自  　動 　 車　  税</t>
  </si>
  <si>
    <t>鉱 　　　区　 　　税</t>
  </si>
  <si>
    <t xml:space="preserve">狩 猟 者 登 録 税 </t>
  </si>
  <si>
    <t xml:space="preserve">自 動 車 取 得 税 </t>
  </si>
  <si>
    <t>軽  油  引  取  税</t>
  </si>
  <si>
    <t>入　　　猟　　　税</t>
  </si>
  <si>
    <t>核 　燃 　料　 税</t>
  </si>
  <si>
    <t>娯楽施設利用税</t>
  </si>
  <si>
    <t>料理飲食等消費税</t>
  </si>
  <si>
    <t>区　　　　　　　分</t>
  </si>
  <si>
    <t>138 金融及び財政</t>
  </si>
  <si>
    <t>金融及び財政 139</t>
  </si>
  <si>
    <t>８２　　県 　　税　　 税　　 目　　 別　　 決　　 算　　 額（各年度末現在）</t>
  </si>
  <si>
    <t>税　　　　目　　　　別</t>
  </si>
  <si>
    <t>収入歩合</t>
  </si>
  <si>
    <t>総　　　　　　　　　額</t>
  </si>
  <si>
    <t>地　 方　　　消費税</t>
  </si>
  <si>
    <t>譲渡割</t>
  </si>
  <si>
    <t>貨物割</t>
  </si>
  <si>
    <t>旧法に　　　　よる税</t>
  </si>
  <si>
    <t>特別地方消費税</t>
  </si>
  <si>
    <r>
      <t>注　　</t>
    </r>
    <r>
      <rPr>
        <sz val="12"/>
        <rFont val="ＭＳ 明朝"/>
        <family val="1"/>
      </rPr>
      <t>特別地方消費税は平成12年度より旧税となる。</t>
    </r>
  </si>
  <si>
    <t>資料　石川県税務課「税務統計書」</t>
  </si>
  <si>
    <t>８３　　県　 税　 徴　 収　 状　 況（各年度末現在）</t>
  </si>
  <si>
    <t>調定額</t>
  </si>
  <si>
    <t>収入額</t>
  </si>
  <si>
    <t xml:space="preserve"> 源泉分</t>
  </si>
  <si>
    <t xml:space="preserve"> 申告分</t>
  </si>
  <si>
    <t xml:space="preserve">滞納処分停止額 </t>
  </si>
  <si>
    <t>不納欠損額</t>
  </si>
  <si>
    <t>収入未済額</t>
  </si>
  <si>
    <t>収入歩合</t>
  </si>
  <si>
    <t>１人当たり県税負担額（円）</t>
  </si>
  <si>
    <t>注１　消費税には地方消費税を含む。</t>
  </si>
  <si>
    <t>　３　たばこ税にはたばこ特別税を含む。</t>
  </si>
  <si>
    <t>歳 出 総 額</t>
  </si>
  <si>
    <t>実 質 収 支</t>
  </si>
  <si>
    <t>財政力指数</t>
  </si>
  <si>
    <t>地  方  税</t>
  </si>
  <si>
    <t>利子割交付金</t>
  </si>
  <si>
    <t>金沢市</t>
  </si>
  <si>
    <t>七尾市</t>
  </si>
  <si>
    <t>小松市</t>
  </si>
  <si>
    <t>輪島市</t>
  </si>
  <si>
    <t>珠洲市</t>
  </si>
  <si>
    <t>加賀市</t>
  </si>
  <si>
    <t>羽咋市</t>
  </si>
  <si>
    <t>松任市</t>
  </si>
  <si>
    <t>市　計</t>
  </si>
  <si>
    <t>山中町</t>
  </si>
  <si>
    <t>根上町</t>
  </si>
  <si>
    <t>寺井町</t>
  </si>
  <si>
    <t>辰口町</t>
  </si>
  <si>
    <t>川北町</t>
  </si>
  <si>
    <t>美川町</t>
  </si>
  <si>
    <t>鶴来町</t>
  </si>
  <si>
    <t>野々市町</t>
  </si>
  <si>
    <t>河内村</t>
  </si>
  <si>
    <t>吉野谷村</t>
  </si>
  <si>
    <t>鳥越村</t>
  </si>
  <si>
    <t>尾口村</t>
  </si>
  <si>
    <t>白峰村</t>
  </si>
  <si>
    <t>津幡町</t>
  </si>
  <si>
    <t>内灘町</t>
  </si>
  <si>
    <t>富来町</t>
  </si>
  <si>
    <t>志雄町</t>
  </si>
  <si>
    <t>志賀町</t>
  </si>
  <si>
    <t>押水町</t>
  </si>
  <si>
    <t>田鶴浜町</t>
  </si>
  <si>
    <t>鳥屋町</t>
  </si>
  <si>
    <t>中島町</t>
  </si>
  <si>
    <t>鹿島町</t>
  </si>
  <si>
    <t>能登島町</t>
  </si>
  <si>
    <t>鹿西町</t>
  </si>
  <si>
    <t>穴水町</t>
  </si>
  <si>
    <t>門前町</t>
  </si>
  <si>
    <t>能都町</t>
  </si>
  <si>
    <t>柳田村</t>
  </si>
  <si>
    <t>内浦町</t>
  </si>
  <si>
    <t>町 村 計</t>
  </si>
  <si>
    <t>140 金融及び財政</t>
  </si>
  <si>
    <t>金融及び財政 141</t>
  </si>
  <si>
    <t>８５　　市　　　　町　　　　村　　　　財　　　　政（各年度３月31日現在）</t>
  </si>
  <si>
    <t>（単位：千円、％）</t>
  </si>
  <si>
    <t>年度及び　　市町村別</t>
  </si>
  <si>
    <r>
      <t>歳 入</t>
    </r>
    <r>
      <rPr>
        <sz val="12"/>
        <rFont val="ＭＳ 明朝"/>
        <family val="1"/>
      </rPr>
      <t xml:space="preserve"> 総 額</t>
    </r>
  </si>
  <si>
    <t>歳入歳出  　　　 　差 引 額</t>
  </si>
  <si>
    <t>翌年度に繰り　　　越すべき財源</t>
  </si>
  <si>
    <r>
      <t>実 質 収 支　　　　比　　</t>
    </r>
    <r>
      <rPr>
        <sz val="12"/>
        <rFont val="ＭＳ 明朝"/>
        <family val="1"/>
      </rPr>
      <t xml:space="preserve"> 　率</t>
    </r>
  </si>
  <si>
    <r>
      <t>経 常 収 支　　　　　比　</t>
    </r>
    <r>
      <rPr>
        <sz val="12"/>
        <rFont val="ＭＳ 明朝"/>
        <family val="1"/>
      </rPr>
      <t xml:space="preserve"> 　　率</t>
    </r>
  </si>
  <si>
    <t>地方消費税　　交付金</t>
  </si>
  <si>
    <t>ゴルフ場利用税　　　　交　　付　　金</t>
  </si>
  <si>
    <t>特別地方消費税　　　　交　　付　　金</t>
  </si>
  <si>
    <t>自動車取得税　　　　交　 付　 金</t>
  </si>
  <si>
    <t>かほく市</t>
  </si>
  <si>
    <t>資料　石川県地方課「地方財政状況調査」</t>
  </si>
  <si>
    <t>市  計</t>
  </si>
  <si>
    <t>142 金融及び財政</t>
  </si>
  <si>
    <t>金融及び財政 143</t>
  </si>
  <si>
    <t>８５　　市　　　　町　　　　村　　　　財　　　　政（つづき）</t>
  </si>
  <si>
    <r>
      <t>地方特例　　交 付</t>
    </r>
    <r>
      <rPr>
        <sz val="12"/>
        <rFont val="ＭＳ 明朝"/>
        <family val="1"/>
      </rPr>
      <t xml:space="preserve"> 金</t>
    </r>
  </si>
  <si>
    <t>地方交付税</t>
  </si>
  <si>
    <t>交通安全対策　　特別交付金</t>
  </si>
  <si>
    <t>分担金及び　　負　担　金</t>
  </si>
  <si>
    <t>使　用　料</t>
  </si>
  <si>
    <t>手　数　料</t>
  </si>
  <si>
    <t>国庫支出金</t>
  </si>
  <si>
    <t>国有提供施設等所在　　　　市町村助成交付金</t>
  </si>
  <si>
    <r>
      <t>都道府県　　　支 出</t>
    </r>
    <r>
      <rPr>
        <sz val="12"/>
        <rFont val="ＭＳ 明朝"/>
        <family val="1"/>
      </rPr>
      <t xml:space="preserve"> 金</t>
    </r>
  </si>
  <si>
    <t>財産収入</t>
  </si>
  <si>
    <r>
      <t>寄 附</t>
    </r>
    <r>
      <rPr>
        <sz val="12"/>
        <rFont val="ＭＳ 明朝"/>
        <family val="1"/>
      </rPr>
      <t xml:space="preserve"> 金</t>
    </r>
  </si>
  <si>
    <r>
      <t>繰 入</t>
    </r>
    <r>
      <rPr>
        <sz val="12"/>
        <rFont val="ＭＳ 明朝"/>
        <family val="1"/>
      </rPr>
      <t xml:space="preserve"> 金</t>
    </r>
  </si>
  <si>
    <r>
      <t>繰 越</t>
    </r>
    <r>
      <rPr>
        <sz val="12"/>
        <rFont val="ＭＳ 明朝"/>
        <family val="1"/>
      </rPr>
      <t xml:space="preserve"> 金</t>
    </r>
  </si>
  <si>
    <r>
      <t>諸 収</t>
    </r>
    <r>
      <rPr>
        <sz val="12"/>
        <rFont val="ＭＳ 明朝"/>
        <family val="1"/>
      </rPr>
      <t xml:space="preserve"> 入</t>
    </r>
  </si>
  <si>
    <r>
      <t>地 方</t>
    </r>
    <r>
      <rPr>
        <sz val="12"/>
        <rFont val="ＭＳ 明朝"/>
        <family val="1"/>
      </rPr>
      <t xml:space="preserve"> 債</t>
    </r>
  </si>
  <si>
    <t>かほく市</t>
  </si>
  <si>
    <t>資料　石川県地方課「地方財政状況調査」</t>
  </si>
  <si>
    <t>議 会 費</t>
  </si>
  <si>
    <t>総 務 費</t>
  </si>
  <si>
    <t>民 生 費</t>
  </si>
  <si>
    <t>衛 生 費</t>
  </si>
  <si>
    <t>労 働 費</t>
  </si>
  <si>
    <t>商 工 費</t>
  </si>
  <si>
    <t>土 木 費</t>
  </si>
  <si>
    <t>消 防 費</t>
  </si>
  <si>
    <t>教 育 費</t>
  </si>
  <si>
    <t>公 債 費</t>
  </si>
  <si>
    <t>諸支出金</t>
  </si>
  <si>
    <t>地方債現在高</t>
  </si>
  <si>
    <t>144 金融及び財政</t>
  </si>
  <si>
    <t>金融及び財政 145</t>
  </si>
  <si>
    <t>年度及び　　　　市町村別</t>
  </si>
  <si>
    <r>
      <t>農</t>
    </r>
    <r>
      <rPr>
        <sz val="12"/>
        <rFont val="ＭＳ 明朝"/>
        <family val="1"/>
      </rPr>
      <t xml:space="preserve"> 林 水     産 業 費</t>
    </r>
  </si>
  <si>
    <r>
      <t xml:space="preserve">災 </t>
    </r>
    <r>
      <rPr>
        <sz val="12"/>
        <rFont val="ＭＳ 明朝"/>
        <family val="1"/>
      </rPr>
      <t xml:space="preserve">   害    復 旧 費</t>
    </r>
  </si>
  <si>
    <r>
      <t xml:space="preserve">前年度繰上　　　充 </t>
    </r>
    <r>
      <rPr>
        <sz val="12"/>
        <rFont val="ＭＳ 明朝"/>
        <family val="1"/>
      </rPr>
      <t xml:space="preserve"> 用  金</t>
    </r>
  </si>
  <si>
    <r>
      <t>積 立</t>
    </r>
    <r>
      <rPr>
        <sz val="12"/>
        <rFont val="ＭＳ 明朝"/>
        <family val="1"/>
      </rPr>
      <t xml:space="preserve"> 金     現 在 高</t>
    </r>
  </si>
  <si>
    <t>かほく市</t>
  </si>
  <si>
    <t>資料　石川県地方課「地方財政状況調査」</t>
  </si>
  <si>
    <t>旧税</t>
  </si>
  <si>
    <t>総額</t>
  </si>
  <si>
    <r>
      <t>平成1</t>
    </r>
    <r>
      <rPr>
        <sz val="12"/>
        <rFont val="ＭＳ 明朝"/>
        <family val="1"/>
      </rPr>
      <t>1</t>
    </r>
    <r>
      <rPr>
        <sz val="12"/>
        <rFont val="ＭＳ 明朝"/>
        <family val="1"/>
      </rPr>
      <t>年度</t>
    </r>
  </si>
  <si>
    <t>12</t>
  </si>
  <si>
    <t>13</t>
  </si>
  <si>
    <t>14</t>
  </si>
  <si>
    <t>15</t>
  </si>
  <si>
    <t>平成15年４月末</t>
  </si>
  <si>
    <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</si>
  <si>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</si>
  <si>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</si>
  <si>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</si>
  <si>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</si>
  <si>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10</t>
    </r>
  </si>
  <si>
    <r>
      <t xml:space="preserve">    </t>
    </r>
    <r>
      <rPr>
        <sz val="12"/>
        <rFont val="ＭＳ 明朝"/>
        <family val="1"/>
      </rPr>
      <t xml:space="preserve"> 11</t>
    </r>
  </si>
  <si>
    <r>
      <t xml:space="preserve">    </t>
    </r>
    <r>
      <rPr>
        <sz val="12"/>
        <rFont val="ＭＳ 明朝"/>
        <family val="1"/>
      </rPr>
      <t xml:space="preserve"> </t>
    </r>
    <r>
      <rPr>
        <sz val="12"/>
        <rFont val="ＭＳ 明朝"/>
        <family val="1"/>
      </rPr>
      <t>12</t>
    </r>
  </si>
  <si>
    <t>平成16年１月末</t>
  </si>
  <si>
    <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</si>
  <si>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３</t>
    </r>
  </si>
  <si>
    <r>
      <t>　４　漁協については、平成1</t>
    </r>
    <r>
      <rPr>
        <sz val="12"/>
        <rFont val="ＭＳ 明朝"/>
        <family val="1"/>
      </rPr>
      <t>4</t>
    </r>
    <r>
      <rPr>
        <sz val="12"/>
        <rFont val="ＭＳ 明朝"/>
        <family val="1"/>
      </rPr>
      <t>年４月１日をもって預金もとの信用事業実施漁協がすべて統合されたため以後預金額なし。</t>
    </r>
  </si>
  <si>
    <r>
      <t>平成1</t>
    </r>
    <r>
      <rPr>
        <sz val="12"/>
        <rFont val="ＭＳ 明朝"/>
        <family val="1"/>
      </rPr>
      <t>1</t>
    </r>
    <r>
      <rPr>
        <sz val="12"/>
        <rFont val="ＭＳ 明朝"/>
        <family val="1"/>
      </rPr>
      <t>年度</t>
    </r>
  </si>
  <si>
    <r>
      <t>平成1</t>
    </r>
    <r>
      <rPr>
        <sz val="12"/>
        <rFont val="ＭＳ 明朝"/>
        <family val="1"/>
      </rPr>
      <t>5</t>
    </r>
    <r>
      <rPr>
        <sz val="12"/>
        <rFont val="ＭＳ 明朝"/>
        <family val="1"/>
      </rPr>
      <t>年４月末</t>
    </r>
  </si>
  <si>
    <r>
      <t xml:space="preserve">   </t>
    </r>
    <r>
      <rPr>
        <sz val="12"/>
        <rFont val="ＭＳ 明朝"/>
        <family val="1"/>
      </rPr>
      <t xml:space="preserve"> </t>
    </r>
    <r>
      <rPr>
        <sz val="12"/>
        <rFont val="ＭＳ 明朝"/>
        <family val="1"/>
      </rPr>
      <t xml:space="preserve"> ５</t>
    </r>
  </si>
  <si>
    <r>
      <t xml:space="preserve">   </t>
    </r>
    <r>
      <rPr>
        <sz val="12"/>
        <rFont val="ＭＳ 明朝"/>
        <family val="1"/>
      </rPr>
      <t xml:space="preserve"> </t>
    </r>
    <r>
      <rPr>
        <sz val="12"/>
        <rFont val="ＭＳ 明朝"/>
        <family val="1"/>
      </rPr>
      <t xml:space="preserve"> ６</t>
    </r>
  </si>
  <si>
    <r>
      <t xml:space="preserve">   </t>
    </r>
    <r>
      <rPr>
        <sz val="12"/>
        <rFont val="ＭＳ 明朝"/>
        <family val="1"/>
      </rPr>
      <t xml:space="preserve"> </t>
    </r>
    <r>
      <rPr>
        <sz val="12"/>
        <rFont val="ＭＳ 明朝"/>
        <family val="1"/>
      </rPr>
      <t xml:space="preserve"> ７</t>
    </r>
  </si>
  <si>
    <r>
      <t xml:space="preserve">    </t>
    </r>
    <r>
      <rPr>
        <sz val="12"/>
        <rFont val="ＭＳ 明朝"/>
        <family val="1"/>
      </rPr>
      <t xml:space="preserve"> 11</t>
    </r>
  </si>
  <si>
    <r>
      <t xml:space="preserve">   </t>
    </r>
    <r>
      <rPr>
        <sz val="12"/>
        <rFont val="ＭＳ 明朝"/>
        <family val="1"/>
      </rPr>
      <t xml:space="preserve"> </t>
    </r>
    <r>
      <rPr>
        <sz val="12"/>
        <rFont val="ＭＳ 明朝"/>
        <family val="1"/>
      </rPr>
      <t xml:space="preserve"> 12</t>
    </r>
  </si>
  <si>
    <r>
      <t>平成1</t>
    </r>
    <r>
      <rPr>
        <sz val="12"/>
        <rFont val="ＭＳ 明朝"/>
        <family val="1"/>
      </rPr>
      <t>6</t>
    </r>
    <r>
      <rPr>
        <sz val="12"/>
        <rFont val="ＭＳ 明朝"/>
        <family val="1"/>
      </rPr>
      <t>年１月末</t>
    </r>
  </si>
  <si>
    <t>　５　漁協については、平成14年４月１日をもって預金もとの信用事業実施漁協がすべて統合されたため以後貸出額なし。</t>
  </si>
  <si>
    <t>年度及び月次</t>
  </si>
  <si>
    <t>平成11年度</t>
  </si>
  <si>
    <t>12</t>
  </si>
  <si>
    <t>平成15年４月</t>
  </si>
  <si>
    <t xml:space="preserve">    　　５</t>
  </si>
  <si>
    <t xml:space="preserve">    　　７</t>
  </si>
  <si>
    <t xml:space="preserve">    　　６</t>
  </si>
  <si>
    <t xml:space="preserve">   　　 ８</t>
  </si>
  <si>
    <t xml:space="preserve">   　　 ９</t>
  </si>
  <si>
    <t xml:space="preserve">   　　 10</t>
  </si>
  <si>
    <t xml:space="preserve">   　　 11</t>
  </si>
  <si>
    <t xml:space="preserve">    　　12</t>
  </si>
  <si>
    <t>平成16年１月</t>
  </si>
  <si>
    <t xml:space="preserve">    　　２</t>
  </si>
  <si>
    <t xml:space="preserve">    　　３</t>
  </si>
  <si>
    <r>
      <t>平成1</t>
    </r>
    <r>
      <rPr>
        <sz val="12"/>
        <rFont val="ＭＳ 明朝"/>
        <family val="1"/>
      </rPr>
      <t>1</t>
    </r>
    <r>
      <rPr>
        <sz val="12"/>
        <rFont val="ＭＳ 明朝"/>
        <family val="1"/>
      </rPr>
      <t>年度</t>
    </r>
  </si>
  <si>
    <t>12</t>
  </si>
  <si>
    <r>
      <t>平成1</t>
    </r>
    <r>
      <rPr>
        <sz val="12"/>
        <rFont val="ＭＳ 明朝"/>
        <family val="1"/>
      </rPr>
      <t>1</t>
    </r>
    <r>
      <rPr>
        <sz val="12"/>
        <rFont val="ＭＳ 明朝"/>
        <family val="1"/>
      </rPr>
      <t>年度</t>
    </r>
  </si>
  <si>
    <r>
      <t>平成1</t>
    </r>
    <r>
      <rPr>
        <sz val="12"/>
        <rFont val="ＭＳ 明朝"/>
        <family val="1"/>
      </rPr>
      <t>5</t>
    </r>
    <r>
      <rPr>
        <sz val="12"/>
        <rFont val="ＭＳ 明朝"/>
        <family val="1"/>
      </rPr>
      <t>年４月</t>
    </r>
  </si>
  <si>
    <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</si>
  <si>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</si>
  <si>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</si>
  <si>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</si>
  <si>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</si>
  <si>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</si>
  <si>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</si>
  <si>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12</t>
    </r>
  </si>
  <si>
    <r>
      <t>平成</t>
    </r>
    <r>
      <rPr>
        <sz val="12"/>
        <rFont val="ＭＳ 明朝"/>
        <family val="1"/>
      </rPr>
      <t>16</t>
    </r>
    <r>
      <rPr>
        <sz val="12"/>
        <rFont val="ＭＳ 明朝"/>
        <family val="1"/>
      </rPr>
      <t>年１月</t>
    </r>
  </si>
  <si>
    <r>
      <t xml:space="preserve">   </t>
    </r>
    <r>
      <rPr>
        <sz val="12"/>
        <rFont val="ＭＳ 明朝"/>
        <family val="1"/>
      </rPr>
      <t xml:space="preserve">   </t>
    </r>
    <r>
      <rPr>
        <sz val="12"/>
        <rFont val="ＭＳ 明朝"/>
        <family val="1"/>
      </rPr>
      <t xml:space="preserve"> ２</t>
    </r>
  </si>
  <si>
    <r>
      <t xml:space="preserve">   </t>
    </r>
    <r>
      <rPr>
        <sz val="12"/>
        <rFont val="ＭＳ 明朝"/>
        <family val="1"/>
      </rPr>
      <t xml:space="preserve">   </t>
    </r>
    <r>
      <rPr>
        <sz val="12"/>
        <rFont val="ＭＳ 明朝"/>
        <family val="1"/>
      </rPr>
      <t xml:space="preserve"> ３</t>
    </r>
  </si>
  <si>
    <r>
      <t>平成1</t>
    </r>
    <r>
      <rPr>
        <sz val="12"/>
        <rFont val="ＭＳ 明朝"/>
        <family val="1"/>
      </rPr>
      <t>1</t>
    </r>
    <r>
      <rPr>
        <sz val="12"/>
        <rFont val="ＭＳ 明朝"/>
        <family val="1"/>
      </rPr>
      <t>年度</t>
    </r>
  </si>
  <si>
    <r>
      <t>平成1</t>
    </r>
    <r>
      <rPr>
        <sz val="12"/>
        <rFont val="ＭＳ 明朝"/>
        <family val="1"/>
      </rPr>
      <t>5</t>
    </r>
    <r>
      <rPr>
        <sz val="12"/>
        <rFont val="ＭＳ 明朝"/>
        <family val="1"/>
      </rPr>
      <t>年１月</t>
    </r>
  </si>
  <si>
    <r>
      <t xml:space="preserve">     </t>
    </r>
    <r>
      <rPr>
        <sz val="12"/>
        <rFont val="ＭＳ 明朝"/>
        <family val="1"/>
      </rPr>
      <t xml:space="preserve">  </t>
    </r>
    <r>
      <rPr>
        <sz val="12"/>
        <rFont val="ＭＳ 明朝"/>
        <family val="1"/>
      </rPr>
      <t xml:space="preserve"> ２</t>
    </r>
  </si>
  <si>
    <r>
      <t xml:space="preserve">     </t>
    </r>
    <r>
      <rPr>
        <sz val="12"/>
        <rFont val="ＭＳ 明朝"/>
        <family val="1"/>
      </rPr>
      <t xml:space="preserve">  </t>
    </r>
    <r>
      <rPr>
        <sz val="12"/>
        <rFont val="ＭＳ 明朝"/>
        <family val="1"/>
      </rPr>
      <t xml:space="preserve"> ３</t>
    </r>
  </si>
  <si>
    <r>
      <t xml:space="preserve">     </t>
    </r>
    <r>
      <rPr>
        <sz val="12"/>
        <rFont val="ＭＳ 明朝"/>
        <family val="1"/>
      </rPr>
      <t xml:space="preserve">  </t>
    </r>
    <r>
      <rPr>
        <sz val="12"/>
        <rFont val="ＭＳ 明朝"/>
        <family val="1"/>
      </rPr>
      <t xml:space="preserve"> ４</t>
    </r>
  </si>
  <si>
    <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</si>
  <si>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</si>
  <si>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</si>
  <si>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</si>
  <si>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 xml:space="preserve"> ９</t>
    </r>
  </si>
  <si>
    <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</si>
  <si>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</si>
  <si>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12</t>
    </r>
  </si>
  <si>
    <r>
      <t>平成1</t>
    </r>
    <r>
      <rPr>
        <sz val="12"/>
        <rFont val="ＭＳ 明朝"/>
        <family val="1"/>
      </rPr>
      <t>3</t>
    </r>
    <r>
      <rPr>
        <sz val="12"/>
        <rFont val="ＭＳ 明朝"/>
        <family val="1"/>
      </rPr>
      <t>年度</t>
    </r>
  </si>
  <si>
    <r>
      <t>1</t>
    </r>
    <r>
      <rPr>
        <sz val="12"/>
        <rFont val="ＭＳ 明朝"/>
        <family val="1"/>
      </rPr>
      <t xml:space="preserve">4  </t>
    </r>
    <r>
      <rPr>
        <sz val="12"/>
        <rFont val="ＭＳ 明朝"/>
        <family val="1"/>
      </rPr>
      <t>年</t>
    </r>
    <r>
      <rPr>
        <sz val="12"/>
        <rFont val="ＭＳ 明朝"/>
        <family val="1"/>
      </rPr>
      <t xml:space="preserve">  </t>
    </r>
    <r>
      <rPr>
        <sz val="12"/>
        <rFont val="ＭＳ 明朝"/>
        <family val="1"/>
      </rPr>
      <t>度</t>
    </r>
  </si>
  <si>
    <r>
      <t>15</t>
    </r>
    <r>
      <rPr>
        <sz val="12"/>
        <rFont val="ＭＳ 明朝"/>
        <family val="1"/>
      </rPr>
      <t xml:space="preserve">  </t>
    </r>
    <r>
      <rPr>
        <sz val="12"/>
        <rFont val="ＭＳ 明朝"/>
        <family val="1"/>
      </rPr>
      <t>年</t>
    </r>
    <r>
      <rPr>
        <sz val="12"/>
        <rFont val="ＭＳ 明朝"/>
        <family val="1"/>
      </rPr>
      <t xml:space="preserve">  </t>
    </r>
    <r>
      <rPr>
        <sz val="12"/>
        <rFont val="ＭＳ 明朝"/>
        <family val="1"/>
      </rPr>
      <t>度</t>
    </r>
  </si>
  <si>
    <t>㎥</t>
  </si>
  <si>
    <t>㎡</t>
  </si>
  <si>
    <t>平成13年度</t>
  </si>
  <si>
    <t>14　年　度</t>
  </si>
  <si>
    <t>15　年　度</t>
  </si>
  <si>
    <t>８４　国税税目別徴収決定済額（各年度３月31日現在）</t>
  </si>
  <si>
    <t>平成11年度</t>
  </si>
  <si>
    <t>12　年　度</t>
  </si>
  <si>
    <t>13　年　度</t>
  </si>
  <si>
    <t>14　年　度</t>
  </si>
  <si>
    <t>直接税計</t>
  </si>
  <si>
    <t>所　　　　得　　　　税</t>
  </si>
  <si>
    <t xml:space="preserve"> 法人特別税</t>
  </si>
  <si>
    <t>法　　　　人　　　　税</t>
  </si>
  <si>
    <r>
      <t xml:space="preserve"> </t>
    </r>
    <r>
      <rPr>
        <sz val="12"/>
        <rFont val="ＭＳ 明朝"/>
        <family val="1"/>
      </rPr>
      <t xml:space="preserve"> </t>
    </r>
    <r>
      <rPr>
        <sz val="12"/>
        <rFont val="ＭＳ 明朝"/>
        <family val="1"/>
      </rPr>
      <t>法人臨時特別税</t>
    </r>
  </si>
  <si>
    <t>相　　　　続　　　　税</t>
  </si>
  <si>
    <t>地　　　　価　　　　税</t>
  </si>
  <si>
    <t>　有価証券取引税</t>
  </si>
  <si>
    <t>間接税計</t>
  </si>
  <si>
    <t>消　　　　費　　　　税</t>
  </si>
  <si>
    <t>酒　　　　　　　　　税</t>
  </si>
  <si>
    <r>
      <t>た　 　ば</t>
    </r>
    <r>
      <rPr>
        <sz val="12"/>
        <rFont val="ＭＳ 明朝"/>
        <family val="1"/>
      </rPr>
      <t xml:space="preserve"> </t>
    </r>
    <r>
      <rPr>
        <sz val="12"/>
        <rFont val="ＭＳ 明朝"/>
        <family val="1"/>
      </rPr>
      <t>　　こ　　税</t>
    </r>
  </si>
  <si>
    <t>　 揮発油税及び地方道路税</t>
  </si>
  <si>
    <t xml:space="preserve"> 石油ガス税</t>
  </si>
  <si>
    <t>　航空機燃料税</t>
  </si>
  <si>
    <r>
      <t>印　　 紙</t>
    </r>
    <r>
      <rPr>
        <sz val="12"/>
        <rFont val="ＭＳ 明朝"/>
        <family val="1"/>
      </rPr>
      <t xml:space="preserve"> </t>
    </r>
    <r>
      <rPr>
        <sz val="12"/>
        <rFont val="ＭＳ 明朝"/>
        <family val="1"/>
      </rPr>
      <t>　　収　　入</t>
    </r>
  </si>
  <si>
    <t>　２　11年度より法人臨時特別税は旧税に含む。</t>
  </si>
  <si>
    <t>平成11年度</t>
  </si>
  <si>
    <t>注　　実質収支比率、経常収支比率、財政力指数の各合計欄の値は単純平均値である。また、市町村別の財政力指数は３ヵ年平均である。</t>
  </si>
  <si>
    <t>13</t>
  </si>
  <si>
    <t>14</t>
  </si>
  <si>
    <t>15</t>
  </si>
  <si>
    <r>
      <t xml:space="preserve">平 </t>
    </r>
    <r>
      <rPr>
        <sz val="12"/>
        <rFont val="ＭＳ 明朝"/>
        <family val="1"/>
      </rPr>
      <t xml:space="preserve">     </t>
    </r>
    <r>
      <rPr>
        <sz val="12"/>
        <rFont val="ＭＳ 明朝"/>
        <family val="1"/>
      </rPr>
      <t>成</t>
    </r>
    <r>
      <rPr>
        <sz val="12"/>
        <rFont val="ＭＳ 明朝"/>
        <family val="1"/>
      </rPr>
      <t xml:space="preserve">     　11    </t>
    </r>
    <r>
      <rPr>
        <sz val="12"/>
        <rFont val="ＭＳ 明朝"/>
        <family val="1"/>
      </rPr>
      <t>　年</t>
    </r>
    <r>
      <rPr>
        <sz val="12"/>
        <rFont val="ＭＳ 明朝"/>
        <family val="1"/>
      </rPr>
      <t xml:space="preserve">     </t>
    </r>
    <r>
      <rPr>
        <sz val="12"/>
        <rFont val="ＭＳ 明朝"/>
        <family val="1"/>
      </rPr>
      <t>　度</t>
    </r>
  </si>
  <si>
    <r>
      <t>1</t>
    </r>
    <r>
      <rPr>
        <sz val="12"/>
        <rFont val="ＭＳ 明朝"/>
        <family val="1"/>
      </rPr>
      <t xml:space="preserve">2     </t>
    </r>
    <r>
      <rPr>
        <sz val="12"/>
        <rFont val="ＭＳ 明朝"/>
        <family val="1"/>
      </rPr>
      <t>　　</t>
    </r>
    <r>
      <rPr>
        <sz val="12"/>
        <rFont val="ＭＳ 明朝"/>
        <family val="1"/>
      </rPr>
      <t xml:space="preserve"> </t>
    </r>
    <r>
      <rPr>
        <sz val="12"/>
        <rFont val="ＭＳ 明朝"/>
        <family val="1"/>
      </rPr>
      <t>年</t>
    </r>
    <r>
      <rPr>
        <sz val="12"/>
        <rFont val="ＭＳ 明朝"/>
        <family val="1"/>
      </rPr>
      <t xml:space="preserve">       </t>
    </r>
    <r>
      <rPr>
        <sz val="12"/>
        <rFont val="ＭＳ 明朝"/>
        <family val="1"/>
      </rPr>
      <t>　　度</t>
    </r>
  </si>
  <si>
    <r>
      <t>13</t>
    </r>
    <r>
      <rPr>
        <sz val="12"/>
        <rFont val="ＭＳ 明朝"/>
        <family val="1"/>
      </rPr>
      <t xml:space="preserve">     </t>
    </r>
    <r>
      <rPr>
        <sz val="12"/>
        <rFont val="ＭＳ 明朝"/>
        <family val="1"/>
      </rPr>
      <t>　　</t>
    </r>
    <r>
      <rPr>
        <sz val="12"/>
        <rFont val="ＭＳ 明朝"/>
        <family val="1"/>
      </rPr>
      <t xml:space="preserve"> </t>
    </r>
    <r>
      <rPr>
        <sz val="12"/>
        <rFont val="ＭＳ 明朝"/>
        <family val="1"/>
      </rPr>
      <t>年</t>
    </r>
    <r>
      <rPr>
        <sz val="12"/>
        <rFont val="ＭＳ 明朝"/>
        <family val="1"/>
      </rPr>
      <t xml:space="preserve">       </t>
    </r>
    <r>
      <rPr>
        <sz val="12"/>
        <rFont val="ＭＳ 明朝"/>
        <family val="1"/>
      </rPr>
      <t>　　度</t>
    </r>
  </si>
  <si>
    <r>
      <t>14</t>
    </r>
    <r>
      <rPr>
        <sz val="12"/>
        <rFont val="ＭＳ 明朝"/>
        <family val="1"/>
      </rPr>
      <t xml:space="preserve">     </t>
    </r>
    <r>
      <rPr>
        <sz val="12"/>
        <rFont val="ＭＳ 明朝"/>
        <family val="1"/>
      </rPr>
      <t>　　</t>
    </r>
    <r>
      <rPr>
        <sz val="12"/>
        <rFont val="ＭＳ 明朝"/>
        <family val="1"/>
      </rPr>
      <t xml:space="preserve"> </t>
    </r>
    <r>
      <rPr>
        <sz val="12"/>
        <rFont val="ＭＳ 明朝"/>
        <family val="1"/>
      </rPr>
      <t>年</t>
    </r>
    <r>
      <rPr>
        <sz val="12"/>
        <rFont val="ＭＳ 明朝"/>
        <family val="1"/>
      </rPr>
      <t xml:space="preserve">       </t>
    </r>
    <r>
      <rPr>
        <sz val="12"/>
        <rFont val="ＭＳ 明朝"/>
        <family val="1"/>
      </rPr>
      <t>　　度</t>
    </r>
  </si>
  <si>
    <r>
      <t>15</t>
    </r>
    <r>
      <rPr>
        <sz val="12"/>
        <rFont val="ＭＳ 明朝"/>
        <family val="1"/>
      </rPr>
      <t xml:space="preserve">     </t>
    </r>
    <r>
      <rPr>
        <sz val="12"/>
        <rFont val="ＭＳ 明朝"/>
        <family val="1"/>
      </rPr>
      <t>　　</t>
    </r>
    <r>
      <rPr>
        <sz val="12"/>
        <rFont val="ＭＳ 明朝"/>
        <family val="1"/>
      </rPr>
      <t xml:space="preserve"> </t>
    </r>
    <r>
      <rPr>
        <sz val="12"/>
        <rFont val="ＭＳ 明朝"/>
        <family val="1"/>
      </rPr>
      <t>年</t>
    </r>
    <r>
      <rPr>
        <sz val="12"/>
        <rFont val="ＭＳ 明朝"/>
        <family val="1"/>
      </rPr>
      <t xml:space="preserve">       </t>
    </r>
    <r>
      <rPr>
        <sz val="12"/>
        <rFont val="ＭＳ 明朝"/>
        <family val="1"/>
      </rPr>
      <t>　　度</t>
    </r>
  </si>
  <si>
    <r>
      <t>12</t>
    </r>
    <r>
      <rPr>
        <sz val="12"/>
        <rFont val="ＭＳ 明朝"/>
        <family val="1"/>
      </rPr>
      <t xml:space="preserve"> </t>
    </r>
    <r>
      <rPr>
        <sz val="12"/>
        <rFont val="ＭＳ 明朝"/>
        <family val="1"/>
      </rPr>
      <t xml:space="preserve"> </t>
    </r>
    <r>
      <rPr>
        <sz val="12"/>
        <rFont val="ＭＳ 明朝"/>
        <family val="1"/>
      </rPr>
      <t>年</t>
    </r>
    <r>
      <rPr>
        <sz val="12"/>
        <rFont val="ＭＳ 明朝"/>
        <family val="1"/>
      </rPr>
      <t xml:space="preserve">  </t>
    </r>
    <r>
      <rPr>
        <sz val="12"/>
        <rFont val="ＭＳ 明朝"/>
        <family val="1"/>
      </rPr>
      <t>度</t>
    </r>
  </si>
  <si>
    <r>
      <t>13</t>
    </r>
    <r>
      <rPr>
        <sz val="12"/>
        <rFont val="ＭＳ 明朝"/>
        <family val="1"/>
      </rPr>
      <t xml:space="preserve"> </t>
    </r>
    <r>
      <rPr>
        <sz val="12"/>
        <rFont val="ＭＳ 明朝"/>
        <family val="1"/>
      </rPr>
      <t xml:space="preserve"> </t>
    </r>
    <r>
      <rPr>
        <sz val="12"/>
        <rFont val="ＭＳ 明朝"/>
        <family val="1"/>
      </rPr>
      <t>年</t>
    </r>
    <r>
      <rPr>
        <sz val="12"/>
        <rFont val="ＭＳ 明朝"/>
        <family val="1"/>
      </rPr>
      <t xml:space="preserve">  </t>
    </r>
    <r>
      <rPr>
        <sz val="12"/>
        <rFont val="ＭＳ 明朝"/>
        <family val="1"/>
      </rPr>
      <t>度</t>
    </r>
  </si>
  <si>
    <r>
      <t>14</t>
    </r>
    <r>
      <rPr>
        <sz val="12"/>
        <rFont val="ＭＳ 明朝"/>
        <family val="1"/>
      </rPr>
      <t xml:space="preserve"> </t>
    </r>
    <r>
      <rPr>
        <sz val="12"/>
        <rFont val="ＭＳ 明朝"/>
        <family val="1"/>
      </rPr>
      <t xml:space="preserve"> </t>
    </r>
    <r>
      <rPr>
        <sz val="12"/>
        <rFont val="ＭＳ 明朝"/>
        <family val="1"/>
      </rPr>
      <t>年</t>
    </r>
    <r>
      <rPr>
        <sz val="12"/>
        <rFont val="ＭＳ 明朝"/>
        <family val="1"/>
      </rPr>
      <t xml:space="preserve">  </t>
    </r>
    <r>
      <rPr>
        <sz val="12"/>
        <rFont val="ＭＳ 明朝"/>
        <family val="1"/>
      </rPr>
      <t>度</t>
    </r>
  </si>
  <si>
    <r>
      <t>15</t>
    </r>
    <r>
      <rPr>
        <sz val="12"/>
        <rFont val="ＭＳ 明朝"/>
        <family val="1"/>
      </rPr>
      <t xml:space="preserve"> </t>
    </r>
    <r>
      <rPr>
        <sz val="12"/>
        <rFont val="ＭＳ 明朝"/>
        <family val="1"/>
      </rPr>
      <t xml:space="preserve"> </t>
    </r>
    <r>
      <rPr>
        <sz val="12"/>
        <rFont val="ＭＳ 明朝"/>
        <family val="1"/>
      </rPr>
      <t>年</t>
    </r>
    <r>
      <rPr>
        <sz val="12"/>
        <rFont val="ＭＳ 明朝"/>
        <family val="1"/>
      </rPr>
      <t xml:space="preserve">  </t>
    </r>
    <r>
      <rPr>
        <sz val="12"/>
        <rFont val="ＭＳ 明朝"/>
        <family val="1"/>
      </rPr>
      <t>度</t>
    </r>
  </si>
  <si>
    <t>―</t>
  </si>
  <si>
    <t>-</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</si>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</sst>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0.0_ ;[Red]\-#,##0.0\ "/>
    <numFmt numFmtId="191" formatCode="0.000"/>
  </numFmts>
  <fonts count="55">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1"/>
      <name val="ＭＳ 明朝"/>
      <family val="1"/>
    </font>
    <font>
      <sz val="16"/>
      <name val="ＭＳ ゴシック"/>
      <family val="3"/>
    </font>
    <font>
      <sz val="14"/>
      <name val="ＭＳ ゴシック"/>
      <family val="3"/>
    </font>
    <font>
      <sz val="12"/>
      <name val="ＭＳ ゴシック"/>
      <family val="3"/>
    </font>
    <font>
      <b/>
      <sz val="12"/>
      <name val="ＭＳ ゴシック"/>
      <family val="3"/>
    </font>
    <font>
      <sz val="6"/>
      <name val="ＭＳ 明朝"/>
      <family val="1"/>
    </font>
    <font>
      <sz val="10"/>
      <name val="ＭＳ 明朝"/>
      <family val="1"/>
    </font>
    <font>
      <sz val="9"/>
      <name val="ＭＳ 明朝"/>
      <family val="1"/>
    </font>
    <font>
      <b/>
      <sz val="14"/>
      <name val="ＭＳ 明朝"/>
      <family val="1"/>
    </font>
    <font>
      <sz val="14"/>
      <name val="ＭＳ 明朝"/>
      <family val="1"/>
    </font>
    <font>
      <b/>
      <sz val="16"/>
      <name val="ＭＳ ゴシック"/>
      <family val="3"/>
    </font>
    <font>
      <b/>
      <sz val="14"/>
      <name val="ＭＳ ゴシック"/>
      <family val="3"/>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style="thin">
        <color indexed="8"/>
      </right>
      <top>
        <color indexed="63"/>
      </top>
      <bottom style="thin"/>
    </border>
    <border>
      <left>
        <color indexed="63"/>
      </left>
      <right>
        <color indexed="63"/>
      </right>
      <top>
        <color indexed="63"/>
      </top>
      <bottom style="medium">
        <color indexed="8"/>
      </bottom>
    </border>
    <border>
      <left>
        <color indexed="63"/>
      </left>
      <right>
        <color indexed="63"/>
      </right>
      <top style="thin"/>
      <bottom>
        <color indexed="63"/>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style="thin"/>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pplyNumberFormat="0" applyFill="0" applyBorder="0" applyAlignment="0" applyProtection="0"/>
    <xf numFmtId="0" fontId="54" fillId="32" borderId="0" applyNumberFormat="0" applyBorder="0" applyAlignment="0" applyProtection="0"/>
  </cellStyleXfs>
  <cellXfs count="346">
    <xf numFmtId="0" fontId="0" fillId="0" borderId="0" xfId="0" applyAlignment="1">
      <alignment/>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8" fillId="0" borderId="0" xfId="0" applyFont="1" applyFill="1" applyBorder="1" applyAlignment="1" applyProtection="1">
      <alignment horizontal="center" vertical="center"/>
      <protection/>
    </xf>
    <xf numFmtId="0" fontId="0" fillId="0" borderId="0" xfId="0" applyFont="1" applyFill="1" applyAlignment="1">
      <alignment vertical="center"/>
    </xf>
    <xf numFmtId="0" fontId="9"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37" fontId="10" fillId="0" borderId="0" xfId="0" applyNumberFormat="1" applyFont="1" applyFill="1" applyBorder="1" applyAlignment="1" applyProtection="1">
      <alignment vertical="center"/>
      <protection/>
    </xf>
    <xf numFmtId="0" fontId="0" fillId="0" borderId="10" xfId="0" applyFont="1" applyFill="1" applyBorder="1" applyAlignment="1">
      <alignment vertical="center"/>
    </xf>
    <xf numFmtId="0" fontId="0" fillId="0" borderId="11" xfId="0" applyFont="1" applyFill="1" applyBorder="1" applyAlignment="1" applyProtection="1" quotePrefix="1">
      <alignment horizontal="center" vertical="center"/>
      <protection/>
    </xf>
    <xf numFmtId="0" fontId="0" fillId="0" borderId="12" xfId="0" applyFont="1" applyFill="1" applyBorder="1" applyAlignment="1">
      <alignment vertical="center"/>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38" fontId="0" fillId="0" borderId="0" xfId="0" applyNumberFormat="1" applyFont="1" applyFill="1" applyAlignment="1">
      <alignment vertical="center"/>
    </xf>
    <xf numFmtId="0" fontId="1" fillId="0" borderId="11" xfId="0" applyFont="1" applyFill="1" applyBorder="1" applyAlignment="1" applyProtection="1" quotePrefix="1">
      <alignment horizontal="center" vertical="center"/>
      <protection/>
    </xf>
    <xf numFmtId="37" fontId="1" fillId="0" borderId="0" xfId="0" applyNumberFormat="1" applyFont="1" applyFill="1" applyBorder="1" applyAlignment="1" applyProtection="1">
      <alignment vertical="center"/>
      <protection/>
    </xf>
    <xf numFmtId="0" fontId="0" fillId="0" borderId="11"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38" fontId="0" fillId="0" borderId="0" xfId="49" applyFont="1" applyFill="1" applyBorder="1" applyAlignment="1">
      <alignment horizontal="right" vertical="center"/>
    </xf>
    <xf numFmtId="37" fontId="0" fillId="0" borderId="12" xfId="0" applyNumberFormat="1" applyFont="1" applyFill="1" applyBorder="1" applyAlignment="1" applyProtection="1">
      <alignment vertical="center"/>
      <protection/>
    </xf>
    <xf numFmtId="37" fontId="0" fillId="0" borderId="13" xfId="0" applyNumberFormat="1" applyFont="1" applyFill="1" applyBorder="1" applyAlignment="1" applyProtection="1">
      <alignment vertical="center"/>
      <protection/>
    </xf>
    <xf numFmtId="0" fontId="0" fillId="0" borderId="10" xfId="0" applyFont="1" applyFill="1" applyBorder="1" applyAlignment="1" applyProtection="1">
      <alignment horizontal="center" vertical="center"/>
      <protection/>
    </xf>
    <xf numFmtId="0" fontId="10" fillId="0" borderId="12" xfId="0" applyFont="1" applyFill="1" applyBorder="1" applyAlignment="1">
      <alignment vertical="center"/>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7" fontId="10" fillId="0" borderId="12" xfId="0" applyNumberFormat="1" applyFont="1" applyFill="1" applyBorder="1" applyAlignment="1" applyProtection="1">
      <alignment vertical="center"/>
      <protection/>
    </xf>
    <xf numFmtId="0" fontId="0" fillId="0" borderId="14" xfId="0" applyFont="1" applyFill="1" applyBorder="1" applyAlignment="1" applyProtection="1">
      <alignment horizontal="center" vertical="center"/>
      <protection/>
    </xf>
    <xf numFmtId="0" fontId="7"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pplyProtection="1">
      <alignment vertical="center"/>
      <protection/>
    </xf>
    <xf numFmtId="0" fontId="0" fillId="0" borderId="15" xfId="0" applyFont="1" applyFill="1" applyBorder="1" applyAlignment="1">
      <alignment horizontal="center" vertical="center"/>
    </xf>
    <xf numFmtId="0" fontId="0" fillId="0" borderId="16"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0" fillId="0" borderId="12" xfId="0" applyFont="1" applyFill="1" applyBorder="1" applyAlignment="1" applyProtection="1" quotePrefix="1">
      <alignment horizontal="center" vertical="center"/>
      <protection/>
    </xf>
    <xf numFmtId="38" fontId="0" fillId="0" borderId="0" xfId="49" applyFont="1" applyFill="1" applyBorder="1" applyAlignment="1">
      <alignment vertical="center"/>
    </xf>
    <xf numFmtId="0" fontId="10" fillId="0" borderId="12" xfId="0" applyFont="1" applyFill="1" applyBorder="1" applyAlignment="1" applyProtection="1" quotePrefix="1">
      <alignment horizontal="center" vertical="center"/>
      <protection/>
    </xf>
    <xf numFmtId="0" fontId="11" fillId="0" borderId="12" xfId="0" applyFont="1" applyFill="1" applyBorder="1" applyAlignment="1" applyProtection="1" quotePrefix="1">
      <alignment horizontal="center" vertical="center"/>
      <protection/>
    </xf>
    <xf numFmtId="38" fontId="0" fillId="0" borderId="12" xfId="0" applyNumberFormat="1" applyFont="1" applyFill="1" applyBorder="1" applyAlignment="1">
      <alignment vertical="center"/>
    </xf>
    <xf numFmtId="0" fontId="0" fillId="0" borderId="0" xfId="0" applyFont="1" applyFill="1" applyAlignment="1">
      <alignment/>
    </xf>
    <xf numFmtId="38"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pplyProtection="1">
      <alignment horizontal="center" vertical="center"/>
      <protection/>
    </xf>
    <xf numFmtId="38" fontId="0" fillId="0" borderId="12" xfId="0" applyNumberFormat="1" applyFont="1" applyFill="1" applyBorder="1" applyAlignment="1" applyProtection="1">
      <alignment horizontal="center" vertical="center"/>
      <protection/>
    </xf>
    <xf numFmtId="38" fontId="0" fillId="0" borderId="0" xfId="0" applyNumberFormat="1" applyFont="1" applyFill="1" applyBorder="1" applyAlignment="1" applyProtection="1">
      <alignment horizontal="center" vertical="center"/>
      <protection/>
    </xf>
    <xf numFmtId="37" fontId="0" fillId="0" borderId="20" xfId="0" applyNumberFormat="1" applyFont="1" applyFill="1" applyBorder="1" applyAlignment="1" applyProtection="1">
      <alignment vertical="center"/>
      <protection/>
    </xf>
    <xf numFmtId="0" fontId="0" fillId="0" borderId="13" xfId="0" applyFont="1" applyFill="1" applyBorder="1" applyAlignment="1" applyProtection="1" quotePrefix="1">
      <alignment horizontal="center" vertical="center"/>
      <protection/>
    </xf>
    <xf numFmtId="37" fontId="0" fillId="0" borderId="21" xfId="0" applyNumberFormat="1" applyFont="1" applyFill="1" applyBorder="1" applyAlignment="1" applyProtection="1">
      <alignment vertical="center"/>
      <protection/>
    </xf>
    <xf numFmtId="0" fontId="0" fillId="0" borderId="10" xfId="0" applyFont="1" applyFill="1" applyBorder="1" applyAlignment="1">
      <alignment horizontal="left" vertical="center"/>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lignment vertical="center"/>
    </xf>
    <xf numFmtId="37" fontId="0" fillId="0" borderId="10" xfId="0" applyNumberFormat="1" applyFont="1" applyFill="1" applyBorder="1" applyAlignment="1" applyProtection="1">
      <alignment vertical="center"/>
      <protection/>
    </xf>
    <xf numFmtId="38" fontId="10" fillId="0" borderId="0" xfId="49" applyFont="1" applyFill="1" applyBorder="1" applyAlignment="1" applyProtection="1">
      <alignment vertical="center"/>
      <protection/>
    </xf>
    <xf numFmtId="0" fontId="1" fillId="0" borderId="13" xfId="0" applyFont="1" applyFill="1" applyBorder="1" applyAlignment="1">
      <alignment vertical="center"/>
    </xf>
    <xf numFmtId="37" fontId="1" fillId="0" borderId="20" xfId="0" applyNumberFormat="1" applyFont="1" applyFill="1" applyBorder="1" applyAlignment="1" applyProtection="1">
      <alignment vertical="center"/>
      <protection/>
    </xf>
    <xf numFmtId="0" fontId="1" fillId="0" borderId="20" xfId="0" applyFont="1" applyFill="1" applyBorder="1" applyAlignment="1">
      <alignment vertical="center"/>
    </xf>
    <xf numFmtId="38" fontId="11" fillId="0" borderId="20" xfId="49" applyFont="1" applyFill="1" applyBorder="1" applyAlignment="1" applyProtection="1">
      <alignment vertical="center"/>
      <protection/>
    </xf>
    <xf numFmtId="0" fontId="0" fillId="0" borderId="0" xfId="0" applyFont="1" applyFill="1" applyBorder="1" applyAlignment="1">
      <alignment horizontal="right" vertical="center"/>
    </xf>
    <xf numFmtId="38" fontId="0" fillId="0" borderId="0" xfId="0" applyNumberFormat="1" applyFont="1" applyFill="1" applyBorder="1" applyAlignment="1" applyProtection="1">
      <alignment vertical="center"/>
      <protection/>
    </xf>
    <xf numFmtId="38" fontId="0" fillId="0" borderId="10" xfId="0" applyNumberFormat="1" applyFont="1" applyFill="1" applyBorder="1" applyAlignment="1" applyProtection="1">
      <alignment vertical="center"/>
      <protection/>
    </xf>
    <xf numFmtId="38" fontId="0" fillId="0" borderId="12" xfId="0" applyNumberFormat="1" applyFont="1" applyFill="1" applyBorder="1" applyAlignment="1" applyProtection="1">
      <alignment vertical="center"/>
      <protection/>
    </xf>
    <xf numFmtId="38" fontId="0" fillId="0" borderId="0" xfId="0" applyNumberFormat="1" applyFont="1" applyFill="1" applyBorder="1" applyAlignment="1" applyProtection="1">
      <alignment horizontal="right" vertical="center"/>
      <protection/>
    </xf>
    <xf numFmtId="38" fontId="10" fillId="0" borderId="0" xfId="0" applyNumberFormat="1" applyFont="1" applyFill="1" applyBorder="1" applyAlignment="1">
      <alignment vertical="center"/>
    </xf>
    <xf numFmtId="38" fontId="10" fillId="0" borderId="0" xfId="49" applyNumberFormat="1" applyFont="1" applyFill="1" applyBorder="1" applyAlignment="1" applyProtection="1">
      <alignment vertical="center"/>
      <protection/>
    </xf>
    <xf numFmtId="0" fontId="1" fillId="0" borderId="22" xfId="0" applyFont="1" applyFill="1" applyBorder="1" applyAlignment="1" applyProtection="1" quotePrefix="1">
      <alignment horizontal="center" vertical="center"/>
      <protection/>
    </xf>
    <xf numFmtId="38" fontId="1" fillId="0" borderId="21" xfId="0" applyNumberFormat="1" applyFont="1" applyFill="1" applyBorder="1" applyAlignment="1" applyProtection="1">
      <alignment vertical="center"/>
      <protection/>
    </xf>
    <xf numFmtId="0" fontId="0" fillId="0" borderId="23" xfId="0" applyFont="1" applyFill="1" applyBorder="1" applyAlignment="1">
      <alignment vertical="center"/>
    </xf>
    <xf numFmtId="37" fontId="0" fillId="0" borderId="0" xfId="0" applyNumberFormat="1" applyFont="1" applyFill="1" applyBorder="1" applyAlignment="1" applyProtection="1">
      <alignment horizontal="right" vertical="center"/>
      <protection/>
    </xf>
    <xf numFmtId="0" fontId="13" fillId="0" borderId="0" xfId="0" applyFont="1" applyFill="1" applyBorder="1" applyAlignment="1">
      <alignment horizontal="center" vertical="center"/>
    </xf>
    <xf numFmtId="0" fontId="0" fillId="0" borderId="13" xfId="0" applyFont="1" applyFill="1" applyBorder="1" applyAlignment="1">
      <alignment vertical="center"/>
    </xf>
    <xf numFmtId="0" fontId="0" fillId="0" borderId="20" xfId="0" applyFont="1" applyFill="1" applyBorder="1" applyAlignment="1">
      <alignment horizontal="right" vertical="center"/>
    </xf>
    <xf numFmtId="0" fontId="0" fillId="0" borderId="24" xfId="0" applyFont="1" applyFill="1" applyBorder="1" applyAlignment="1">
      <alignment vertical="center"/>
    </xf>
    <xf numFmtId="0" fontId="15" fillId="0" borderId="0" xfId="0"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25"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177" fontId="0" fillId="0" borderId="0" xfId="0" applyNumberFormat="1" applyFont="1" applyFill="1" applyBorder="1" applyAlignment="1" applyProtection="1">
      <alignment horizontal="right" vertical="center"/>
      <protection/>
    </xf>
    <xf numFmtId="37" fontId="0" fillId="0" borderId="17" xfId="0" applyNumberFormat="1"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11" fillId="0" borderId="11" xfId="0" applyFont="1" applyFill="1" applyBorder="1" applyAlignment="1" applyProtection="1">
      <alignment horizontal="distributed" vertical="center"/>
      <protection/>
    </xf>
    <xf numFmtId="0" fontId="7" fillId="0" borderId="16" xfId="0" applyFont="1" applyFill="1" applyBorder="1" applyAlignment="1" applyProtection="1">
      <alignment horizontal="left" vertical="center"/>
      <protection/>
    </xf>
    <xf numFmtId="0" fontId="0" fillId="0" borderId="26" xfId="0" applyFont="1" applyFill="1" applyBorder="1" applyAlignment="1" applyProtection="1">
      <alignment horizontal="center" vertical="center"/>
      <protection/>
    </xf>
    <xf numFmtId="37" fontId="0" fillId="0" borderId="17" xfId="0" applyNumberFormat="1" applyFont="1" applyFill="1" applyBorder="1" applyAlignment="1" applyProtection="1">
      <alignment horizontal="right" vertical="center"/>
      <protection/>
    </xf>
    <xf numFmtId="37" fontId="0" fillId="0" borderId="10" xfId="0" applyNumberFormat="1" applyFont="1" applyFill="1" applyBorder="1" applyAlignment="1" applyProtection="1">
      <alignment horizontal="right" vertical="center"/>
      <protection/>
    </xf>
    <xf numFmtId="0" fontId="0" fillId="0" borderId="27" xfId="0" applyFont="1" applyFill="1" applyBorder="1" applyAlignment="1" applyProtection="1">
      <alignment horizontal="center" vertical="center"/>
      <protection/>
    </xf>
    <xf numFmtId="37" fontId="0" fillId="0" borderId="12" xfId="0" applyNumberFormat="1" applyFont="1" applyFill="1" applyBorder="1" applyAlignment="1" applyProtection="1">
      <alignment horizontal="right" vertical="center"/>
      <protection/>
    </xf>
    <xf numFmtId="0" fontId="0" fillId="0" borderId="28" xfId="0" applyFont="1" applyFill="1" applyBorder="1" applyAlignment="1" applyProtection="1">
      <alignment horizontal="center" vertical="center"/>
      <protection/>
    </xf>
    <xf numFmtId="37" fontId="0" fillId="0" borderId="13" xfId="0" applyNumberFormat="1" applyFont="1" applyFill="1" applyBorder="1" applyAlignment="1" applyProtection="1">
      <alignment horizontal="right" vertical="center"/>
      <protection/>
    </xf>
    <xf numFmtId="37" fontId="0" fillId="0" borderId="2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0" borderId="10" xfId="0" applyFont="1" applyFill="1" applyBorder="1" applyAlignment="1">
      <alignment/>
    </xf>
    <xf numFmtId="0" fontId="0" fillId="0" borderId="0" xfId="0" applyFont="1" applyFill="1" applyAlignment="1">
      <alignment/>
    </xf>
    <xf numFmtId="0" fontId="0" fillId="0" borderId="0" xfId="0" applyFont="1" applyFill="1" applyAlignment="1">
      <alignment horizontal="right" vertical="center"/>
    </xf>
    <xf numFmtId="0" fontId="0" fillId="0" borderId="0" xfId="0" applyFont="1" applyFill="1" applyAlignment="1" quotePrefix="1">
      <alignment horizontal="right" vertical="center"/>
    </xf>
    <xf numFmtId="37" fontId="7" fillId="0" borderId="0" xfId="0" applyNumberFormat="1" applyFont="1" applyFill="1" applyAlignment="1" applyProtection="1">
      <alignment vertical="top"/>
      <protection/>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centerContinuous" vertical="center"/>
      <protection/>
    </xf>
    <xf numFmtId="0" fontId="0" fillId="0" borderId="0" xfId="0" applyFont="1" applyFill="1" applyBorder="1" applyAlignment="1">
      <alignment horizontal="centerContinuous" vertical="center"/>
    </xf>
    <xf numFmtId="37"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distributed" vertical="center"/>
    </xf>
    <xf numFmtId="37" fontId="0" fillId="0" borderId="28" xfId="0" applyNumberFormat="1" applyFont="1" applyFill="1" applyBorder="1" applyAlignment="1" applyProtection="1">
      <alignment horizontal="center" vertical="center"/>
      <protection/>
    </xf>
    <xf numFmtId="0" fontId="0" fillId="0" borderId="18" xfId="0" applyFont="1" applyFill="1" applyBorder="1" applyAlignment="1">
      <alignment horizontal="distributed" vertical="center"/>
    </xf>
    <xf numFmtId="37" fontId="0" fillId="0" borderId="11" xfId="0" applyNumberFormat="1" applyFont="1" applyFill="1" applyBorder="1" applyAlignment="1" applyProtection="1">
      <alignment vertical="center"/>
      <protection/>
    </xf>
    <xf numFmtId="0" fontId="0" fillId="0" borderId="24"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10" xfId="0" applyFont="1" applyFill="1" applyBorder="1" applyAlignment="1">
      <alignment horizontal="distributed" vertical="center"/>
    </xf>
    <xf numFmtId="0" fontId="0" fillId="0" borderId="30" xfId="0" applyFont="1" applyFill="1" applyBorder="1" applyAlignment="1">
      <alignment horizontal="distributed" vertical="center"/>
    </xf>
    <xf numFmtId="0" fontId="0" fillId="0" borderId="11" xfId="0" applyFont="1" applyFill="1" applyBorder="1" applyAlignment="1">
      <alignment vertical="center"/>
    </xf>
    <xf numFmtId="180" fontId="0" fillId="0" borderId="0" xfId="0" applyNumberFormat="1" applyFont="1" applyFill="1" applyBorder="1" applyAlignment="1" applyProtection="1">
      <alignment vertical="center"/>
      <protection/>
    </xf>
    <xf numFmtId="0" fontId="0" fillId="0" borderId="20"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20" xfId="0" applyFont="1" applyFill="1" applyBorder="1" applyAlignment="1">
      <alignment vertical="center"/>
    </xf>
    <xf numFmtId="37" fontId="16" fillId="0" borderId="0" xfId="0" applyNumberFormat="1" applyFont="1" applyFill="1" applyBorder="1" applyAlignment="1" applyProtection="1">
      <alignment/>
      <protection locked="0"/>
    </xf>
    <xf numFmtId="37" fontId="0" fillId="0" borderId="24" xfId="0" applyNumberFormat="1" applyFont="1" applyFill="1" applyBorder="1" applyAlignment="1" applyProtection="1">
      <alignment vertical="center"/>
      <protection/>
    </xf>
    <xf numFmtId="185" fontId="0" fillId="0" borderId="0"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82" fontId="0" fillId="0" borderId="0" xfId="0" applyNumberFormat="1" applyFont="1" applyFill="1" applyBorder="1" applyAlignment="1" applyProtection="1">
      <alignment vertical="center"/>
      <protection/>
    </xf>
    <xf numFmtId="181" fontId="0" fillId="0" borderId="0" xfId="0" applyNumberFormat="1" applyFont="1" applyFill="1" applyAlignment="1">
      <alignment vertical="center"/>
    </xf>
    <xf numFmtId="180" fontId="0" fillId="0" borderId="0" xfId="0" applyNumberFormat="1" applyFont="1" applyFill="1" applyBorder="1" applyAlignment="1" applyProtection="1">
      <alignment horizontal="center" vertical="center"/>
      <protection/>
    </xf>
    <xf numFmtId="183" fontId="0" fillId="0" borderId="0" xfId="0" applyNumberFormat="1" applyFont="1" applyFill="1" applyBorder="1" applyAlignment="1" applyProtection="1">
      <alignment horizontal="center" vertical="center"/>
      <protection/>
    </xf>
    <xf numFmtId="40" fontId="0" fillId="0" borderId="0" xfId="0" applyNumberFormat="1" applyFont="1" applyFill="1" applyBorder="1" applyAlignment="1" applyProtection="1">
      <alignment vertical="center"/>
      <protection/>
    </xf>
    <xf numFmtId="180" fontId="0" fillId="0" borderId="0" xfId="0" applyNumberFormat="1" applyFont="1" applyFill="1" applyBorder="1" applyAlignment="1">
      <alignment vertical="center"/>
    </xf>
    <xf numFmtId="0" fontId="11" fillId="0" borderId="29" xfId="0" applyFont="1" applyFill="1" applyBorder="1" applyAlignment="1" applyProtection="1">
      <alignment horizontal="distributed" vertical="center"/>
      <protection/>
    </xf>
    <xf numFmtId="38" fontId="0" fillId="0" borderId="12" xfId="0" applyNumberFormat="1" applyFont="1" applyFill="1" applyBorder="1" applyAlignment="1" applyProtection="1">
      <alignment horizontal="right" vertical="center"/>
      <protection/>
    </xf>
    <xf numFmtId="38" fontId="11" fillId="0" borderId="0" xfId="0" applyNumberFormat="1" applyFont="1" applyFill="1" applyBorder="1" applyAlignment="1" applyProtection="1">
      <alignment horizontal="right" vertical="center"/>
      <protection/>
    </xf>
    <xf numFmtId="37" fontId="10" fillId="0" borderId="0" xfId="0" applyNumberFormat="1" applyFont="1" applyFill="1" applyBorder="1" applyAlignment="1" applyProtection="1">
      <alignment horizontal="right" vertical="center"/>
      <protection/>
    </xf>
    <xf numFmtId="37" fontId="11" fillId="0" borderId="0" xfId="0" applyNumberFormat="1" applyFont="1" applyFill="1" applyBorder="1" applyAlignment="1" applyProtection="1">
      <alignment horizontal="right" vertical="center"/>
      <protection/>
    </xf>
    <xf numFmtId="0" fontId="0" fillId="0" borderId="29"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11" fillId="0" borderId="11" xfId="0" applyFont="1" applyFill="1" applyBorder="1" applyAlignment="1" applyProtection="1" quotePrefix="1">
      <alignment horizontal="center" vertical="center"/>
      <protection/>
    </xf>
    <xf numFmtId="0" fontId="10" fillId="0" borderId="0" xfId="0" applyFont="1" applyFill="1" applyBorder="1" applyAlignment="1">
      <alignment vertical="center"/>
    </xf>
    <xf numFmtId="38" fontId="11" fillId="0" borderId="0" xfId="49" applyFont="1" applyFill="1" applyBorder="1" applyAlignment="1">
      <alignment horizontal="right" vertical="center"/>
    </xf>
    <xf numFmtId="0" fontId="11" fillId="0" borderId="0" xfId="0" applyFont="1" applyFill="1" applyAlignment="1">
      <alignment vertical="center"/>
    </xf>
    <xf numFmtId="0" fontId="11" fillId="0" borderId="12"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0" xfId="0" applyFont="1" applyFill="1" applyAlignment="1">
      <alignment horizontal="right" vertical="center"/>
    </xf>
    <xf numFmtId="38" fontId="11" fillId="0" borderId="0" xfId="0" applyNumberFormat="1" applyFont="1" applyFill="1" applyAlignment="1">
      <alignment horizontal="right" vertical="center"/>
    </xf>
    <xf numFmtId="37" fontId="11" fillId="0" borderId="0" xfId="0" applyNumberFormat="1" applyFont="1" applyFill="1" applyAlignment="1">
      <alignment vertical="center"/>
    </xf>
    <xf numFmtId="38" fontId="0" fillId="0" borderId="17" xfId="0" applyNumberFormat="1" applyFont="1" applyFill="1" applyBorder="1" applyAlignment="1" applyProtection="1">
      <alignment vertical="center"/>
      <protection/>
    </xf>
    <xf numFmtId="37" fontId="11" fillId="0" borderId="12" xfId="0" applyNumberFormat="1" applyFont="1" applyFill="1" applyBorder="1" applyAlignment="1">
      <alignment vertical="center"/>
    </xf>
    <xf numFmtId="0" fontId="10" fillId="0" borderId="0" xfId="0" applyFont="1" applyFill="1" applyBorder="1" applyAlignment="1">
      <alignment horizontal="right" vertical="center"/>
    </xf>
    <xf numFmtId="38" fontId="0" fillId="0" borderId="0" xfId="0" applyNumberFormat="1" applyFont="1" applyFill="1" applyBorder="1" applyAlignment="1">
      <alignment horizontal="right" vertical="center"/>
    </xf>
    <xf numFmtId="0" fontId="0" fillId="0" borderId="0" xfId="0" applyFont="1" applyFill="1" applyBorder="1" applyAlignment="1" applyProtection="1">
      <alignment horizontal="center" vertical="center"/>
      <protection/>
    </xf>
    <xf numFmtId="37" fontId="0" fillId="0" borderId="0" xfId="0" applyNumberFormat="1" applyFont="1" applyFill="1" applyBorder="1" applyAlignment="1" applyProtection="1">
      <alignment vertical="center"/>
      <protection/>
    </xf>
    <xf numFmtId="181" fontId="11" fillId="0" borderId="0" xfId="0" applyNumberFormat="1" applyFont="1" applyFill="1" applyAlignment="1">
      <alignment vertical="center"/>
    </xf>
    <xf numFmtId="182" fontId="11" fillId="0" borderId="0" xfId="0" applyNumberFormat="1" applyFont="1" applyFill="1" applyAlignment="1">
      <alignment vertical="center"/>
    </xf>
    <xf numFmtId="185" fontId="11" fillId="0" borderId="0" xfId="0" applyNumberFormat="1" applyFont="1" applyFill="1" applyBorder="1" applyAlignment="1" applyProtection="1">
      <alignment horizontal="right" vertical="center"/>
      <protection/>
    </xf>
    <xf numFmtId="186" fontId="11" fillId="0" borderId="0" xfId="0" applyNumberFormat="1" applyFont="1" applyFill="1" applyBorder="1" applyAlignment="1" applyProtection="1">
      <alignment horizontal="right" vertical="center"/>
      <protection/>
    </xf>
    <xf numFmtId="182" fontId="11" fillId="0" borderId="0" xfId="0" applyNumberFormat="1" applyFont="1" applyFill="1" applyAlignment="1">
      <alignment horizontal="right" vertical="center"/>
    </xf>
    <xf numFmtId="180" fontId="11" fillId="0" borderId="0" xfId="0" applyNumberFormat="1" applyFont="1" applyFill="1" applyBorder="1" applyAlignment="1" applyProtection="1">
      <alignment horizontal="right" vertical="center"/>
      <protection/>
    </xf>
    <xf numFmtId="39" fontId="11" fillId="0" borderId="0" xfId="0" applyNumberFormat="1" applyFont="1" applyFill="1" applyBorder="1" applyAlignment="1" applyProtection="1">
      <alignment horizontal="right" vertical="center"/>
      <protection/>
    </xf>
    <xf numFmtId="181" fontId="11" fillId="0" borderId="0" xfId="0" applyNumberFormat="1" applyFont="1" applyFill="1" applyAlignment="1">
      <alignment horizontal="right" vertical="center"/>
    </xf>
    <xf numFmtId="180" fontId="11" fillId="0" borderId="20" xfId="0" applyNumberFormat="1" applyFont="1" applyFill="1" applyBorder="1" applyAlignment="1" applyProtection="1">
      <alignment horizontal="right" vertical="center"/>
      <protection/>
    </xf>
    <xf numFmtId="39" fontId="11" fillId="0" borderId="20" xfId="0" applyNumberFormat="1" applyFont="1" applyFill="1" applyBorder="1" applyAlignment="1" applyProtection="1">
      <alignment horizontal="right" vertical="center"/>
      <protection/>
    </xf>
    <xf numFmtId="184" fontId="11" fillId="0" borderId="0" xfId="0" applyNumberFormat="1" applyFont="1" applyFill="1" applyAlignment="1">
      <alignment vertical="center"/>
    </xf>
    <xf numFmtId="38" fontId="11" fillId="0" borderId="20" xfId="0" applyNumberFormat="1" applyFont="1" applyFill="1" applyBorder="1" applyAlignment="1" applyProtection="1">
      <alignment horizontal="right" vertical="center"/>
      <protection/>
    </xf>
    <xf numFmtId="37" fontId="11" fillId="0" borderId="20" xfId="0" applyNumberFormat="1" applyFont="1" applyFill="1" applyBorder="1" applyAlignment="1" applyProtection="1">
      <alignment horizontal="right" vertical="center"/>
      <protection/>
    </xf>
    <xf numFmtId="38" fontId="0" fillId="0" borderId="0" xfId="49" applyFont="1" applyFill="1" applyAlignment="1">
      <alignment vertical="center"/>
    </xf>
    <xf numFmtId="38" fontId="0" fillId="0" borderId="12" xfId="0" applyNumberFormat="1" applyFont="1" applyFill="1" applyBorder="1" applyAlignment="1" applyProtection="1" quotePrefix="1">
      <alignment horizontal="right" vertical="center"/>
      <protection/>
    </xf>
    <xf numFmtId="38" fontId="11" fillId="0" borderId="0" xfId="0" applyNumberFormat="1" applyFont="1" applyFill="1" applyBorder="1" applyAlignment="1" applyProtection="1">
      <alignment vertical="center"/>
      <protection/>
    </xf>
    <xf numFmtId="0" fontId="0" fillId="0" borderId="30" xfId="0" applyFont="1" applyFill="1" applyBorder="1" applyAlignment="1" applyProtection="1">
      <alignment horizontal="distributed" vertical="center"/>
      <protection/>
    </xf>
    <xf numFmtId="0" fontId="0" fillId="0" borderId="11" xfId="0" applyFill="1" applyBorder="1" applyAlignment="1" applyProtection="1" quotePrefix="1">
      <alignment horizontal="center" vertical="center"/>
      <protection/>
    </xf>
    <xf numFmtId="0" fontId="0" fillId="0" borderId="22" xfId="0" applyFont="1" applyFill="1" applyBorder="1" applyAlignment="1" applyProtection="1" quotePrefix="1">
      <alignment horizontal="center" vertical="center"/>
      <protection/>
    </xf>
    <xf numFmtId="0" fontId="0" fillId="0" borderId="20" xfId="0" applyFont="1" applyFill="1" applyBorder="1" applyAlignment="1" applyProtection="1">
      <alignment horizontal="center" vertical="center"/>
      <protection/>
    </xf>
    <xf numFmtId="37" fontId="0" fillId="0" borderId="20" xfId="0" applyNumberFormat="1" applyFont="1" applyFill="1" applyBorder="1" applyAlignment="1" applyProtection="1">
      <alignment vertical="center"/>
      <protection/>
    </xf>
    <xf numFmtId="37" fontId="0" fillId="0" borderId="12" xfId="0" applyNumberFormat="1" applyFont="1" applyFill="1" applyBorder="1" applyAlignment="1" applyProtection="1">
      <alignment vertical="center"/>
      <protection/>
    </xf>
    <xf numFmtId="37" fontId="11" fillId="0" borderId="12" xfId="0" applyNumberFormat="1" applyFont="1" applyFill="1" applyBorder="1" applyAlignment="1" applyProtection="1">
      <alignment vertical="center"/>
      <protection/>
    </xf>
    <xf numFmtId="37" fontId="11" fillId="0" borderId="0" xfId="0" applyNumberFormat="1" applyFont="1" applyFill="1" applyBorder="1" applyAlignment="1" applyProtection="1">
      <alignment vertical="center"/>
      <protection/>
    </xf>
    <xf numFmtId="37" fontId="0" fillId="0" borderId="13" xfId="0" applyNumberFormat="1" applyFont="1" applyFill="1" applyBorder="1" applyAlignment="1" applyProtection="1">
      <alignment vertical="center"/>
      <protection/>
    </xf>
    <xf numFmtId="37" fontId="19" fillId="0" borderId="0" xfId="0" applyNumberFormat="1" applyFont="1" applyFill="1" applyBorder="1" applyAlignment="1" applyProtection="1">
      <alignment vertical="center"/>
      <protection/>
    </xf>
    <xf numFmtId="37" fontId="20" fillId="0" borderId="0" xfId="0" applyNumberFormat="1" applyFont="1" applyFill="1" applyBorder="1" applyAlignment="1" applyProtection="1">
      <alignment vertical="center"/>
      <protection/>
    </xf>
    <xf numFmtId="38" fontId="11" fillId="0" borderId="13" xfId="0" applyNumberFormat="1" applyFont="1" applyFill="1" applyBorder="1" applyAlignment="1" applyProtection="1">
      <alignment vertical="center"/>
      <protection/>
    </xf>
    <xf numFmtId="38" fontId="11" fillId="0" borderId="20" xfId="0" applyNumberFormat="1" applyFont="1" applyFill="1" applyBorder="1" applyAlignment="1" applyProtection="1">
      <alignment vertical="center"/>
      <protection/>
    </xf>
    <xf numFmtId="38" fontId="11" fillId="0" borderId="21" xfId="0" applyNumberFormat="1" applyFont="1" applyFill="1" applyBorder="1" applyAlignment="1" applyProtection="1">
      <alignment vertical="center"/>
      <protection/>
    </xf>
    <xf numFmtId="37" fontId="11" fillId="0" borderId="17" xfId="0" applyNumberFormat="1" applyFont="1" applyFill="1" applyBorder="1" applyAlignment="1" applyProtection="1">
      <alignment horizontal="right" vertical="center"/>
      <protection/>
    </xf>
    <xf numFmtId="37" fontId="11" fillId="0" borderId="10" xfId="0" applyNumberFormat="1" applyFont="1" applyFill="1" applyBorder="1" applyAlignment="1" applyProtection="1">
      <alignment horizontal="right" vertical="center"/>
      <protection/>
    </xf>
    <xf numFmtId="176" fontId="11" fillId="0" borderId="0" xfId="0" applyNumberFormat="1" applyFont="1" applyFill="1" applyBorder="1" applyAlignment="1" applyProtection="1">
      <alignment horizontal="right" vertical="center"/>
      <protection/>
    </xf>
    <xf numFmtId="177" fontId="11" fillId="0" borderId="10"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vertical="center"/>
      <protection/>
    </xf>
    <xf numFmtId="177" fontId="0" fillId="0" borderId="0" xfId="0" applyNumberFormat="1" applyFont="1" applyFill="1" applyBorder="1" applyAlignment="1" applyProtection="1">
      <alignment horizontal="right" vertical="center"/>
      <protection/>
    </xf>
    <xf numFmtId="176"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horizontal="right" vertical="center"/>
      <protection/>
    </xf>
    <xf numFmtId="0" fontId="0" fillId="0" borderId="12" xfId="0" applyFont="1" applyFill="1" applyBorder="1" applyAlignment="1" applyProtection="1">
      <alignment horizontal="center" vertical="center"/>
      <protection/>
    </xf>
    <xf numFmtId="176" fontId="0" fillId="0" borderId="20" xfId="0" applyNumberFormat="1" applyFont="1" applyFill="1" applyBorder="1" applyAlignment="1" applyProtection="1">
      <alignment horizontal="right" vertical="center"/>
      <protection/>
    </xf>
    <xf numFmtId="37" fontId="11" fillId="0" borderId="20" xfId="0" applyNumberFormat="1" applyFont="1" applyFill="1" applyBorder="1" applyAlignment="1" applyProtection="1">
      <alignment vertical="center"/>
      <protection/>
    </xf>
    <xf numFmtId="190" fontId="0" fillId="0" borderId="10" xfId="0" applyNumberFormat="1" applyFont="1" applyFill="1" applyBorder="1" applyAlignment="1" applyProtection="1">
      <alignment horizontal="right" vertical="center"/>
      <protection/>
    </xf>
    <xf numFmtId="190" fontId="0" fillId="0" borderId="0" xfId="0" applyNumberFormat="1" applyFont="1" applyFill="1" applyBorder="1" applyAlignment="1" applyProtection="1">
      <alignment horizontal="right" vertical="center"/>
      <protection/>
    </xf>
    <xf numFmtId="190" fontId="0" fillId="0" borderId="20"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vertical="center"/>
      <protection/>
    </xf>
    <xf numFmtId="37" fontId="0" fillId="0" borderId="12"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177" fontId="11" fillId="0" borderId="0" xfId="0" applyNumberFormat="1" applyFont="1" applyFill="1" applyBorder="1" applyAlignment="1" applyProtection="1">
      <alignment vertical="center"/>
      <protection/>
    </xf>
    <xf numFmtId="176" fontId="11" fillId="0" borderId="21" xfId="0" applyNumberFormat="1" applyFont="1" applyFill="1" applyBorder="1" applyAlignment="1" applyProtection="1">
      <alignment vertical="center"/>
      <protection/>
    </xf>
    <xf numFmtId="37" fontId="11" fillId="0" borderId="31" xfId="0" applyNumberFormat="1" applyFont="1" applyFill="1" applyBorder="1" applyAlignment="1" applyProtection="1">
      <alignment vertical="center"/>
      <protection/>
    </xf>
    <xf numFmtId="177" fontId="11" fillId="0" borderId="31" xfId="0" applyNumberFormat="1" applyFont="1" applyFill="1" applyBorder="1" applyAlignment="1" applyProtection="1">
      <alignment vertical="center"/>
      <protection/>
    </xf>
    <xf numFmtId="38" fontId="11" fillId="0" borderId="17" xfId="0" applyNumberFormat="1" applyFont="1" applyFill="1" applyBorder="1" applyAlignment="1" applyProtection="1">
      <alignment horizontal="right" vertical="center"/>
      <protection/>
    </xf>
    <xf numFmtId="38" fontId="11" fillId="0" borderId="10" xfId="0" applyNumberFormat="1" applyFont="1" applyFill="1" applyBorder="1" applyAlignment="1" applyProtection="1">
      <alignment horizontal="right" vertical="center"/>
      <protection/>
    </xf>
    <xf numFmtId="189" fontId="11" fillId="0" borderId="10"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distributed" vertical="center"/>
      <protection/>
    </xf>
    <xf numFmtId="189"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37"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lignment horizontal="left" vertical="center" wrapText="1"/>
    </xf>
    <xf numFmtId="37" fontId="0" fillId="0" borderId="11" xfId="0" applyNumberFormat="1" applyFont="1" applyFill="1" applyBorder="1" applyAlignment="1" applyProtection="1">
      <alignment vertical="center"/>
      <protection/>
    </xf>
    <xf numFmtId="0" fontId="0" fillId="0" borderId="20" xfId="0" applyFont="1" applyFill="1" applyBorder="1" applyAlignment="1">
      <alignment horizontal="left" vertical="center" wrapText="1"/>
    </xf>
    <xf numFmtId="37" fontId="0" fillId="0" borderId="29" xfId="0" applyNumberFormat="1" applyFont="1" applyFill="1" applyBorder="1" applyAlignment="1" applyProtection="1">
      <alignment horizontal="distributed" vertical="center"/>
      <protection/>
    </xf>
    <xf numFmtId="37" fontId="0" fillId="0" borderId="32" xfId="0" applyNumberFormat="1" applyFont="1" applyFill="1" applyBorder="1" applyAlignment="1" applyProtection="1">
      <alignment horizontal="right" vertical="center"/>
      <protection/>
    </xf>
    <xf numFmtId="37" fontId="0" fillId="0" borderId="21" xfId="0" applyNumberFormat="1" applyFont="1" applyFill="1" applyBorder="1" applyAlignment="1" applyProtection="1">
      <alignment horizontal="right" vertical="center"/>
      <protection/>
    </xf>
    <xf numFmtId="189" fontId="0" fillId="0" borderId="21" xfId="0" applyNumberFormat="1" applyFont="1" applyFill="1" applyBorder="1" applyAlignment="1" applyProtection="1">
      <alignment horizontal="right" vertical="center"/>
      <protection/>
    </xf>
    <xf numFmtId="180"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3" fontId="11" fillId="0" borderId="0" xfId="0" applyNumberFormat="1" applyFont="1" applyFill="1" applyBorder="1" applyAlignment="1">
      <alignment horizontal="center" vertical="center"/>
    </xf>
    <xf numFmtId="37" fontId="0" fillId="0" borderId="10" xfId="0" applyNumberFormat="1" applyFont="1" applyFill="1" applyBorder="1" applyAlignment="1" applyProtection="1">
      <alignment vertical="center"/>
      <protection/>
    </xf>
    <xf numFmtId="37" fontId="11" fillId="0" borderId="12"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37" fontId="11" fillId="0" borderId="13" xfId="0" applyNumberFormat="1" applyFont="1" applyFill="1" applyBorder="1" applyAlignment="1" applyProtection="1">
      <alignment horizontal="right" vertical="center"/>
      <protection/>
    </xf>
    <xf numFmtId="38" fontId="11" fillId="0" borderId="21" xfId="0" applyNumberFormat="1" applyFont="1" applyFill="1" applyBorder="1" applyAlignment="1" applyProtection="1">
      <alignment horizontal="right" vertical="center"/>
      <protection/>
    </xf>
    <xf numFmtId="37" fontId="11" fillId="0" borderId="13" xfId="0" applyNumberFormat="1"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wrapText="1"/>
      <protection/>
    </xf>
    <xf numFmtId="0" fontId="0" fillId="0" borderId="28" xfId="0" applyFont="1" applyFill="1" applyBorder="1" applyAlignment="1">
      <alignment horizontal="center" vertical="center" wrapText="1"/>
    </xf>
    <xf numFmtId="0" fontId="0" fillId="0" borderId="34" xfId="0"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33" xfId="0" applyFont="1" applyFill="1" applyBorder="1" applyAlignment="1" applyProtection="1">
      <alignment horizontal="center" vertical="center"/>
      <protection/>
    </xf>
    <xf numFmtId="0" fontId="0" fillId="0" borderId="28" xfId="0" applyFont="1" applyFill="1" applyBorder="1" applyAlignment="1">
      <alignment horizontal="center" vertical="center"/>
    </xf>
    <xf numFmtId="0" fontId="0" fillId="0" borderId="35"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0" fillId="0" borderId="34"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xf>
    <xf numFmtId="0" fontId="13"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1" xfId="0" applyFont="1" applyFill="1" applyBorder="1" applyAlignment="1">
      <alignment horizontal="center" vertical="center"/>
    </xf>
    <xf numFmtId="0" fontId="0" fillId="0" borderId="19"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37" xfId="0" applyFont="1" applyFill="1" applyBorder="1" applyAlignment="1">
      <alignment horizontal="center" vertical="center"/>
    </xf>
    <xf numFmtId="0" fontId="1" fillId="0" borderId="0" xfId="0" applyFont="1" applyFill="1" applyAlignment="1">
      <alignment horizontal="center" vertical="center"/>
    </xf>
    <xf numFmtId="37" fontId="0" fillId="0" borderId="15" xfId="0" applyNumberFormat="1" applyFont="1" applyFill="1" applyBorder="1" applyAlignment="1" applyProtection="1">
      <alignment horizontal="center" vertical="center"/>
      <protection/>
    </xf>
    <xf numFmtId="0" fontId="0" fillId="0" borderId="25" xfId="0" applyFont="1" applyFill="1" applyBorder="1" applyAlignment="1">
      <alignment horizontal="center" vertical="center"/>
    </xf>
    <xf numFmtId="0" fontId="0" fillId="0" borderId="14"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7" xfId="0"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0" fillId="0" borderId="10"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35" xfId="0" applyFont="1" applyFill="1" applyBorder="1" applyAlignment="1" applyProtection="1">
      <alignment horizontal="distributed" vertical="center" wrapText="1"/>
      <protection/>
    </xf>
    <xf numFmtId="0" fontId="0" fillId="0" borderId="11" xfId="0" applyFont="1" applyFill="1" applyBorder="1" applyAlignment="1">
      <alignment horizontal="distributed" vertical="center" wrapText="1"/>
    </xf>
    <xf numFmtId="0" fontId="0" fillId="0" borderId="29" xfId="0" applyFont="1" applyFill="1" applyBorder="1" applyAlignment="1">
      <alignment horizontal="distributed" vertical="center" wrapText="1"/>
    </xf>
    <xf numFmtId="0" fontId="0" fillId="0" borderId="16"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11" fillId="0" borderId="20" xfId="0" applyFont="1" applyFill="1" applyBorder="1" applyAlignment="1" applyProtection="1">
      <alignment horizontal="center" vertical="center"/>
      <protection/>
    </xf>
    <xf numFmtId="0" fontId="11" fillId="0" borderId="29" xfId="0" applyFont="1" applyFill="1" applyBorder="1" applyAlignment="1" applyProtection="1">
      <alignment horizontal="center" vertical="center"/>
      <protection/>
    </xf>
    <xf numFmtId="0" fontId="11" fillId="0" borderId="0" xfId="0" applyFont="1" applyFill="1" applyBorder="1" applyAlignment="1" applyProtection="1">
      <alignment horizontal="distributed" vertical="center"/>
      <protection/>
    </xf>
    <xf numFmtId="0" fontId="11" fillId="0" borderId="11" xfId="0" applyFont="1" applyFill="1" applyBorder="1" applyAlignment="1" applyProtection="1">
      <alignment horizontal="distributed" vertical="center"/>
      <protection/>
    </xf>
    <xf numFmtId="0" fontId="11" fillId="0" borderId="31" xfId="0" applyFont="1" applyFill="1" applyBorder="1" applyAlignment="1" applyProtection="1">
      <alignment horizontal="center" vertical="center"/>
      <protection/>
    </xf>
    <xf numFmtId="0" fontId="11" fillId="0" borderId="37"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10" xfId="0" applyFont="1" applyFill="1" applyBorder="1" applyAlignment="1" applyProtection="1">
      <alignment horizontal="distributed" vertical="center"/>
      <protection/>
    </xf>
    <xf numFmtId="0" fontId="0" fillId="0" borderId="30" xfId="0" applyFont="1" applyFill="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0" fontId="18" fillId="0" borderId="0" xfId="0" applyFont="1" applyFill="1" applyAlignment="1" applyProtection="1">
      <alignment horizontal="center" vertical="center"/>
      <protection/>
    </xf>
    <xf numFmtId="0" fontId="11" fillId="0" borderId="10" xfId="0" applyFont="1" applyFill="1" applyBorder="1" applyAlignment="1" applyProtection="1">
      <alignment horizontal="distributed" vertical="center"/>
      <protection/>
    </xf>
    <xf numFmtId="0" fontId="11" fillId="0" borderId="30"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11" xfId="0" applyFont="1" applyFill="1" applyBorder="1" applyAlignment="1" applyProtection="1">
      <alignment horizontal="center" vertical="center"/>
      <protection/>
    </xf>
    <xf numFmtId="0" fontId="18" fillId="0" borderId="0" xfId="0" applyFont="1" applyFill="1" applyAlignment="1">
      <alignment horizontal="center" vertical="center"/>
    </xf>
    <xf numFmtId="0" fontId="0" fillId="0" borderId="11"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37" fontId="18" fillId="0" borderId="0" xfId="0" applyNumberFormat="1" applyFont="1" applyFill="1" applyBorder="1" applyAlignment="1" applyProtection="1">
      <alignment horizontal="center" vertical="center"/>
      <protection/>
    </xf>
    <xf numFmtId="37" fontId="0" fillId="0" borderId="36" xfId="0" applyNumberFormat="1" applyFont="1" applyFill="1" applyBorder="1" applyAlignment="1" applyProtection="1">
      <alignment horizontal="center" vertical="center"/>
      <protection/>
    </xf>
    <xf numFmtId="37" fontId="0" fillId="0" borderId="16" xfId="0" applyNumberFormat="1" applyFont="1" applyFill="1" applyBorder="1" applyAlignment="1" applyProtection="1">
      <alignment horizontal="center" vertical="center"/>
      <protection/>
    </xf>
    <xf numFmtId="37" fontId="0" fillId="0" borderId="25"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distributed" vertical="center"/>
      <protection/>
    </xf>
    <xf numFmtId="37" fontId="0" fillId="0" borderId="11" xfId="0" applyNumberFormat="1" applyFont="1" applyFill="1" applyBorder="1" applyAlignment="1" applyProtection="1">
      <alignment horizontal="distributed" vertical="center"/>
      <protection/>
    </xf>
    <xf numFmtId="37" fontId="11" fillId="0" borderId="10" xfId="0" applyNumberFormat="1" applyFont="1" applyFill="1" applyBorder="1" applyAlignment="1" applyProtection="1">
      <alignment horizontal="distributed" vertical="center"/>
      <protection/>
    </xf>
    <xf numFmtId="0" fontId="11" fillId="0" borderId="30" xfId="0" applyFont="1" applyFill="1" applyBorder="1" applyAlignment="1">
      <alignment horizontal="distributed" vertical="center"/>
    </xf>
    <xf numFmtId="37" fontId="0" fillId="0" borderId="0" xfId="0" applyNumberFormat="1" applyFont="1" applyFill="1" applyBorder="1" applyAlignment="1" applyProtection="1">
      <alignment horizontal="distributed" vertical="center" wrapText="1"/>
      <protection/>
    </xf>
    <xf numFmtId="0" fontId="18" fillId="0" borderId="0" xfId="0" applyFont="1" applyFill="1" applyBorder="1" applyAlignment="1">
      <alignment horizontal="center" vertical="center"/>
    </xf>
    <xf numFmtId="0" fontId="0" fillId="0" borderId="15" xfId="0" applyFill="1" applyBorder="1" applyAlignment="1">
      <alignment horizontal="center" vertical="center"/>
    </xf>
    <xf numFmtId="0" fontId="0" fillId="0" borderId="0" xfId="0" applyFont="1" applyFill="1" applyBorder="1" applyAlignment="1">
      <alignment horizontal="distributed" vertical="center" wrapText="1"/>
    </xf>
    <xf numFmtId="0" fontId="0" fillId="0" borderId="20" xfId="0" applyFont="1" applyFill="1" applyBorder="1" applyAlignment="1">
      <alignment horizontal="distributed" vertical="center" wrapText="1"/>
    </xf>
    <xf numFmtId="0" fontId="0" fillId="0" borderId="16" xfId="0" applyFont="1" applyFill="1" applyBorder="1" applyAlignment="1">
      <alignment horizontal="distributed" vertical="center"/>
    </xf>
    <xf numFmtId="0" fontId="0" fillId="0" borderId="25" xfId="0" applyFont="1" applyFill="1" applyBorder="1" applyAlignment="1">
      <alignment horizontal="distributed" vertical="center"/>
    </xf>
    <xf numFmtId="0" fontId="11" fillId="0" borderId="0" xfId="0" applyFont="1" applyFill="1" applyAlignment="1">
      <alignment horizontal="distributed" vertical="center"/>
    </xf>
    <xf numFmtId="0" fontId="11" fillId="0" borderId="11" xfId="0" applyFont="1" applyFill="1" applyBorder="1" applyAlignment="1">
      <alignment horizontal="distributed" vertical="center"/>
    </xf>
    <xf numFmtId="0" fontId="0" fillId="0" borderId="0" xfId="0" applyFont="1" applyFill="1" applyAlignment="1">
      <alignment horizontal="distributed" vertical="center"/>
    </xf>
    <xf numFmtId="0" fontId="0" fillId="0" borderId="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1" xfId="0" applyBorder="1" applyAlignment="1">
      <alignment/>
    </xf>
    <xf numFmtId="0" fontId="0" fillId="0" borderId="20" xfId="0" applyFill="1" applyBorder="1" applyAlignment="1">
      <alignment horizontal="distributed" vertical="center"/>
    </xf>
    <xf numFmtId="0" fontId="0" fillId="0" borderId="29" xfId="0" applyFont="1" applyFill="1" applyBorder="1" applyAlignment="1">
      <alignment horizontal="distributed" vertical="center"/>
    </xf>
    <xf numFmtId="0" fontId="13" fillId="0" borderId="33" xfId="0" applyFont="1" applyFill="1" applyBorder="1" applyAlignment="1" applyProtection="1">
      <alignment horizontal="distributed" vertical="center" wrapText="1"/>
      <protection/>
    </xf>
    <xf numFmtId="0" fontId="13" fillId="0" borderId="28" xfId="0" applyFont="1" applyFill="1" applyBorder="1" applyAlignment="1">
      <alignment horizontal="distributed" vertical="center" wrapText="1"/>
    </xf>
    <xf numFmtId="0" fontId="0" fillId="0" borderId="34" xfId="0" applyFont="1" applyFill="1" applyBorder="1" applyAlignment="1" applyProtection="1">
      <alignment horizontal="distributed" vertical="center" wrapText="1"/>
      <protection/>
    </xf>
    <xf numFmtId="0" fontId="0" fillId="0" borderId="13" xfId="0" applyFont="1" applyFill="1" applyBorder="1" applyAlignment="1">
      <alignment horizontal="distributed" vertical="center" wrapText="1"/>
    </xf>
    <xf numFmtId="0" fontId="0" fillId="0" borderId="33" xfId="0" applyFont="1" applyFill="1" applyBorder="1" applyAlignment="1" applyProtection="1">
      <alignment horizontal="distributed" vertical="center" wrapText="1"/>
      <protection/>
    </xf>
    <xf numFmtId="0" fontId="0" fillId="0" borderId="28" xfId="0" applyFont="1" applyFill="1" applyBorder="1" applyAlignment="1">
      <alignment horizontal="distributed" vertical="center" wrapText="1"/>
    </xf>
    <xf numFmtId="0" fontId="0" fillId="0" borderId="28" xfId="0" applyFont="1" applyFill="1" applyBorder="1" applyAlignment="1" applyProtection="1">
      <alignment horizontal="center" vertical="center" wrapText="1"/>
      <protection/>
    </xf>
    <xf numFmtId="0" fontId="0" fillId="0" borderId="38" xfId="0" applyFont="1" applyFill="1" applyBorder="1" applyAlignment="1">
      <alignment horizontal="center" vertical="center" wrapText="1"/>
    </xf>
    <xf numFmtId="0" fontId="13" fillId="0" borderId="33" xfId="0" applyFont="1" applyFill="1" applyBorder="1" applyAlignment="1" applyProtection="1">
      <alignment horizontal="center" vertical="center" wrapText="1"/>
      <protection/>
    </xf>
    <xf numFmtId="0" fontId="13" fillId="0" borderId="2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6</xdr:row>
      <xdr:rowOff>142875</xdr:rowOff>
    </xdr:from>
    <xdr:to>
      <xdr:col>1</xdr:col>
      <xdr:colOff>133350</xdr:colOff>
      <xdr:row>8</xdr:row>
      <xdr:rowOff>171450</xdr:rowOff>
    </xdr:to>
    <xdr:sp>
      <xdr:nvSpPr>
        <xdr:cNvPr id="1" name="AutoShape 1"/>
        <xdr:cNvSpPr>
          <a:spLocks/>
        </xdr:cNvSpPr>
      </xdr:nvSpPr>
      <xdr:spPr>
        <a:xfrm>
          <a:off x="857250" y="1695450"/>
          <a:ext cx="9525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9</xdr:row>
      <xdr:rowOff>114300</xdr:rowOff>
    </xdr:from>
    <xdr:to>
      <xdr:col>1</xdr:col>
      <xdr:colOff>142875</xdr:colOff>
      <xdr:row>10</xdr:row>
      <xdr:rowOff>152400</xdr:rowOff>
    </xdr:to>
    <xdr:sp>
      <xdr:nvSpPr>
        <xdr:cNvPr id="2" name="AutoShape 2"/>
        <xdr:cNvSpPr>
          <a:spLocks/>
        </xdr:cNvSpPr>
      </xdr:nvSpPr>
      <xdr:spPr>
        <a:xfrm>
          <a:off x="866775" y="2495550"/>
          <a:ext cx="9525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11</xdr:row>
      <xdr:rowOff>104775</xdr:rowOff>
    </xdr:from>
    <xdr:to>
      <xdr:col>1</xdr:col>
      <xdr:colOff>180975</xdr:colOff>
      <xdr:row>12</xdr:row>
      <xdr:rowOff>95250</xdr:rowOff>
    </xdr:to>
    <xdr:sp>
      <xdr:nvSpPr>
        <xdr:cNvPr id="3" name="AutoShape 3"/>
        <xdr:cNvSpPr>
          <a:spLocks/>
        </xdr:cNvSpPr>
      </xdr:nvSpPr>
      <xdr:spPr>
        <a:xfrm>
          <a:off x="904875" y="303847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24</xdr:row>
      <xdr:rowOff>152400</xdr:rowOff>
    </xdr:from>
    <xdr:to>
      <xdr:col>1</xdr:col>
      <xdr:colOff>114300</xdr:colOff>
      <xdr:row>26</xdr:row>
      <xdr:rowOff>133350</xdr:rowOff>
    </xdr:to>
    <xdr:sp>
      <xdr:nvSpPr>
        <xdr:cNvPr id="4" name="AutoShape 4"/>
        <xdr:cNvSpPr>
          <a:spLocks/>
        </xdr:cNvSpPr>
      </xdr:nvSpPr>
      <xdr:spPr>
        <a:xfrm>
          <a:off x="857250" y="6677025"/>
          <a:ext cx="85725"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Q63"/>
  <sheetViews>
    <sheetView showGridLines="0" defaultGridColor="0" view="pageBreakPreview" zoomScale="60" zoomScalePageLayoutView="0" colorId="27" workbookViewId="0" topLeftCell="A1">
      <selection activeCell="A1" sqref="A1"/>
    </sheetView>
  </sheetViews>
  <sheetFormatPr defaultColWidth="8.796875" defaultRowHeight="15"/>
  <cols>
    <col min="1" max="1" width="17.3984375" style="5" customWidth="1"/>
    <col min="2" max="15" width="12.59765625" style="5" customWidth="1"/>
    <col min="16" max="17" width="10.59765625" style="5" customWidth="1"/>
    <col min="18" max="16384" width="9" style="5" customWidth="1"/>
  </cols>
  <sheetData>
    <row r="1" spans="1:15" s="2" customFormat="1" ht="19.5" customHeight="1">
      <c r="A1" s="1" t="s">
        <v>16</v>
      </c>
      <c r="O1" s="3" t="s">
        <v>17</v>
      </c>
    </row>
    <row r="2" spans="1:15" ht="24.75" customHeight="1">
      <c r="A2" s="237" t="s">
        <v>18</v>
      </c>
      <c r="B2" s="237"/>
      <c r="C2" s="237"/>
      <c r="D2" s="237"/>
      <c r="E2" s="237"/>
      <c r="F2" s="237"/>
      <c r="G2" s="237"/>
      <c r="H2" s="237"/>
      <c r="I2" s="237"/>
      <c r="J2" s="237"/>
      <c r="K2" s="237"/>
      <c r="L2" s="237"/>
      <c r="M2" s="237"/>
      <c r="N2" s="237"/>
      <c r="O2" s="4"/>
    </row>
    <row r="3" spans="1:15" ht="19.5" customHeight="1">
      <c r="A3" s="238" t="s">
        <v>19</v>
      </c>
      <c r="B3" s="238"/>
      <c r="C3" s="238"/>
      <c r="D3" s="238"/>
      <c r="E3" s="238"/>
      <c r="F3" s="238"/>
      <c r="G3" s="238"/>
      <c r="H3" s="238"/>
      <c r="I3" s="238"/>
      <c r="J3" s="238"/>
      <c r="K3" s="238"/>
      <c r="L3" s="238"/>
      <c r="M3" s="238"/>
      <c r="N3" s="238"/>
      <c r="O3" s="6"/>
    </row>
    <row r="4" spans="2:14" ht="18" customHeight="1" thickBot="1">
      <c r="B4" s="7"/>
      <c r="C4" s="7"/>
      <c r="D4" s="7"/>
      <c r="E4" s="7"/>
      <c r="F4" s="7"/>
      <c r="G4" s="7"/>
      <c r="H4" s="7"/>
      <c r="I4" s="7"/>
      <c r="J4" s="7"/>
      <c r="K4" s="7"/>
      <c r="L4" s="7"/>
      <c r="M4" s="7"/>
      <c r="N4" s="8" t="s">
        <v>0</v>
      </c>
    </row>
    <row r="5" spans="1:14" ht="15" customHeight="1">
      <c r="A5" s="245" t="s">
        <v>20</v>
      </c>
      <c r="B5" s="247" t="s">
        <v>1</v>
      </c>
      <c r="C5" s="245"/>
      <c r="D5" s="247" t="s">
        <v>2</v>
      </c>
      <c r="E5" s="249"/>
      <c r="F5" s="243" t="s">
        <v>21</v>
      </c>
      <c r="G5" s="243" t="s">
        <v>22</v>
      </c>
      <c r="H5" s="243" t="s">
        <v>3</v>
      </c>
      <c r="I5" s="243" t="s">
        <v>4</v>
      </c>
      <c r="J5" s="243" t="s">
        <v>5</v>
      </c>
      <c r="K5" s="243" t="s">
        <v>6</v>
      </c>
      <c r="L5" s="243" t="s">
        <v>7</v>
      </c>
      <c r="M5" s="243" t="s">
        <v>8</v>
      </c>
      <c r="N5" s="247" t="s">
        <v>9</v>
      </c>
    </row>
    <row r="6" spans="1:14" ht="15" customHeight="1">
      <c r="A6" s="246"/>
      <c r="B6" s="248"/>
      <c r="C6" s="246"/>
      <c r="D6" s="248"/>
      <c r="E6" s="246"/>
      <c r="F6" s="244"/>
      <c r="G6" s="244"/>
      <c r="H6" s="244"/>
      <c r="I6" s="244"/>
      <c r="J6" s="244"/>
      <c r="K6" s="244"/>
      <c r="L6" s="244"/>
      <c r="M6" s="244"/>
      <c r="N6" s="248"/>
    </row>
    <row r="7" spans="1:14" ht="15" customHeight="1">
      <c r="A7" s="177" t="s">
        <v>382</v>
      </c>
      <c r="B7" s="12"/>
      <c r="C7" s="9">
        <v>9234965</v>
      </c>
      <c r="D7" s="13"/>
      <c r="E7" s="14">
        <v>3501917</v>
      </c>
      <c r="F7" s="14">
        <v>442163</v>
      </c>
      <c r="G7" s="14">
        <v>1147711</v>
      </c>
      <c r="H7" s="14">
        <v>108519</v>
      </c>
      <c r="I7" s="14">
        <v>164074</v>
      </c>
      <c r="J7" s="14">
        <v>925166</v>
      </c>
      <c r="K7" s="14">
        <v>15800</v>
      </c>
      <c r="L7" s="14">
        <v>425778</v>
      </c>
      <c r="M7" s="14">
        <v>2496080</v>
      </c>
      <c r="N7" s="14">
        <v>16466</v>
      </c>
    </row>
    <row r="8" spans="1:14" ht="15" customHeight="1">
      <c r="A8" s="178" t="s">
        <v>383</v>
      </c>
      <c r="B8" s="12"/>
      <c r="C8" s="9">
        <v>9210196</v>
      </c>
      <c r="D8" s="13"/>
      <c r="E8" s="14">
        <v>3542261</v>
      </c>
      <c r="F8" s="14">
        <v>424055</v>
      </c>
      <c r="G8" s="14">
        <v>1173446</v>
      </c>
      <c r="H8" s="14">
        <v>101708</v>
      </c>
      <c r="I8" s="14">
        <v>173366</v>
      </c>
      <c r="J8" s="14">
        <v>936028</v>
      </c>
      <c r="K8" s="14">
        <v>15105</v>
      </c>
      <c r="L8" s="14">
        <v>455141</v>
      </c>
      <c r="M8" s="14">
        <v>2378570</v>
      </c>
      <c r="N8" s="14">
        <v>19190</v>
      </c>
    </row>
    <row r="9" spans="1:14" ht="15" customHeight="1">
      <c r="A9" s="178" t="s">
        <v>384</v>
      </c>
      <c r="B9" s="12"/>
      <c r="C9" s="9">
        <v>9203454</v>
      </c>
      <c r="D9" s="13"/>
      <c r="E9" s="14">
        <v>3756987</v>
      </c>
      <c r="F9" s="14">
        <v>209342</v>
      </c>
      <c r="G9" s="14">
        <v>1193504</v>
      </c>
      <c r="H9" s="14">
        <v>68665</v>
      </c>
      <c r="I9" s="14">
        <v>186480</v>
      </c>
      <c r="J9" s="14">
        <v>962987</v>
      </c>
      <c r="K9" s="14">
        <v>3592</v>
      </c>
      <c r="L9" s="14">
        <v>497937</v>
      </c>
      <c r="M9" s="14">
        <v>2314593</v>
      </c>
      <c r="N9" s="14">
        <v>16013</v>
      </c>
    </row>
    <row r="10" spans="1:16" ht="15" customHeight="1">
      <c r="A10" s="178" t="s">
        <v>385</v>
      </c>
      <c r="B10" s="25"/>
      <c r="C10" s="160">
        <f>SUM(E10:N10)</f>
        <v>9039157</v>
      </c>
      <c r="D10" s="26"/>
      <c r="E10" s="27">
        <v>3758961</v>
      </c>
      <c r="F10" s="27">
        <v>49106</v>
      </c>
      <c r="G10" s="27">
        <v>1239869</v>
      </c>
      <c r="H10" s="27">
        <v>66017</v>
      </c>
      <c r="I10" s="27">
        <v>198715</v>
      </c>
      <c r="J10" s="27">
        <v>964081</v>
      </c>
      <c r="K10" s="28" t="s">
        <v>10</v>
      </c>
      <c r="L10" s="27">
        <v>475318</v>
      </c>
      <c r="M10" s="27">
        <v>2269384</v>
      </c>
      <c r="N10" s="27">
        <v>17706</v>
      </c>
      <c r="P10" s="15"/>
    </row>
    <row r="11" spans="1:16" s="152" customFormat="1" ht="15" customHeight="1">
      <c r="A11" s="16" t="s">
        <v>386</v>
      </c>
      <c r="B11" s="150"/>
      <c r="C11" s="143">
        <f>SUM(C26)</f>
        <v>8951645</v>
      </c>
      <c r="D11" s="151"/>
      <c r="E11" s="143">
        <f aca="true" t="shared" si="0" ref="E11:N11">SUM(E26)</f>
        <v>3757680</v>
      </c>
      <c r="F11" s="143">
        <f t="shared" si="0"/>
        <v>48059</v>
      </c>
      <c r="G11" s="143">
        <f t="shared" si="0"/>
        <v>1262069</v>
      </c>
      <c r="H11" s="143">
        <f t="shared" si="0"/>
        <v>55172</v>
      </c>
      <c r="I11" s="143">
        <f t="shared" si="0"/>
        <v>203056</v>
      </c>
      <c r="J11" s="143">
        <f t="shared" si="0"/>
        <v>973938</v>
      </c>
      <c r="K11" s="148" t="s">
        <v>10</v>
      </c>
      <c r="L11" s="143">
        <f t="shared" si="0"/>
        <v>429298</v>
      </c>
      <c r="M11" s="143">
        <f t="shared" si="0"/>
        <v>2203000</v>
      </c>
      <c r="N11" s="143">
        <f t="shared" si="0"/>
        <v>19373</v>
      </c>
      <c r="P11" s="153"/>
    </row>
    <row r="12" spans="1:16" ht="15" customHeight="1">
      <c r="A12" s="18"/>
      <c r="B12" s="12"/>
      <c r="C12" s="13"/>
      <c r="D12" s="19"/>
      <c r="E12" s="13"/>
      <c r="F12" s="13"/>
      <c r="G12" s="13"/>
      <c r="H12" s="13"/>
      <c r="I12" s="13"/>
      <c r="J12" s="13"/>
      <c r="K12" s="13"/>
      <c r="L12" s="13"/>
      <c r="M12" s="13"/>
      <c r="N12" s="13"/>
      <c r="P12" s="15"/>
    </row>
    <row r="13" spans="1:16" ht="15" customHeight="1">
      <c r="A13" s="90" t="s">
        <v>387</v>
      </c>
      <c r="B13" s="12"/>
      <c r="C13" s="14">
        <v>6749727</v>
      </c>
      <c r="D13" s="14"/>
      <c r="E13" s="21">
        <v>3735449</v>
      </c>
      <c r="F13" s="21">
        <v>48719</v>
      </c>
      <c r="G13" s="21">
        <v>1245929</v>
      </c>
      <c r="H13" s="21">
        <v>65286</v>
      </c>
      <c r="I13" s="21">
        <v>202424</v>
      </c>
      <c r="J13" s="21">
        <v>968010</v>
      </c>
      <c r="K13" s="21" t="s">
        <v>10</v>
      </c>
      <c r="L13" s="21">
        <v>465521</v>
      </c>
      <c r="M13" s="21" t="s">
        <v>11</v>
      </c>
      <c r="N13" s="21">
        <v>19026</v>
      </c>
      <c r="P13" s="15"/>
    </row>
    <row r="14" spans="1:16" ht="15" customHeight="1">
      <c r="A14" s="11" t="s">
        <v>388</v>
      </c>
      <c r="B14" s="12"/>
      <c r="C14" s="14">
        <v>6764608</v>
      </c>
      <c r="D14" s="14"/>
      <c r="E14" s="21">
        <v>3711482</v>
      </c>
      <c r="F14" s="21">
        <v>48896</v>
      </c>
      <c r="G14" s="21">
        <v>1251469</v>
      </c>
      <c r="H14" s="21">
        <v>66964</v>
      </c>
      <c r="I14" s="21">
        <v>201171</v>
      </c>
      <c r="J14" s="21">
        <v>969336</v>
      </c>
      <c r="K14" s="21" t="s">
        <v>10</v>
      </c>
      <c r="L14" s="21">
        <v>494865</v>
      </c>
      <c r="M14" s="21" t="s">
        <v>11</v>
      </c>
      <c r="N14" s="21">
        <v>20420</v>
      </c>
      <c r="P14" s="15"/>
    </row>
    <row r="15" spans="1:16" ht="15" customHeight="1">
      <c r="A15" s="11" t="s">
        <v>389</v>
      </c>
      <c r="B15" s="12"/>
      <c r="C15" s="14">
        <v>6769716</v>
      </c>
      <c r="D15" s="14"/>
      <c r="E15" s="21">
        <v>3732716</v>
      </c>
      <c r="F15" s="21">
        <v>48635</v>
      </c>
      <c r="G15" s="21">
        <v>1258769</v>
      </c>
      <c r="H15" s="21">
        <v>66132</v>
      </c>
      <c r="I15" s="21">
        <v>206362</v>
      </c>
      <c r="J15" s="21">
        <v>976014</v>
      </c>
      <c r="K15" s="21" t="s">
        <v>10</v>
      </c>
      <c r="L15" s="21">
        <v>487867</v>
      </c>
      <c r="M15" s="21" t="s">
        <v>11</v>
      </c>
      <c r="N15" s="21">
        <v>20221</v>
      </c>
      <c r="P15" s="15"/>
    </row>
    <row r="16" spans="1:16" ht="15" customHeight="1">
      <c r="A16" s="11" t="s">
        <v>390</v>
      </c>
      <c r="B16" s="12"/>
      <c r="C16" s="160">
        <f>SUM(E16:N16)</f>
        <v>6704016</v>
      </c>
      <c r="D16" s="14"/>
      <c r="E16" s="21">
        <v>3673482</v>
      </c>
      <c r="F16" s="21">
        <v>48809</v>
      </c>
      <c r="G16" s="21">
        <v>1253553</v>
      </c>
      <c r="H16" s="21">
        <v>65079</v>
      </c>
      <c r="I16" s="21">
        <v>205269</v>
      </c>
      <c r="J16" s="21">
        <v>974180</v>
      </c>
      <c r="K16" s="21" t="s">
        <v>10</v>
      </c>
      <c r="L16" s="21">
        <v>463895</v>
      </c>
      <c r="M16" s="21" t="s">
        <v>11</v>
      </c>
      <c r="N16" s="21">
        <v>19749</v>
      </c>
      <c r="P16" s="15"/>
    </row>
    <row r="17" spans="1:16" ht="15" customHeight="1">
      <c r="A17" s="20"/>
      <c r="B17" s="12"/>
      <c r="C17" s="159"/>
      <c r="D17" s="145"/>
      <c r="E17" s="21"/>
      <c r="F17" s="21"/>
      <c r="G17" s="21"/>
      <c r="H17" s="21"/>
      <c r="I17" s="21"/>
      <c r="J17" s="21"/>
      <c r="K17" s="21"/>
      <c r="L17" s="21"/>
      <c r="M17" s="21"/>
      <c r="N17" s="21"/>
      <c r="P17" s="15"/>
    </row>
    <row r="18" spans="1:16" ht="15" customHeight="1">
      <c r="A18" s="11" t="s">
        <v>391</v>
      </c>
      <c r="B18" s="12"/>
      <c r="C18" s="160">
        <f>SUM(E18:N18)</f>
        <v>6775086</v>
      </c>
      <c r="D18" s="14"/>
      <c r="E18" s="21">
        <v>3729176</v>
      </c>
      <c r="F18" s="21">
        <v>49711</v>
      </c>
      <c r="G18" s="21">
        <v>1264238</v>
      </c>
      <c r="H18" s="21">
        <v>66428</v>
      </c>
      <c r="I18" s="21">
        <v>204685</v>
      </c>
      <c r="J18" s="21">
        <v>976596</v>
      </c>
      <c r="K18" s="21" t="s">
        <v>10</v>
      </c>
      <c r="L18" s="21">
        <v>464017</v>
      </c>
      <c r="M18" s="21" t="s">
        <v>11</v>
      </c>
      <c r="N18" s="21">
        <v>20235</v>
      </c>
      <c r="P18" s="15"/>
    </row>
    <row r="19" spans="1:16" ht="15" customHeight="1">
      <c r="A19" s="11" t="s">
        <v>392</v>
      </c>
      <c r="B19" s="12"/>
      <c r="C19" s="160">
        <f aca="true" t="shared" si="1" ref="C19:C26">SUM(E19:N19)</f>
        <v>6734844</v>
      </c>
      <c r="D19" s="14"/>
      <c r="E19" s="21">
        <v>3707849</v>
      </c>
      <c r="F19" s="21">
        <v>49051</v>
      </c>
      <c r="G19" s="21">
        <v>1254429</v>
      </c>
      <c r="H19" s="21">
        <v>65772</v>
      </c>
      <c r="I19" s="21">
        <v>203620</v>
      </c>
      <c r="J19" s="21">
        <v>975704</v>
      </c>
      <c r="K19" s="21" t="s">
        <v>10</v>
      </c>
      <c r="L19" s="21">
        <v>456897</v>
      </c>
      <c r="M19" s="21" t="s">
        <v>11</v>
      </c>
      <c r="N19" s="21">
        <v>21522</v>
      </c>
      <c r="P19" s="15"/>
    </row>
    <row r="20" spans="1:16" ht="15" customHeight="1">
      <c r="A20" s="11" t="s">
        <v>393</v>
      </c>
      <c r="B20" s="12"/>
      <c r="C20" s="160">
        <f t="shared" si="1"/>
        <v>6664076</v>
      </c>
      <c r="D20" s="14"/>
      <c r="E20" s="21">
        <v>3652811</v>
      </c>
      <c r="F20" s="21">
        <v>48200</v>
      </c>
      <c r="G20" s="21">
        <v>1253926</v>
      </c>
      <c r="H20" s="21">
        <v>66324</v>
      </c>
      <c r="I20" s="21">
        <v>202484</v>
      </c>
      <c r="J20" s="21">
        <v>980358</v>
      </c>
      <c r="K20" s="21" t="s">
        <v>10</v>
      </c>
      <c r="L20" s="21">
        <v>439978</v>
      </c>
      <c r="M20" s="21" t="s">
        <v>11</v>
      </c>
      <c r="N20" s="21">
        <v>19995</v>
      </c>
      <c r="P20" s="15"/>
    </row>
    <row r="21" spans="1:16" ht="15" customHeight="1">
      <c r="A21" s="11" t="s">
        <v>394</v>
      </c>
      <c r="B21" s="12"/>
      <c r="C21" s="160">
        <f t="shared" si="1"/>
        <v>6694796</v>
      </c>
      <c r="D21" s="14"/>
      <c r="E21" s="21">
        <v>3688783</v>
      </c>
      <c r="F21" s="21">
        <v>48503</v>
      </c>
      <c r="G21" s="21">
        <v>1258368</v>
      </c>
      <c r="H21" s="21">
        <v>66989</v>
      </c>
      <c r="I21" s="21">
        <v>201667</v>
      </c>
      <c r="J21" s="21">
        <v>976200</v>
      </c>
      <c r="K21" s="21" t="s">
        <v>10</v>
      </c>
      <c r="L21" s="21">
        <v>432555</v>
      </c>
      <c r="M21" s="21" t="s">
        <v>11</v>
      </c>
      <c r="N21" s="21">
        <v>21731</v>
      </c>
      <c r="P21" s="15"/>
    </row>
    <row r="22" spans="1:16" ht="15" customHeight="1">
      <c r="A22" s="20"/>
      <c r="B22" s="12"/>
      <c r="C22" s="159"/>
      <c r="D22" s="19"/>
      <c r="E22" s="21"/>
      <c r="F22" s="21"/>
      <c r="G22" s="21"/>
      <c r="H22" s="21"/>
      <c r="I22" s="21"/>
      <c r="J22" s="21"/>
      <c r="K22" s="21"/>
      <c r="L22" s="21"/>
      <c r="M22" s="21"/>
      <c r="N22" s="21"/>
      <c r="P22" s="15"/>
    </row>
    <row r="23" spans="1:16" ht="15" customHeight="1">
      <c r="A23" s="11" t="s">
        <v>395</v>
      </c>
      <c r="B23" s="12"/>
      <c r="C23" s="160">
        <f t="shared" si="1"/>
        <v>6732782</v>
      </c>
      <c r="D23" s="14"/>
      <c r="E23" s="21">
        <v>3704617</v>
      </c>
      <c r="F23" s="21">
        <v>48814</v>
      </c>
      <c r="G23" s="21">
        <v>1268139</v>
      </c>
      <c r="H23" s="21">
        <v>66134</v>
      </c>
      <c r="I23" s="21">
        <v>206920</v>
      </c>
      <c r="J23" s="21">
        <v>986543</v>
      </c>
      <c r="K23" s="21" t="s">
        <v>10</v>
      </c>
      <c r="L23" s="21">
        <v>433918</v>
      </c>
      <c r="M23" s="21" t="s">
        <v>11</v>
      </c>
      <c r="N23" s="21">
        <v>17697</v>
      </c>
      <c r="P23" s="15"/>
    </row>
    <row r="24" spans="1:16" ht="15" customHeight="1">
      <c r="A24" s="90" t="s">
        <v>396</v>
      </c>
      <c r="B24" s="12"/>
      <c r="C24" s="160">
        <f t="shared" si="1"/>
        <v>6649333</v>
      </c>
      <c r="D24" s="14"/>
      <c r="E24" s="21">
        <v>3650588</v>
      </c>
      <c r="F24" s="21">
        <v>48357</v>
      </c>
      <c r="G24" s="21">
        <v>1259976</v>
      </c>
      <c r="H24" s="21">
        <v>66412</v>
      </c>
      <c r="I24" s="21">
        <v>206067</v>
      </c>
      <c r="J24" s="21">
        <v>979612</v>
      </c>
      <c r="K24" s="21" t="s">
        <v>10</v>
      </c>
      <c r="L24" s="21">
        <v>421693</v>
      </c>
      <c r="M24" s="21" t="s">
        <v>11</v>
      </c>
      <c r="N24" s="21">
        <v>16628</v>
      </c>
      <c r="P24" s="15"/>
    </row>
    <row r="25" spans="1:16" ht="15" customHeight="1">
      <c r="A25" s="11" t="s">
        <v>397</v>
      </c>
      <c r="B25" s="12"/>
      <c r="C25" s="160">
        <f t="shared" si="1"/>
        <v>6710490</v>
      </c>
      <c r="D25" s="14"/>
      <c r="E25" s="21">
        <v>3692132</v>
      </c>
      <c r="F25" s="21">
        <v>47932</v>
      </c>
      <c r="G25" s="21">
        <v>1271503</v>
      </c>
      <c r="H25" s="21">
        <v>56316</v>
      </c>
      <c r="I25" s="21">
        <v>205758</v>
      </c>
      <c r="J25" s="21">
        <v>981525</v>
      </c>
      <c r="K25" s="21" t="s">
        <v>10</v>
      </c>
      <c r="L25" s="21">
        <v>437277</v>
      </c>
      <c r="M25" s="21" t="s">
        <v>11</v>
      </c>
      <c r="N25" s="21">
        <v>18047</v>
      </c>
      <c r="P25" s="15"/>
    </row>
    <row r="26" spans="1:16" ht="15" customHeight="1">
      <c r="A26" s="11" t="s">
        <v>398</v>
      </c>
      <c r="B26" s="12"/>
      <c r="C26" s="181">
        <f t="shared" si="1"/>
        <v>8951645</v>
      </c>
      <c r="D26" s="14"/>
      <c r="E26" s="21">
        <v>3757680</v>
      </c>
      <c r="F26" s="21">
        <v>48059</v>
      </c>
      <c r="G26" s="21">
        <v>1262069</v>
      </c>
      <c r="H26" s="21">
        <v>55172</v>
      </c>
      <c r="I26" s="21">
        <v>203056</v>
      </c>
      <c r="J26" s="21">
        <v>973938</v>
      </c>
      <c r="K26" s="21" t="s">
        <v>10</v>
      </c>
      <c r="L26" s="21">
        <v>429298</v>
      </c>
      <c r="M26" s="21">
        <v>2203000</v>
      </c>
      <c r="N26" s="21">
        <v>19373</v>
      </c>
      <c r="P26" s="15"/>
    </row>
    <row r="27" spans="1:14" ht="15" customHeight="1">
      <c r="A27" s="10" t="s">
        <v>23</v>
      </c>
      <c r="B27" s="10"/>
      <c r="C27" s="13"/>
      <c r="D27" s="10"/>
      <c r="E27" s="10"/>
      <c r="F27" s="10"/>
      <c r="G27" s="10"/>
      <c r="H27" s="10"/>
      <c r="I27" s="10"/>
      <c r="J27" s="10"/>
      <c r="K27" s="10"/>
      <c r="L27" s="10"/>
      <c r="M27" s="10"/>
      <c r="N27" s="10"/>
    </row>
    <row r="28" spans="1:14" ht="15" customHeight="1">
      <c r="A28" s="13" t="s">
        <v>24</v>
      </c>
      <c r="B28" s="19"/>
      <c r="C28" s="19"/>
      <c r="D28" s="19"/>
      <c r="E28" s="19"/>
      <c r="F28" s="19"/>
      <c r="G28" s="13"/>
      <c r="H28" s="13"/>
      <c r="I28" s="13"/>
      <c r="J28" s="13"/>
      <c r="K28" s="13"/>
      <c r="L28" s="13"/>
      <c r="M28" s="13"/>
      <c r="N28" s="13"/>
    </row>
    <row r="29" spans="1:14" ht="15" customHeight="1">
      <c r="A29" s="13" t="s">
        <v>25</v>
      </c>
      <c r="B29" s="13"/>
      <c r="C29" s="13"/>
      <c r="D29" s="13"/>
      <c r="E29" s="13"/>
      <c r="F29" s="13"/>
      <c r="G29" s="13"/>
      <c r="H29" s="13"/>
      <c r="I29" s="13"/>
      <c r="J29" s="13"/>
      <c r="K29" s="13"/>
      <c r="L29" s="13"/>
      <c r="M29" s="13"/>
      <c r="N29" s="13"/>
    </row>
    <row r="30" spans="1:14" ht="15" customHeight="1">
      <c r="A30" s="13" t="s">
        <v>399</v>
      </c>
      <c r="B30" s="13"/>
      <c r="C30" s="13"/>
      <c r="D30" s="13"/>
      <c r="E30" s="13"/>
      <c r="F30" s="13"/>
      <c r="J30" s="13"/>
      <c r="K30" s="13"/>
      <c r="L30" s="13"/>
      <c r="M30" s="13"/>
      <c r="N30" s="13"/>
    </row>
    <row r="31" ht="15" customHeight="1">
      <c r="A31" s="13" t="s">
        <v>26</v>
      </c>
    </row>
    <row r="32" ht="15" customHeight="1"/>
    <row r="33" ht="15" customHeight="1"/>
    <row r="34" spans="1:15" ht="19.5" customHeight="1">
      <c r="A34" s="238" t="s">
        <v>27</v>
      </c>
      <c r="B34" s="238"/>
      <c r="C34" s="238"/>
      <c r="D34" s="238"/>
      <c r="E34" s="238"/>
      <c r="F34" s="238"/>
      <c r="G34" s="238"/>
      <c r="H34" s="238"/>
      <c r="I34" s="238"/>
      <c r="J34" s="238"/>
      <c r="K34" s="238"/>
      <c r="L34" s="238"/>
      <c r="M34" s="238"/>
      <c r="N34" s="238"/>
      <c r="O34" s="238"/>
    </row>
    <row r="35" spans="2:15" ht="18" customHeight="1" thickBot="1">
      <c r="B35" s="7"/>
      <c r="C35" s="7"/>
      <c r="D35" s="7"/>
      <c r="E35" s="7"/>
      <c r="F35" s="7"/>
      <c r="G35" s="7"/>
      <c r="H35" s="7"/>
      <c r="I35" s="7"/>
      <c r="J35" s="7"/>
      <c r="K35" s="7"/>
      <c r="L35" s="7"/>
      <c r="M35" s="7"/>
      <c r="N35" s="7"/>
      <c r="O35" s="8" t="s">
        <v>0</v>
      </c>
    </row>
    <row r="36" spans="1:15" ht="15" customHeight="1">
      <c r="A36" s="245" t="s">
        <v>20</v>
      </c>
      <c r="B36" s="243" t="s">
        <v>12</v>
      </c>
      <c r="C36" s="243" t="s">
        <v>13</v>
      </c>
      <c r="D36" s="243" t="s">
        <v>14</v>
      </c>
      <c r="E36" s="243" t="s">
        <v>15</v>
      </c>
      <c r="F36" s="243" t="s">
        <v>3</v>
      </c>
      <c r="G36" s="243" t="s">
        <v>4</v>
      </c>
      <c r="H36" s="243" t="s">
        <v>5</v>
      </c>
      <c r="I36" s="243" t="s">
        <v>6</v>
      </c>
      <c r="J36" s="243" t="s">
        <v>9</v>
      </c>
      <c r="K36" s="239" t="s">
        <v>28</v>
      </c>
      <c r="L36" s="239" t="s">
        <v>29</v>
      </c>
      <c r="M36" s="243" t="s">
        <v>7</v>
      </c>
      <c r="N36" s="239" t="s">
        <v>30</v>
      </c>
      <c r="O36" s="241" t="s">
        <v>31</v>
      </c>
    </row>
    <row r="37" spans="1:15" ht="15" customHeight="1">
      <c r="A37" s="246"/>
      <c r="B37" s="244"/>
      <c r="C37" s="244"/>
      <c r="D37" s="244"/>
      <c r="E37" s="244"/>
      <c r="F37" s="244"/>
      <c r="G37" s="244"/>
      <c r="H37" s="244"/>
      <c r="I37" s="244"/>
      <c r="J37" s="244"/>
      <c r="K37" s="240"/>
      <c r="L37" s="240"/>
      <c r="M37" s="244"/>
      <c r="N37" s="240"/>
      <c r="O37" s="242"/>
    </row>
    <row r="38" spans="1:15" ht="15" customHeight="1">
      <c r="A38" s="177" t="s">
        <v>400</v>
      </c>
      <c r="B38" s="182">
        <f>SUM(C38:O38)</f>
        <v>5484768</v>
      </c>
      <c r="C38" s="14">
        <v>2633120</v>
      </c>
      <c r="D38" s="14">
        <v>279042</v>
      </c>
      <c r="E38" s="14">
        <v>840011</v>
      </c>
      <c r="F38" s="14">
        <v>56006</v>
      </c>
      <c r="G38" s="14">
        <v>96286</v>
      </c>
      <c r="H38" s="14">
        <v>258860</v>
      </c>
      <c r="I38" s="14">
        <v>5283</v>
      </c>
      <c r="J38" s="14">
        <v>126347</v>
      </c>
      <c r="K38" s="14">
        <v>112039</v>
      </c>
      <c r="L38" s="14">
        <v>136191</v>
      </c>
      <c r="M38" s="14">
        <v>196758</v>
      </c>
      <c r="N38" s="14">
        <v>187476</v>
      </c>
      <c r="O38" s="14">
        <v>557349</v>
      </c>
    </row>
    <row r="39" spans="1:15" ht="15" customHeight="1">
      <c r="A39" s="178" t="s">
        <v>383</v>
      </c>
      <c r="B39" s="182">
        <f>SUM(C39:O39)</f>
        <v>5393043</v>
      </c>
      <c r="C39" s="14">
        <v>2589629</v>
      </c>
      <c r="D39" s="14">
        <v>269319</v>
      </c>
      <c r="E39" s="14">
        <v>820371</v>
      </c>
      <c r="F39" s="14">
        <v>50352</v>
      </c>
      <c r="G39" s="14">
        <v>97737</v>
      </c>
      <c r="H39" s="14">
        <v>258356</v>
      </c>
      <c r="I39" s="14">
        <v>4878</v>
      </c>
      <c r="J39" s="14">
        <v>121643</v>
      </c>
      <c r="K39" s="14">
        <v>109783</v>
      </c>
      <c r="L39" s="14">
        <v>134495</v>
      </c>
      <c r="M39" s="14">
        <v>189987</v>
      </c>
      <c r="N39" s="14">
        <v>186868</v>
      </c>
      <c r="O39" s="14">
        <v>559625</v>
      </c>
    </row>
    <row r="40" spans="1:15" ht="15" customHeight="1">
      <c r="A40" s="178" t="s">
        <v>384</v>
      </c>
      <c r="B40" s="182">
        <f>SUM(C40:O40)</f>
        <v>5344615</v>
      </c>
      <c r="C40" s="14">
        <v>2599542</v>
      </c>
      <c r="D40" s="14">
        <v>239323</v>
      </c>
      <c r="E40" s="14">
        <v>785231</v>
      </c>
      <c r="F40" s="14">
        <v>33144</v>
      </c>
      <c r="G40" s="14">
        <v>100971</v>
      </c>
      <c r="H40" s="14">
        <v>265652</v>
      </c>
      <c r="I40" s="14">
        <v>1418</v>
      </c>
      <c r="J40" s="14">
        <v>115036</v>
      </c>
      <c r="K40" s="14">
        <v>111367</v>
      </c>
      <c r="L40" s="14">
        <v>133582</v>
      </c>
      <c r="M40" s="14">
        <v>195433</v>
      </c>
      <c r="N40" s="14">
        <v>173753</v>
      </c>
      <c r="O40" s="14">
        <v>590163</v>
      </c>
    </row>
    <row r="41" spans="1:17" ht="15" customHeight="1">
      <c r="A41" s="178" t="s">
        <v>385</v>
      </c>
      <c r="B41" s="182">
        <f>SUM(C41:O41)</f>
        <v>5044315</v>
      </c>
      <c r="C41" s="27">
        <v>2624096</v>
      </c>
      <c r="D41" s="27">
        <v>46680</v>
      </c>
      <c r="E41" s="27">
        <v>789027</v>
      </c>
      <c r="F41" s="27">
        <v>29260</v>
      </c>
      <c r="G41" s="27">
        <v>108363</v>
      </c>
      <c r="H41" s="27">
        <v>267995</v>
      </c>
      <c r="I41" s="28" t="s">
        <v>10</v>
      </c>
      <c r="J41" s="27">
        <v>107335</v>
      </c>
      <c r="K41" s="27">
        <v>106481</v>
      </c>
      <c r="L41" s="27">
        <v>119844</v>
      </c>
      <c r="M41" s="27">
        <v>188106</v>
      </c>
      <c r="N41" s="27">
        <v>160009</v>
      </c>
      <c r="O41" s="27">
        <v>497119</v>
      </c>
      <c r="Q41" s="15"/>
    </row>
    <row r="42" spans="1:17" s="149" customFormat="1" ht="15" customHeight="1">
      <c r="A42" s="16" t="s">
        <v>386</v>
      </c>
      <c r="B42" s="183">
        <f>SUM(B57)</f>
        <v>4984248</v>
      </c>
      <c r="C42" s="184">
        <f aca="true" t="shared" si="2" ref="C42:O42">SUM(C57)</f>
        <v>2644229</v>
      </c>
      <c r="D42" s="184">
        <f t="shared" si="2"/>
        <v>46474</v>
      </c>
      <c r="E42" s="184">
        <f t="shared" si="2"/>
        <v>783670</v>
      </c>
      <c r="F42" s="184">
        <f t="shared" si="2"/>
        <v>26118</v>
      </c>
      <c r="G42" s="184">
        <f t="shared" si="2"/>
        <v>113942</v>
      </c>
      <c r="H42" s="184">
        <f t="shared" si="2"/>
        <v>266577</v>
      </c>
      <c r="I42" s="143" t="s">
        <v>10</v>
      </c>
      <c r="J42" s="184">
        <f t="shared" si="2"/>
        <v>106988</v>
      </c>
      <c r="K42" s="184">
        <f t="shared" si="2"/>
        <v>108567</v>
      </c>
      <c r="L42" s="184">
        <f t="shared" si="2"/>
        <v>122284</v>
      </c>
      <c r="M42" s="184">
        <f t="shared" si="2"/>
        <v>187376</v>
      </c>
      <c r="N42" s="184">
        <f t="shared" si="2"/>
        <v>147624</v>
      </c>
      <c r="O42" s="184">
        <f t="shared" si="2"/>
        <v>430399</v>
      </c>
      <c r="Q42" s="154"/>
    </row>
    <row r="43" spans="1:15" ht="15" customHeight="1">
      <c r="A43" s="18"/>
      <c r="B43" s="12"/>
      <c r="C43" s="13"/>
      <c r="D43" s="13"/>
      <c r="E43" s="13"/>
      <c r="F43" s="13"/>
      <c r="G43" s="13"/>
      <c r="H43" s="13"/>
      <c r="I43" s="13"/>
      <c r="J43" s="13"/>
      <c r="K43" s="13"/>
      <c r="L43" s="13"/>
      <c r="M43" s="13"/>
      <c r="N43" s="13"/>
      <c r="O43" s="13"/>
    </row>
    <row r="44" spans="1:17" ht="15" customHeight="1">
      <c r="A44" s="90" t="s">
        <v>401</v>
      </c>
      <c r="B44" s="182">
        <f>SUM(C44:O44)</f>
        <v>4946410</v>
      </c>
      <c r="C44" s="21">
        <v>2542084</v>
      </c>
      <c r="D44" s="21">
        <v>45804</v>
      </c>
      <c r="E44" s="21">
        <v>779328</v>
      </c>
      <c r="F44" s="21">
        <v>29331</v>
      </c>
      <c r="G44" s="21">
        <v>108952</v>
      </c>
      <c r="H44" s="21">
        <v>267852</v>
      </c>
      <c r="I44" s="21" t="s">
        <v>10</v>
      </c>
      <c r="J44" s="21">
        <v>102666</v>
      </c>
      <c r="K44" s="21">
        <v>105801</v>
      </c>
      <c r="L44" s="21">
        <v>126392</v>
      </c>
      <c r="M44" s="21">
        <v>187651</v>
      </c>
      <c r="N44" s="21">
        <v>157786</v>
      </c>
      <c r="O44" s="21">
        <v>492763</v>
      </c>
      <c r="Q44" s="15"/>
    </row>
    <row r="45" spans="1:17" ht="15" customHeight="1">
      <c r="A45" s="11" t="s">
        <v>402</v>
      </c>
      <c r="B45" s="182">
        <f aca="true" t="shared" si="3" ref="B45:B57">SUM(C45:O45)</f>
        <v>4954827</v>
      </c>
      <c r="C45" s="21">
        <v>2552821</v>
      </c>
      <c r="D45" s="21">
        <v>45931</v>
      </c>
      <c r="E45" s="21">
        <v>779307</v>
      </c>
      <c r="F45" s="21">
        <v>29264</v>
      </c>
      <c r="G45" s="21">
        <v>109392</v>
      </c>
      <c r="H45" s="21">
        <v>268792</v>
      </c>
      <c r="I45" s="21" t="s">
        <v>10</v>
      </c>
      <c r="J45" s="21">
        <v>103811</v>
      </c>
      <c r="K45" s="21">
        <v>105159</v>
      </c>
      <c r="L45" s="21">
        <v>126007</v>
      </c>
      <c r="M45" s="21">
        <v>189874</v>
      </c>
      <c r="N45" s="21">
        <v>157083</v>
      </c>
      <c r="O45" s="21">
        <v>487386</v>
      </c>
      <c r="Q45" s="15"/>
    </row>
    <row r="46" spans="1:17" ht="15" customHeight="1">
      <c r="A46" s="11" t="s">
        <v>403</v>
      </c>
      <c r="B46" s="182">
        <f t="shared" si="3"/>
        <v>4942691</v>
      </c>
      <c r="C46" s="21">
        <v>2553507</v>
      </c>
      <c r="D46" s="21">
        <v>46136</v>
      </c>
      <c r="E46" s="21">
        <v>775981</v>
      </c>
      <c r="F46" s="21">
        <v>29001</v>
      </c>
      <c r="G46" s="21">
        <v>110052</v>
      </c>
      <c r="H46" s="21">
        <v>266577</v>
      </c>
      <c r="I46" s="21" t="s">
        <v>10</v>
      </c>
      <c r="J46" s="21">
        <v>103068</v>
      </c>
      <c r="K46" s="21">
        <v>107588</v>
      </c>
      <c r="L46" s="21">
        <v>125806</v>
      </c>
      <c r="M46" s="21">
        <v>190631</v>
      </c>
      <c r="N46" s="21">
        <v>153096</v>
      </c>
      <c r="O46" s="21">
        <v>481248</v>
      </c>
      <c r="Q46" s="15"/>
    </row>
    <row r="47" spans="1:17" ht="15" customHeight="1">
      <c r="A47" s="11" t="s">
        <v>404</v>
      </c>
      <c r="B47" s="182">
        <f t="shared" si="3"/>
        <v>4946584</v>
      </c>
      <c r="C47" s="21">
        <v>2556728</v>
      </c>
      <c r="D47" s="21">
        <v>46102</v>
      </c>
      <c r="E47" s="21">
        <v>783009</v>
      </c>
      <c r="F47" s="21">
        <v>29024</v>
      </c>
      <c r="G47" s="21">
        <v>110537</v>
      </c>
      <c r="H47" s="21">
        <v>267035</v>
      </c>
      <c r="I47" s="21" t="s">
        <v>10</v>
      </c>
      <c r="J47" s="21">
        <v>103512</v>
      </c>
      <c r="K47" s="21">
        <v>108087</v>
      </c>
      <c r="L47" s="21">
        <v>125500</v>
      </c>
      <c r="M47" s="21">
        <v>190434</v>
      </c>
      <c r="N47" s="21">
        <v>152752</v>
      </c>
      <c r="O47" s="21">
        <v>473864</v>
      </c>
      <c r="Q47" s="15"/>
    </row>
    <row r="48" spans="1:17" ht="15" customHeight="1">
      <c r="A48" s="20"/>
      <c r="B48" s="159"/>
      <c r="C48" s="19"/>
      <c r="D48" s="19"/>
      <c r="E48" s="19"/>
      <c r="F48" s="19"/>
      <c r="G48" s="19"/>
      <c r="H48" s="19"/>
      <c r="I48" s="19"/>
      <c r="J48" s="19"/>
      <c r="K48" s="19"/>
      <c r="L48" s="19"/>
      <c r="M48" s="19"/>
      <c r="N48" s="19"/>
      <c r="O48" s="19"/>
      <c r="Q48" s="15"/>
    </row>
    <row r="49" spans="1:17" ht="15" customHeight="1">
      <c r="A49" s="11" t="s">
        <v>391</v>
      </c>
      <c r="B49" s="182">
        <f t="shared" si="3"/>
        <v>4972362</v>
      </c>
      <c r="C49" s="21">
        <v>2590903</v>
      </c>
      <c r="D49" s="21">
        <v>46903</v>
      </c>
      <c r="E49" s="21">
        <v>781077</v>
      </c>
      <c r="F49" s="21">
        <v>28944</v>
      </c>
      <c r="G49" s="21">
        <v>111550</v>
      </c>
      <c r="H49" s="21">
        <v>268178</v>
      </c>
      <c r="I49" s="21" t="s">
        <v>10</v>
      </c>
      <c r="J49" s="21">
        <v>103587</v>
      </c>
      <c r="K49" s="21">
        <v>107429</v>
      </c>
      <c r="L49" s="21">
        <v>124680</v>
      </c>
      <c r="M49" s="21">
        <v>190502</v>
      </c>
      <c r="N49" s="21">
        <v>152047</v>
      </c>
      <c r="O49" s="21">
        <v>466562</v>
      </c>
      <c r="Q49" s="15"/>
    </row>
    <row r="50" spans="1:17" ht="15" customHeight="1">
      <c r="A50" s="11" t="s">
        <v>392</v>
      </c>
      <c r="B50" s="182">
        <f t="shared" si="3"/>
        <v>4990707</v>
      </c>
      <c r="C50" s="21">
        <v>2611484</v>
      </c>
      <c r="D50" s="21">
        <v>47035</v>
      </c>
      <c r="E50" s="21">
        <v>782982</v>
      </c>
      <c r="F50" s="21">
        <v>29008</v>
      </c>
      <c r="G50" s="21">
        <v>112146</v>
      </c>
      <c r="H50" s="21">
        <v>267139</v>
      </c>
      <c r="I50" s="21" t="s">
        <v>10</v>
      </c>
      <c r="J50" s="21">
        <v>104651</v>
      </c>
      <c r="K50" s="21">
        <v>109655</v>
      </c>
      <c r="L50" s="21">
        <v>124512</v>
      </c>
      <c r="M50" s="21">
        <v>189519</v>
      </c>
      <c r="N50" s="21">
        <v>151589</v>
      </c>
      <c r="O50" s="21">
        <v>460987</v>
      </c>
      <c r="Q50" s="15"/>
    </row>
    <row r="51" spans="1:17" ht="15" customHeight="1">
      <c r="A51" s="11" t="s">
        <v>393</v>
      </c>
      <c r="B51" s="182">
        <f t="shared" si="3"/>
        <v>4929796</v>
      </c>
      <c r="C51" s="21">
        <v>2563607</v>
      </c>
      <c r="D51" s="21">
        <v>46617</v>
      </c>
      <c r="E51" s="21">
        <v>779448</v>
      </c>
      <c r="F51" s="21">
        <v>28800</v>
      </c>
      <c r="G51" s="21">
        <v>113221</v>
      </c>
      <c r="H51" s="21">
        <v>267910</v>
      </c>
      <c r="I51" s="21" t="s">
        <v>10</v>
      </c>
      <c r="J51" s="21">
        <v>101534</v>
      </c>
      <c r="K51" s="21">
        <v>108649</v>
      </c>
      <c r="L51" s="21">
        <v>124509</v>
      </c>
      <c r="M51" s="21">
        <v>190179</v>
      </c>
      <c r="N51" s="21">
        <v>149675</v>
      </c>
      <c r="O51" s="21">
        <v>455647</v>
      </c>
      <c r="Q51" s="15"/>
    </row>
    <row r="52" spans="1:17" ht="15" customHeight="1">
      <c r="A52" s="11" t="s">
        <v>405</v>
      </c>
      <c r="B52" s="182">
        <f t="shared" si="3"/>
        <v>4936846</v>
      </c>
      <c r="C52" s="21">
        <v>2574381</v>
      </c>
      <c r="D52" s="21">
        <v>47107</v>
      </c>
      <c r="E52" s="21">
        <v>783990</v>
      </c>
      <c r="F52" s="21">
        <v>29318</v>
      </c>
      <c r="G52" s="21">
        <v>114522</v>
      </c>
      <c r="H52" s="21">
        <v>269453</v>
      </c>
      <c r="I52" s="21" t="s">
        <v>10</v>
      </c>
      <c r="J52" s="21">
        <v>104532</v>
      </c>
      <c r="K52" s="21">
        <v>108843</v>
      </c>
      <c r="L52" s="21">
        <v>123937</v>
      </c>
      <c r="M52" s="21">
        <v>179609</v>
      </c>
      <c r="N52" s="21">
        <v>149516</v>
      </c>
      <c r="O52" s="21">
        <v>451638</v>
      </c>
      <c r="Q52" s="15"/>
    </row>
    <row r="53" spans="1:17" ht="15" customHeight="1">
      <c r="A53" s="20"/>
      <c r="B53" s="159"/>
      <c r="C53" s="19"/>
      <c r="D53" s="19"/>
      <c r="E53" s="19"/>
      <c r="F53" s="19"/>
      <c r="G53" s="19"/>
      <c r="H53" s="19"/>
      <c r="I53" s="19"/>
      <c r="J53" s="19"/>
      <c r="K53" s="19"/>
      <c r="L53" s="19"/>
      <c r="M53" s="19"/>
      <c r="N53" s="19"/>
      <c r="O53" s="19"/>
      <c r="Q53" s="15"/>
    </row>
    <row r="54" spans="1:17" ht="15" customHeight="1">
      <c r="A54" s="11" t="s">
        <v>406</v>
      </c>
      <c r="B54" s="182">
        <f t="shared" si="3"/>
        <v>4975706</v>
      </c>
      <c r="C54" s="21">
        <v>2603152</v>
      </c>
      <c r="D54" s="21">
        <v>47559</v>
      </c>
      <c r="E54" s="21">
        <v>790199</v>
      </c>
      <c r="F54" s="21">
        <v>30483</v>
      </c>
      <c r="G54" s="21">
        <v>114845</v>
      </c>
      <c r="H54" s="21">
        <v>268239</v>
      </c>
      <c r="I54" s="21" t="s">
        <v>10</v>
      </c>
      <c r="J54" s="21">
        <v>105606</v>
      </c>
      <c r="K54" s="21">
        <v>110311</v>
      </c>
      <c r="L54" s="21">
        <v>123937</v>
      </c>
      <c r="M54" s="21">
        <v>185016</v>
      </c>
      <c r="N54" s="21">
        <v>149868</v>
      </c>
      <c r="O54" s="21">
        <v>446491</v>
      </c>
      <c r="Q54" s="15"/>
    </row>
    <row r="55" spans="1:17" ht="15" customHeight="1">
      <c r="A55" s="90" t="s">
        <v>407</v>
      </c>
      <c r="B55" s="182">
        <f t="shared" si="3"/>
        <v>4944337</v>
      </c>
      <c r="C55" s="21">
        <v>2587466</v>
      </c>
      <c r="D55" s="21">
        <v>47109</v>
      </c>
      <c r="E55" s="21">
        <v>787124</v>
      </c>
      <c r="F55" s="21">
        <v>29994</v>
      </c>
      <c r="G55" s="21">
        <v>113595</v>
      </c>
      <c r="H55" s="21">
        <v>265628</v>
      </c>
      <c r="I55" s="21" t="s">
        <v>10</v>
      </c>
      <c r="J55" s="21">
        <v>104416</v>
      </c>
      <c r="K55" s="21">
        <v>109488</v>
      </c>
      <c r="L55" s="21">
        <v>123993</v>
      </c>
      <c r="M55" s="21">
        <v>184605</v>
      </c>
      <c r="N55" s="21">
        <v>149758</v>
      </c>
      <c r="O55" s="21">
        <v>441161</v>
      </c>
      <c r="Q55" s="15"/>
    </row>
    <row r="56" spans="1:17" ht="15" customHeight="1">
      <c r="A56" s="11" t="s">
        <v>32</v>
      </c>
      <c r="B56" s="182">
        <f t="shared" si="3"/>
        <v>4947483</v>
      </c>
      <c r="C56" s="21">
        <v>2602040</v>
      </c>
      <c r="D56" s="21">
        <v>47323</v>
      </c>
      <c r="E56" s="21">
        <v>786722</v>
      </c>
      <c r="F56" s="21">
        <v>25537</v>
      </c>
      <c r="G56" s="21">
        <v>113974</v>
      </c>
      <c r="H56" s="21">
        <v>265415</v>
      </c>
      <c r="I56" s="21" t="s">
        <v>10</v>
      </c>
      <c r="J56" s="21">
        <v>104130</v>
      </c>
      <c r="K56" s="21">
        <v>108583</v>
      </c>
      <c r="L56" s="21">
        <v>122812</v>
      </c>
      <c r="M56" s="21">
        <v>184592</v>
      </c>
      <c r="N56" s="21">
        <v>150275</v>
      </c>
      <c r="O56" s="21">
        <v>436080</v>
      </c>
      <c r="Q56" s="15"/>
    </row>
    <row r="57" spans="1:17" ht="15" customHeight="1">
      <c r="A57" s="11" t="s">
        <v>33</v>
      </c>
      <c r="B57" s="185">
        <f t="shared" si="3"/>
        <v>4984248</v>
      </c>
      <c r="C57" s="21">
        <v>2644229</v>
      </c>
      <c r="D57" s="21">
        <v>46474</v>
      </c>
      <c r="E57" s="21">
        <v>783670</v>
      </c>
      <c r="F57" s="21">
        <v>26118</v>
      </c>
      <c r="G57" s="21">
        <v>113942</v>
      </c>
      <c r="H57" s="21">
        <v>266577</v>
      </c>
      <c r="I57" s="21" t="s">
        <v>10</v>
      </c>
      <c r="J57" s="21">
        <v>106988</v>
      </c>
      <c r="K57" s="21">
        <v>108567</v>
      </c>
      <c r="L57" s="21">
        <v>122284</v>
      </c>
      <c r="M57" s="21">
        <v>187376</v>
      </c>
      <c r="N57" s="21">
        <v>147624</v>
      </c>
      <c r="O57" s="21">
        <v>430399</v>
      </c>
      <c r="Q57" s="15"/>
    </row>
    <row r="58" spans="1:15" ht="15" customHeight="1">
      <c r="A58" s="10" t="s">
        <v>34</v>
      </c>
      <c r="B58" s="24"/>
      <c r="C58" s="24"/>
      <c r="D58" s="24"/>
      <c r="E58" s="24"/>
      <c r="F58" s="24"/>
      <c r="G58" s="24"/>
      <c r="H58" s="24"/>
      <c r="I58" s="24"/>
      <c r="J58" s="24"/>
      <c r="K58" s="24"/>
      <c r="L58" s="24"/>
      <c r="M58" s="24"/>
      <c r="N58" s="24"/>
      <c r="O58" s="24"/>
    </row>
    <row r="59" spans="1:15" ht="15" customHeight="1">
      <c r="A59" s="13" t="s">
        <v>24</v>
      </c>
      <c r="B59" s="19"/>
      <c r="C59" s="19"/>
      <c r="D59" s="19"/>
      <c r="E59" s="19"/>
      <c r="F59" s="19"/>
      <c r="G59" s="19"/>
      <c r="H59" s="19"/>
      <c r="I59" s="19"/>
      <c r="J59" s="19"/>
      <c r="K59" s="19"/>
      <c r="L59" s="19"/>
      <c r="M59" s="19"/>
      <c r="N59" s="19"/>
      <c r="O59" s="19"/>
    </row>
    <row r="60" spans="1:6" ht="15" customHeight="1">
      <c r="A60" s="13" t="s">
        <v>25</v>
      </c>
      <c r="B60" s="13"/>
      <c r="C60" s="13"/>
      <c r="D60" s="13"/>
      <c r="E60" s="13"/>
      <c r="F60" s="13"/>
    </row>
    <row r="61" spans="1:6" ht="15" customHeight="1">
      <c r="A61" s="13" t="s">
        <v>35</v>
      </c>
      <c r="B61" s="13"/>
      <c r="C61" s="13"/>
      <c r="D61" s="13"/>
      <c r="E61" s="13"/>
      <c r="F61" s="13"/>
    </row>
    <row r="62" spans="1:6" ht="15" customHeight="1">
      <c r="A62" s="13" t="s">
        <v>408</v>
      </c>
      <c r="B62" s="13"/>
      <c r="C62" s="13"/>
      <c r="D62" s="13"/>
      <c r="E62" s="13"/>
      <c r="F62" s="13"/>
    </row>
    <row r="63" ht="14.25">
      <c r="A63" s="13" t="s">
        <v>26</v>
      </c>
    </row>
  </sheetData>
  <sheetProtection/>
  <mergeCells count="30">
    <mergeCell ref="M5:M6"/>
    <mergeCell ref="A34:O34"/>
    <mergeCell ref="E36:E37"/>
    <mergeCell ref="A36:A37"/>
    <mergeCell ref="N5:N6"/>
    <mergeCell ref="B5:C6"/>
    <mergeCell ref="D5:E6"/>
    <mergeCell ref="G5:G6"/>
    <mergeCell ref="H5:H6"/>
    <mergeCell ref="J5:J6"/>
    <mergeCell ref="K36:K37"/>
    <mergeCell ref="A5:A6"/>
    <mergeCell ref="I5:I6"/>
    <mergeCell ref="L5:L6"/>
    <mergeCell ref="K5:K6"/>
    <mergeCell ref="B36:B37"/>
    <mergeCell ref="H36:H37"/>
    <mergeCell ref="F5:F6"/>
    <mergeCell ref="C36:C37"/>
    <mergeCell ref="D36:D37"/>
    <mergeCell ref="A2:N2"/>
    <mergeCell ref="A3:N3"/>
    <mergeCell ref="N36:N37"/>
    <mergeCell ref="O36:O37"/>
    <mergeCell ref="I36:I37"/>
    <mergeCell ref="J36:J37"/>
    <mergeCell ref="L36:L37"/>
    <mergeCell ref="M36:M37"/>
    <mergeCell ref="F36:F37"/>
    <mergeCell ref="G36:G37"/>
  </mergeCells>
  <printOptions/>
  <pageMargins left="1.4960629921259843" right="0.31496062992125984" top="0.5118110236220472" bottom="0.5118110236220472" header="0.5118110236220472" footer="0.5118110236220472"/>
  <pageSetup fitToHeight="1" fitToWidth="1" horizontalDpi="300" verticalDpi="300" orientation="landscape" paperSize="8" scale="83" r:id="rId1"/>
</worksheet>
</file>

<file path=xl/worksheets/sheet2.xml><?xml version="1.0" encoding="utf-8"?>
<worksheet xmlns="http://schemas.openxmlformats.org/spreadsheetml/2006/main" xmlns:r="http://schemas.openxmlformats.org/officeDocument/2006/relationships">
  <dimension ref="A1:AD104"/>
  <sheetViews>
    <sheetView tabSelected="1" view="pageBreakPreview" zoomScale="75" zoomScaleNormal="75" zoomScaleSheetLayoutView="75" zoomScalePageLayoutView="0" workbookViewId="0" topLeftCell="A1">
      <selection activeCell="A1" sqref="A1"/>
    </sheetView>
  </sheetViews>
  <sheetFormatPr defaultColWidth="10.59765625" defaultRowHeight="15"/>
  <cols>
    <col min="1" max="1" width="15.09765625" style="5" customWidth="1"/>
    <col min="2" max="2" width="5.59765625" style="5" customWidth="1"/>
    <col min="3" max="3" width="13.09765625" style="5" customWidth="1"/>
    <col min="4" max="4" width="5.59765625" style="5" customWidth="1"/>
    <col min="5" max="5" width="12.59765625" style="5" customWidth="1"/>
    <col min="6" max="6" width="5.59765625" style="5" customWidth="1"/>
    <col min="7" max="7" width="12.59765625" style="5" customWidth="1"/>
    <col min="8" max="8" width="5.59765625" style="5" customWidth="1"/>
    <col min="9" max="9" width="12.59765625" style="5" customWidth="1"/>
    <col min="10" max="10" width="5.59765625" style="5" customWidth="1"/>
    <col min="11" max="11" width="12.69921875" style="5" customWidth="1"/>
    <col min="12" max="12" width="5.59765625" style="5" customWidth="1"/>
    <col min="13" max="13" width="11.59765625" style="5" customWidth="1"/>
    <col min="14" max="14" width="16.59765625" style="5" customWidth="1"/>
    <col min="15" max="15" width="15.69921875" style="5" customWidth="1"/>
    <col min="16" max="20" width="10.59765625" style="5" customWidth="1"/>
    <col min="21" max="21" width="11.8984375" style="5" customWidth="1"/>
    <col min="22" max="22" width="10.69921875" style="5" bestFit="1" customWidth="1"/>
    <col min="23" max="23" width="13.19921875" style="5" customWidth="1"/>
    <col min="24" max="16384" width="10.59765625" style="5" customWidth="1"/>
  </cols>
  <sheetData>
    <row r="1" spans="1:23" ht="19.5" customHeight="1">
      <c r="A1" s="1" t="s">
        <v>47</v>
      </c>
      <c r="B1" s="31"/>
      <c r="E1" s="32"/>
      <c r="W1" s="3" t="s">
        <v>48</v>
      </c>
    </row>
    <row r="2" spans="1:23" ht="19.5" customHeight="1">
      <c r="A2" s="238" t="s">
        <v>49</v>
      </c>
      <c r="B2" s="238"/>
      <c r="C2" s="238"/>
      <c r="D2" s="238"/>
      <c r="E2" s="238"/>
      <c r="F2" s="238"/>
      <c r="G2" s="238"/>
      <c r="H2" s="238"/>
      <c r="I2" s="238"/>
      <c r="J2" s="238"/>
      <c r="K2" s="238"/>
      <c r="L2" s="238"/>
      <c r="M2" s="238"/>
      <c r="N2" s="33"/>
      <c r="O2" s="238" t="s">
        <v>50</v>
      </c>
      <c r="P2" s="238"/>
      <c r="Q2" s="238"/>
      <c r="R2" s="238"/>
      <c r="S2" s="238"/>
      <c r="T2" s="268"/>
      <c r="U2" s="268"/>
      <c r="V2" s="268"/>
      <c r="W2" s="268"/>
    </row>
    <row r="3" spans="1:23" ht="18" customHeight="1" thickBot="1">
      <c r="A3" s="34"/>
      <c r="B3" s="34"/>
      <c r="C3" s="34"/>
      <c r="D3" s="34"/>
      <c r="E3" s="34"/>
      <c r="F3" s="34"/>
      <c r="G3" s="34"/>
      <c r="H3" s="34"/>
      <c r="I3" s="34"/>
      <c r="J3" s="34"/>
      <c r="K3" s="34"/>
      <c r="L3" s="34"/>
      <c r="M3" s="34"/>
      <c r="N3" s="34"/>
      <c r="P3" s="7"/>
      <c r="Q3" s="7"/>
      <c r="R3" s="7"/>
      <c r="W3" s="8" t="s">
        <v>51</v>
      </c>
    </row>
    <row r="4" spans="1:30" ht="15" customHeight="1">
      <c r="A4" s="281" t="s">
        <v>409</v>
      </c>
      <c r="B4" s="247" t="s">
        <v>36</v>
      </c>
      <c r="C4" s="258"/>
      <c r="D4" s="258"/>
      <c r="E4" s="249"/>
      <c r="F4" s="35"/>
      <c r="G4" s="284" t="s">
        <v>37</v>
      </c>
      <c r="H4" s="265"/>
      <c r="I4" s="265"/>
      <c r="J4" s="265"/>
      <c r="K4" s="265"/>
      <c r="L4" s="265"/>
      <c r="M4" s="265"/>
      <c r="N4" s="37"/>
      <c r="O4" s="245" t="s">
        <v>52</v>
      </c>
      <c r="P4" s="271" t="s">
        <v>53</v>
      </c>
      <c r="Q4" s="272"/>
      <c r="R4" s="271" t="s">
        <v>54</v>
      </c>
      <c r="S4" s="271"/>
      <c r="T4" s="272" t="s">
        <v>55</v>
      </c>
      <c r="U4" s="264"/>
      <c r="V4" s="264" t="s">
        <v>56</v>
      </c>
      <c r="W4" s="265"/>
      <c r="Y4" s="275"/>
      <c r="Z4" s="275"/>
      <c r="AA4" s="275"/>
      <c r="AB4" s="275"/>
      <c r="AC4" s="275"/>
      <c r="AD4" s="275"/>
    </row>
    <row r="5" spans="1:23" ht="15" customHeight="1">
      <c r="A5" s="282"/>
      <c r="B5" s="276" t="s">
        <v>57</v>
      </c>
      <c r="C5" s="277"/>
      <c r="D5" s="278" t="s">
        <v>58</v>
      </c>
      <c r="E5" s="279"/>
      <c r="F5" s="276" t="s">
        <v>59</v>
      </c>
      <c r="G5" s="277"/>
      <c r="H5" s="276" t="s">
        <v>60</v>
      </c>
      <c r="I5" s="277"/>
      <c r="J5" s="280" t="s">
        <v>61</v>
      </c>
      <c r="K5" s="253"/>
      <c r="L5" s="253"/>
      <c r="M5" s="253"/>
      <c r="N5" s="37"/>
      <c r="O5" s="246"/>
      <c r="P5" s="42" t="s">
        <v>62</v>
      </c>
      <c r="Q5" s="43" t="s">
        <v>63</v>
      </c>
      <c r="R5" s="43" t="s">
        <v>38</v>
      </c>
      <c r="S5" s="43" t="s">
        <v>39</v>
      </c>
      <c r="T5" s="43" t="s">
        <v>38</v>
      </c>
      <c r="U5" s="43" t="s">
        <v>39</v>
      </c>
      <c r="V5" s="43" t="s">
        <v>38</v>
      </c>
      <c r="W5" s="41" t="s">
        <v>39</v>
      </c>
    </row>
    <row r="6" spans="1:23" ht="15" customHeight="1">
      <c r="A6" s="283"/>
      <c r="B6" s="248" t="s">
        <v>64</v>
      </c>
      <c r="C6" s="246"/>
      <c r="D6" s="274" t="s">
        <v>65</v>
      </c>
      <c r="E6" s="274"/>
      <c r="F6" s="248" t="s">
        <v>66</v>
      </c>
      <c r="G6" s="246"/>
      <c r="H6" s="248" t="s">
        <v>67</v>
      </c>
      <c r="I6" s="246"/>
      <c r="J6" s="273" t="s">
        <v>40</v>
      </c>
      <c r="K6" s="246"/>
      <c r="L6" s="273" t="s">
        <v>68</v>
      </c>
      <c r="M6" s="274"/>
      <c r="N6" s="37"/>
      <c r="O6" s="177" t="s">
        <v>426</v>
      </c>
      <c r="P6" s="22">
        <v>12589</v>
      </c>
      <c r="Q6" s="14">
        <v>166905</v>
      </c>
      <c r="R6" s="14">
        <v>12016</v>
      </c>
      <c r="S6" s="14">
        <v>152647</v>
      </c>
      <c r="T6" s="14">
        <v>40276</v>
      </c>
      <c r="U6" s="14">
        <v>403476</v>
      </c>
      <c r="V6" s="14">
        <v>459</v>
      </c>
      <c r="W6" s="14">
        <v>4688</v>
      </c>
    </row>
    <row r="7" spans="1:23" ht="15" customHeight="1">
      <c r="A7" s="177" t="s">
        <v>410</v>
      </c>
      <c r="B7" s="45"/>
      <c r="C7" s="14">
        <v>2599</v>
      </c>
      <c r="D7" s="14"/>
      <c r="E7" s="14">
        <v>2702690</v>
      </c>
      <c r="F7" s="13"/>
      <c r="G7" s="14">
        <v>2191</v>
      </c>
      <c r="H7" s="14"/>
      <c r="I7" s="14">
        <v>2573473</v>
      </c>
      <c r="J7" s="14"/>
      <c r="K7" s="14">
        <v>126</v>
      </c>
      <c r="L7" s="14"/>
      <c r="M7" s="14">
        <v>309852</v>
      </c>
      <c r="N7" s="14"/>
      <c r="O7" s="178" t="s">
        <v>411</v>
      </c>
      <c r="P7" s="22">
        <v>13532</v>
      </c>
      <c r="Q7" s="14">
        <v>206059</v>
      </c>
      <c r="R7" s="14">
        <v>12536</v>
      </c>
      <c r="S7" s="14">
        <v>183700</v>
      </c>
      <c r="T7" s="14">
        <v>41779</v>
      </c>
      <c r="U7" s="14">
        <v>421838</v>
      </c>
      <c r="V7" s="14">
        <v>702</v>
      </c>
      <c r="W7" s="14">
        <v>7731</v>
      </c>
    </row>
    <row r="8" spans="1:23" ht="15" customHeight="1">
      <c r="A8" s="178" t="s">
        <v>411</v>
      </c>
      <c r="B8" s="45"/>
      <c r="C8" s="14">
        <v>2562</v>
      </c>
      <c r="D8" s="14"/>
      <c r="E8" s="14">
        <v>2630656</v>
      </c>
      <c r="F8" s="13"/>
      <c r="G8" s="14">
        <v>1891</v>
      </c>
      <c r="H8" s="14"/>
      <c r="I8" s="14">
        <v>1527639</v>
      </c>
      <c r="J8" s="14"/>
      <c r="K8" s="14">
        <v>174</v>
      </c>
      <c r="L8" s="14"/>
      <c r="M8" s="14">
        <v>419303</v>
      </c>
      <c r="N8" s="13"/>
      <c r="O8" s="178" t="s">
        <v>384</v>
      </c>
      <c r="P8" s="22">
        <v>11319</v>
      </c>
      <c r="Q8" s="14">
        <v>160674</v>
      </c>
      <c r="R8" s="14">
        <v>10707</v>
      </c>
      <c r="S8" s="14">
        <v>147329</v>
      </c>
      <c r="T8" s="14">
        <v>42344</v>
      </c>
      <c r="U8" s="14">
        <v>414410</v>
      </c>
      <c r="V8" s="14">
        <v>1014</v>
      </c>
      <c r="W8" s="14">
        <v>11506</v>
      </c>
    </row>
    <row r="9" spans="1:23" ht="15" customHeight="1">
      <c r="A9" s="178" t="s">
        <v>384</v>
      </c>
      <c r="B9" s="45"/>
      <c r="C9" s="14">
        <v>2409</v>
      </c>
      <c r="D9" s="46"/>
      <c r="E9" s="14">
        <v>2521135</v>
      </c>
      <c r="F9" s="13"/>
      <c r="G9" s="14">
        <v>1826</v>
      </c>
      <c r="H9" s="46"/>
      <c r="I9" s="14">
        <v>1602666</v>
      </c>
      <c r="J9" s="46"/>
      <c r="K9" s="14">
        <v>154</v>
      </c>
      <c r="L9" s="46"/>
      <c r="M9" s="14">
        <v>272024</v>
      </c>
      <c r="N9" s="13"/>
      <c r="O9" s="178" t="s">
        <v>385</v>
      </c>
      <c r="P9" s="22">
        <v>12106</v>
      </c>
      <c r="Q9" s="14">
        <v>193036</v>
      </c>
      <c r="R9" s="14">
        <v>11116</v>
      </c>
      <c r="S9" s="14">
        <v>168551</v>
      </c>
      <c r="T9" s="14">
        <v>42581</v>
      </c>
      <c r="U9" s="14">
        <v>414779</v>
      </c>
      <c r="V9" s="14">
        <v>1094</v>
      </c>
      <c r="W9" s="14">
        <v>11997</v>
      </c>
    </row>
    <row r="10" spans="1:23" ht="15" customHeight="1">
      <c r="A10" s="178" t="s">
        <v>385</v>
      </c>
      <c r="B10" s="47"/>
      <c r="C10" s="14">
        <v>2191</v>
      </c>
      <c r="D10" s="9"/>
      <c r="E10" s="14">
        <v>2244870</v>
      </c>
      <c r="F10" s="13"/>
      <c r="G10" s="14">
        <v>1587</v>
      </c>
      <c r="H10" s="9"/>
      <c r="I10" s="14">
        <v>1430015</v>
      </c>
      <c r="J10" s="9"/>
      <c r="K10" s="14">
        <v>137</v>
      </c>
      <c r="L10" s="9"/>
      <c r="M10" s="14">
        <v>393842</v>
      </c>
      <c r="N10" s="13"/>
      <c r="O10" s="16" t="s">
        <v>386</v>
      </c>
      <c r="P10" s="183">
        <f>SUM(P12:P25)</f>
        <v>13566</v>
      </c>
      <c r="Q10" s="184">
        <f aca="true" t="shared" si="0" ref="Q10:V10">SUM(Q12:Q25)</f>
        <v>224052</v>
      </c>
      <c r="R10" s="184">
        <f t="shared" si="0"/>
        <v>12909</v>
      </c>
      <c r="S10" s="184">
        <v>201044</v>
      </c>
      <c r="T10" s="184">
        <f>SUM(T25)</f>
        <v>39421</v>
      </c>
      <c r="U10" s="184">
        <f>SUM(U25)</f>
        <v>421860</v>
      </c>
      <c r="V10" s="184">
        <f t="shared" si="0"/>
        <v>1079</v>
      </c>
      <c r="W10" s="17">
        <v>11676</v>
      </c>
    </row>
    <row r="11" spans="1:23" ht="15" customHeight="1">
      <c r="A11" s="16" t="s">
        <v>386</v>
      </c>
      <c r="B11" s="48"/>
      <c r="C11" s="17">
        <v>1999</v>
      </c>
      <c r="D11" s="17"/>
      <c r="E11" s="186">
        <f aca="true" t="shared" si="1" ref="E11:M11">SUM(E13:E26)</f>
        <v>1979655</v>
      </c>
      <c r="F11" s="186"/>
      <c r="G11" s="186">
        <f t="shared" si="1"/>
        <v>916</v>
      </c>
      <c r="H11" s="186"/>
      <c r="I11" s="186">
        <f t="shared" si="1"/>
        <v>831839</v>
      </c>
      <c r="J11" s="187"/>
      <c r="K11" s="186">
        <f t="shared" si="1"/>
        <v>92</v>
      </c>
      <c r="L11" s="187"/>
      <c r="M11" s="186">
        <f t="shared" si="1"/>
        <v>292442</v>
      </c>
      <c r="N11" s="13"/>
      <c r="O11" s="18"/>
      <c r="P11" s="49"/>
      <c r="Q11" s="50"/>
      <c r="R11" s="51"/>
      <c r="S11" s="51"/>
      <c r="T11" s="52"/>
      <c r="U11" s="52"/>
      <c r="V11" s="52"/>
      <c r="W11" s="52"/>
    </row>
    <row r="12" spans="1:23" ht="15" customHeight="1">
      <c r="A12" s="18"/>
      <c r="B12" s="53"/>
      <c r="C12" s="13"/>
      <c r="D12" s="13"/>
      <c r="E12" s="13"/>
      <c r="F12" s="13"/>
      <c r="G12" s="13"/>
      <c r="H12" s="13"/>
      <c r="I12" s="13"/>
      <c r="J12" s="13"/>
      <c r="K12" s="13"/>
      <c r="L12" s="13"/>
      <c r="M12" s="13"/>
      <c r="N12" s="13"/>
      <c r="O12" s="90" t="s">
        <v>427</v>
      </c>
      <c r="P12" s="14">
        <v>1055</v>
      </c>
      <c r="Q12" s="14">
        <v>17256</v>
      </c>
      <c r="R12" s="14">
        <v>1249</v>
      </c>
      <c r="S12" s="14">
        <v>16716</v>
      </c>
      <c r="T12" s="14">
        <v>42528</v>
      </c>
      <c r="U12" s="14">
        <v>416409</v>
      </c>
      <c r="V12" s="14">
        <v>96</v>
      </c>
      <c r="W12" s="14">
        <v>1472</v>
      </c>
    </row>
    <row r="13" spans="1:23" ht="15" customHeight="1">
      <c r="A13" s="90" t="s">
        <v>412</v>
      </c>
      <c r="B13" s="54"/>
      <c r="C13" s="14">
        <v>170</v>
      </c>
      <c r="D13" s="14"/>
      <c r="E13" s="14">
        <v>182072</v>
      </c>
      <c r="F13" s="14"/>
      <c r="G13" s="14">
        <v>81</v>
      </c>
      <c r="H13" s="14"/>
      <c r="I13" s="14">
        <v>50332</v>
      </c>
      <c r="J13" s="14"/>
      <c r="K13" s="14">
        <v>16</v>
      </c>
      <c r="L13" s="14"/>
      <c r="M13" s="14">
        <v>40153</v>
      </c>
      <c r="N13" s="14"/>
      <c r="O13" s="11" t="s">
        <v>428</v>
      </c>
      <c r="P13" s="14">
        <v>1292</v>
      </c>
      <c r="Q13" s="14">
        <v>22085</v>
      </c>
      <c r="R13" s="14">
        <v>1095</v>
      </c>
      <c r="S13" s="14">
        <v>18431</v>
      </c>
      <c r="T13" s="14">
        <v>42151</v>
      </c>
      <c r="U13" s="14">
        <v>413859</v>
      </c>
      <c r="V13" s="14">
        <v>126</v>
      </c>
      <c r="W13" s="14">
        <v>1453</v>
      </c>
    </row>
    <row r="14" spans="1:23" ht="15" customHeight="1">
      <c r="A14" s="11" t="s">
        <v>413</v>
      </c>
      <c r="B14" s="45"/>
      <c r="C14" s="14">
        <v>150</v>
      </c>
      <c r="D14" s="14"/>
      <c r="E14" s="14">
        <v>132996</v>
      </c>
      <c r="F14" s="14"/>
      <c r="G14" s="14">
        <v>82</v>
      </c>
      <c r="H14" s="14"/>
      <c r="I14" s="14">
        <v>54999</v>
      </c>
      <c r="J14" s="14"/>
      <c r="K14" s="14">
        <v>9</v>
      </c>
      <c r="L14" s="14"/>
      <c r="M14" s="14">
        <v>24093</v>
      </c>
      <c r="N14" s="14"/>
      <c r="O14" s="11" t="s">
        <v>429</v>
      </c>
      <c r="P14" s="14">
        <v>1385</v>
      </c>
      <c r="Q14" s="14">
        <v>25058</v>
      </c>
      <c r="R14" s="14">
        <v>1241</v>
      </c>
      <c r="S14" s="14">
        <v>20393</v>
      </c>
      <c r="T14" s="14">
        <v>41813</v>
      </c>
      <c r="U14" s="14">
        <v>412463</v>
      </c>
      <c r="V14" s="14">
        <v>117</v>
      </c>
      <c r="W14" s="14">
        <v>1446</v>
      </c>
    </row>
    <row r="15" spans="1:23" ht="15" customHeight="1">
      <c r="A15" s="11" t="s">
        <v>415</v>
      </c>
      <c r="B15" s="45"/>
      <c r="C15" s="14">
        <v>185</v>
      </c>
      <c r="D15" s="14"/>
      <c r="E15" s="14">
        <v>196980</v>
      </c>
      <c r="F15" s="14"/>
      <c r="G15" s="14">
        <v>65</v>
      </c>
      <c r="H15" s="14"/>
      <c r="I15" s="14">
        <v>37848</v>
      </c>
      <c r="J15" s="14"/>
      <c r="K15" s="14">
        <v>7</v>
      </c>
      <c r="L15" s="14"/>
      <c r="M15" s="14">
        <v>15024</v>
      </c>
      <c r="N15" s="14"/>
      <c r="O15" s="11" t="s">
        <v>430</v>
      </c>
      <c r="P15" s="14">
        <v>1297</v>
      </c>
      <c r="Q15" s="14">
        <v>23260</v>
      </c>
      <c r="R15" s="14">
        <v>1187</v>
      </c>
      <c r="S15" s="14">
        <v>20736</v>
      </c>
      <c r="T15" s="14">
        <v>41478</v>
      </c>
      <c r="U15" s="14">
        <v>413176</v>
      </c>
      <c r="V15" s="14">
        <v>117</v>
      </c>
      <c r="W15" s="14">
        <v>1246</v>
      </c>
    </row>
    <row r="16" spans="1:23" ht="15" customHeight="1">
      <c r="A16" s="11" t="s">
        <v>414</v>
      </c>
      <c r="B16" s="45"/>
      <c r="C16" s="14">
        <v>188</v>
      </c>
      <c r="D16" s="14"/>
      <c r="E16" s="14">
        <v>172095</v>
      </c>
      <c r="F16" s="14"/>
      <c r="G16" s="14">
        <v>52</v>
      </c>
      <c r="H16" s="14"/>
      <c r="I16" s="14">
        <v>21162</v>
      </c>
      <c r="J16" s="14"/>
      <c r="K16" s="14">
        <v>8</v>
      </c>
      <c r="L16" s="14"/>
      <c r="M16" s="14">
        <v>9609</v>
      </c>
      <c r="N16" s="14"/>
      <c r="O16" s="20"/>
      <c r="P16" s="55"/>
      <c r="Q16" s="56"/>
      <c r="R16" s="56"/>
      <c r="S16" s="56"/>
      <c r="T16" s="56"/>
      <c r="U16" s="56"/>
      <c r="V16" s="56"/>
      <c r="W16" s="56"/>
    </row>
    <row r="17" spans="1:23" ht="15" customHeight="1">
      <c r="A17" s="20"/>
      <c r="B17" s="54"/>
      <c r="C17" s="19"/>
      <c r="D17" s="19"/>
      <c r="E17" s="19"/>
      <c r="F17" s="19"/>
      <c r="G17" s="19"/>
      <c r="H17" s="19"/>
      <c r="I17" s="19"/>
      <c r="J17" s="19"/>
      <c r="K17" s="19"/>
      <c r="L17" s="19"/>
      <c r="M17" s="19"/>
      <c r="N17" s="19"/>
      <c r="O17" s="11" t="s">
        <v>431</v>
      </c>
      <c r="P17" s="14">
        <v>1066</v>
      </c>
      <c r="Q17" s="14">
        <v>18108</v>
      </c>
      <c r="R17" s="14">
        <v>1012</v>
      </c>
      <c r="S17" s="14">
        <v>16770</v>
      </c>
      <c r="T17" s="14">
        <v>41332</v>
      </c>
      <c r="U17" s="14">
        <v>414529</v>
      </c>
      <c r="V17" s="14">
        <v>107</v>
      </c>
      <c r="W17" s="14">
        <v>1325</v>
      </c>
    </row>
    <row r="18" spans="1:23" ht="15" customHeight="1">
      <c r="A18" s="11" t="s">
        <v>416</v>
      </c>
      <c r="B18" s="45"/>
      <c r="C18" s="14">
        <v>140</v>
      </c>
      <c r="D18" s="14"/>
      <c r="E18" s="14">
        <v>124689</v>
      </c>
      <c r="F18" s="14"/>
      <c r="G18" s="14">
        <v>81</v>
      </c>
      <c r="H18" s="14"/>
      <c r="I18" s="14">
        <v>171137</v>
      </c>
      <c r="J18" s="14"/>
      <c r="K18" s="14">
        <v>3</v>
      </c>
      <c r="L18" s="14"/>
      <c r="M18" s="14">
        <v>75025</v>
      </c>
      <c r="N18" s="14"/>
      <c r="O18" s="11" t="s">
        <v>432</v>
      </c>
      <c r="P18" s="14">
        <v>1114</v>
      </c>
      <c r="Q18" s="14">
        <v>17596</v>
      </c>
      <c r="R18" s="14">
        <v>1078</v>
      </c>
      <c r="S18" s="14">
        <v>16788</v>
      </c>
      <c r="T18" s="14">
        <v>41179</v>
      </c>
      <c r="U18" s="14">
        <v>415837</v>
      </c>
      <c r="V18" s="14">
        <v>111</v>
      </c>
      <c r="W18" s="14">
        <v>1005</v>
      </c>
    </row>
    <row r="19" spans="1:23" ht="15" customHeight="1">
      <c r="A19" s="11" t="s">
        <v>417</v>
      </c>
      <c r="B19" s="45"/>
      <c r="C19" s="14">
        <v>184</v>
      </c>
      <c r="D19" s="14"/>
      <c r="E19" s="14">
        <v>211292</v>
      </c>
      <c r="F19" s="14"/>
      <c r="G19" s="14">
        <v>74</v>
      </c>
      <c r="H19" s="14"/>
      <c r="I19" s="14">
        <v>44622</v>
      </c>
      <c r="J19" s="14"/>
      <c r="K19" s="14">
        <v>6</v>
      </c>
      <c r="L19" s="14"/>
      <c r="M19" s="14">
        <v>26022</v>
      </c>
      <c r="N19" s="14"/>
      <c r="O19" s="11" t="s">
        <v>433</v>
      </c>
      <c r="P19" s="14">
        <v>974</v>
      </c>
      <c r="Q19" s="14">
        <v>14262</v>
      </c>
      <c r="R19" s="14">
        <v>991</v>
      </c>
      <c r="S19" s="14">
        <v>13312</v>
      </c>
      <c r="T19" s="14">
        <v>41014</v>
      </c>
      <c r="U19" s="14">
        <v>415247</v>
      </c>
      <c r="V19" s="14">
        <v>112</v>
      </c>
      <c r="W19" s="14">
        <v>956</v>
      </c>
    </row>
    <row r="20" spans="1:23" ht="15" customHeight="1">
      <c r="A20" s="11" t="s">
        <v>418</v>
      </c>
      <c r="B20" s="45"/>
      <c r="C20" s="14">
        <v>165</v>
      </c>
      <c r="D20" s="14"/>
      <c r="E20" s="14">
        <v>158941</v>
      </c>
      <c r="F20" s="14"/>
      <c r="G20" s="14">
        <v>39</v>
      </c>
      <c r="H20" s="14"/>
      <c r="I20" s="14">
        <v>123753</v>
      </c>
      <c r="J20" s="14"/>
      <c r="K20" s="14">
        <v>6</v>
      </c>
      <c r="L20" s="14"/>
      <c r="M20" s="14">
        <v>35853</v>
      </c>
      <c r="N20" s="14"/>
      <c r="O20" s="11" t="s">
        <v>434</v>
      </c>
      <c r="P20" s="14">
        <v>911</v>
      </c>
      <c r="Q20" s="14">
        <v>14178</v>
      </c>
      <c r="R20" s="14">
        <v>840</v>
      </c>
      <c r="S20" s="14">
        <v>12322</v>
      </c>
      <c r="T20" s="14">
        <v>40710</v>
      </c>
      <c r="U20" s="14">
        <v>413540</v>
      </c>
      <c r="V20" s="14">
        <v>72</v>
      </c>
      <c r="W20" s="14">
        <v>650</v>
      </c>
    </row>
    <row r="21" spans="1:23" ht="15" customHeight="1">
      <c r="A21" s="11" t="s">
        <v>419</v>
      </c>
      <c r="B21" s="45"/>
      <c r="C21" s="14">
        <v>132</v>
      </c>
      <c r="D21" s="14"/>
      <c r="E21" s="14">
        <v>113964</v>
      </c>
      <c r="F21" s="14"/>
      <c r="G21" s="14">
        <v>83</v>
      </c>
      <c r="H21" s="14"/>
      <c r="I21" s="14">
        <v>41353</v>
      </c>
      <c r="J21" s="14"/>
      <c r="K21" s="14">
        <v>10</v>
      </c>
      <c r="L21" s="14"/>
      <c r="M21" s="14">
        <v>9505</v>
      </c>
      <c r="N21" s="14"/>
      <c r="O21" s="20"/>
      <c r="P21" s="55"/>
      <c r="Q21" s="56"/>
      <c r="R21" s="56"/>
      <c r="S21" s="56"/>
      <c r="T21" s="56"/>
      <c r="U21" s="56"/>
      <c r="V21" s="56"/>
      <c r="W21" s="56"/>
    </row>
    <row r="22" spans="1:23" ht="15" customHeight="1">
      <c r="A22" s="20"/>
      <c r="B22" s="54"/>
      <c r="C22" s="19"/>
      <c r="D22" s="19"/>
      <c r="E22" s="19"/>
      <c r="F22" s="19"/>
      <c r="G22" s="19"/>
      <c r="H22" s="19"/>
      <c r="I22" s="19"/>
      <c r="J22" s="19"/>
      <c r="K22" s="19"/>
      <c r="L22" s="19"/>
      <c r="M22" s="19"/>
      <c r="N22" s="19"/>
      <c r="O22" s="11" t="s">
        <v>435</v>
      </c>
      <c r="P22" s="22">
        <v>1253</v>
      </c>
      <c r="Q22" s="14">
        <v>20710</v>
      </c>
      <c r="R22" s="14">
        <v>1169</v>
      </c>
      <c r="S22" s="14">
        <v>18909</v>
      </c>
      <c r="T22" s="14">
        <v>39954</v>
      </c>
      <c r="U22" s="14">
        <v>415685</v>
      </c>
      <c r="V22" s="14">
        <v>55</v>
      </c>
      <c r="W22" s="14">
        <v>752</v>
      </c>
    </row>
    <row r="23" spans="1:23" ht="15" customHeight="1">
      <c r="A23" s="11" t="s">
        <v>420</v>
      </c>
      <c r="B23" s="45"/>
      <c r="C23" s="14">
        <v>186</v>
      </c>
      <c r="D23" s="14"/>
      <c r="E23" s="14">
        <v>173589</v>
      </c>
      <c r="F23" s="14"/>
      <c r="G23" s="14">
        <v>44</v>
      </c>
      <c r="H23" s="14"/>
      <c r="I23" s="14">
        <v>25662</v>
      </c>
      <c r="J23" s="14"/>
      <c r="K23" s="14">
        <v>5</v>
      </c>
      <c r="L23" s="14"/>
      <c r="M23" s="14">
        <v>2599</v>
      </c>
      <c r="N23" s="14"/>
      <c r="O23" s="90" t="s">
        <v>436</v>
      </c>
      <c r="P23" s="22">
        <v>895</v>
      </c>
      <c r="Q23" s="14">
        <v>13737</v>
      </c>
      <c r="R23" s="14">
        <v>827</v>
      </c>
      <c r="S23" s="14">
        <v>11781</v>
      </c>
      <c r="T23" s="14">
        <v>39623</v>
      </c>
      <c r="U23" s="14">
        <v>416766</v>
      </c>
      <c r="V23" s="14">
        <v>59</v>
      </c>
      <c r="W23" s="14">
        <v>558</v>
      </c>
    </row>
    <row r="24" spans="1:23" ht="15" customHeight="1">
      <c r="A24" s="90" t="s">
        <v>421</v>
      </c>
      <c r="B24" s="45"/>
      <c r="C24" s="14">
        <v>151</v>
      </c>
      <c r="D24" s="14"/>
      <c r="E24" s="14">
        <v>153829</v>
      </c>
      <c r="F24" s="14"/>
      <c r="G24" s="14">
        <v>108</v>
      </c>
      <c r="H24" s="14"/>
      <c r="I24" s="14">
        <v>110398</v>
      </c>
      <c r="J24" s="14"/>
      <c r="K24" s="14">
        <v>9</v>
      </c>
      <c r="L24" s="14"/>
      <c r="M24" s="14">
        <v>5428</v>
      </c>
      <c r="N24" s="14"/>
      <c r="O24" s="11" t="s">
        <v>437</v>
      </c>
      <c r="P24" s="22">
        <v>1018</v>
      </c>
      <c r="Q24" s="14">
        <v>18042</v>
      </c>
      <c r="R24" s="14">
        <v>886</v>
      </c>
      <c r="S24" s="14">
        <v>14658</v>
      </c>
      <c r="T24" s="14">
        <v>39432</v>
      </c>
      <c r="U24" s="14">
        <v>416887</v>
      </c>
      <c r="V24" s="14">
        <v>88</v>
      </c>
      <c r="W24" s="14">
        <v>694</v>
      </c>
    </row>
    <row r="25" spans="1:23" ht="15" customHeight="1">
      <c r="A25" s="11" t="s">
        <v>422</v>
      </c>
      <c r="B25" s="45"/>
      <c r="C25" s="14">
        <v>156</v>
      </c>
      <c r="D25" s="14"/>
      <c r="E25" s="14">
        <v>147408</v>
      </c>
      <c r="F25" s="14"/>
      <c r="G25" s="14">
        <v>110</v>
      </c>
      <c r="H25" s="14"/>
      <c r="I25" s="14">
        <v>70189</v>
      </c>
      <c r="J25" s="14"/>
      <c r="K25" s="14">
        <v>5</v>
      </c>
      <c r="L25" s="14"/>
      <c r="M25" s="14">
        <v>19202</v>
      </c>
      <c r="N25" s="14"/>
      <c r="O25" s="11" t="s">
        <v>438</v>
      </c>
      <c r="P25" s="23">
        <v>1306</v>
      </c>
      <c r="Q25" s="57">
        <v>19760</v>
      </c>
      <c r="R25" s="57">
        <v>1334</v>
      </c>
      <c r="S25" s="57">
        <v>20229</v>
      </c>
      <c r="T25" s="57">
        <v>39421</v>
      </c>
      <c r="U25" s="57">
        <v>421860</v>
      </c>
      <c r="V25" s="57">
        <v>19</v>
      </c>
      <c r="W25" s="57">
        <v>118</v>
      </c>
    </row>
    <row r="26" spans="1:17" ht="15" customHeight="1">
      <c r="A26" s="11" t="s">
        <v>423</v>
      </c>
      <c r="B26" s="58"/>
      <c r="C26" s="59">
        <v>193</v>
      </c>
      <c r="D26" s="57"/>
      <c r="E26" s="59">
        <v>211800</v>
      </c>
      <c r="F26" s="57"/>
      <c r="G26" s="59">
        <v>97</v>
      </c>
      <c r="H26" s="57"/>
      <c r="I26" s="59">
        <v>80384</v>
      </c>
      <c r="J26" s="57"/>
      <c r="K26" s="59">
        <v>8</v>
      </c>
      <c r="L26" s="57"/>
      <c r="M26" s="59">
        <v>29929</v>
      </c>
      <c r="N26" s="14"/>
      <c r="O26" s="60" t="s">
        <v>69</v>
      </c>
      <c r="P26" s="13"/>
      <c r="Q26" s="13"/>
    </row>
    <row r="27" spans="1:14" ht="15" customHeight="1">
      <c r="A27" s="61" t="s">
        <v>70</v>
      </c>
      <c r="B27" s="62"/>
      <c r="C27" s="62"/>
      <c r="D27" s="62"/>
      <c r="E27" s="34"/>
      <c r="F27" s="34"/>
      <c r="G27" s="34"/>
      <c r="H27" s="34"/>
      <c r="I27" s="34"/>
      <c r="J27" s="34"/>
      <c r="K27" s="34"/>
      <c r="L27" s="34"/>
      <c r="M27" s="34"/>
      <c r="N27" s="34"/>
    </row>
    <row r="28" spans="1:13" ht="15" customHeight="1">
      <c r="A28" s="62"/>
      <c r="B28" s="62"/>
      <c r="C28" s="62"/>
      <c r="D28" s="62"/>
      <c r="E28" s="34"/>
      <c r="F28" s="34"/>
      <c r="G28" s="34"/>
      <c r="H28" s="34"/>
      <c r="I28" s="34"/>
      <c r="J28" s="34"/>
      <c r="K28" s="34"/>
      <c r="L28" s="34"/>
      <c r="M28" s="34"/>
    </row>
    <row r="29" spans="1:13" ht="15" customHeight="1">
      <c r="A29" s="62"/>
      <c r="B29" s="62"/>
      <c r="C29" s="62"/>
      <c r="D29" s="62"/>
      <c r="E29" s="34"/>
      <c r="F29" s="34"/>
      <c r="G29" s="34"/>
      <c r="H29" s="34"/>
      <c r="I29" s="34"/>
      <c r="J29" s="34"/>
      <c r="K29" s="34"/>
      <c r="L29" s="34"/>
      <c r="M29" s="34"/>
    </row>
    <row r="30" spans="1:13" ht="19.5" customHeight="1">
      <c r="A30" s="238" t="s">
        <v>71</v>
      </c>
      <c r="B30" s="238"/>
      <c r="C30" s="238"/>
      <c r="D30" s="238"/>
      <c r="E30" s="238"/>
      <c r="F30" s="238"/>
      <c r="G30" s="238"/>
      <c r="H30" s="238"/>
      <c r="I30" s="238"/>
      <c r="J30" s="238"/>
      <c r="K30" s="238"/>
      <c r="L30" s="34"/>
      <c r="M30" s="34"/>
    </row>
    <row r="31" spans="1:13" ht="18" customHeight="1">
      <c r="A31" s="19"/>
      <c r="B31" s="19"/>
      <c r="C31" s="19"/>
      <c r="D31" s="19"/>
      <c r="E31" s="19"/>
      <c r="F31" s="19"/>
      <c r="G31" s="19"/>
      <c r="H31" s="19"/>
      <c r="I31" s="19"/>
      <c r="J31" s="19"/>
      <c r="K31" s="19"/>
      <c r="L31" s="34"/>
      <c r="M31" s="34"/>
    </row>
    <row r="32" spans="2:13" ht="18" customHeight="1" thickBot="1">
      <c r="B32" s="7"/>
      <c r="C32" s="7"/>
      <c r="D32" s="7"/>
      <c r="E32" s="7"/>
      <c r="F32" s="7"/>
      <c r="G32" s="7"/>
      <c r="H32" s="7"/>
      <c r="I32" s="7"/>
      <c r="J32" s="7"/>
      <c r="K32" s="8" t="s">
        <v>72</v>
      </c>
      <c r="L32" s="34"/>
      <c r="M32" s="34"/>
    </row>
    <row r="33" spans="1:13" ht="15" customHeight="1">
      <c r="A33" s="245" t="s">
        <v>41</v>
      </c>
      <c r="B33" s="271" t="s">
        <v>73</v>
      </c>
      <c r="C33" s="272"/>
      <c r="D33" s="271" t="s">
        <v>74</v>
      </c>
      <c r="E33" s="272"/>
      <c r="F33" s="271" t="s">
        <v>75</v>
      </c>
      <c r="G33" s="272"/>
      <c r="H33" s="272"/>
      <c r="I33" s="272"/>
      <c r="J33" s="272"/>
      <c r="K33" s="264"/>
      <c r="L33" s="34"/>
      <c r="M33" s="34"/>
    </row>
    <row r="34" spans="1:13" ht="15" customHeight="1">
      <c r="A34" s="246"/>
      <c r="B34" s="250"/>
      <c r="C34" s="250"/>
      <c r="D34" s="250"/>
      <c r="E34" s="250"/>
      <c r="F34" s="263" t="s">
        <v>42</v>
      </c>
      <c r="G34" s="250"/>
      <c r="H34" s="263" t="s">
        <v>43</v>
      </c>
      <c r="I34" s="250"/>
      <c r="J34" s="263" t="s">
        <v>76</v>
      </c>
      <c r="K34" s="252"/>
      <c r="L34" s="34"/>
      <c r="M34" s="34"/>
    </row>
    <row r="35" spans="1:13" ht="15" customHeight="1">
      <c r="A35" s="177" t="s">
        <v>410</v>
      </c>
      <c r="B35" s="63"/>
      <c r="C35" s="64">
        <v>1142718</v>
      </c>
      <c r="D35" s="10"/>
      <c r="E35" s="64">
        <v>1068713</v>
      </c>
      <c r="F35" s="64"/>
      <c r="G35" s="64">
        <v>1049</v>
      </c>
      <c r="H35" s="64"/>
      <c r="I35" s="64">
        <v>5668</v>
      </c>
      <c r="J35" s="10"/>
      <c r="K35" s="64">
        <v>2496080</v>
      </c>
      <c r="L35" s="34"/>
      <c r="M35" s="34"/>
    </row>
    <row r="36" spans="1:13" ht="15" customHeight="1">
      <c r="A36" s="178" t="s">
        <v>411</v>
      </c>
      <c r="B36" s="12"/>
      <c r="C36" s="14">
        <v>2227485</v>
      </c>
      <c r="D36" s="13"/>
      <c r="E36" s="14">
        <v>2344995</v>
      </c>
      <c r="F36" s="14"/>
      <c r="G36" s="14">
        <v>1067</v>
      </c>
      <c r="H36" s="14"/>
      <c r="I36" s="14">
        <v>5503</v>
      </c>
      <c r="J36" s="13"/>
      <c r="K36" s="14">
        <v>2378570</v>
      </c>
      <c r="L36" s="34"/>
      <c r="M36" s="34"/>
    </row>
    <row r="37" spans="1:13" ht="15" customHeight="1">
      <c r="A37" s="178" t="s">
        <v>384</v>
      </c>
      <c r="B37" s="12"/>
      <c r="C37" s="14">
        <v>2328238</v>
      </c>
      <c r="D37" s="13"/>
      <c r="E37" s="14">
        <v>2392215</v>
      </c>
      <c r="F37" s="14"/>
      <c r="G37" s="14">
        <v>1082</v>
      </c>
      <c r="H37" s="14"/>
      <c r="I37" s="14">
        <v>5343</v>
      </c>
      <c r="J37" s="13"/>
      <c r="K37" s="14">
        <v>2314593</v>
      </c>
      <c r="L37" s="34"/>
      <c r="M37" s="34"/>
    </row>
    <row r="38" spans="1:13" ht="15" customHeight="1">
      <c r="A38" s="178" t="s">
        <v>385</v>
      </c>
      <c r="B38" s="12"/>
      <c r="C38" s="14">
        <v>2199924</v>
      </c>
      <c r="D38" s="13"/>
      <c r="E38" s="14">
        <v>2245044</v>
      </c>
      <c r="F38" s="65"/>
      <c r="G38" s="14">
        <v>1091</v>
      </c>
      <c r="H38" s="65"/>
      <c r="I38" s="14">
        <v>5141</v>
      </c>
      <c r="J38" s="13"/>
      <c r="K38" s="14">
        <v>2269389</v>
      </c>
      <c r="L38" s="34"/>
      <c r="M38" s="34"/>
    </row>
    <row r="39" spans="1:13" ht="15" customHeight="1">
      <c r="A39" s="16" t="s">
        <v>386</v>
      </c>
      <c r="B39" s="66"/>
      <c r="C39" s="67">
        <v>1902960</v>
      </c>
      <c r="D39" s="68"/>
      <c r="E39" s="67">
        <v>1969357</v>
      </c>
      <c r="F39" s="69"/>
      <c r="G39" s="67">
        <v>1094</v>
      </c>
      <c r="H39" s="69"/>
      <c r="I39" s="67">
        <v>4932</v>
      </c>
      <c r="J39" s="68"/>
      <c r="K39" s="67">
        <v>2202988</v>
      </c>
      <c r="L39" s="34"/>
      <c r="M39" s="34"/>
    </row>
    <row r="40" spans="1:13" ht="15" customHeight="1">
      <c r="A40" s="10" t="s">
        <v>77</v>
      </c>
      <c r="B40" s="13"/>
      <c r="C40" s="13"/>
      <c r="L40" s="34"/>
      <c r="M40" s="34"/>
    </row>
    <row r="41" spans="1:13" ht="15" customHeight="1">
      <c r="A41" s="13" t="s">
        <v>78</v>
      </c>
      <c r="B41" s="13"/>
      <c r="C41" s="13"/>
      <c r="D41" s="13"/>
      <c r="E41" s="13"/>
      <c r="F41" s="13"/>
      <c r="G41" s="13"/>
      <c r="H41" s="13"/>
      <c r="I41" s="13"/>
      <c r="L41" s="34"/>
      <c r="M41" s="34"/>
    </row>
    <row r="42" ht="15" customHeight="1"/>
    <row r="43" spans="14:15" ht="15" customHeight="1">
      <c r="N43" s="6"/>
      <c r="O43" s="32"/>
    </row>
    <row r="44" spans="1:23" ht="19.5" customHeight="1">
      <c r="A44" s="238" t="s">
        <v>79</v>
      </c>
      <c r="B44" s="238"/>
      <c r="C44" s="268"/>
      <c r="D44" s="268"/>
      <c r="E44" s="268"/>
      <c r="F44" s="268"/>
      <c r="G44" s="268"/>
      <c r="H44" s="268"/>
      <c r="I44" s="268"/>
      <c r="J44" s="268"/>
      <c r="K44" s="268"/>
      <c r="L44" s="268"/>
      <c r="M44" s="268"/>
      <c r="N44" s="33"/>
      <c r="O44" s="238" t="s">
        <v>80</v>
      </c>
      <c r="P44" s="238"/>
      <c r="Q44" s="238"/>
      <c r="R44" s="238"/>
      <c r="S44" s="238"/>
      <c r="T44" s="268"/>
      <c r="U44" s="268"/>
      <c r="V44" s="268"/>
      <c r="W44" s="268"/>
    </row>
    <row r="45" spans="1:23" ht="18" customHeight="1" thickBot="1">
      <c r="A45" s="62"/>
      <c r="B45" s="62"/>
      <c r="C45" s="62"/>
      <c r="D45" s="62"/>
      <c r="E45" s="62"/>
      <c r="F45" s="14"/>
      <c r="G45" s="14"/>
      <c r="H45" s="14"/>
      <c r="I45" s="13"/>
      <c r="J45" s="13"/>
      <c r="K45" s="13"/>
      <c r="L45" s="13"/>
      <c r="M45" s="70" t="s">
        <v>81</v>
      </c>
      <c r="O45" s="32"/>
      <c r="P45" s="7"/>
      <c r="Q45" s="7"/>
      <c r="R45" s="7"/>
      <c r="W45" s="8" t="s">
        <v>0</v>
      </c>
    </row>
    <row r="46" spans="1:23" ht="15" customHeight="1">
      <c r="A46" s="254" t="s">
        <v>82</v>
      </c>
      <c r="B46" s="247" t="s">
        <v>83</v>
      </c>
      <c r="C46" s="249"/>
      <c r="D46" s="269" t="s">
        <v>84</v>
      </c>
      <c r="E46" s="265"/>
      <c r="F46" s="265"/>
      <c r="G46" s="265"/>
      <c r="H46" s="265"/>
      <c r="I46" s="270"/>
      <c r="J46" s="269" t="s">
        <v>85</v>
      </c>
      <c r="K46" s="265"/>
      <c r="L46" s="265"/>
      <c r="M46" s="265"/>
      <c r="O46" s="245" t="s">
        <v>86</v>
      </c>
      <c r="P46" s="271" t="s">
        <v>44</v>
      </c>
      <c r="Q46" s="272"/>
      <c r="R46" s="272"/>
      <c r="S46" s="272"/>
      <c r="T46" s="271" t="s">
        <v>87</v>
      </c>
      <c r="U46" s="272"/>
      <c r="V46" s="272"/>
      <c r="W46" s="264"/>
    </row>
    <row r="47" spans="1:23" ht="15" customHeight="1">
      <c r="A47" s="255"/>
      <c r="B47" s="248"/>
      <c r="C47" s="246"/>
      <c r="D47" s="266" t="s">
        <v>88</v>
      </c>
      <c r="E47" s="259"/>
      <c r="F47" s="260" t="s">
        <v>89</v>
      </c>
      <c r="G47" s="261"/>
      <c r="H47" s="266" t="s">
        <v>90</v>
      </c>
      <c r="I47" s="267"/>
      <c r="J47" s="252" t="s">
        <v>91</v>
      </c>
      <c r="K47" s="259"/>
      <c r="L47" s="250" t="s">
        <v>92</v>
      </c>
      <c r="M47" s="252"/>
      <c r="O47" s="246"/>
      <c r="P47" s="263" t="s">
        <v>45</v>
      </c>
      <c r="Q47" s="250"/>
      <c r="R47" s="263" t="s">
        <v>46</v>
      </c>
      <c r="S47" s="250"/>
      <c r="T47" s="263" t="s">
        <v>45</v>
      </c>
      <c r="U47" s="250"/>
      <c r="V47" s="263" t="s">
        <v>46</v>
      </c>
      <c r="W47" s="252"/>
    </row>
    <row r="48" spans="1:23" ht="15" customHeight="1">
      <c r="A48" s="256"/>
      <c r="B48" s="43" t="s">
        <v>93</v>
      </c>
      <c r="C48" s="43" t="s">
        <v>94</v>
      </c>
      <c r="D48" s="43" t="s">
        <v>93</v>
      </c>
      <c r="E48" s="43" t="s">
        <v>94</v>
      </c>
      <c r="F48" s="43" t="s">
        <v>93</v>
      </c>
      <c r="G48" s="43" t="s">
        <v>94</v>
      </c>
      <c r="H48" s="43" t="s">
        <v>93</v>
      </c>
      <c r="I48" s="43" t="s">
        <v>94</v>
      </c>
      <c r="J48" s="43" t="s">
        <v>93</v>
      </c>
      <c r="K48" s="43" t="s">
        <v>94</v>
      </c>
      <c r="L48" s="43" t="s">
        <v>93</v>
      </c>
      <c r="M48" s="41" t="s">
        <v>94</v>
      </c>
      <c r="N48" s="71"/>
      <c r="O48" s="177" t="s">
        <v>439</v>
      </c>
      <c r="P48" s="72"/>
      <c r="Q48" s="72">
        <v>733414</v>
      </c>
      <c r="R48" s="10"/>
      <c r="S48" s="72">
        <v>714754</v>
      </c>
      <c r="T48" s="10"/>
      <c r="U48" s="72">
        <v>1478312</v>
      </c>
      <c r="V48" s="10"/>
      <c r="W48" s="72">
        <v>1728044</v>
      </c>
    </row>
    <row r="49" spans="1:23" ht="15" customHeight="1">
      <c r="A49" s="177" t="s">
        <v>424</v>
      </c>
      <c r="B49" s="155">
        <f aca="true" t="shared" si="2" ref="B49:C53">SUM(D49,F49,H49,J49,L49,B58,D58,F58,H58,J58,L58,B67,D67,F67,H67)</f>
        <v>154</v>
      </c>
      <c r="C49" s="72">
        <f t="shared" si="2"/>
        <v>3329960</v>
      </c>
      <c r="D49" s="71">
        <v>8</v>
      </c>
      <c r="E49" s="71">
        <v>143900</v>
      </c>
      <c r="F49" s="71">
        <v>5</v>
      </c>
      <c r="G49" s="71">
        <v>141300</v>
      </c>
      <c r="H49" s="71">
        <v>6</v>
      </c>
      <c r="I49" s="71">
        <v>51800</v>
      </c>
      <c r="J49" s="71">
        <v>15</v>
      </c>
      <c r="K49" s="71">
        <v>193100</v>
      </c>
      <c r="L49" s="71">
        <v>11</v>
      </c>
      <c r="M49" s="71">
        <v>403500</v>
      </c>
      <c r="N49" s="71"/>
      <c r="O49" s="178" t="s">
        <v>411</v>
      </c>
      <c r="P49" s="12"/>
      <c r="Q49" s="71">
        <v>812304</v>
      </c>
      <c r="R49" s="13"/>
      <c r="S49" s="71">
        <v>771114</v>
      </c>
      <c r="T49" s="13"/>
      <c r="U49" s="71">
        <v>1674711</v>
      </c>
      <c r="V49" s="13"/>
      <c r="W49" s="71">
        <v>1589749</v>
      </c>
    </row>
    <row r="50" spans="1:23" ht="15" customHeight="1">
      <c r="A50" s="178" t="s">
        <v>425</v>
      </c>
      <c r="B50" s="73">
        <f t="shared" si="2"/>
        <v>206</v>
      </c>
      <c r="C50" s="71">
        <f t="shared" si="2"/>
        <v>3267431</v>
      </c>
      <c r="D50" s="71">
        <v>6</v>
      </c>
      <c r="E50" s="71">
        <v>73584</v>
      </c>
      <c r="F50" s="71">
        <v>6</v>
      </c>
      <c r="G50" s="71">
        <v>75000</v>
      </c>
      <c r="H50" s="71">
        <v>10</v>
      </c>
      <c r="I50" s="71">
        <v>80100</v>
      </c>
      <c r="J50" s="71">
        <v>7</v>
      </c>
      <c r="K50" s="71">
        <v>143000</v>
      </c>
      <c r="L50" s="71">
        <v>10</v>
      </c>
      <c r="M50" s="71">
        <v>153100</v>
      </c>
      <c r="N50" s="13"/>
      <c r="O50" s="178" t="s">
        <v>384</v>
      </c>
      <c r="P50" s="12"/>
      <c r="Q50" s="71">
        <v>718994</v>
      </c>
      <c r="R50" s="13"/>
      <c r="S50" s="71">
        <v>786712</v>
      </c>
      <c r="T50" s="13"/>
      <c r="U50" s="71">
        <v>1438267</v>
      </c>
      <c r="V50" s="13"/>
      <c r="W50" s="71">
        <v>1661182</v>
      </c>
    </row>
    <row r="51" spans="1:23" ht="15" customHeight="1">
      <c r="A51" s="178" t="s">
        <v>384</v>
      </c>
      <c r="B51" s="73">
        <f t="shared" si="2"/>
        <v>187</v>
      </c>
      <c r="C51" s="71">
        <f t="shared" si="2"/>
        <v>4210200</v>
      </c>
      <c r="D51" s="71">
        <v>6</v>
      </c>
      <c r="E51" s="71">
        <v>122400</v>
      </c>
      <c r="F51" s="71">
        <v>9</v>
      </c>
      <c r="G51" s="71">
        <v>309200</v>
      </c>
      <c r="H51" s="71">
        <v>9</v>
      </c>
      <c r="I51" s="71">
        <v>273000</v>
      </c>
      <c r="J51" s="71">
        <v>8</v>
      </c>
      <c r="K51" s="71">
        <v>193200</v>
      </c>
      <c r="L51" s="71">
        <v>16</v>
      </c>
      <c r="M51" s="71">
        <v>449300</v>
      </c>
      <c r="N51" s="71"/>
      <c r="O51" s="178" t="s">
        <v>385</v>
      </c>
      <c r="P51" s="12"/>
      <c r="Q51" s="74" t="s">
        <v>11</v>
      </c>
      <c r="R51" s="70"/>
      <c r="S51" s="74" t="s">
        <v>11</v>
      </c>
      <c r="T51" s="13"/>
      <c r="U51" s="71">
        <v>1400592</v>
      </c>
      <c r="V51" s="13"/>
      <c r="W51" s="71">
        <v>1513491</v>
      </c>
    </row>
    <row r="52" spans="1:23" ht="15" customHeight="1">
      <c r="A52" s="178" t="s">
        <v>385</v>
      </c>
      <c r="B52" s="73">
        <f t="shared" si="2"/>
        <v>184</v>
      </c>
      <c r="C52" s="71">
        <f t="shared" si="2"/>
        <v>4613400</v>
      </c>
      <c r="D52" s="71">
        <v>4</v>
      </c>
      <c r="E52" s="71">
        <v>46500</v>
      </c>
      <c r="F52" s="71">
        <v>13</v>
      </c>
      <c r="G52" s="71">
        <v>446000</v>
      </c>
      <c r="H52" s="71">
        <v>11</v>
      </c>
      <c r="I52" s="71">
        <v>136300</v>
      </c>
      <c r="J52" s="71">
        <v>10</v>
      </c>
      <c r="K52" s="71">
        <v>157700</v>
      </c>
      <c r="L52" s="71">
        <v>7</v>
      </c>
      <c r="M52" s="71">
        <v>88400</v>
      </c>
      <c r="N52" s="76"/>
      <c r="O52" s="16" t="s">
        <v>386</v>
      </c>
      <c r="P52" s="156"/>
      <c r="Q52" s="141" t="s">
        <v>11</v>
      </c>
      <c r="R52" s="157"/>
      <c r="S52" s="141" t="s">
        <v>11</v>
      </c>
      <c r="T52" s="147"/>
      <c r="U52" s="176">
        <v>1248922</v>
      </c>
      <c r="V52" s="147"/>
      <c r="W52" s="176">
        <v>1343436</v>
      </c>
    </row>
    <row r="53" spans="1:23" ht="15" customHeight="1">
      <c r="A53" s="77" t="s">
        <v>386</v>
      </c>
      <c r="B53" s="188">
        <f t="shared" si="2"/>
        <v>150</v>
      </c>
      <c r="C53" s="189">
        <f t="shared" si="2"/>
        <v>5664100</v>
      </c>
      <c r="D53" s="190">
        <v>6</v>
      </c>
      <c r="E53" s="190">
        <v>171200</v>
      </c>
      <c r="F53" s="190">
        <v>6</v>
      </c>
      <c r="G53" s="190">
        <v>151000</v>
      </c>
      <c r="H53" s="190">
        <v>10</v>
      </c>
      <c r="I53" s="190">
        <v>93100</v>
      </c>
      <c r="J53" s="190">
        <v>11</v>
      </c>
      <c r="K53" s="190">
        <v>198500</v>
      </c>
      <c r="L53" s="190">
        <v>4</v>
      </c>
      <c r="M53" s="190">
        <v>60400</v>
      </c>
      <c r="N53" s="13"/>
      <c r="O53" s="18"/>
      <c r="P53" s="12"/>
      <c r="Q53" s="70"/>
      <c r="R53" s="70"/>
      <c r="S53" s="70"/>
      <c r="T53" s="13"/>
      <c r="U53" s="13"/>
      <c r="V53" s="13"/>
      <c r="W53" s="13"/>
    </row>
    <row r="54" spans="1:23" ht="15" customHeight="1" thickBot="1">
      <c r="A54" s="19"/>
      <c r="B54" s="19"/>
      <c r="C54" s="13"/>
      <c r="D54" s="79"/>
      <c r="E54" s="13"/>
      <c r="F54" s="13"/>
      <c r="G54" s="13"/>
      <c r="H54" s="13"/>
      <c r="I54" s="13"/>
      <c r="J54" s="13"/>
      <c r="K54" s="13"/>
      <c r="L54" s="13"/>
      <c r="M54" s="13"/>
      <c r="N54" s="62"/>
      <c r="O54" s="90" t="s">
        <v>440</v>
      </c>
      <c r="P54" s="12"/>
      <c r="Q54" s="80" t="s">
        <v>11</v>
      </c>
      <c r="R54" s="70"/>
      <c r="S54" s="80" t="s">
        <v>11</v>
      </c>
      <c r="T54" s="13"/>
      <c r="U54" s="14">
        <v>216900</v>
      </c>
      <c r="V54" s="13"/>
      <c r="W54" s="14">
        <v>46900</v>
      </c>
    </row>
    <row r="55" spans="1:23" ht="15" customHeight="1">
      <c r="A55" s="254" t="s">
        <v>82</v>
      </c>
      <c r="B55" s="264" t="s">
        <v>95</v>
      </c>
      <c r="C55" s="265"/>
      <c r="D55" s="265"/>
      <c r="E55" s="265"/>
      <c r="F55" s="265"/>
      <c r="G55" s="265"/>
      <c r="H55" s="265"/>
      <c r="I55" s="265"/>
      <c r="J55" s="265"/>
      <c r="K55" s="265"/>
      <c r="L55" s="265"/>
      <c r="M55" s="265"/>
      <c r="N55" s="62"/>
      <c r="O55" s="11" t="s">
        <v>441</v>
      </c>
      <c r="P55" s="12"/>
      <c r="Q55" s="80" t="s">
        <v>11</v>
      </c>
      <c r="R55" s="70"/>
      <c r="S55" s="80" t="s">
        <v>11</v>
      </c>
      <c r="T55" s="13"/>
      <c r="U55" s="14">
        <v>79100</v>
      </c>
      <c r="V55" s="13"/>
      <c r="W55" s="14">
        <v>86500</v>
      </c>
    </row>
    <row r="56" spans="1:23" ht="15" customHeight="1">
      <c r="A56" s="255"/>
      <c r="B56" s="250" t="s">
        <v>96</v>
      </c>
      <c r="C56" s="250"/>
      <c r="D56" s="252" t="s">
        <v>97</v>
      </c>
      <c r="E56" s="259"/>
      <c r="F56" s="252" t="s">
        <v>98</v>
      </c>
      <c r="G56" s="253"/>
      <c r="H56" s="250" t="s">
        <v>99</v>
      </c>
      <c r="I56" s="250"/>
      <c r="J56" s="251" t="s">
        <v>100</v>
      </c>
      <c r="K56" s="251"/>
      <c r="L56" s="252" t="s">
        <v>101</v>
      </c>
      <c r="M56" s="253"/>
      <c r="N56" s="34"/>
      <c r="O56" s="11" t="s">
        <v>442</v>
      </c>
      <c r="P56" s="12"/>
      <c r="Q56" s="80" t="s">
        <v>11</v>
      </c>
      <c r="R56" s="70"/>
      <c r="S56" s="80" t="s">
        <v>11</v>
      </c>
      <c r="T56" s="13"/>
      <c r="U56" s="14">
        <v>81500</v>
      </c>
      <c r="V56" s="13"/>
      <c r="W56" s="14">
        <v>119600</v>
      </c>
    </row>
    <row r="57" spans="1:23" ht="15" customHeight="1">
      <c r="A57" s="256"/>
      <c r="B57" s="43" t="s">
        <v>93</v>
      </c>
      <c r="C57" s="41" t="s">
        <v>94</v>
      </c>
      <c r="D57" s="43" t="s">
        <v>93</v>
      </c>
      <c r="E57" s="43" t="s">
        <v>94</v>
      </c>
      <c r="F57" s="43" t="s">
        <v>93</v>
      </c>
      <c r="G57" s="41" t="s">
        <v>94</v>
      </c>
      <c r="H57" s="43" t="s">
        <v>93</v>
      </c>
      <c r="I57" s="43" t="s">
        <v>94</v>
      </c>
      <c r="J57" s="43" t="s">
        <v>93</v>
      </c>
      <c r="K57" s="43" t="s">
        <v>94</v>
      </c>
      <c r="L57" s="43" t="s">
        <v>93</v>
      </c>
      <c r="M57" s="41" t="s">
        <v>94</v>
      </c>
      <c r="O57" s="11" t="s">
        <v>443</v>
      </c>
      <c r="P57" s="12"/>
      <c r="Q57" s="80" t="s">
        <v>11</v>
      </c>
      <c r="R57" s="70"/>
      <c r="S57" s="80" t="s">
        <v>11</v>
      </c>
      <c r="T57" s="13"/>
      <c r="U57" s="14">
        <v>105000</v>
      </c>
      <c r="V57" s="13"/>
      <c r="W57" s="14">
        <v>119000</v>
      </c>
    </row>
    <row r="58" spans="1:23" ht="15" customHeight="1">
      <c r="A58" s="177" t="s">
        <v>426</v>
      </c>
      <c r="B58" s="71">
        <v>4</v>
      </c>
      <c r="C58" s="71">
        <v>29300</v>
      </c>
      <c r="D58" s="71">
        <v>9</v>
      </c>
      <c r="E58" s="71">
        <v>214900</v>
      </c>
      <c r="F58" s="71">
        <v>4</v>
      </c>
      <c r="G58" s="71">
        <v>35400</v>
      </c>
      <c r="H58" s="71">
        <v>7</v>
      </c>
      <c r="I58" s="71">
        <v>309000</v>
      </c>
      <c r="J58" s="71">
        <v>8</v>
      </c>
      <c r="K58" s="71">
        <v>51800</v>
      </c>
      <c r="L58" s="71">
        <v>30</v>
      </c>
      <c r="M58" s="71">
        <v>486260</v>
      </c>
      <c r="N58" s="6"/>
      <c r="O58" s="20"/>
      <c r="P58" s="12"/>
      <c r="Q58" s="8"/>
      <c r="R58" s="70"/>
      <c r="S58" s="8"/>
      <c r="T58" s="13"/>
      <c r="U58" s="19"/>
      <c r="V58" s="13"/>
      <c r="W58" s="19"/>
    </row>
    <row r="59" spans="1:23" ht="15" customHeight="1">
      <c r="A59" s="178" t="s">
        <v>411</v>
      </c>
      <c r="B59" s="71">
        <v>3</v>
      </c>
      <c r="C59" s="71">
        <v>178000</v>
      </c>
      <c r="D59" s="71">
        <v>5</v>
      </c>
      <c r="E59" s="71">
        <v>28000</v>
      </c>
      <c r="F59" s="71">
        <v>18</v>
      </c>
      <c r="G59" s="71">
        <v>130432</v>
      </c>
      <c r="H59" s="71">
        <v>12</v>
      </c>
      <c r="I59" s="71">
        <v>228500</v>
      </c>
      <c r="J59" s="71">
        <v>4</v>
      </c>
      <c r="K59" s="71">
        <v>33500</v>
      </c>
      <c r="L59" s="71">
        <v>77</v>
      </c>
      <c r="M59" s="71">
        <v>1177630</v>
      </c>
      <c r="N59" s="19"/>
      <c r="O59" s="11" t="s">
        <v>444</v>
      </c>
      <c r="P59" s="12"/>
      <c r="Q59" s="80" t="s">
        <v>11</v>
      </c>
      <c r="R59" s="70"/>
      <c r="S59" s="80" t="s">
        <v>11</v>
      </c>
      <c r="T59" s="13"/>
      <c r="U59" s="14">
        <v>127900</v>
      </c>
      <c r="V59" s="13"/>
      <c r="W59" s="14">
        <v>108500</v>
      </c>
    </row>
    <row r="60" spans="1:23" ht="15" customHeight="1">
      <c r="A60" s="178" t="s">
        <v>384</v>
      </c>
      <c r="B60" s="71">
        <v>21</v>
      </c>
      <c r="C60" s="71">
        <v>384200</v>
      </c>
      <c r="D60" s="71">
        <v>7</v>
      </c>
      <c r="E60" s="71">
        <v>71200</v>
      </c>
      <c r="F60" s="71">
        <v>11</v>
      </c>
      <c r="G60" s="71">
        <v>431700</v>
      </c>
      <c r="H60" s="71">
        <v>8</v>
      </c>
      <c r="I60" s="71">
        <v>115100</v>
      </c>
      <c r="J60" s="71">
        <v>5</v>
      </c>
      <c r="K60" s="71">
        <v>77000</v>
      </c>
      <c r="L60" s="71">
        <v>49</v>
      </c>
      <c r="M60" s="71">
        <v>977800</v>
      </c>
      <c r="N60" s="7"/>
      <c r="O60" s="11" t="s">
        <v>445</v>
      </c>
      <c r="P60" s="12"/>
      <c r="Q60" s="80" t="s">
        <v>11</v>
      </c>
      <c r="R60" s="70"/>
      <c r="S60" s="80" t="s">
        <v>11</v>
      </c>
      <c r="T60" s="13"/>
      <c r="U60" s="14">
        <v>94200</v>
      </c>
      <c r="V60" s="13"/>
      <c r="W60" s="14">
        <v>127400</v>
      </c>
    </row>
    <row r="61" spans="1:23" ht="15" customHeight="1">
      <c r="A61" s="178" t="s">
        <v>385</v>
      </c>
      <c r="B61" s="71">
        <v>9</v>
      </c>
      <c r="C61" s="71">
        <v>314000</v>
      </c>
      <c r="D61" s="71">
        <v>5</v>
      </c>
      <c r="E61" s="71">
        <v>47000</v>
      </c>
      <c r="F61" s="71">
        <v>4</v>
      </c>
      <c r="G61" s="71">
        <v>57000</v>
      </c>
      <c r="H61" s="71">
        <v>5</v>
      </c>
      <c r="I61" s="71">
        <v>235000</v>
      </c>
      <c r="J61" s="71">
        <v>4</v>
      </c>
      <c r="K61" s="71">
        <v>21800</v>
      </c>
      <c r="L61" s="71">
        <v>71</v>
      </c>
      <c r="M61" s="71">
        <v>1508500</v>
      </c>
      <c r="N61" s="37"/>
      <c r="O61" s="11" t="s">
        <v>446</v>
      </c>
      <c r="P61" s="12"/>
      <c r="Q61" s="80" t="s">
        <v>11</v>
      </c>
      <c r="R61" s="70"/>
      <c r="S61" s="80" t="s">
        <v>11</v>
      </c>
      <c r="T61" s="13"/>
      <c r="U61" s="14">
        <v>97300</v>
      </c>
      <c r="V61" s="13"/>
      <c r="W61" s="14">
        <v>88700</v>
      </c>
    </row>
    <row r="62" spans="1:23" ht="15" customHeight="1">
      <c r="A62" s="77" t="s">
        <v>386</v>
      </c>
      <c r="B62" s="78">
        <v>8</v>
      </c>
      <c r="C62" s="78">
        <v>94000</v>
      </c>
      <c r="D62" s="78">
        <v>0</v>
      </c>
      <c r="E62" s="78">
        <v>0</v>
      </c>
      <c r="F62" s="78">
        <v>11</v>
      </c>
      <c r="G62" s="78">
        <v>118100</v>
      </c>
      <c r="H62" s="78">
        <v>6</v>
      </c>
      <c r="I62" s="78">
        <v>119000</v>
      </c>
      <c r="J62" s="78">
        <v>5</v>
      </c>
      <c r="K62" s="78">
        <v>290000</v>
      </c>
      <c r="L62" s="78">
        <v>47</v>
      </c>
      <c r="M62" s="78">
        <v>830300</v>
      </c>
      <c r="N62" s="13"/>
      <c r="O62" s="11" t="s">
        <v>447</v>
      </c>
      <c r="P62" s="12"/>
      <c r="Q62" s="80" t="s">
        <v>11</v>
      </c>
      <c r="R62" s="70"/>
      <c r="S62" s="80" t="s">
        <v>11</v>
      </c>
      <c r="T62" s="13"/>
      <c r="U62" s="14">
        <v>102300</v>
      </c>
      <c r="V62" s="13"/>
      <c r="W62" s="14">
        <v>91000</v>
      </c>
    </row>
    <row r="63" spans="1:23" ht="15" customHeight="1" thickBot="1">
      <c r="A63" s="13"/>
      <c r="C63" s="13"/>
      <c r="D63" s="13"/>
      <c r="E63" s="13"/>
      <c r="F63" s="13"/>
      <c r="G63" s="13"/>
      <c r="H63" s="13"/>
      <c r="I63" s="13"/>
      <c r="J63" s="13"/>
      <c r="K63" s="13"/>
      <c r="L63" s="13"/>
      <c r="M63" s="13"/>
      <c r="N63" s="13"/>
      <c r="O63" s="20"/>
      <c r="P63" s="12"/>
      <c r="Q63" s="8"/>
      <c r="R63" s="70"/>
      <c r="S63" s="8"/>
      <c r="T63" s="13"/>
      <c r="U63" s="19"/>
      <c r="V63" s="13"/>
      <c r="W63" s="19"/>
    </row>
    <row r="64" spans="1:23" ht="15" customHeight="1">
      <c r="A64" s="254" t="s">
        <v>82</v>
      </c>
      <c r="B64" s="257" t="s">
        <v>95</v>
      </c>
      <c r="C64" s="258"/>
      <c r="D64" s="258"/>
      <c r="E64" s="258"/>
      <c r="F64" s="258"/>
      <c r="G64" s="258"/>
      <c r="H64" s="258"/>
      <c r="I64" s="258"/>
      <c r="J64" s="37"/>
      <c r="K64" s="37"/>
      <c r="L64" s="37"/>
      <c r="M64" s="37"/>
      <c r="N64" s="13"/>
      <c r="O64" s="11" t="s">
        <v>448</v>
      </c>
      <c r="P64" s="12"/>
      <c r="Q64" s="80" t="s">
        <v>11</v>
      </c>
      <c r="R64" s="70"/>
      <c r="S64" s="80" t="s">
        <v>11</v>
      </c>
      <c r="T64" s="13"/>
      <c r="U64" s="14">
        <v>94100</v>
      </c>
      <c r="V64" s="13"/>
      <c r="W64" s="14">
        <v>89300</v>
      </c>
    </row>
    <row r="65" spans="1:23" ht="15" customHeight="1">
      <c r="A65" s="255"/>
      <c r="B65" s="252" t="s">
        <v>102</v>
      </c>
      <c r="C65" s="259"/>
      <c r="D65" s="251" t="s">
        <v>103</v>
      </c>
      <c r="E65" s="251"/>
      <c r="F65" s="260" t="s">
        <v>104</v>
      </c>
      <c r="G65" s="261"/>
      <c r="H65" s="260" t="s">
        <v>105</v>
      </c>
      <c r="I65" s="262"/>
      <c r="J65" s="81"/>
      <c r="K65" s="13"/>
      <c r="L65" s="81"/>
      <c r="M65" s="81"/>
      <c r="N65" s="13"/>
      <c r="O65" s="11" t="s">
        <v>449</v>
      </c>
      <c r="P65" s="12"/>
      <c r="Q65" s="80" t="s">
        <v>11</v>
      </c>
      <c r="R65" s="70"/>
      <c r="S65" s="80" t="s">
        <v>11</v>
      </c>
      <c r="T65" s="13"/>
      <c r="U65" s="14">
        <v>92800</v>
      </c>
      <c r="V65" s="13"/>
      <c r="W65" s="14">
        <v>118900</v>
      </c>
    </row>
    <row r="66" spans="1:23" ht="15" customHeight="1">
      <c r="A66" s="256"/>
      <c r="B66" s="43" t="s">
        <v>93</v>
      </c>
      <c r="C66" s="43" t="s">
        <v>94</v>
      </c>
      <c r="D66" s="43" t="s">
        <v>93</v>
      </c>
      <c r="E66" s="43" t="s">
        <v>94</v>
      </c>
      <c r="F66" s="43" t="s">
        <v>93</v>
      </c>
      <c r="G66" s="43" t="s">
        <v>94</v>
      </c>
      <c r="H66" s="43" t="s">
        <v>93</v>
      </c>
      <c r="I66" s="41" t="s">
        <v>94</v>
      </c>
      <c r="J66" s="19"/>
      <c r="K66" s="13"/>
      <c r="L66" s="19"/>
      <c r="M66" s="13"/>
      <c r="N66" s="13"/>
      <c r="O66" s="11" t="s">
        <v>450</v>
      </c>
      <c r="P66" s="12"/>
      <c r="Q66" s="80" t="s">
        <v>11</v>
      </c>
      <c r="R66" s="70"/>
      <c r="S66" s="80" t="s">
        <v>11</v>
      </c>
      <c r="T66" s="13"/>
      <c r="U66" s="14">
        <v>91700</v>
      </c>
      <c r="V66" s="13"/>
      <c r="W66" s="14">
        <v>107600</v>
      </c>
    </row>
    <row r="67" spans="1:23" ht="15" customHeight="1">
      <c r="A67" s="177" t="s">
        <v>426</v>
      </c>
      <c r="B67" s="71">
        <v>4</v>
      </c>
      <c r="C67" s="71">
        <v>9500</v>
      </c>
      <c r="D67" s="71">
        <v>9</v>
      </c>
      <c r="E67" s="71">
        <v>161900</v>
      </c>
      <c r="F67" s="71">
        <v>7</v>
      </c>
      <c r="G67" s="71">
        <v>71000</v>
      </c>
      <c r="H67" s="71">
        <v>27</v>
      </c>
      <c r="I67" s="71">
        <v>1027300</v>
      </c>
      <c r="J67" s="51"/>
      <c r="K67" s="13"/>
      <c r="L67" s="51"/>
      <c r="M67" s="13"/>
      <c r="N67" s="13"/>
      <c r="O67" s="179" t="s">
        <v>451</v>
      </c>
      <c r="P67" s="82"/>
      <c r="Q67" s="80" t="s">
        <v>11</v>
      </c>
      <c r="R67" s="83"/>
      <c r="S67" s="80" t="s">
        <v>11</v>
      </c>
      <c r="T67" s="13"/>
      <c r="U67" s="14">
        <v>65500</v>
      </c>
      <c r="V67" s="13"/>
      <c r="W67" s="14">
        <v>239200</v>
      </c>
    </row>
    <row r="68" spans="1:23" ht="15" customHeight="1">
      <c r="A68" s="178" t="s">
        <v>411</v>
      </c>
      <c r="B68" s="71">
        <v>3</v>
      </c>
      <c r="C68" s="71">
        <v>89900</v>
      </c>
      <c r="D68" s="71">
        <v>12</v>
      </c>
      <c r="E68" s="71">
        <v>64500</v>
      </c>
      <c r="F68" s="71">
        <v>8</v>
      </c>
      <c r="G68" s="71">
        <v>313935</v>
      </c>
      <c r="H68" s="71">
        <v>25</v>
      </c>
      <c r="I68" s="71">
        <v>498250</v>
      </c>
      <c r="J68" s="51"/>
      <c r="K68" s="13"/>
      <c r="L68" s="51"/>
      <c r="M68" s="13"/>
      <c r="O68" s="5" t="s">
        <v>106</v>
      </c>
      <c r="Q68" s="84"/>
      <c r="R68" s="13"/>
      <c r="S68" s="84"/>
      <c r="T68" s="84"/>
      <c r="U68" s="84"/>
      <c r="V68" s="84"/>
      <c r="W68" s="84"/>
    </row>
    <row r="69" spans="1:16" ht="15" customHeight="1">
      <c r="A69" s="178" t="s">
        <v>384</v>
      </c>
      <c r="B69" s="71">
        <v>3</v>
      </c>
      <c r="C69" s="71">
        <v>41500</v>
      </c>
      <c r="D69" s="71">
        <v>12</v>
      </c>
      <c r="E69" s="71">
        <v>355700</v>
      </c>
      <c r="F69" s="71">
        <v>8</v>
      </c>
      <c r="G69" s="71">
        <v>130100</v>
      </c>
      <c r="H69" s="71">
        <v>15</v>
      </c>
      <c r="I69" s="71">
        <v>278800</v>
      </c>
      <c r="J69" s="51"/>
      <c r="K69" s="13"/>
      <c r="L69" s="51"/>
      <c r="M69" s="13"/>
      <c r="O69" s="13" t="s">
        <v>107</v>
      </c>
      <c r="P69" s="13"/>
    </row>
    <row r="70" spans="1:16" ht="15" customHeight="1">
      <c r="A70" s="178" t="s">
        <v>385</v>
      </c>
      <c r="B70" s="73">
        <v>2</v>
      </c>
      <c r="C70" s="71">
        <v>4000</v>
      </c>
      <c r="D70" s="71">
        <v>14</v>
      </c>
      <c r="E70" s="71">
        <v>1074700</v>
      </c>
      <c r="F70" s="71">
        <v>9</v>
      </c>
      <c r="G70" s="71">
        <v>362000</v>
      </c>
      <c r="H70" s="71">
        <v>16</v>
      </c>
      <c r="I70" s="71">
        <v>114500</v>
      </c>
      <c r="J70" s="51"/>
      <c r="K70" s="13"/>
      <c r="L70" s="51"/>
      <c r="M70" s="13"/>
      <c r="O70" s="13" t="s">
        <v>108</v>
      </c>
      <c r="P70" s="13"/>
    </row>
    <row r="71" spans="1:13" ht="15" customHeight="1">
      <c r="A71" s="77" t="s">
        <v>386</v>
      </c>
      <c r="B71" s="78">
        <v>6</v>
      </c>
      <c r="C71" s="78">
        <v>130800</v>
      </c>
      <c r="D71" s="78">
        <v>9</v>
      </c>
      <c r="E71" s="78">
        <v>2437000</v>
      </c>
      <c r="F71" s="78">
        <v>9</v>
      </c>
      <c r="G71" s="78">
        <v>92000</v>
      </c>
      <c r="H71" s="78">
        <v>12</v>
      </c>
      <c r="I71" s="78">
        <v>878700</v>
      </c>
      <c r="J71" s="75"/>
      <c r="K71" s="13"/>
      <c r="L71" s="75"/>
      <c r="M71" s="13"/>
    </row>
    <row r="72" spans="1:21" ht="15" customHeight="1">
      <c r="A72" s="62" t="s">
        <v>109</v>
      </c>
      <c r="B72" s="62"/>
      <c r="N72" s="33"/>
      <c r="O72" s="33"/>
      <c r="P72" s="33"/>
      <c r="Q72" s="33"/>
      <c r="R72" s="33"/>
      <c r="S72" s="33"/>
      <c r="T72" s="33"/>
      <c r="U72" s="33"/>
    </row>
    <row r="73" spans="1:21" ht="15" customHeight="1">
      <c r="A73" s="62" t="s">
        <v>110</v>
      </c>
      <c r="B73" s="62"/>
      <c r="N73" s="13"/>
      <c r="O73" s="13"/>
      <c r="P73" s="13"/>
      <c r="Q73" s="13"/>
      <c r="R73" s="13"/>
      <c r="S73" s="13"/>
      <c r="T73" s="13"/>
      <c r="U73" s="13"/>
    </row>
    <row r="74" spans="14:20" ht="15" customHeight="1">
      <c r="N74" s="13"/>
      <c r="O74" s="13"/>
      <c r="P74" s="13"/>
      <c r="Q74" s="13"/>
      <c r="R74" s="13"/>
      <c r="S74" s="13"/>
      <c r="T74" s="13"/>
    </row>
    <row r="75" ht="15" customHeight="1"/>
    <row r="76" ht="15" customHeight="1"/>
    <row r="77" ht="15" customHeight="1"/>
    <row r="78" ht="15" customHeight="1"/>
    <row r="83" spans="14:21" ht="14.25">
      <c r="N83" s="13"/>
      <c r="O83" s="13"/>
      <c r="P83" s="13"/>
      <c r="Q83" s="13"/>
      <c r="R83" s="13"/>
      <c r="S83" s="13"/>
      <c r="T83" s="13"/>
      <c r="U83" s="13"/>
    </row>
    <row r="84" spans="14:21" ht="14.25">
      <c r="N84" s="13"/>
      <c r="O84" s="13"/>
      <c r="P84" s="13"/>
      <c r="Q84" s="13"/>
      <c r="R84" s="13"/>
      <c r="S84" s="13"/>
      <c r="T84" s="13"/>
      <c r="U84" s="13"/>
    </row>
    <row r="85" spans="14:21" ht="14.25">
      <c r="N85" s="13"/>
      <c r="O85" s="13"/>
      <c r="P85" s="13"/>
      <c r="Q85" s="13"/>
      <c r="R85" s="13"/>
      <c r="S85" s="13"/>
      <c r="T85" s="13"/>
      <c r="U85" s="13"/>
    </row>
    <row r="86" spans="14:21" ht="14.25">
      <c r="N86" s="13"/>
      <c r="O86" s="13"/>
      <c r="P86" s="13"/>
      <c r="Q86" s="13"/>
      <c r="R86" s="13"/>
      <c r="S86" s="13"/>
      <c r="T86" s="13"/>
      <c r="U86" s="13"/>
    </row>
    <row r="87" spans="14:21" ht="14.25">
      <c r="N87" s="13"/>
      <c r="O87" s="13"/>
      <c r="P87" s="13"/>
      <c r="Q87" s="13"/>
      <c r="R87" s="13"/>
      <c r="S87" s="13"/>
      <c r="T87" s="13"/>
      <c r="U87" s="13"/>
    </row>
    <row r="88" spans="14:21" ht="14.25">
      <c r="N88" s="13"/>
      <c r="O88" s="13"/>
      <c r="P88" s="13"/>
      <c r="Q88" s="13"/>
      <c r="R88" s="13"/>
      <c r="S88" s="13"/>
      <c r="T88" s="13"/>
      <c r="U88" s="13"/>
    </row>
    <row r="89" spans="14:21" ht="14.25">
      <c r="N89" s="13"/>
      <c r="O89" s="13"/>
      <c r="P89" s="13"/>
      <c r="Q89" s="13"/>
      <c r="R89" s="13"/>
      <c r="S89" s="13"/>
      <c r="T89" s="13"/>
      <c r="U89" s="13"/>
    </row>
    <row r="90" spans="14:21" ht="14.25">
      <c r="N90" s="13"/>
      <c r="O90" s="13"/>
      <c r="P90" s="13"/>
      <c r="Q90" s="13"/>
      <c r="R90" s="13"/>
      <c r="S90" s="13"/>
      <c r="T90" s="13"/>
      <c r="U90" s="13"/>
    </row>
    <row r="91" spans="14:21" ht="14.25">
      <c r="N91" s="13"/>
      <c r="O91" s="13"/>
      <c r="P91" s="13"/>
      <c r="Q91" s="13"/>
      <c r="R91" s="13"/>
      <c r="S91" s="13"/>
      <c r="T91" s="13"/>
      <c r="U91" s="13"/>
    </row>
    <row r="92" spans="14:21" ht="14.25">
      <c r="N92" s="13"/>
      <c r="O92" s="13"/>
      <c r="P92" s="13"/>
      <c r="Q92" s="13"/>
      <c r="R92" s="13"/>
      <c r="S92" s="13"/>
      <c r="T92" s="13"/>
      <c r="U92" s="13"/>
    </row>
    <row r="93" spans="14:21" ht="14.25">
      <c r="N93" s="13"/>
      <c r="O93" s="13"/>
      <c r="P93" s="13"/>
      <c r="Q93" s="13"/>
      <c r="R93" s="13"/>
      <c r="S93" s="13"/>
      <c r="T93" s="13"/>
      <c r="U93" s="13"/>
    </row>
    <row r="94" spans="14:21" ht="14.25">
      <c r="N94" s="13"/>
      <c r="O94" s="13"/>
      <c r="P94" s="13"/>
      <c r="Q94" s="13"/>
      <c r="R94" s="13"/>
      <c r="S94" s="13"/>
      <c r="T94" s="13"/>
      <c r="U94" s="13"/>
    </row>
    <row r="103" spans="14:21" ht="14.25">
      <c r="N103" s="13"/>
      <c r="O103" s="13"/>
      <c r="P103" s="13"/>
      <c r="Q103" s="13"/>
      <c r="R103" s="13"/>
      <c r="S103" s="13"/>
      <c r="T103" s="13"/>
      <c r="U103" s="13"/>
    </row>
    <row r="104" spans="14:21" ht="14.25">
      <c r="N104" s="13"/>
      <c r="O104" s="13"/>
      <c r="P104" s="13"/>
      <c r="Q104" s="13"/>
      <c r="R104" s="13"/>
      <c r="S104" s="13"/>
      <c r="T104" s="13"/>
      <c r="U104" s="13"/>
    </row>
  </sheetData>
  <sheetProtection/>
  <mergeCells count="64">
    <mergeCell ref="A2:M2"/>
    <mergeCell ref="O2:W2"/>
    <mergeCell ref="A4:A6"/>
    <mergeCell ref="B4:E4"/>
    <mergeCell ref="G4:M4"/>
    <mergeCell ref="O4:O5"/>
    <mergeCell ref="P4:Q4"/>
    <mergeCell ref="R4:S4"/>
    <mergeCell ref="T4:U4"/>
    <mergeCell ref="V4:W4"/>
    <mergeCell ref="Y4:Z4"/>
    <mergeCell ref="AA4:AB4"/>
    <mergeCell ref="AC4:AD4"/>
    <mergeCell ref="B5:C5"/>
    <mergeCell ref="D5:E5"/>
    <mergeCell ref="F5:G5"/>
    <mergeCell ref="H5:I5"/>
    <mergeCell ref="J5:M5"/>
    <mergeCell ref="J6:K6"/>
    <mergeCell ref="L6:M6"/>
    <mergeCell ref="A30:K30"/>
    <mergeCell ref="B6:C6"/>
    <mergeCell ref="D6:E6"/>
    <mergeCell ref="F6:G6"/>
    <mergeCell ref="H6:I6"/>
    <mergeCell ref="T46:W46"/>
    <mergeCell ref="D47:E47"/>
    <mergeCell ref="A33:A34"/>
    <mergeCell ref="B33:C34"/>
    <mergeCell ref="D33:E34"/>
    <mergeCell ref="F33:K33"/>
    <mergeCell ref="F34:G34"/>
    <mergeCell ref="H34:I34"/>
    <mergeCell ref="J34:K34"/>
    <mergeCell ref="T47:U47"/>
    <mergeCell ref="V47:W47"/>
    <mergeCell ref="A44:M44"/>
    <mergeCell ref="O44:W44"/>
    <mergeCell ref="A46:A48"/>
    <mergeCell ref="B46:C47"/>
    <mergeCell ref="D46:I46"/>
    <mergeCell ref="J46:M46"/>
    <mergeCell ref="O46:O47"/>
    <mergeCell ref="P46:S46"/>
    <mergeCell ref="F47:G47"/>
    <mergeCell ref="R47:S47"/>
    <mergeCell ref="A55:A57"/>
    <mergeCell ref="B55:M55"/>
    <mergeCell ref="B56:C56"/>
    <mergeCell ref="D56:E56"/>
    <mergeCell ref="F56:G56"/>
    <mergeCell ref="H47:I47"/>
    <mergeCell ref="J47:K47"/>
    <mergeCell ref="L47:M47"/>
    <mergeCell ref="P47:Q47"/>
    <mergeCell ref="H56:I56"/>
    <mergeCell ref="J56:K56"/>
    <mergeCell ref="L56:M56"/>
    <mergeCell ref="A64:A66"/>
    <mergeCell ref="B64:I64"/>
    <mergeCell ref="B65:C65"/>
    <mergeCell ref="D65:E65"/>
    <mergeCell ref="F65:G65"/>
    <mergeCell ref="H65:I65"/>
  </mergeCells>
  <printOptions/>
  <pageMargins left="1.5748031496062993" right="0" top="0.984251968503937" bottom="0.3937007874015748" header="0.5118110236220472" footer="0.5118110236220472"/>
  <pageSetup horizontalDpi="300" verticalDpi="300" orientation="landscape" paperSize="8" scale="65" r:id="rId1"/>
</worksheet>
</file>

<file path=xl/worksheets/sheet3.xml><?xml version="1.0" encoding="utf-8"?>
<worksheet xmlns="http://schemas.openxmlformats.org/spreadsheetml/2006/main" xmlns:r="http://schemas.openxmlformats.org/officeDocument/2006/relationships">
  <sheetPr>
    <pageSetUpPr fitToPage="1"/>
  </sheetPr>
  <dimension ref="A1:IF77"/>
  <sheetViews>
    <sheetView view="pageBreakPreview" zoomScale="60" zoomScalePageLayoutView="0" workbookViewId="0" topLeftCell="A1">
      <selection activeCell="A1" sqref="A1"/>
    </sheetView>
  </sheetViews>
  <sheetFormatPr defaultColWidth="10.59765625" defaultRowHeight="15"/>
  <cols>
    <col min="1" max="1" width="2.59765625" style="5" customWidth="1"/>
    <col min="2" max="2" width="23.59765625" style="5" customWidth="1"/>
    <col min="3" max="8" width="15.09765625" style="5" customWidth="1"/>
    <col min="9" max="9" width="10.59765625" style="5" customWidth="1"/>
    <col min="10" max="10" width="2.19921875" style="5" customWidth="1"/>
    <col min="11" max="12" width="10.59765625" style="5" customWidth="1"/>
    <col min="13" max="13" width="14.59765625" style="5" customWidth="1"/>
    <col min="14" max="14" width="17" style="5" customWidth="1"/>
    <col min="15" max="15" width="16.8984375" style="5" customWidth="1"/>
    <col min="16" max="16" width="16.5" style="5" customWidth="1"/>
    <col min="17" max="18" width="14.59765625" style="5" customWidth="1"/>
    <col min="19" max="16384" width="10.59765625" style="5" customWidth="1"/>
  </cols>
  <sheetData>
    <row r="1" spans="1:18" s="2" customFormat="1" ht="21.75" customHeight="1">
      <c r="A1" s="1" t="s">
        <v>185</v>
      </c>
      <c r="R1" s="3" t="s">
        <v>186</v>
      </c>
    </row>
    <row r="2" spans="1:18" ht="19.5" customHeight="1">
      <c r="A2" s="238" t="s">
        <v>187</v>
      </c>
      <c r="B2" s="238"/>
      <c r="C2" s="238"/>
      <c r="D2" s="238"/>
      <c r="E2" s="238"/>
      <c r="F2" s="238"/>
      <c r="G2" s="238"/>
      <c r="H2" s="238"/>
      <c r="I2" s="85"/>
      <c r="J2" s="238" t="s">
        <v>188</v>
      </c>
      <c r="K2" s="238"/>
      <c r="L2" s="238"/>
      <c r="M2" s="238"/>
      <c r="N2" s="238"/>
      <c r="O2" s="238"/>
      <c r="P2" s="238"/>
      <c r="Q2" s="238"/>
      <c r="R2" s="238"/>
    </row>
    <row r="3" spans="1:18" ht="15" customHeight="1">
      <c r="A3" s="300" t="s">
        <v>189</v>
      </c>
      <c r="B3" s="300"/>
      <c r="C3" s="300"/>
      <c r="D3" s="300"/>
      <c r="E3" s="300"/>
      <c r="F3" s="300"/>
      <c r="G3" s="300"/>
      <c r="H3" s="300"/>
      <c r="I3" s="34"/>
      <c r="J3" s="310" t="s">
        <v>190</v>
      </c>
      <c r="K3" s="310"/>
      <c r="L3" s="310"/>
      <c r="M3" s="310"/>
      <c r="N3" s="310"/>
      <c r="O3" s="310"/>
      <c r="P3" s="310"/>
      <c r="Q3" s="310"/>
      <c r="R3" s="310"/>
    </row>
    <row r="4" spans="2:18" ht="15" customHeight="1" thickBot="1">
      <c r="B4" s="7"/>
      <c r="C4" s="7"/>
      <c r="D4" s="7"/>
      <c r="E4" s="7"/>
      <c r="F4" s="7"/>
      <c r="G4" s="7"/>
      <c r="H4" s="8" t="s">
        <v>111</v>
      </c>
      <c r="I4" s="34"/>
      <c r="J4" s="34"/>
      <c r="K4" s="34"/>
      <c r="L4" s="34"/>
      <c r="M4" s="7"/>
      <c r="N4" s="7"/>
      <c r="O4" s="7"/>
      <c r="P4" s="7"/>
      <c r="Q4" s="7"/>
      <c r="R4" s="86" t="s">
        <v>112</v>
      </c>
    </row>
    <row r="5" spans="1:18" ht="15" customHeight="1">
      <c r="A5" s="284" t="s">
        <v>191</v>
      </c>
      <c r="B5" s="284"/>
      <c r="C5" s="297"/>
      <c r="D5" s="87" t="s">
        <v>452</v>
      </c>
      <c r="E5" s="87" t="s">
        <v>453</v>
      </c>
      <c r="F5" s="87" t="s">
        <v>454</v>
      </c>
      <c r="G5" s="87" t="s">
        <v>192</v>
      </c>
      <c r="H5" s="36" t="s">
        <v>193</v>
      </c>
      <c r="I5" s="34"/>
      <c r="J5" s="295" t="s">
        <v>194</v>
      </c>
      <c r="K5" s="295"/>
      <c r="L5" s="245"/>
      <c r="M5" s="296" t="s">
        <v>195</v>
      </c>
      <c r="N5" s="284"/>
      <c r="O5" s="297"/>
      <c r="P5" s="296" t="s">
        <v>196</v>
      </c>
      <c r="Q5" s="284"/>
      <c r="R5" s="284"/>
    </row>
    <row r="6" spans="1:240" s="13" customFormat="1" ht="15" customHeight="1">
      <c r="A6" s="302" t="s">
        <v>113</v>
      </c>
      <c r="B6" s="302"/>
      <c r="C6" s="303"/>
      <c r="D6" s="191">
        <f>SUM(D7:D21)</f>
        <v>731922928</v>
      </c>
      <c r="E6" s="192">
        <f>SUM(E7:E21)</f>
        <v>654679243</v>
      </c>
      <c r="F6" s="192">
        <f>SUM(F7:F21)</f>
        <v>592397947</v>
      </c>
      <c r="G6" s="193">
        <f>100*F6/F$6</f>
        <v>100</v>
      </c>
      <c r="H6" s="194">
        <f>100*(F6-E6)/E6</f>
        <v>-9.51325350023355</v>
      </c>
      <c r="I6" s="34"/>
      <c r="J6" s="311"/>
      <c r="K6" s="311"/>
      <c r="L6" s="312"/>
      <c r="M6" s="144" t="s">
        <v>452</v>
      </c>
      <c r="N6" s="144" t="s">
        <v>453</v>
      </c>
      <c r="O6" s="144" t="s">
        <v>454</v>
      </c>
      <c r="P6" s="144" t="s">
        <v>452</v>
      </c>
      <c r="Q6" s="144" t="s">
        <v>453</v>
      </c>
      <c r="R6" s="144" t="s">
        <v>454</v>
      </c>
      <c r="S6" s="62"/>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row>
    <row r="7" spans="1:18" ht="15" customHeight="1">
      <c r="A7" s="62"/>
      <c r="B7" s="285" t="s">
        <v>114</v>
      </c>
      <c r="C7" s="286"/>
      <c r="D7" s="22">
        <v>137654813</v>
      </c>
      <c r="E7" s="14">
        <v>121179580</v>
      </c>
      <c r="F7" s="14">
        <v>119447389</v>
      </c>
      <c r="G7" s="195">
        <f>100*F7/F$6</f>
        <v>20.16336984368381</v>
      </c>
      <c r="H7" s="196">
        <f aca="true" t="shared" si="0" ref="H7:H41">100*(F7-E7)/E7</f>
        <v>-1.4294413299666495</v>
      </c>
      <c r="I7" s="34"/>
      <c r="J7" s="298" t="s">
        <v>115</v>
      </c>
      <c r="K7" s="298"/>
      <c r="L7" s="299"/>
      <c r="M7" s="92">
        <v>15303043</v>
      </c>
      <c r="N7" s="64">
        <v>15207484</v>
      </c>
      <c r="O7" s="64">
        <v>15161198</v>
      </c>
      <c r="P7" s="64">
        <v>15416855</v>
      </c>
      <c r="Q7" s="64">
        <v>15572454</v>
      </c>
      <c r="R7" s="64">
        <v>15331060</v>
      </c>
    </row>
    <row r="8" spans="1:18" ht="15" customHeight="1">
      <c r="A8" s="13"/>
      <c r="B8" s="309" t="s">
        <v>197</v>
      </c>
      <c r="C8" s="308"/>
      <c r="D8" s="22">
        <v>23903887</v>
      </c>
      <c r="E8" s="14">
        <v>20942387</v>
      </c>
      <c r="F8" s="14">
        <v>23264334</v>
      </c>
      <c r="G8" s="195">
        <f aca="true" t="shared" si="1" ref="G8:G21">100*F8/F$6</f>
        <v>3.9271462903972556</v>
      </c>
      <c r="H8" s="196">
        <f t="shared" si="0"/>
        <v>11.087308242369888</v>
      </c>
      <c r="I8" s="34"/>
      <c r="J8" s="285" t="s">
        <v>116</v>
      </c>
      <c r="K8" s="285"/>
      <c r="L8" s="286"/>
      <c r="M8" s="22">
        <v>3134708</v>
      </c>
      <c r="N8" s="14">
        <v>3109178</v>
      </c>
      <c r="O8" s="14">
        <v>3185021</v>
      </c>
      <c r="P8" s="14">
        <v>3145490</v>
      </c>
      <c r="Q8" s="14">
        <v>3104235</v>
      </c>
      <c r="R8" s="14">
        <v>3164360</v>
      </c>
    </row>
    <row r="9" spans="1:18" ht="15" customHeight="1">
      <c r="A9" s="62"/>
      <c r="B9" s="285" t="s">
        <v>117</v>
      </c>
      <c r="C9" s="286"/>
      <c r="D9" s="22">
        <v>1738699</v>
      </c>
      <c r="E9" s="14">
        <v>1816012</v>
      </c>
      <c r="F9" s="14">
        <v>2434060</v>
      </c>
      <c r="G9" s="195">
        <f>100*F9/F$6</f>
        <v>0.4108825853172648</v>
      </c>
      <c r="H9" s="196">
        <f t="shared" si="0"/>
        <v>34.03325528685934</v>
      </c>
      <c r="I9" s="34"/>
      <c r="J9" s="285" t="s">
        <v>118</v>
      </c>
      <c r="K9" s="285"/>
      <c r="L9" s="286"/>
      <c r="M9" s="22">
        <v>20363</v>
      </c>
      <c r="N9" s="14">
        <v>12052</v>
      </c>
      <c r="O9" s="14">
        <v>157315</v>
      </c>
      <c r="P9" s="14">
        <v>11510</v>
      </c>
      <c r="Q9" s="14">
        <v>3359</v>
      </c>
      <c r="R9" s="14">
        <v>1598</v>
      </c>
    </row>
    <row r="10" spans="1:18" ht="15" customHeight="1">
      <c r="A10" s="62"/>
      <c r="B10" s="285" t="s">
        <v>198</v>
      </c>
      <c r="C10" s="308"/>
      <c r="D10" s="22">
        <v>924588</v>
      </c>
      <c r="E10" s="14">
        <v>1004502</v>
      </c>
      <c r="F10" s="14">
        <v>2139077</v>
      </c>
      <c r="G10" s="195">
        <f t="shared" si="1"/>
        <v>0.3610878482669691</v>
      </c>
      <c r="H10" s="196">
        <f t="shared" si="0"/>
        <v>112.94900358585647</v>
      </c>
      <c r="I10" s="34"/>
      <c r="J10" s="285" t="s">
        <v>119</v>
      </c>
      <c r="K10" s="309"/>
      <c r="L10" s="308"/>
      <c r="M10" s="22">
        <v>2236363</v>
      </c>
      <c r="N10" s="14">
        <v>1851582</v>
      </c>
      <c r="O10" s="14">
        <v>2301113</v>
      </c>
      <c r="P10" s="14">
        <v>2378993</v>
      </c>
      <c r="Q10" s="14">
        <v>2129895</v>
      </c>
      <c r="R10" s="14">
        <v>1967452</v>
      </c>
    </row>
    <row r="11" spans="1:18" ht="15" customHeight="1">
      <c r="A11" s="62"/>
      <c r="B11" s="285" t="s">
        <v>120</v>
      </c>
      <c r="C11" s="286"/>
      <c r="D11" s="22">
        <v>168996025</v>
      </c>
      <c r="E11" s="14">
        <v>163261436</v>
      </c>
      <c r="F11" s="14">
        <v>150609513</v>
      </c>
      <c r="G11" s="195">
        <f t="shared" si="1"/>
        <v>25.423706102073982</v>
      </c>
      <c r="H11" s="196">
        <f t="shared" si="0"/>
        <v>-7.749486535203574</v>
      </c>
      <c r="I11" s="34"/>
      <c r="J11" s="285" t="s">
        <v>199</v>
      </c>
      <c r="K11" s="309"/>
      <c r="L11" s="308"/>
      <c r="M11" s="22">
        <v>11657831</v>
      </c>
      <c r="N11" s="14">
        <v>11598814</v>
      </c>
      <c r="O11" s="14">
        <v>11501617</v>
      </c>
      <c r="P11" s="14">
        <v>15133312</v>
      </c>
      <c r="Q11" s="14">
        <v>15066803</v>
      </c>
      <c r="R11" s="14">
        <v>16546061</v>
      </c>
    </row>
    <row r="12" spans="1:18" ht="15" customHeight="1">
      <c r="A12" s="62"/>
      <c r="B12" s="285" t="s">
        <v>121</v>
      </c>
      <c r="C12" s="286"/>
      <c r="D12" s="22">
        <v>533161</v>
      </c>
      <c r="E12" s="14">
        <v>514909</v>
      </c>
      <c r="F12" s="14">
        <v>544668</v>
      </c>
      <c r="G12" s="195">
        <f t="shared" si="1"/>
        <v>0.09194292498113603</v>
      </c>
      <c r="H12" s="196">
        <f t="shared" si="0"/>
        <v>5.779467828295874</v>
      </c>
      <c r="I12" s="34"/>
      <c r="J12" s="287" t="s">
        <v>200</v>
      </c>
      <c r="K12" s="287"/>
      <c r="L12" s="288"/>
      <c r="M12" s="202">
        <f aca="true" t="shared" si="2" ref="M12:R12">SUM(M7:M11)</f>
        <v>32352308</v>
      </c>
      <c r="N12" s="202">
        <f t="shared" si="2"/>
        <v>31779110</v>
      </c>
      <c r="O12" s="202">
        <f t="shared" si="2"/>
        <v>32306264</v>
      </c>
      <c r="P12" s="202">
        <f t="shared" si="2"/>
        <v>36086160</v>
      </c>
      <c r="Q12" s="202">
        <f t="shared" si="2"/>
        <v>35876746</v>
      </c>
      <c r="R12" s="202">
        <f t="shared" si="2"/>
        <v>37010531</v>
      </c>
    </row>
    <row r="13" spans="1:10" ht="15" customHeight="1">
      <c r="A13" s="62"/>
      <c r="B13" s="285" t="s">
        <v>201</v>
      </c>
      <c r="C13" s="286"/>
      <c r="D13" s="22">
        <v>14100299</v>
      </c>
      <c r="E13" s="14">
        <v>13201087</v>
      </c>
      <c r="F13" s="14">
        <v>10324930</v>
      </c>
      <c r="G13" s="195">
        <f t="shared" si="1"/>
        <v>1.7429044196198067</v>
      </c>
      <c r="H13" s="196">
        <f t="shared" si="0"/>
        <v>-21.7872740328126</v>
      </c>
      <c r="I13" s="34"/>
      <c r="J13" s="5" t="s">
        <v>122</v>
      </c>
    </row>
    <row r="14" spans="1:10" ht="15" customHeight="1">
      <c r="A14" s="62"/>
      <c r="B14" s="285" t="s">
        <v>202</v>
      </c>
      <c r="C14" s="286"/>
      <c r="D14" s="22">
        <v>9655064</v>
      </c>
      <c r="E14" s="14">
        <v>9550917</v>
      </c>
      <c r="F14" s="14">
        <v>9397163</v>
      </c>
      <c r="G14" s="195">
        <f t="shared" si="1"/>
        <v>1.5862922968569977</v>
      </c>
      <c r="H14" s="196">
        <f t="shared" si="0"/>
        <v>-1.6098349509267016</v>
      </c>
      <c r="I14" s="34"/>
      <c r="J14" s="5" t="s">
        <v>123</v>
      </c>
    </row>
    <row r="15" spans="1:8" ht="15" customHeight="1">
      <c r="A15" s="62"/>
      <c r="B15" s="285" t="s">
        <v>124</v>
      </c>
      <c r="C15" s="286"/>
      <c r="D15" s="22">
        <v>124632423</v>
      </c>
      <c r="E15" s="14">
        <v>103133216</v>
      </c>
      <c r="F15" s="14">
        <v>98991878</v>
      </c>
      <c r="G15" s="195">
        <f t="shared" si="1"/>
        <v>16.71036817418275</v>
      </c>
      <c r="H15" s="196">
        <f t="shared" si="0"/>
        <v>-4.015522991157378</v>
      </c>
    </row>
    <row r="16" spans="1:8" ht="15" customHeight="1">
      <c r="A16" s="62"/>
      <c r="B16" s="285" t="s">
        <v>125</v>
      </c>
      <c r="C16" s="286"/>
      <c r="D16" s="22">
        <v>1275176</v>
      </c>
      <c r="E16" s="14">
        <v>1540857</v>
      </c>
      <c r="F16" s="14">
        <v>2251991</v>
      </c>
      <c r="G16" s="195">
        <f t="shared" si="1"/>
        <v>0.38014834646278745</v>
      </c>
      <c r="H16" s="196">
        <f t="shared" si="0"/>
        <v>46.151849263104886</v>
      </c>
    </row>
    <row r="17" spans="1:9" ht="15" customHeight="1">
      <c r="A17" s="62"/>
      <c r="B17" s="285" t="s">
        <v>126</v>
      </c>
      <c r="C17" s="286"/>
      <c r="D17" s="22">
        <v>336967</v>
      </c>
      <c r="E17" s="14">
        <v>245437</v>
      </c>
      <c r="F17" s="14">
        <v>306645</v>
      </c>
      <c r="G17" s="195">
        <f t="shared" si="1"/>
        <v>0.05176334616838232</v>
      </c>
      <c r="H17" s="196">
        <f t="shared" si="0"/>
        <v>24.938375224599387</v>
      </c>
      <c r="I17" s="34"/>
    </row>
    <row r="18" spans="1:18" ht="15" customHeight="1">
      <c r="A18" s="62"/>
      <c r="B18" s="285" t="s">
        <v>127</v>
      </c>
      <c r="C18" s="286"/>
      <c r="D18" s="22">
        <v>16446784</v>
      </c>
      <c r="E18" s="14">
        <v>28120845</v>
      </c>
      <c r="F18" s="14">
        <v>12987463</v>
      </c>
      <c r="G18" s="195">
        <f t="shared" si="1"/>
        <v>2.1923544917349282</v>
      </c>
      <c r="H18" s="196">
        <f t="shared" si="0"/>
        <v>-53.81553079219348</v>
      </c>
      <c r="J18" s="34"/>
      <c r="K18" s="34"/>
      <c r="L18" s="34"/>
      <c r="M18" s="7"/>
      <c r="N18" s="7"/>
      <c r="O18" s="7"/>
      <c r="P18" s="7"/>
      <c r="Q18" s="7"/>
      <c r="R18" s="7"/>
    </row>
    <row r="19" spans="1:9" ht="15" customHeight="1">
      <c r="A19" s="62"/>
      <c r="B19" s="285" t="s">
        <v>128</v>
      </c>
      <c r="C19" s="286"/>
      <c r="D19" s="22">
        <v>9768993</v>
      </c>
      <c r="E19" s="14">
        <v>6655255</v>
      </c>
      <c r="F19" s="14">
        <v>6631103</v>
      </c>
      <c r="G19" s="195">
        <f t="shared" si="1"/>
        <v>1.1193663032731611</v>
      </c>
      <c r="H19" s="196">
        <f t="shared" si="0"/>
        <v>-0.36290119612246263</v>
      </c>
      <c r="I19" s="34"/>
    </row>
    <row r="20" spans="1:9" ht="15" customHeight="1">
      <c r="A20" s="62"/>
      <c r="B20" s="285" t="s">
        <v>129</v>
      </c>
      <c r="C20" s="286"/>
      <c r="D20" s="22">
        <v>91373974</v>
      </c>
      <c r="E20" s="14">
        <v>48777096</v>
      </c>
      <c r="F20" s="14">
        <v>44315122</v>
      </c>
      <c r="G20" s="195">
        <v>7.4</v>
      </c>
      <c r="H20" s="196">
        <f t="shared" si="0"/>
        <v>-9.147682756677437</v>
      </c>
      <c r="I20" s="34"/>
    </row>
    <row r="21" spans="1:17" ht="15" customHeight="1">
      <c r="A21" s="62"/>
      <c r="B21" s="285" t="s">
        <v>130</v>
      </c>
      <c r="C21" s="286"/>
      <c r="D21" s="22">
        <v>130582075</v>
      </c>
      <c r="E21" s="14">
        <v>134735707</v>
      </c>
      <c r="F21" s="14">
        <v>108752611</v>
      </c>
      <c r="G21" s="195">
        <f t="shared" si="1"/>
        <v>18.358033067255043</v>
      </c>
      <c r="H21" s="196">
        <f t="shared" si="0"/>
        <v>-19.284491526808107</v>
      </c>
      <c r="I21" s="7"/>
      <c r="J21" s="307" t="s">
        <v>203</v>
      </c>
      <c r="K21" s="307"/>
      <c r="L21" s="307"/>
      <c r="M21" s="307"/>
      <c r="N21" s="307"/>
      <c r="O21" s="307"/>
      <c r="P21" s="307"/>
      <c r="Q21" s="307"/>
    </row>
    <row r="22" spans="1:240" s="13" customFormat="1" ht="15" customHeight="1" thickBot="1">
      <c r="A22" s="62"/>
      <c r="B22" s="89"/>
      <c r="C22" s="93"/>
      <c r="D22" s="54"/>
      <c r="E22" s="19"/>
      <c r="F22" s="19"/>
      <c r="G22" s="19"/>
      <c r="H22" s="91"/>
      <c r="I22" s="7"/>
      <c r="J22" s="5"/>
      <c r="K22" s="5"/>
      <c r="L22" s="5"/>
      <c r="M22" s="5"/>
      <c r="N22" s="5"/>
      <c r="O22" s="5"/>
      <c r="P22" s="5"/>
      <c r="Q22" s="5"/>
      <c r="R22" s="5"/>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row>
    <row r="23" spans="1:17" ht="15" customHeight="1">
      <c r="A23" s="289" t="s">
        <v>131</v>
      </c>
      <c r="B23" s="289"/>
      <c r="C23" s="290"/>
      <c r="D23" s="183">
        <f>SUM(D24:D35)</f>
        <v>724801781</v>
      </c>
      <c r="E23" s="184">
        <f>SUM(E24:E35)</f>
        <v>647590008</v>
      </c>
      <c r="F23" s="184">
        <f>SUM(F24:F35)</f>
        <v>585241420</v>
      </c>
      <c r="G23" s="197">
        <f>100*F23/F$23</f>
        <v>100</v>
      </c>
      <c r="H23" s="198">
        <f>100*(F23-E23)/E23</f>
        <v>-9.627787215642154</v>
      </c>
      <c r="I23" s="7"/>
      <c r="J23" s="284" t="s">
        <v>204</v>
      </c>
      <c r="K23" s="284"/>
      <c r="L23" s="297"/>
      <c r="M23" s="87" t="s">
        <v>205</v>
      </c>
      <c r="N23" s="87" t="s">
        <v>452</v>
      </c>
      <c r="O23" s="87" t="s">
        <v>453</v>
      </c>
      <c r="P23" s="87" t="s">
        <v>454</v>
      </c>
      <c r="Q23" s="95" t="s">
        <v>206</v>
      </c>
    </row>
    <row r="24" spans="1:17" ht="15" customHeight="1">
      <c r="A24" s="13"/>
      <c r="B24" s="285" t="s">
        <v>132</v>
      </c>
      <c r="C24" s="286"/>
      <c r="D24" s="22">
        <v>1305674</v>
      </c>
      <c r="E24" s="14">
        <v>1461817</v>
      </c>
      <c r="F24" s="14">
        <v>1236737</v>
      </c>
      <c r="G24" s="195">
        <f>100*F24/F$23</f>
        <v>0.21132082551504985</v>
      </c>
      <c r="H24" s="196">
        <f t="shared" si="0"/>
        <v>-15.397276129638662</v>
      </c>
      <c r="I24" s="7"/>
      <c r="J24" s="298" t="s">
        <v>133</v>
      </c>
      <c r="K24" s="298"/>
      <c r="L24" s="299"/>
      <c r="M24" s="96" t="s">
        <v>207</v>
      </c>
      <c r="N24" s="97">
        <v>62079972</v>
      </c>
      <c r="O24" s="98">
        <v>62563114.61</v>
      </c>
      <c r="P24" s="98">
        <v>63232514</v>
      </c>
      <c r="Q24" s="203">
        <f>100*(P24-O24)/O24</f>
        <v>1.069958543740731</v>
      </c>
    </row>
    <row r="25" spans="1:17" ht="15" customHeight="1">
      <c r="A25" s="62"/>
      <c r="B25" s="285" t="s">
        <v>134</v>
      </c>
      <c r="C25" s="286"/>
      <c r="D25" s="22">
        <v>85737295</v>
      </c>
      <c r="E25" s="14">
        <v>82417145</v>
      </c>
      <c r="F25" s="14">
        <v>59818412</v>
      </c>
      <c r="G25" s="195">
        <f aca="true" t="shared" si="3" ref="G25:G35">100*F25/F$23</f>
        <v>10.221151469422653</v>
      </c>
      <c r="H25" s="196">
        <f t="shared" si="0"/>
        <v>-27.419941566769875</v>
      </c>
      <c r="I25" s="34"/>
      <c r="J25" s="285" t="s">
        <v>135</v>
      </c>
      <c r="K25" s="285"/>
      <c r="L25" s="286"/>
      <c r="M25" s="99" t="s">
        <v>456</v>
      </c>
      <c r="N25" s="100">
        <v>2024898</v>
      </c>
      <c r="O25" s="80">
        <v>2126515.03</v>
      </c>
      <c r="P25" s="80">
        <v>2145624</v>
      </c>
      <c r="Q25" s="204">
        <f aca="true" t="shared" si="4" ref="Q25:Q36">100*(P25-O25)/O25</f>
        <v>0.8986049818796816</v>
      </c>
    </row>
    <row r="26" spans="1:17" ht="15" customHeight="1">
      <c r="A26" s="62"/>
      <c r="B26" s="285" t="s">
        <v>208</v>
      </c>
      <c r="C26" s="286"/>
      <c r="D26" s="22">
        <v>32727403</v>
      </c>
      <c r="E26" s="14">
        <v>27925937</v>
      </c>
      <c r="F26" s="14">
        <v>27852039</v>
      </c>
      <c r="G26" s="195">
        <f t="shared" si="3"/>
        <v>4.759068317481699</v>
      </c>
      <c r="H26" s="196">
        <f t="shared" si="0"/>
        <v>-0.2646213804750759</v>
      </c>
      <c r="I26" s="7"/>
      <c r="J26" s="285" t="s">
        <v>136</v>
      </c>
      <c r="K26" s="285"/>
      <c r="L26" s="286"/>
      <c r="M26" s="99" t="s">
        <v>455</v>
      </c>
      <c r="N26" s="100">
        <v>1960860</v>
      </c>
      <c r="O26" s="80">
        <v>1964048.96</v>
      </c>
      <c r="P26" s="80">
        <v>2224105</v>
      </c>
      <c r="Q26" s="204">
        <f t="shared" si="4"/>
        <v>13.24081248972531</v>
      </c>
    </row>
    <row r="27" spans="1:17" ht="15" customHeight="1">
      <c r="A27" s="62"/>
      <c r="B27" s="285" t="s">
        <v>209</v>
      </c>
      <c r="C27" s="286"/>
      <c r="D27" s="22">
        <v>57045245</v>
      </c>
      <c r="E27" s="14">
        <v>56525411</v>
      </c>
      <c r="F27" s="14">
        <v>54123901</v>
      </c>
      <c r="G27" s="195">
        <f t="shared" si="3"/>
        <v>9.248132334857639</v>
      </c>
      <c r="H27" s="196">
        <f t="shared" si="0"/>
        <v>-4.248549382506923</v>
      </c>
      <c r="I27" s="7"/>
      <c r="J27" s="285" t="s">
        <v>137</v>
      </c>
      <c r="K27" s="285"/>
      <c r="L27" s="286"/>
      <c r="M27" s="99" t="s">
        <v>138</v>
      </c>
      <c r="N27" s="100">
        <v>6</v>
      </c>
      <c r="O27" s="80">
        <v>6</v>
      </c>
      <c r="P27" s="80">
        <v>6</v>
      </c>
      <c r="Q27" s="204">
        <f t="shared" si="4"/>
        <v>0</v>
      </c>
    </row>
    <row r="28" spans="1:17" ht="15" customHeight="1">
      <c r="A28" s="62"/>
      <c r="B28" s="285" t="s">
        <v>210</v>
      </c>
      <c r="C28" s="286"/>
      <c r="D28" s="22">
        <v>11998189</v>
      </c>
      <c r="E28" s="14">
        <v>8701578</v>
      </c>
      <c r="F28" s="14">
        <v>3369425</v>
      </c>
      <c r="G28" s="195">
        <f t="shared" si="3"/>
        <v>0.5757324900209558</v>
      </c>
      <c r="H28" s="196">
        <f t="shared" si="0"/>
        <v>-61.278000381080304</v>
      </c>
      <c r="I28" s="7"/>
      <c r="J28" s="285" t="s">
        <v>139</v>
      </c>
      <c r="K28" s="285"/>
      <c r="L28" s="286"/>
      <c r="M28" s="99" t="s">
        <v>140</v>
      </c>
      <c r="N28" s="100">
        <v>1</v>
      </c>
      <c r="O28" s="80">
        <v>1</v>
      </c>
      <c r="P28" s="80">
        <v>1</v>
      </c>
      <c r="Q28" s="204">
        <f t="shared" si="4"/>
        <v>0</v>
      </c>
    </row>
    <row r="29" spans="1:17" ht="15" customHeight="1">
      <c r="A29" s="62"/>
      <c r="B29" s="285" t="s">
        <v>211</v>
      </c>
      <c r="C29" s="286"/>
      <c r="D29" s="22">
        <v>69841523</v>
      </c>
      <c r="E29" s="14">
        <v>25510019</v>
      </c>
      <c r="F29" s="14">
        <v>23823255</v>
      </c>
      <c r="G29" s="195">
        <f t="shared" si="3"/>
        <v>4.070671382076819</v>
      </c>
      <c r="H29" s="196">
        <f t="shared" si="0"/>
        <v>-6.6121628525639276</v>
      </c>
      <c r="I29" s="7"/>
      <c r="J29" s="285" t="s">
        <v>212</v>
      </c>
      <c r="K29" s="285"/>
      <c r="L29" s="286"/>
      <c r="M29" s="99" t="s">
        <v>213</v>
      </c>
      <c r="N29" s="100">
        <v>7209837</v>
      </c>
      <c r="O29" s="80">
        <v>7207769.71</v>
      </c>
      <c r="P29" s="80">
        <v>7204316</v>
      </c>
      <c r="Q29" s="204">
        <f t="shared" si="4"/>
        <v>-0.047916486499399585</v>
      </c>
    </row>
    <row r="30" spans="1:17" ht="15" customHeight="1">
      <c r="A30" s="62"/>
      <c r="B30" s="285" t="s">
        <v>214</v>
      </c>
      <c r="C30" s="286"/>
      <c r="D30" s="22">
        <v>75421443</v>
      </c>
      <c r="E30" s="14">
        <v>67530894</v>
      </c>
      <c r="F30" s="14">
        <v>61152312</v>
      </c>
      <c r="G30" s="195">
        <f t="shared" si="3"/>
        <v>10.449074503304978</v>
      </c>
      <c r="H30" s="196">
        <f t="shared" si="0"/>
        <v>-9.445428043644736</v>
      </c>
      <c r="I30" s="7"/>
      <c r="J30" s="300" t="s">
        <v>141</v>
      </c>
      <c r="K30" s="300"/>
      <c r="L30" s="306"/>
      <c r="M30" s="99" t="s">
        <v>142</v>
      </c>
      <c r="N30" s="100">
        <v>2</v>
      </c>
      <c r="O30" s="80">
        <v>2</v>
      </c>
      <c r="P30" s="80">
        <v>2</v>
      </c>
      <c r="Q30" s="204">
        <f t="shared" si="4"/>
        <v>0</v>
      </c>
    </row>
    <row r="31" spans="1:17" ht="15" customHeight="1">
      <c r="A31" s="62"/>
      <c r="B31" s="285" t="s">
        <v>143</v>
      </c>
      <c r="C31" s="286"/>
      <c r="D31" s="22">
        <v>139521261</v>
      </c>
      <c r="E31" s="14">
        <v>131260848</v>
      </c>
      <c r="F31" s="14">
        <v>113173221</v>
      </c>
      <c r="G31" s="195">
        <f t="shared" si="3"/>
        <v>19.337869318955587</v>
      </c>
      <c r="H31" s="196">
        <f t="shared" si="0"/>
        <v>-13.779910213592403</v>
      </c>
      <c r="I31" s="7"/>
      <c r="J31" s="285" t="s">
        <v>144</v>
      </c>
      <c r="K31" s="285"/>
      <c r="L31" s="286"/>
      <c r="M31" s="99" t="s">
        <v>142</v>
      </c>
      <c r="N31" s="100">
        <v>34</v>
      </c>
      <c r="O31" s="80">
        <v>36</v>
      </c>
      <c r="P31" s="80">
        <v>34</v>
      </c>
      <c r="Q31" s="204">
        <f t="shared" si="4"/>
        <v>-5.555555555555555</v>
      </c>
    </row>
    <row r="32" spans="1:17" ht="15" customHeight="1">
      <c r="A32" s="62"/>
      <c r="B32" s="285" t="s">
        <v>145</v>
      </c>
      <c r="C32" s="286"/>
      <c r="D32" s="22">
        <v>28919361</v>
      </c>
      <c r="E32" s="14">
        <v>30903333</v>
      </c>
      <c r="F32" s="14">
        <v>28417933</v>
      </c>
      <c r="G32" s="195">
        <f t="shared" si="3"/>
        <v>4.855762430485525</v>
      </c>
      <c r="H32" s="196">
        <f t="shared" si="0"/>
        <v>-8.042498199142468</v>
      </c>
      <c r="I32" s="7"/>
      <c r="J32" s="285" t="s">
        <v>146</v>
      </c>
      <c r="K32" s="285"/>
      <c r="L32" s="286"/>
      <c r="M32" s="99" t="s">
        <v>147</v>
      </c>
      <c r="N32" s="100">
        <v>1811206</v>
      </c>
      <c r="O32" s="80">
        <v>1805126</v>
      </c>
      <c r="P32" s="80">
        <v>1705126</v>
      </c>
      <c r="Q32" s="204">
        <f t="shared" si="4"/>
        <v>-5.5397794946169965</v>
      </c>
    </row>
    <row r="33" spans="1:17" ht="15" customHeight="1">
      <c r="A33" s="62"/>
      <c r="B33" s="285" t="s">
        <v>148</v>
      </c>
      <c r="C33" s="286"/>
      <c r="D33" s="22">
        <v>122621706</v>
      </c>
      <c r="E33" s="14">
        <v>120109957</v>
      </c>
      <c r="F33" s="14">
        <v>118511808</v>
      </c>
      <c r="G33" s="195">
        <f t="shared" si="3"/>
        <v>20.250071842146784</v>
      </c>
      <c r="H33" s="196">
        <f t="shared" si="0"/>
        <v>-1.3305716194703159</v>
      </c>
      <c r="I33" s="7"/>
      <c r="J33" s="285" t="s">
        <v>149</v>
      </c>
      <c r="K33" s="285"/>
      <c r="L33" s="286"/>
      <c r="M33" s="99" t="s">
        <v>147</v>
      </c>
      <c r="N33" s="100">
        <v>27800214</v>
      </c>
      <c r="O33" s="80">
        <v>28075760</v>
      </c>
      <c r="P33" s="80">
        <v>26705488</v>
      </c>
      <c r="Q33" s="204">
        <f t="shared" si="4"/>
        <v>-4.880623000054139</v>
      </c>
    </row>
    <row r="34" spans="1:17" ht="15" customHeight="1">
      <c r="A34" s="62"/>
      <c r="B34" s="285" t="s">
        <v>150</v>
      </c>
      <c r="C34" s="286"/>
      <c r="D34" s="22">
        <v>3799052</v>
      </c>
      <c r="E34" s="14">
        <v>4673717</v>
      </c>
      <c r="F34" s="14">
        <v>3789102</v>
      </c>
      <c r="G34" s="195">
        <f t="shared" si="3"/>
        <v>0.6474425545615005</v>
      </c>
      <c r="H34" s="196">
        <f t="shared" si="0"/>
        <v>-18.927440407709753</v>
      </c>
      <c r="I34" s="34"/>
      <c r="J34" s="285" t="s">
        <v>151</v>
      </c>
      <c r="K34" s="285"/>
      <c r="L34" s="286"/>
      <c r="M34" s="99" t="s">
        <v>215</v>
      </c>
      <c r="N34" s="100">
        <v>8171</v>
      </c>
      <c r="O34" s="80">
        <v>8360</v>
      </c>
      <c r="P34" s="80">
        <v>8479</v>
      </c>
      <c r="Q34" s="204">
        <f t="shared" si="4"/>
        <v>1.423444976076555</v>
      </c>
    </row>
    <row r="35" spans="1:17" ht="15" customHeight="1">
      <c r="A35" s="62"/>
      <c r="B35" s="285" t="s">
        <v>152</v>
      </c>
      <c r="C35" s="286"/>
      <c r="D35" s="22">
        <v>95863629</v>
      </c>
      <c r="E35" s="14">
        <v>90569352</v>
      </c>
      <c r="F35" s="14">
        <v>89973275</v>
      </c>
      <c r="G35" s="195">
        <f t="shared" si="3"/>
        <v>15.373702531170812</v>
      </c>
      <c r="H35" s="196">
        <f t="shared" si="0"/>
        <v>-0.6581442693771288</v>
      </c>
      <c r="J35" s="285" t="s">
        <v>216</v>
      </c>
      <c r="K35" s="285"/>
      <c r="L35" s="286"/>
      <c r="M35" s="99" t="s">
        <v>147</v>
      </c>
      <c r="N35" s="100">
        <v>49475323</v>
      </c>
      <c r="O35" s="80">
        <v>48383855</v>
      </c>
      <c r="P35" s="80">
        <v>47266771</v>
      </c>
      <c r="Q35" s="204">
        <f t="shared" si="4"/>
        <v>-2.308794948232215</v>
      </c>
    </row>
    <row r="36" spans="1:17" ht="15" customHeight="1">
      <c r="A36" s="62"/>
      <c r="B36" s="62"/>
      <c r="C36" s="93"/>
      <c r="D36" s="29"/>
      <c r="E36" s="9"/>
      <c r="F36" s="9"/>
      <c r="G36" s="19"/>
      <c r="H36" s="19"/>
      <c r="J36" s="304" t="s">
        <v>153</v>
      </c>
      <c r="K36" s="304"/>
      <c r="L36" s="305"/>
      <c r="M36" s="101" t="s">
        <v>147</v>
      </c>
      <c r="N36" s="102">
        <v>157981020</v>
      </c>
      <c r="O36" s="103">
        <v>134630920</v>
      </c>
      <c r="P36" s="103">
        <v>128664152</v>
      </c>
      <c r="Q36" s="205">
        <f t="shared" si="4"/>
        <v>-4.431944756821093</v>
      </c>
    </row>
    <row r="37" spans="1:10" ht="15" customHeight="1">
      <c r="A37" s="285" t="s">
        <v>154</v>
      </c>
      <c r="B37" s="285"/>
      <c r="C37" s="286"/>
      <c r="D37" s="182">
        <v>7121146</v>
      </c>
      <c r="E37" s="160">
        <f>E6-E23</f>
        <v>7089235</v>
      </c>
      <c r="F37" s="160">
        <f>F6-F23</f>
        <v>7156527</v>
      </c>
      <c r="G37" s="199" t="s">
        <v>496</v>
      </c>
      <c r="H37" s="196">
        <f t="shared" si="0"/>
        <v>0.9492138432426066</v>
      </c>
      <c r="I37" s="34"/>
      <c r="J37" s="5" t="s">
        <v>123</v>
      </c>
    </row>
    <row r="38" spans="1:9" ht="15" customHeight="1">
      <c r="A38" s="104"/>
      <c r="B38" s="104"/>
      <c r="C38" s="105"/>
      <c r="D38" s="200"/>
      <c r="E38" s="159"/>
      <c r="F38" s="159"/>
      <c r="G38" s="159"/>
      <c r="H38" s="159"/>
      <c r="I38" s="34"/>
    </row>
    <row r="39" spans="1:9" ht="15" customHeight="1">
      <c r="A39" s="285" t="s">
        <v>218</v>
      </c>
      <c r="B39" s="285"/>
      <c r="C39" s="286"/>
      <c r="D39" s="182">
        <v>6189364</v>
      </c>
      <c r="E39" s="160">
        <v>6172972</v>
      </c>
      <c r="F39" s="160">
        <v>6333950</v>
      </c>
      <c r="G39" s="199" t="s">
        <v>496</v>
      </c>
      <c r="H39" s="196">
        <f t="shared" si="0"/>
        <v>2.607787626446386</v>
      </c>
      <c r="I39" s="7"/>
    </row>
    <row r="40" spans="1:9" ht="15" customHeight="1">
      <c r="A40" s="104"/>
      <c r="B40" s="104"/>
      <c r="C40" s="105"/>
      <c r="D40" s="200"/>
      <c r="E40" s="159"/>
      <c r="F40" s="159"/>
      <c r="G40" s="159"/>
      <c r="H40" s="159"/>
      <c r="I40" s="7"/>
    </row>
    <row r="41" spans="1:18" ht="15" customHeight="1">
      <c r="A41" s="304" t="s">
        <v>155</v>
      </c>
      <c r="B41" s="304"/>
      <c r="C41" s="305"/>
      <c r="D41" s="181">
        <f>D37-D39</f>
        <v>931782</v>
      </c>
      <c r="E41" s="181">
        <f>E37-E39</f>
        <v>916263</v>
      </c>
      <c r="F41" s="181">
        <f>F37-F39</f>
        <v>822577</v>
      </c>
      <c r="G41" s="201" t="s">
        <v>496</v>
      </c>
      <c r="H41" s="196">
        <f t="shared" si="0"/>
        <v>-10.224793536353646</v>
      </c>
      <c r="I41" s="34"/>
      <c r="J41" s="34"/>
      <c r="K41" s="34"/>
      <c r="L41" s="34"/>
      <c r="M41" s="7"/>
      <c r="N41" s="7"/>
      <c r="O41" s="7"/>
      <c r="P41" s="7"/>
      <c r="Q41" s="7"/>
      <c r="R41" s="7"/>
    </row>
    <row r="42" spans="1:9" ht="15" customHeight="1">
      <c r="A42" s="34" t="s">
        <v>123</v>
      </c>
      <c r="B42" s="106"/>
      <c r="C42" s="106"/>
      <c r="D42" s="106"/>
      <c r="E42" s="106"/>
      <c r="F42" s="106"/>
      <c r="G42" s="106"/>
      <c r="H42" s="106"/>
      <c r="I42" s="34"/>
    </row>
    <row r="43" spans="2:18" ht="15" customHeight="1">
      <c r="B43" s="107"/>
      <c r="C43" s="107"/>
      <c r="D43" s="107"/>
      <c r="E43" s="107"/>
      <c r="F43" s="107"/>
      <c r="G43" s="107"/>
      <c r="H43" s="107"/>
      <c r="I43" s="34"/>
      <c r="J43" s="301" t="s">
        <v>219</v>
      </c>
      <c r="K43" s="301"/>
      <c r="L43" s="301"/>
      <c r="M43" s="301"/>
      <c r="N43" s="301"/>
      <c r="O43" s="301"/>
      <c r="P43" s="301"/>
      <c r="Q43" s="301"/>
      <c r="R43" s="301"/>
    </row>
    <row r="44" spans="9:18" ht="15" customHeight="1" thickBot="1">
      <c r="I44" s="34"/>
      <c r="K44" s="108"/>
      <c r="L44" s="108"/>
      <c r="M44" s="108"/>
      <c r="N44" s="108"/>
      <c r="O44" s="108"/>
      <c r="P44" s="108"/>
      <c r="Q44" s="108"/>
      <c r="R44" s="109" t="s">
        <v>111</v>
      </c>
    </row>
    <row r="45" spans="9:18" ht="15" customHeight="1">
      <c r="I45" s="34"/>
      <c r="J45" s="284" t="s">
        <v>220</v>
      </c>
      <c r="K45" s="284"/>
      <c r="L45" s="284"/>
      <c r="M45" s="297"/>
      <c r="N45" s="87" t="s">
        <v>457</v>
      </c>
      <c r="O45" s="87" t="s">
        <v>458</v>
      </c>
      <c r="P45" s="87" t="s">
        <v>459</v>
      </c>
      <c r="Q45" s="30" t="s">
        <v>221</v>
      </c>
      <c r="R45" s="36" t="s">
        <v>193</v>
      </c>
    </row>
    <row r="46" spans="9:18" ht="15" customHeight="1">
      <c r="I46" s="34"/>
      <c r="J46" s="302" t="s">
        <v>156</v>
      </c>
      <c r="K46" s="302"/>
      <c r="L46" s="302"/>
      <c r="M46" s="303"/>
      <c r="N46" s="39"/>
      <c r="O46" s="24"/>
      <c r="P46" s="24"/>
      <c r="Q46" s="24"/>
      <c r="R46" s="24"/>
    </row>
    <row r="47" spans="9:18" ht="15" customHeight="1">
      <c r="I47" s="34"/>
      <c r="J47" s="13"/>
      <c r="K47" s="285" t="s">
        <v>157</v>
      </c>
      <c r="L47" s="285"/>
      <c r="M47" s="286"/>
      <c r="N47" s="160">
        <f>SUM(N48:N52)</f>
        <v>905684926</v>
      </c>
      <c r="O47" s="160">
        <f>SUM(O48:O52)</f>
        <v>944541673</v>
      </c>
      <c r="P47" s="160">
        <f>SUM(P48:P52)</f>
        <v>944062252</v>
      </c>
      <c r="Q47" s="195">
        <f>100*P47/P$72</f>
        <v>82.13637062140991</v>
      </c>
      <c r="R47" s="206">
        <f>100*(P47-O47)/O47</f>
        <v>-0.05075699820393208</v>
      </c>
    </row>
    <row r="48" spans="9:18" ht="15" customHeight="1">
      <c r="I48" s="34"/>
      <c r="J48" s="62"/>
      <c r="K48" s="89"/>
      <c r="L48" s="285" t="s">
        <v>158</v>
      </c>
      <c r="M48" s="286"/>
      <c r="N48" s="182">
        <v>573586533</v>
      </c>
      <c r="O48" s="160">
        <v>600504634</v>
      </c>
      <c r="P48" s="160">
        <v>602360992</v>
      </c>
      <c r="Q48" s="195">
        <f aca="true" t="shared" si="5" ref="Q48:Q72">100*P48/P$72</f>
        <v>52.407291555167625</v>
      </c>
      <c r="R48" s="206">
        <f aca="true" t="shared" si="6" ref="R48:R72">100*(P48-O48)/O48</f>
        <v>0.30913300162809404</v>
      </c>
    </row>
    <row r="49" spans="9:18" ht="15" customHeight="1">
      <c r="I49" s="34"/>
      <c r="J49" s="62"/>
      <c r="K49" s="89"/>
      <c r="L49" s="285" t="s">
        <v>159</v>
      </c>
      <c r="M49" s="286"/>
      <c r="N49" s="182">
        <v>148079265</v>
      </c>
      <c r="O49" s="160">
        <v>149219848</v>
      </c>
      <c r="P49" s="160">
        <v>147268181</v>
      </c>
      <c r="Q49" s="195">
        <f t="shared" si="5"/>
        <v>12.812792662487343</v>
      </c>
      <c r="R49" s="206">
        <f t="shared" si="6"/>
        <v>-1.3079138105005979</v>
      </c>
    </row>
    <row r="50" spans="9:18" ht="15" customHeight="1">
      <c r="I50" s="34"/>
      <c r="J50" s="62"/>
      <c r="K50" s="89"/>
      <c r="L50" s="285" t="s">
        <v>160</v>
      </c>
      <c r="M50" s="286"/>
      <c r="N50" s="182">
        <v>45106826</v>
      </c>
      <c r="O50" s="160">
        <v>44275412</v>
      </c>
      <c r="P50" s="160">
        <v>46033826</v>
      </c>
      <c r="Q50" s="195">
        <f t="shared" si="5"/>
        <v>4.0050869372727504</v>
      </c>
      <c r="R50" s="206">
        <f t="shared" si="6"/>
        <v>3.9715361654906793</v>
      </c>
    </row>
    <row r="51" spans="9:18" ht="15" customHeight="1">
      <c r="I51" s="34"/>
      <c r="J51" s="62"/>
      <c r="K51" s="89"/>
      <c r="L51" s="285" t="s">
        <v>161</v>
      </c>
      <c r="M51" s="286"/>
      <c r="N51" s="182">
        <v>12191394</v>
      </c>
      <c r="O51" s="160">
        <v>12416088</v>
      </c>
      <c r="P51" s="160">
        <v>12303421</v>
      </c>
      <c r="Q51" s="195">
        <f t="shared" si="5"/>
        <v>1.0704361338739743</v>
      </c>
      <c r="R51" s="206">
        <f t="shared" si="6"/>
        <v>-0.9074275246760494</v>
      </c>
    </row>
    <row r="52" spans="9:18" ht="15" customHeight="1">
      <c r="I52" s="34"/>
      <c r="J52" s="62"/>
      <c r="K52" s="89"/>
      <c r="L52" s="285" t="s">
        <v>162</v>
      </c>
      <c r="M52" s="286"/>
      <c r="N52" s="182">
        <v>126720908</v>
      </c>
      <c r="O52" s="160">
        <v>138125691</v>
      </c>
      <c r="P52" s="160">
        <v>136095832</v>
      </c>
      <c r="Q52" s="195">
        <f t="shared" si="5"/>
        <v>11.840763332608217</v>
      </c>
      <c r="R52" s="206">
        <f t="shared" si="6"/>
        <v>-1.469573824611672</v>
      </c>
    </row>
    <row r="53" spans="9:18" ht="15" customHeight="1">
      <c r="I53" s="34"/>
      <c r="J53" s="62"/>
      <c r="K53" s="285" t="s">
        <v>222</v>
      </c>
      <c r="L53" s="285"/>
      <c r="M53" s="286"/>
      <c r="N53" s="160">
        <f>SUM(N54:N56)</f>
        <v>10543087</v>
      </c>
      <c r="O53" s="160">
        <f>SUM(O54:O56)</f>
        <v>10203123</v>
      </c>
      <c r="P53" s="160">
        <f>SUM(P54:P56)</f>
        <v>9689713</v>
      </c>
      <c r="Q53" s="195">
        <f t="shared" si="5"/>
        <v>0.8430353575699303</v>
      </c>
      <c r="R53" s="206">
        <f t="shared" si="6"/>
        <v>-5.031890726006146</v>
      </c>
    </row>
    <row r="54" spans="9:18" ht="15" customHeight="1">
      <c r="I54" s="34"/>
      <c r="J54" s="62"/>
      <c r="K54" s="89"/>
      <c r="L54" s="285" t="s">
        <v>158</v>
      </c>
      <c r="M54" s="286"/>
      <c r="N54" s="182">
        <v>9733721</v>
      </c>
      <c r="O54" s="160">
        <v>9442329</v>
      </c>
      <c r="P54" s="160">
        <v>9063742</v>
      </c>
      <c r="Q54" s="195">
        <f t="shared" si="5"/>
        <v>0.7885739214248756</v>
      </c>
      <c r="R54" s="206">
        <f t="shared" si="6"/>
        <v>-4.009466308577047</v>
      </c>
    </row>
    <row r="55" spans="9:18" ht="15" customHeight="1">
      <c r="I55" s="34"/>
      <c r="J55" s="62"/>
      <c r="K55" s="89"/>
      <c r="L55" s="285" t="s">
        <v>159</v>
      </c>
      <c r="M55" s="286"/>
      <c r="N55" s="182">
        <v>756847</v>
      </c>
      <c r="O55" s="160">
        <v>717972</v>
      </c>
      <c r="P55" s="160">
        <v>588759</v>
      </c>
      <c r="Q55" s="195">
        <f t="shared" si="5"/>
        <v>0.05122387568006551</v>
      </c>
      <c r="R55" s="206">
        <f t="shared" si="6"/>
        <v>-17.996941384900804</v>
      </c>
    </row>
    <row r="56" spans="1:18" ht="15" customHeight="1">
      <c r="A56" s="238" t="s">
        <v>188</v>
      </c>
      <c r="B56" s="238"/>
      <c r="C56" s="238"/>
      <c r="D56" s="238"/>
      <c r="E56" s="238"/>
      <c r="F56" s="238"/>
      <c r="G56" s="238"/>
      <c r="H56" s="238"/>
      <c r="I56" s="34"/>
      <c r="J56" s="62"/>
      <c r="K56" s="89"/>
      <c r="L56" s="285" t="s">
        <v>162</v>
      </c>
      <c r="M56" s="286"/>
      <c r="N56" s="182">
        <v>52519</v>
      </c>
      <c r="O56" s="160">
        <v>42822</v>
      </c>
      <c r="P56" s="160">
        <v>37212</v>
      </c>
      <c r="Q56" s="195">
        <f t="shared" si="5"/>
        <v>0.0032375604649892364</v>
      </c>
      <c r="R56" s="206">
        <f t="shared" si="6"/>
        <v>-13.10074260893933</v>
      </c>
    </row>
    <row r="57" spans="1:18" ht="15" customHeight="1">
      <c r="A57" s="300" t="s">
        <v>223</v>
      </c>
      <c r="B57" s="300"/>
      <c r="C57" s="300"/>
      <c r="D57" s="300"/>
      <c r="E57" s="300"/>
      <c r="F57" s="300"/>
      <c r="G57" s="300"/>
      <c r="H57" s="300"/>
      <c r="I57" s="34"/>
      <c r="J57" s="62"/>
      <c r="K57" s="285" t="s">
        <v>163</v>
      </c>
      <c r="L57" s="285"/>
      <c r="M57" s="286"/>
      <c r="N57" s="182">
        <v>38303727</v>
      </c>
      <c r="O57" s="160">
        <v>59299478</v>
      </c>
      <c r="P57" s="160">
        <v>101248841</v>
      </c>
      <c r="Q57" s="195">
        <f t="shared" si="5"/>
        <v>8.808966052552437</v>
      </c>
      <c r="R57" s="206">
        <f t="shared" si="6"/>
        <v>70.74153839937681</v>
      </c>
    </row>
    <row r="58" spans="2:18" ht="15" customHeight="1" thickBot="1">
      <c r="B58" s="7"/>
      <c r="C58" s="7"/>
      <c r="D58" s="7"/>
      <c r="E58" s="7"/>
      <c r="F58" s="7"/>
      <c r="G58" s="7"/>
      <c r="H58" s="8" t="s">
        <v>224</v>
      </c>
      <c r="I58" s="34"/>
      <c r="J58" s="293" t="s">
        <v>164</v>
      </c>
      <c r="K58" s="293"/>
      <c r="L58" s="293"/>
      <c r="M58" s="294"/>
      <c r="N58" s="184">
        <f>SUM(N47,N53,N57)</f>
        <v>954531740</v>
      </c>
      <c r="O58" s="184">
        <f>SUM(O47,O53,O57)</f>
        <v>1014044274</v>
      </c>
      <c r="P58" s="184">
        <f>SUM(P47,P53,P57)</f>
        <v>1055000806</v>
      </c>
      <c r="Q58" s="197">
        <f t="shared" si="5"/>
        <v>91.78837203153228</v>
      </c>
      <c r="R58" s="209">
        <f t="shared" si="6"/>
        <v>4.038929369271306</v>
      </c>
    </row>
    <row r="59" spans="1:240" s="13" customFormat="1" ht="15" customHeight="1">
      <c r="A59" s="295" t="s">
        <v>225</v>
      </c>
      <c r="B59" s="249"/>
      <c r="C59" s="296" t="s">
        <v>165</v>
      </c>
      <c r="D59" s="284"/>
      <c r="E59" s="297"/>
      <c r="F59" s="296" t="s">
        <v>166</v>
      </c>
      <c r="G59" s="284"/>
      <c r="H59" s="284"/>
      <c r="I59" s="34"/>
      <c r="J59" s="289" t="s">
        <v>167</v>
      </c>
      <c r="K59" s="289"/>
      <c r="L59" s="289"/>
      <c r="M59" s="290"/>
      <c r="N59" s="200"/>
      <c r="O59" s="159"/>
      <c r="P59" s="159"/>
      <c r="Q59" s="159"/>
      <c r="R59" s="159"/>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row>
    <row r="60" spans="1:25" ht="15" customHeight="1">
      <c r="A60" s="274"/>
      <c r="B60" s="246"/>
      <c r="C60" s="144" t="s">
        <v>452</v>
      </c>
      <c r="D60" s="144" t="s">
        <v>453</v>
      </c>
      <c r="E60" s="144" t="s">
        <v>454</v>
      </c>
      <c r="F60" s="144" t="s">
        <v>452</v>
      </c>
      <c r="G60" s="144" t="s">
        <v>453</v>
      </c>
      <c r="H60" s="180" t="s">
        <v>454</v>
      </c>
      <c r="I60" s="62"/>
      <c r="J60" s="13"/>
      <c r="K60" s="285" t="s">
        <v>168</v>
      </c>
      <c r="L60" s="285"/>
      <c r="M60" s="286"/>
      <c r="N60" s="207">
        <v>486000</v>
      </c>
      <c r="O60" s="208">
        <v>486000</v>
      </c>
      <c r="P60" s="208" t="s">
        <v>497</v>
      </c>
      <c r="Q60" s="195">
        <v>0</v>
      </c>
      <c r="R60" s="206">
        <v>-100</v>
      </c>
      <c r="S60" s="62"/>
      <c r="T60" s="62"/>
      <c r="U60" s="62"/>
      <c r="V60" s="62"/>
      <c r="W60" s="62"/>
      <c r="X60" s="62"/>
      <c r="Y60" s="62"/>
    </row>
    <row r="61" spans="1:18" ht="15" customHeight="1">
      <c r="A61" s="298" t="s">
        <v>169</v>
      </c>
      <c r="B61" s="299"/>
      <c r="C61" s="92">
        <v>8572460</v>
      </c>
      <c r="D61" s="64">
        <v>8288570</v>
      </c>
      <c r="E61" s="64">
        <v>8168840</v>
      </c>
      <c r="F61" s="64">
        <v>8071152</v>
      </c>
      <c r="G61" s="64">
        <v>7724743</v>
      </c>
      <c r="H61" s="64">
        <v>7618181</v>
      </c>
      <c r="I61" s="34"/>
      <c r="J61" s="13"/>
      <c r="K61" s="285" t="s">
        <v>170</v>
      </c>
      <c r="L61" s="285"/>
      <c r="M61" s="286"/>
      <c r="N61" s="207">
        <v>396932</v>
      </c>
      <c r="O61" s="208">
        <v>411332</v>
      </c>
      <c r="P61" s="208">
        <v>411332</v>
      </c>
      <c r="Q61" s="195">
        <f t="shared" si="5"/>
        <v>0.03578717137442095</v>
      </c>
      <c r="R61" s="206">
        <f t="shared" si="6"/>
        <v>0</v>
      </c>
    </row>
    <row r="62" spans="1:18" ht="15" customHeight="1">
      <c r="A62" s="285" t="s">
        <v>168</v>
      </c>
      <c r="B62" s="286"/>
      <c r="C62" s="22">
        <v>488719</v>
      </c>
      <c r="D62" s="14">
        <v>7140</v>
      </c>
      <c r="E62" s="14">
        <v>2552768</v>
      </c>
      <c r="F62" s="14">
        <v>488719</v>
      </c>
      <c r="G62" s="14">
        <v>7140</v>
      </c>
      <c r="H62" s="14">
        <v>2552768</v>
      </c>
      <c r="I62" s="34"/>
      <c r="J62" s="13"/>
      <c r="K62" s="285" t="s">
        <v>171</v>
      </c>
      <c r="L62" s="285"/>
      <c r="M62" s="286"/>
      <c r="N62" s="207">
        <v>15203284</v>
      </c>
      <c r="O62" s="208">
        <v>14711315</v>
      </c>
      <c r="P62" s="208">
        <v>13872348</v>
      </c>
      <c r="Q62" s="195">
        <f t="shared" si="5"/>
        <v>1.2069376932541251</v>
      </c>
      <c r="R62" s="206">
        <f t="shared" si="6"/>
        <v>-5.702868846190841</v>
      </c>
    </row>
    <row r="63" spans="1:18" ht="15" customHeight="1">
      <c r="A63" s="285" t="s">
        <v>170</v>
      </c>
      <c r="B63" s="286"/>
      <c r="C63" s="22">
        <v>129759</v>
      </c>
      <c r="D63" s="14">
        <v>138264</v>
      </c>
      <c r="E63" s="14">
        <v>132645</v>
      </c>
      <c r="F63" s="14">
        <v>102900</v>
      </c>
      <c r="G63" s="14">
        <v>86954</v>
      </c>
      <c r="H63" s="14">
        <v>92566</v>
      </c>
      <c r="I63" s="34"/>
      <c r="J63" s="13"/>
      <c r="K63" s="285" t="s">
        <v>172</v>
      </c>
      <c r="L63" s="285"/>
      <c r="M63" s="286"/>
      <c r="N63" s="207">
        <v>58200</v>
      </c>
      <c r="O63" s="208">
        <v>58200</v>
      </c>
      <c r="P63" s="208">
        <v>64533</v>
      </c>
      <c r="Q63" s="195">
        <f t="shared" si="5"/>
        <v>0.005614572973426593</v>
      </c>
      <c r="R63" s="206">
        <f t="shared" si="6"/>
        <v>10.881443298969073</v>
      </c>
    </row>
    <row r="64" spans="1:18" ht="15" customHeight="1">
      <c r="A64" s="285" t="s">
        <v>172</v>
      </c>
      <c r="B64" s="286"/>
      <c r="C64" s="22">
        <v>184086</v>
      </c>
      <c r="D64" s="14">
        <v>149002</v>
      </c>
      <c r="E64" s="14">
        <v>136388</v>
      </c>
      <c r="F64" s="14">
        <v>154029</v>
      </c>
      <c r="G64" s="14">
        <v>124289</v>
      </c>
      <c r="H64" s="14">
        <v>96495</v>
      </c>
      <c r="I64" s="34"/>
      <c r="J64" s="13"/>
      <c r="K64" s="285" t="s">
        <v>173</v>
      </c>
      <c r="L64" s="285"/>
      <c r="M64" s="286"/>
      <c r="N64" s="207">
        <v>3265230</v>
      </c>
      <c r="O64" s="208">
        <v>4415849</v>
      </c>
      <c r="P64" s="208">
        <v>4634372</v>
      </c>
      <c r="Q64" s="195">
        <f t="shared" si="5"/>
        <v>0.4032048685169595</v>
      </c>
      <c r="R64" s="206">
        <f t="shared" si="6"/>
        <v>4.948606711868997</v>
      </c>
    </row>
    <row r="65" spans="1:18" ht="15" customHeight="1">
      <c r="A65" s="285" t="s">
        <v>174</v>
      </c>
      <c r="B65" s="286"/>
      <c r="C65" s="22">
        <v>325052</v>
      </c>
      <c r="D65" s="14">
        <v>259315</v>
      </c>
      <c r="E65" s="14">
        <v>287408</v>
      </c>
      <c r="F65" s="14">
        <v>155160</v>
      </c>
      <c r="G65" s="14">
        <v>40028</v>
      </c>
      <c r="H65" s="14">
        <v>32905</v>
      </c>
      <c r="I65" s="34"/>
      <c r="J65" s="13"/>
      <c r="K65" s="285" t="s">
        <v>175</v>
      </c>
      <c r="L65" s="285"/>
      <c r="M65" s="286"/>
      <c r="N65" s="207">
        <v>11980609</v>
      </c>
      <c r="O65" s="208">
        <v>12318824</v>
      </c>
      <c r="P65" s="208">
        <v>12374399</v>
      </c>
      <c r="Q65" s="195">
        <f t="shared" si="5"/>
        <v>1.0766114420187665</v>
      </c>
      <c r="R65" s="206">
        <f t="shared" si="6"/>
        <v>0.45113884247392444</v>
      </c>
    </row>
    <row r="66" spans="1:18" ht="15" customHeight="1">
      <c r="A66" s="285" t="s">
        <v>176</v>
      </c>
      <c r="B66" s="286"/>
      <c r="C66" s="22">
        <v>94182</v>
      </c>
      <c r="D66" s="14">
        <v>129306</v>
      </c>
      <c r="E66" s="14">
        <v>147955</v>
      </c>
      <c r="F66" s="14">
        <v>27425</v>
      </c>
      <c r="G66" s="14">
        <v>30832</v>
      </c>
      <c r="H66" s="14">
        <v>35644</v>
      </c>
      <c r="I66" s="34"/>
      <c r="J66" s="293" t="s">
        <v>164</v>
      </c>
      <c r="K66" s="293"/>
      <c r="L66" s="293"/>
      <c r="M66" s="294"/>
      <c r="N66" s="184">
        <f>SUM(N60:N65)</f>
        <v>31390255</v>
      </c>
      <c r="O66" s="184">
        <f>SUM(O60:O65)</f>
        <v>32401520</v>
      </c>
      <c r="P66" s="184">
        <f>SUM(P60:P65)</f>
        <v>31356984</v>
      </c>
      <c r="Q66" s="197">
        <f t="shared" si="5"/>
        <v>2.7281557481376986</v>
      </c>
      <c r="R66" s="209">
        <f t="shared" si="6"/>
        <v>-3.223725306714006</v>
      </c>
    </row>
    <row r="67" spans="1:18" ht="15" customHeight="1">
      <c r="A67" s="285" t="s">
        <v>177</v>
      </c>
      <c r="B67" s="286"/>
      <c r="C67" s="22">
        <v>18409827</v>
      </c>
      <c r="D67" s="14">
        <v>16516496</v>
      </c>
      <c r="E67" s="14">
        <v>14849645</v>
      </c>
      <c r="F67" s="14">
        <v>18409827</v>
      </c>
      <c r="G67" s="14">
        <v>16516496</v>
      </c>
      <c r="H67" s="14">
        <v>14849645</v>
      </c>
      <c r="I67" s="34"/>
      <c r="J67" s="289" t="s">
        <v>178</v>
      </c>
      <c r="K67" s="289"/>
      <c r="L67" s="289"/>
      <c r="M67" s="290"/>
      <c r="N67" s="200"/>
      <c r="O67" s="159"/>
      <c r="P67" s="159"/>
      <c r="Q67" s="159"/>
      <c r="R67" s="159"/>
    </row>
    <row r="68" spans="1:18" ht="15" customHeight="1">
      <c r="A68" s="285" t="s">
        <v>179</v>
      </c>
      <c r="B68" s="286"/>
      <c r="C68" s="22">
        <v>8417417</v>
      </c>
      <c r="D68" s="14">
        <v>5029796</v>
      </c>
      <c r="E68" s="14">
        <v>5832636</v>
      </c>
      <c r="F68" s="14">
        <v>5043183</v>
      </c>
      <c r="G68" s="14">
        <v>1240519</v>
      </c>
      <c r="H68" s="14">
        <v>3473591</v>
      </c>
      <c r="J68" s="13"/>
      <c r="K68" s="285" t="s">
        <v>180</v>
      </c>
      <c r="L68" s="285"/>
      <c r="M68" s="286"/>
      <c r="N68" s="207">
        <v>12032735</v>
      </c>
      <c r="O68" s="208">
        <v>11488299</v>
      </c>
      <c r="P68" s="208">
        <v>10842268</v>
      </c>
      <c r="Q68" s="195">
        <f t="shared" si="5"/>
        <v>0.943311249801621</v>
      </c>
      <c r="R68" s="206">
        <f t="shared" si="6"/>
        <v>-5.6233825390512555</v>
      </c>
    </row>
    <row r="69" spans="1:18" ht="15" customHeight="1">
      <c r="A69" s="285" t="s">
        <v>173</v>
      </c>
      <c r="B69" s="286"/>
      <c r="C69" s="22">
        <v>3658014</v>
      </c>
      <c r="D69" s="14">
        <v>4018185</v>
      </c>
      <c r="E69" s="14">
        <v>1993562</v>
      </c>
      <c r="F69" s="14">
        <v>3657098</v>
      </c>
      <c r="G69" s="14">
        <v>4017687</v>
      </c>
      <c r="H69" s="14">
        <v>1971996</v>
      </c>
      <c r="J69" s="13"/>
      <c r="K69" s="285" t="s">
        <v>181</v>
      </c>
      <c r="L69" s="285"/>
      <c r="M69" s="286"/>
      <c r="N69" s="207">
        <v>2185729</v>
      </c>
      <c r="O69" s="208">
        <v>2551405</v>
      </c>
      <c r="P69" s="208">
        <v>2820785</v>
      </c>
      <c r="Q69" s="195">
        <f t="shared" si="5"/>
        <v>0.24541712340735952</v>
      </c>
      <c r="R69" s="206">
        <f t="shared" si="6"/>
        <v>10.558104260201732</v>
      </c>
    </row>
    <row r="70" spans="1:18" ht="15" customHeight="1">
      <c r="A70" s="285" t="s">
        <v>175</v>
      </c>
      <c r="B70" s="286"/>
      <c r="C70" s="22">
        <v>6083238</v>
      </c>
      <c r="D70" s="14">
        <v>6496462</v>
      </c>
      <c r="E70" s="14">
        <v>5623385</v>
      </c>
      <c r="F70" s="14">
        <v>6082433</v>
      </c>
      <c r="G70" s="14">
        <v>6496458</v>
      </c>
      <c r="H70" s="14">
        <v>5619701</v>
      </c>
      <c r="J70" s="13"/>
      <c r="K70" s="285" t="s">
        <v>182</v>
      </c>
      <c r="L70" s="285"/>
      <c r="M70" s="286"/>
      <c r="N70" s="207">
        <v>57199887</v>
      </c>
      <c r="O70" s="208">
        <v>53551630</v>
      </c>
      <c r="P70" s="208">
        <v>49363096</v>
      </c>
      <c r="Q70" s="195">
        <f t="shared" si="5"/>
        <v>4.294743847121045</v>
      </c>
      <c r="R70" s="206">
        <f t="shared" si="6"/>
        <v>-7.8214874131749115</v>
      </c>
    </row>
    <row r="71" spans="1:18" ht="15" customHeight="1">
      <c r="A71" s="285" t="s">
        <v>183</v>
      </c>
      <c r="B71" s="286"/>
      <c r="C71" s="22">
        <v>398641</v>
      </c>
      <c r="D71" s="14">
        <v>420938</v>
      </c>
      <c r="E71" s="14">
        <v>419042</v>
      </c>
      <c r="F71" s="14">
        <v>391231</v>
      </c>
      <c r="G71" s="14">
        <v>404220</v>
      </c>
      <c r="H71" s="14">
        <v>405695</v>
      </c>
      <c r="J71" s="287" t="s">
        <v>164</v>
      </c>
      <c r="K71" s="287"/>
      <c r="L71" s="287"/>
      <c r="M71" s="288"/>
      <c r="N71" s="202">
        <f>SUM(N68:N70)</f>
        <v>71418351</v>
      </c>
      <c r="O71" s="202">
        <f>SUM(O68:O70)</f>
        <v>67591334</v>
      </c>
      <c r="P71" s="202">
        <f>SUM(P68:P70)</f>
        <v>63026149</v>
      </c>
      <c r="Q71" s="210">
        <f t="shared" si="5"/>
        <v>5.483472220330025</v>
      </c>
      <c r="R71" s="209">
        <f t="shared" si="6"/>
        <v>-6.754098091924033</v>
      </c>
    </row>
    <row r="72" spans="1:18" ht="15" customHeight="1">
      <c r="A72" s="287" t="s">
        <v>226</v>
      </c>
      <c r="B72" s="288"/>
      <c r="C72" s="202">
        <f aca="true" t="shared" si="7" ref="C72:H72">SUM(C61:C71)</f>
        <v>46761395</v>
      </c>
      <c r="D72" s="202">
        <f t="shared" si="7"/>
        <v>41453474</v>
      </c>
      <c r="E72" s="202">
        <f t="shared" si="7"/>
        <v>40144274</v>
      </c>
      <c r="F72" s="202">
        <f t="shared" si="7"/>
        <v>42583157</v>
      </c>
      <c r="G72" s="202">
        <f t="shared" si="7"/>
        <v>36689366</v>
      </c>
      <c r="H72" s="202">
        <f t="shared" si="7"/>
        <v>36749187</v>
      </c>
      <c r="J72" s="291" t="s">
        <v>184</v>
      </c>
      <c r="K72" s="291"/>
      <c r="L72" s="291"/>
      <c r="M72" s="292"/>
      <c r="N72" s="211">
        <f>SUM(N58,N66,N71)</f>
        <v>1057340346</v>
      </c>
      <c r="O72" s="211">
        <f>SUM(O58,O66,O71)</f>
        <v>1114037128</v>
      </c>
      <c r="P72" s="211">
        <f>SUM(P58,P66,P71)</f>
        <v>1149383939</v>
      </c>
      <c r="Q72" s="210">
        <f t="shared" si="5"/>
        <v>100</v>
      </c>
      <c r="R72" s="212">
        <f t="shared" si="6"/>
        <v>3.1728575387300735</v>
      </c>
    </row>
    <row r="73" spans="1:10" ht="15" customHeight="1">
      <c r="A73" s="34" t="s">
        <v>123</v>
      </c>
      <c r="B73" s="34"/>
      <c r="C73" s="34"/>
      <c r="D73" s="34"/>
      <c r="E73" s="34"/>
      <c r="F73" s="34"/>
      <c r="G73" s="34"/>
      <c r="H73" s="34"/>
      <c r="J73" s="5" t="s">
        <v>123</v>
      </c>
    </row>
    <row r="74" ht="15" customHeight="1"/>
    <row r="75" ht="15" customHeight="1"/>
    <row r="77" ht="14.25">
      <c r="P77" s="17"/>
    </row>
  </sheetData>
  <sheetProtection/>
  <mergeCells count="107">
    <mergeCell ref="A2:H2"/>
    <mergeCell ref="J2:R2"/>
    <mergeCell ref="A3:H3"/>
    <mergeCell ref="J3:R3"/>
    <mergeCell ref="A5:C5"/>
    <mergeCell ref="J5:L6"/>
    <mergeCell ref="B7:C7"/>
    <mergeCell ref="J7:L7"/>
    <mergeCell ref="B8:C8"/>
    <mergeCell ref="J8:L8"/>
    <mergeCell ref="M5:O5"/>
    <mergeCell ref="P5:R5"/>
    <mergeCell ref="A6:C6"/>
    <mergeCell ref="B19:C19"/>
    <mergeCell ref="B20:C20"/>
    <mergeCell ref="B9:C9"/>
    <mergeCell ref="J9:L9"/>
    <mergeCell ref="B10:C10"/>
    <mergeCell ref="J10:L10"/>
    <mergeCell ref="B11:C11"/>
    <mergeCell ref="J11:L11"/>
    <mergeCell ref="B12:C12"/>
    <mergeCell ref="J12:L12"/>
    <mergeCell ref="B13:C13"/>
    <mergeCell ref="B14:C14"/>
    <mergeCell ref="B15:C15"/>
    <mergeCell ref="B16:C16"/>
    <mergeCell ref="B17:C17"/>
    <mergeCell ref="B18:C18"/>
    <mergeCell ref="B29:C29"/>
    <mergeCell ref="J29:L29"/>
    <mergeCell ref="B21:C21"/>
    <mergeCell ref="J21:Q21"/>
    <mergeCell ref="A23:C23"/>
    <mergeCell ref="J23:L23"/>
    <mergeCell ref="B24:C24"/>
    <mergeCell ref="J24:L24"/>
    <mergeCell ref="B25:C25"/>
    <mergeCell ref="J25:L25"/>
    <mergeCell ref="B26:C26"/>
    <mergeCell ref="J26:L26"/>
    <mergeCell ref="B27:C27"/>
    <mergeCell ref="J27:L27"/>
    <mergeCell ref="B28:C28"/>
    <mergeCell ref="J28:L28"/>
    <mergeCell ref="A39:C39"/>
    <mergeCell ref="A41:C41"/>
    <mergeCell ref="B30:C30"/>
    <mergeCell ref="J30:L30"/>
    <mergeCell ref="B31:C31"/>
    <mergeCell ref="J31:L31"/>
    <mergeCell ref="B32:C32"/>
    <mergeCell ref="J32:L32"/>
    <mergeCell ref="B33:C33"/>
    <mergeCell ref="J33:L33"/>
    <mergeCell ref="B34:C34"/>
    <mergeCell ref="J34:L34"/>
    <mergeCell ref="B35:C35"/>
    <mergeCell ref="J35:L35"/>
    <mergeCell ref="J36:L36"/>
    <mergeCell ref="A37:C37"/>
    <mergeCell ref="A57:H57"/>
    <mergeCell ref="K57:M57"/>
    <mergeCell ref="J43:R43"/>
    <mergeCell ref="J45:M45"/>
    <mergeCell ref="J46:M46"/>
    <mergeCell ref="K47:M47"/>
    <mergeCell ref="L48:M48"/>
    <mergeCell ref="L49:M49"/>
    <mergeCell ref="L50:M50"/>
    <mergeCell ref="L51:M51"/>
    <mergeCell ref="L52:M52"/>
    <mergeCell ref="K53:M53"/>
    <mergeCell ref="L54:M54"/>
    <mergeCell ref="L55:M55"/>
    <mergeCell ref="A56:H56"/>
    <mergeCell ref="L56:M56"/>
    <mergeCell ref="A68:B68"/>
    <mergeCell ref="K68:M68"/>
    <mergeCell ref="J58:M58"/>
    <mergeCell ref="A59:B60"/>
    <mergeCell ref="C59:E59"/>
    <mergeCell ref="F59:H59"/>
    <mergeCell ref="J59:M59"/>
    <mergeCell ref="K60:M60"/>
    <mergeCell ref="A61:B61"/>
    <mergeCell ref="K61:M61"/>
    <mergeCell ref="A62:B62"/>
    <mergeCell ref="K62:M62"/>
    <mergeCell ref="A63:B63"/>
    <mergeCell ref="K63:M63"/>
    <mergeCell ref="A72:B72"/>
    <mergeCell ref="J72:M72"/>
    <mergeCell ref="A65:B65"/>
    <mergeCell ref="K65:M65"/>
    <mergeCell ref="A66:B66"/>
    <mergeCell ref="J66:M66"/>
    <mergeCell ref="A70:B70"/>
    <mergeCell ref="K70:M70"/>
    <mergeCell ref="A71:B71"/>
    <mergeCell ref="J71:M71"/>
    <mergeCell ref="A64:B64"/>
    <mergeCell ref="K64:M64"/>
    <mergeCell ref="A67:B67"/>
    <mergeCell ref="J67:M67"/>
    <mergeCell ref="A69:B69"/>
    <mergeCell ref="K69:M69"/>
  </mergeCells>
  <printOptions/>
  <pageMargins left="1.3779527559055118" right="0.1968503937007874" top="0.984251968503937" bottom="0.984251968503937" header="0.5118110236220472" footer="0.5118110236220472"/>
  <pageSetup fitToHeight="1" fitToWidth="1" horizontalDpi="600" verticalDpi="600" orientation="landscape" paperSize="8" scale="68" r:id="rId1"/>
</worksheet>
</file>

<file path=xl/worksheets/sheet4.xml><?xml version="1.0" encoding="utf-8"?>
<worksheet xmlns="http://schemas.openxmlformats.org/spreadsheetml/2006/main" xmlns:r="http://schemas.openxmlformats.org/officeDocument/2006/relationships">
  <sheetPr>
    <pageSetUpPr fitToPage="1"/>
  </sheetPr>
  <dimension ref="A1:AG95"/>
  <sheetViews>
    <sheetView view="pageBreakPreview" zoomScale="60" zoomScalePageLayoutView="0" workbookViewId="0" topLeftCell="O1">
      <selection activeCell="A1" sqref="A1"/>
    </sheetView>
  </sheetViews>
  <sheetFormatPr defaultColWidth="10.59765625" defaultRowHeight="15"/>
  <cols>
    <col min="1" max="1" width="8.59765625" style="112" customWidth="1"/>
    <col min="2" max="2" width="2.09765625" style="112" customWidth="1"/>
    <col min="3" max="3" width="16.59765625" style="112" customWidth="1"/>
    <col min="4" max="4" width="14.19921875" style="112" customWidth="1"/>
    <col min="5" max="5" width="14.3984375" style="112" customWidth="1"/>
    <col min="6" max="6" width="14.5" style="112" customWidth="1"/>
    <col min="7" max="7" width="12.59765625" style="5" customWidth="1"/>
    <col min="8" max="8" width="15.19921875" style="112" customWidth="1"/>
    <col min="9" max="9" width="15.59765625" style="112" customWidth="1"/>
    <col min="10" max="10" width="16.19921875" style="112" customWidth="1"/>
    <col min="11" max="11" width="12.59765625" style="5" customWidth="1"/>
    <col min="12" max="13" width="14.19921875" style="112" customWidth="1"/>
    <col min="14" max="14" width="15.69921875" style="112" customWidth="1"/>
    <col min="15" max="15" width="10.59765625" style="5" customWidth="1"/>
    <col min="16" max="18" width="15.59765625" style="112" customWidth="1"/>
    <col min="19" max="19" width="14.5" style="5" customWidth="1"/>
    <col min="20" max="20" width="15.59765625" style="112" customWidth="1"/>
    <col min="21" max="21" width="15.19921875" style="112" customWidth="1"/>
    <col min="22" max="22" width="16" style="112" customWidth="1"/>
    <col min="23" max="23" width="10.59765625" style="5" customWidth="1"/>
    <col min="24" max="16384" width="10.59765625" style="112" customWidth="1"/>
  </cols>
  <sheetData>
    <row r="1" spans="1:23" s="111" customFormat="1" ht="19.5" customHeight="1">
      <c r="A1" s="110" t="s">
        <v>252</v>
      </c>
      <c r="B1" s="110"/>
      <c r="G1" s="2"/>
      <c r="K1" s="2"/>
      <c r="O1" s="2"/>
      <c r="S1" s="2"/>
      <c r="W1" s="3" t="s">
        <v>253</v>
      </c>
    </row>
    <row r="2" spans="1:23" ht="19.5" customHeight="1">
      <c r="A2" s="313" t="s">
        <v>254</v>
      </c>
      <c r="B2" s="313"/>
      <c r="C2" s="313"/>
      <c r="D2" s="313"/>
      <c r="E2" s="313"/>
      <c r="F2" s="313"/>
      <c r="G2" s="313"/>
      <c r="H2" s="313"/>
      <c r="I2" s="313"/>
      <c r="J2" s="313"/>
      <c r="K2" s="313"/>
      <c r="L2" s="313"/>
      <c r="M2" s="313"/>
      <c r="N2" s="313"/>
      <c r="O2" s="313"/>
      <c r="P2" s="313"/>
      <c r="Q2" s="313"/>
      <c r="R2" s="313"/>
      <c r="S2" s="313"/>
      <c r="T2" s="313"/>
      <c r="U2" s="313"/>
      <c r="V2" s="313"/>
      <c r="W2" s="313"/>
    </row>
    <row r="3" spans="1:23" ht="18" customHeight="1" thickBot="1">
      <c r="A3" s="5"/>
      <c r="B3" s="5"/>
      <c r="C3" s="113"/>
      <c r="D3" s="113"/>
      <c r="E3" s="113"/>
      <c r="F3" s="113"/>
      <c r="G3" s="114"/>
      <c r="H3" s="113"/>
      <c r="I3" s="113"/>
      <c r="J3" s="113"/>
      <c r="K3" s="114"/>
      <c r="L3" s="113"/>
      <c r="M3" s="113"/>
      <c r="N3" s="113"/>
      <c r="O3" s="114"/>
      <c r="P3" s="113"/>
      <c r="Q3" s="113"/>
      <c r="R3" s="113"/>
      <c r="S3" s="114"/>
      <c r="T3" s="113"/>
      <c r="U3" s="113"/>
      <c r="V3" s="113"/>
      <c r="W3" s="80" t="s">
        <v>111</v>
      </c>
    </row>
    <row r="4" spans="1:24" ht="21.75" customHeight="1">
      <c r="A4" s="314" t="s">
        <v>255</v>
      </c>
      <c r="B4" s="314"/>
      <c r="C4" s="249"/>
      <c r="D4" s="269" t="s">
        <v>487</v>
      </c>
      <c r="E4" s="315"/>
      <c r="F4" s="315"/>
      <c r="G4" s="316"/>
      <c r="H4" s="269" t="s">
        <v>488</v>
      </c>
      <c r="I4" s="315"/>
      <c r="J4" s="315"/>
      <c r="K4" s="316"/>
      <c r="L4" s="269" t="s">
        <v>489</v>
      </c>
      <c r="M4" s="315"/>
      <c r="N4" s="315"/>
      <c r="O4" s="316"/>
      <c r="P4" s="269" t="s">
        <v>490</v>
      </c>
      <c r="Q4" s="315"/>
      <c r="R4" s="315"/>
      <c r="S4" s="316"/>
      <c r="T4" s="269" t="s">
        <v>491</v>
      </c>
      <c r="U4" s="315"/>
      <c r="V4" s="315"/>
      <c r="W4" s="315"/>
      <c r="X4" s="14"/>
    </row>
    <row r="5" spans="1:24" ht="21.75" customHeight="1">
      <c r="A5" s="274"/>
      <c r="B5" s="274"/>
      <c r="C5" s="246"/>
      <c r="D5" s="115" t="s">
        <v>227</v>
      </c>
      <c r="E5" s="115" t="s">
        <v>228</v>
      </c>
      <c r="F5" s="115" t="s">
        <v>229</v>
      </c>
      <c r="G5" s="116" t="s">
        <v>256</v>
      </c>
      <c r="H5" s="115" t="s">
        <v>230</v>
      </c>
      <c r="I5" s="115" t="s">
        <v>228</v>
      </c>
      <c r="J5" s="115" t="s">
        <v>229</v>
      </c>
      <c r="K5" s="116" t="s">
        <v>256</v>
      </c>
      <c r="L5" s="115" t="s">
        <v>227</v>
      </c>
      <c r="M5" s="115" t="s">
        <v>231</v>
      </c>
      <c r="N5" s="115" t="s">
        <v>232</v>
      </c>
      <c r="O5" s="116" t="s">
        <v>256</v>
      </c>
      <c r="P5" s="115" t="s">
        <v>227</v>
      </c>
      <c r="Q5" s="115" t="s">
        <v>231</v>
      </c>
      <c r="R5" s="115" t="s">
        <v>232</v>
      </c>
      <c r="S5" s="116" t="s">
        <v>256</v>
      </c>
      <c r="T5" s="117" t="s">
        <v>227</v>
      </c>
      <c r="U5" s="115" t="s">
        <v>231</v>
      </c>
      <c r="V5" s="115" t="s">
        <v>232</v>
      </c>
      <c r="W5" s="118" t="s">
        <v>256</v>
      </c>
      <c r="X5" s="14"/>
    </row>
    <row r="6" spans="1:24" ht="21.75" customHeight="1">
      <c r="A6" s="319" t="s">
        <v>257</v>
      </c>
      <c r="B6" s="319"/>
      <c r="C6" s="320"/>
      <c r="D6" s="213">
        <f>SUM(D7:D27)</f>
        <v>136234000</v>
      </c>
      <c r="E6" s="214">
        <f>SUM(E7:E27)</f>
        <v>141114828</v>
      </c>
      <c r="F6" s="214">
        <f>SUM(F7:F27)</f>
        <v>137266248</v>
      </c>
      <c r="G6" s="215">
        <f>100*F6/E6</f>
        <v>97.27273167919675</v>
      </c>
      <c r="H6" s="214">
        <f>SUM(H7:H27)</f>
        <v>140145000</v>
      </c>
      <c r="I6" s="214">
        <f>SUM(I7:I27)</f>
        <v>145505981</v>
      </c>
      <c r="J6" s="214">
        <f>SUM(J7:J27)</f>
        <v>141882067</v>
      </c>
      <c r="K6" s="215">
        <f>100*J6/I6</f>
        <v>97.50943983532883</v>
      </c>
      <c r="L6" s="214">
        <f>SUM(L7:L27)</f>
        <v>136650000</v>
      </c>
      <c r="M6" s="214">
        <f>SUM(M7:M27)</f>
        <v>141863295</v>
      </c>
      <c r="N6" s="214">
        <f>SUM(N7:N27)</f>
        <v>137654813</v>
      </c>
      <c r="O6" s="215">
        <f>100*N6/M6</f>
        <v>97.03342432586244</v>
      </c>
      <c r="P6" s="214">
        <f>SUM(P7:P27)</f>
        <v>118953000</v>
      </c>
      <c r="Q6" s="214">
        <f>SUM(Q7:Q27)</f>
        <v>125032621</v>
      </c>
      <c r="R6" s="214">
        <f>SUM(R7:R27)</f>
        <v>121179580</v>
      </c>
      <c r="S6" s="215">
        <f>100*R6/Q6</f>
        <v>96.9183714064508</v>
      </c>
      <c r="T6" s="214">
        <f>SUM(T7:T27)</f>
        <v>117123000</v>
      </c>
      <c r="U6" s="214">
        <f>SUM(U7:U27)</f>
        <v>123376451</v>
      </c>
      <c r="V6" s="214">
        <f>SUM(V7:V27)</f>
        <v>119430172</v>
      </c>
      <c r="W6" s="215">
        <f>100*V6/U6</f>
        <v>96.80143255214887</v>
      </c>
      <c r="X6" s="14"/>
    </row>
    <row r="7" spans="1:24" ht="21.75" customHeight="1">
      <c r="A7" s="160"/>
      <c r="B7" s="160"/>
      <c r="C7" s="216" t="s">
        <v>233</v>
      </c>
      <c r="D7" s="207">
        <v>21286000</v>
      </c>
      <c r="E7" s="208">
        <v>22474862</v>
      </c>
      <c r="F7" s="208">
        <v>21352799</v>
      </c>
      <c r="G7" s="217">
        <f aca="true" t="shared" si="0" ref="G7:G26">100*F7/E7</f>
        <v>95.00747546303066</v>
      </c>
      <c r="H7" s="208">
        <v>20390500</v>
      </c>
      <c r="I7" s="208">
        <v>21693582</v>
      </c>
      <c r="J7" s="208">
        <v>20556094</v>
      </c>
      <c r="K7" s="217">
        <f aca="true" t="shared" si="1" ref="K7:K27">100*J7/I7</f>
        <v>94.75656901658749</v>
      </c>
      <c r="L7" s="208">
        <v>20262000</v>
      </c>
      <c r="M7" s="208">
        <v>21464751</v>
      </c>
      <c r="N7" s="208">
        <v>20291734</v>
      </c>
      <c r="O7" s="217">
        <f aca="true" t="shared" si="2" ref="O7:O27">100*N7/M7</f>
        <v>94.53514741447502</v>
      </c>
      <c r="P7" s="208">
        <v>19406000</v>
      </c>
      <c r="Q7" s="208">
        <v>20813691</v>
      </c>
      <c r="R7" s="208">
        <v>19594224</v>
      </c>
      <c r="S7" s="217">
        <f aca="true" t="shared" si="3" ref="S7:S27">100*R7/Q7</f>
        <v>94.1410343797263</v>
      </c>
      <c r="T7" s="208">
        <v>18547000</v>
      </c>
      <c r="U7" s="208">
        <v>20027094</v>
      </c>
      <c r="V7" s="208">
        <v>18775320</v>
      </c>
      <c r="W7" s="217">
        <f aca="true" t="shared" si="4" ref="W7:W27">100*V7/U7</f>
        <v>93.74959742037461</v>
      </c>
      <c r="X7" s="14"/>
    </row>
    <row r="8" spans="1:24" ht="21.75" customHeight="1">
      <c r="A8" s="218" t="s">
        <v>234</v>
      </c>
      <c r="B8" s="160"/>
      <c r="C8" s="216" t="s">
        <v>235</v>
      </c>
      <c r="D8" s="207">
        <v>7283000</v>
      </c>
      <c r="E8" s="208">
        <v>7480255</v>
      </c>
      <c r="F8" s="208">
        <v>7393151</v>
      </c>
      <c r="G8" s="217">
        <f t="shared" si="0"/>
        <v>98.83554771862724</v>
      </c>
      <c r="H8" s="208">
        <v>7296600</v>
      </c>
      <c r="I8" s="208">
        <v>7726789</v>
      </c>
      <c r="J8" s="208">
        <v>7655855</v>
      </c>
      <c r="K8" s="217">
        <f t="shared" si="1"/>
        <v>99.08197311975259</v>
      </c>
      <c r="L8" s="208">
        <v>7341000</v>
      </c>
      <c r="M8" s="208">
        <v>7646860</v>
      </c>
      <c r="N8" s="208">
        <v>7498610</v>
      </c>
      <c r="O8" s="217">
        <f t="shared" si="2"/>
        <v>98.0612957475356</v>
      </c>
      <c r="P8" s="208">
        <v>6131870</v>
      </c>
      <c r="Q8" s="208">
        <v>6562314</v>
      </c>
      <c r="R8" s="208">
        <v>6496579</v>
      </c>
      <c r="S8" s="217">
        <f t="shared" si="3"/>
        <v>98.99829541835395</v>
      </c>
      <c r="T8" s="208">
        <v>6542000</v>
      </c>
      <c r="U8" s="208">
        <v>7071043</v>
      </c>
      <c r="V8" s="208">
        <v>7014828</v>
      </c>
      <c r="W8" s="217">
        <f t="shared" si="4"/>
        <v>99.20499705630414</v>
      </c>
      <c r="X8" s="14"/>
    </row>
    <row r="9" spans="1:24" ht="21.75" customHeight="1">
      <c r="A9" s="218"/>
      <c r="B9" s="218"/>
      <c r="C9" s="216" t="s">
        <v>236</v>
      </c>
      <c r="D9" s="207">
        <v>3019000</v>
      </c>
      <c r="E9" s="208">
        <v>3046986</v>
      </c>
      <c r="F9" s="208">
        <v>3046986</v>
      </c>
      <c r="G9" s="217">
        <f t="shared" si="0"/>
        <v>100</v>
      </c>
      <c r="H9" s="208">
        <v>12208000</v>
      </c>
      <c r="I9" s="208">
        <v>12414367</v>
      </c>
      <c r="J9" s="208">
        <v>12414367</v>
      </c>
      <c r="K9" s="217">
        <f t="shared" si="1"/>
        <v>100</v>
      </c>
      <c r="L9" s="208">
        <v>11075000</v>
      </c>
      <c r="M9" s="208">
        <v>11202976</v>
      </c>
      <c r="N9" s="208">
        <v>11202976</v>
      </c>
      <c r="O9" s="217">
        <f t="shared" si="2"/>
        <v>100</v>
      </c>
      <c r="P9" s="208">
        <v>3173000</v>
      </c>
      <c r="Q9" s="208">
        <v>3580853</v>
      </c>
      <c r="R9" s="208">
        <v>3580853</v>
      </c>
      <c r="S9" s="217">
        <f t="shared" si="3"/>
        <v>100</v>
      </c>
      <c r="T9" s="208">
        <v>2181000</v>
      </c>
      <c r="U9" s="208">
        <v>2185744</v>
      </c>
      <c r="V9" s="208">
        <v>2185744</v>
      </c>
      <c r="W9" s="217">
        <f t="shared" si="4"/>
        <v>100</v>
      </c>
      <c r="X9" s="14"/>
    </row>
    <row r="10" spans="1:24" ht="21.75" customHeight="1">
      <c r="A10" s="317" t="s">
        <v>237</v>
      </c>
      <c r="B10" s="160"/>
      <c r="C10" s="216" t="s">
        <v>233</v>
      </c>
      <c r="D10" s="207">
        <v>2054500</v>
      </c>
      <c r="E10" s="208">
        <v>2262025</v>
      </c>
      <c r="F10" s="208">
        <v>2060623</v>
      </c>
      <c r="G10" s="217">
        <f t="shared" si="0"/>
        <v>91.09638487638288</v>
      </c>
      <c r="H10" s="208">
        <v>1926800</v>
      </c>
      <c r="I10" s="208">
        <v>2154169</v>
      </c>
      <c r="J10" s="208">
        <v>1939201</v>
      </c>
      <c r="K10" s="217">
        <f t="shared" si="1"/>
        <v>90.02083866214768</v>
      </c>
      <c r="L10" s="208">
        <v>1861500</v>
      </c>
      <c r="M10" s="208">
        <v>2087808</v>
      </c>
      <c r="N10" s="208">
        <v>1862423</v>
      </c>
      <c r="O10" s="217">
        <f t="shared" si="2"/>
        <v>89.20470656305561</v>
      </c>
      <c r="P10" s="208">
        <v>1745050</v>
      </c>
      <c r="Q10" s="208">
        <v>1966725</v>
      </c>
      <c r="R10" s="208">
        <v>1756790</v>
      </c>
      <c r="S10" s="217">
        <f t="shared" si="3"/>
        <v>89.32565559496116</v>
      </c>
      <c r="T10" s="208">
        <v>1669000</v>
      </c>
      <c r="U10" s="208">
        <v>1884837</v>
      </c>
      <c r="V10" s="208">
        <v>1675852</v>
      </c>
      <c r="W10" s="217">
        <f t="shared" si="4"/>
        <v>88.91230382255866</v>
      </c>
      <c r="X10" s="14"/>
    </row>
    <row r="11" spans="1:24" ht="21.75" customHeight="1">
      <c r="A11" s="317"/>
      <c r="B11" s="160"/>
      <c r="C11" s="216" t="s">
        <v>235</v>
      </c>
      <c r="D11" s="207">
        <v>33878000</v>
      </c>
      <c r="E11" s="208">
        <v>34553442</v>
      </c>
      <c r="F11" s="208">
        <v>34232392</v>
      </c>
      <c r="G11" s="217">
        <f t="shared" si="0"/>
        <v>99.07085956878043</v>
      </c>
      <c r="H11" s="208">
        <v>33265700</v>
      </c>
      <c r="I11" s="208">
        <v>34111887</v>
      </c>
      <c r="J11" s="208">
        <v>33894773</v>
      </c>
      <c r="K11" s="217">
        <f t="shared" si="1"/>
        <v>99.3635239234933</v>
      </c>
      <c r="L11" s="208">
        <v>31378000</v>
      </c>
      <c r="M11" s="208">
        <v>32355397</v>
      </c>
      <c r="N11" s="208">
        <v>31793294</v>
      </c>
      <c r="O11" s="217">
        <f t="shared" si="2"/>
        <v>98.26272259926219</v>
      </c>
      <c r="P11" s="208">
        <v>26315000</v>
      </c>
      <c r="Q11" s="208">
        <v>27410184</v>
      </c>
      <c r="R11" s="208">
        <v>27233765</v>
      </c>
      <c r="S11" s="217">
        <f t="shared" si="3"/>
        <v>99.35637425856025</v>
      </c>
      <c r="T11" s="208">
        <v>27985000</v>
      </c>
      <c r="U11" s="208">
        <v>28746443</v>
      </c>
      <c r="V11" s="208">
        <v>28623895</v>
      </c>
      <c r="W11" s="217">
        <f t="shared" si="4"/>
        <v>99.57369334355559</v>
      </c>
      <c r="X11" s="14"/>
    </row>
    <row r="12" spans="1:24" ht="21.75" customHeight="1">
      <c r="A12" s="321" t="s">
        <v>258</v>
      </c>
      <c r="B12" s="219"/>
      <c r="C12" s="216" t="s">
        <v>259</v>
      </c>
      <c r="D12" s="207">
        <v>17437000</v>
      </c>
      <c r="E12" s="208">
        <v>17437040</v>
      </c>
      <c r="F12" s="208">
        <v>17437040</v>
      </c>
      <c r="G12" s="217">
        <f t="shared" si="0"/>
        <v>100</v>
      </c>
      <c r="H12" s="208">
        <v>17301000</v>
      </c>
      <c r="I12" s="208">
        <v>17301747</v>
      </c>
      <c r="J12" s="208">
        <v>17301747</v>
      </c>
      <c r="K12" s="217">
        <f t="shared" si="1"/>
        <v>100</v>
      </c>
      <c r="L12" s="208">
        <v>17000000</v>
      </c>
      <c r="M12" s="208">
        <v>17000880</v>
      </c>
      <c r="N12" s="208">
        <v>17000880</v>
      </c>
      <c r="O12" s="217">
        <f t="shared" si="2"/>
        <v>100</v>
      </c>
      <c r="P12" s="208">
        <v>16292000</v>
      </c>
      <c r="Q12" s="208">
        <v>16292657</v>
      </c>
      <c r="R12" s="208">
        <v>16292657</v>
      </c>
      <c r="S12" s="217">
        <f t="shared" si="3"/>
        <v>100</v>
      </c>
      <c r="T12" s="208">
        <v>16409000</v>
      </c>
      <c r="U12" s="208">
        <v>16409733</v>
      </c>
      <c r="V12" s="208">
        <v>16409733</v>
      </c>
      <c r="W12" s="217">
        <f t="shared" si="4"/>
        <v>100</v>
      </c>
      <c r="X12" s="14"/>
    </row>
    <row r="13" spans="1:24" ht="21.75" customHeight="1">
      <c r="A13" s="321"/>
      <c r="B13" s="219"/>
      <c r="C13" s="216" t="s">
        <v>260</v>
      </c>
      <c r="D13" s="207">
        <v>377000</v>
      </c>
      <c r="E13" s="208">
        <v>377017</v>
      </c>
      <c r="F13" s="208">
        <v>377017</v>
      </c>
      <c r="G13" s="217">
        <f t="shared" si="0"/>
        <v>100</v>
      </c>
      <c r="H13" s="208">
        <v>431000</v>
      </c>
      <c r="I13" s="208">
        <v>431196</v>
      </c>
      <c r="J13" s="208">
        <v>431196</v>
      </c>
      <c r="K13" s="217">
        <f t="shared" si="1"/>
        <v>100</v>
      </c>
      <c r="L13" s="208">
        <v>520000</v>
      </c>
      <c r="M13" s="208">
        <v>520955</v>
      </c>
      <c r="N13" s="208">
        <v>520955</v>
      </c>
      <c r="O13" s="217">
        <f t="shared" si="2"/>
        <v>100</v>
      </c>
      <c r="P13" s="208">
        <v>442000</v>
      </c>
      <c r="Q13" s="208">
        <v>442017</v>
      </c>
      <c r="R13" s="208">
        <v>442017</v>
      </c>
      <c r="S13" s="217">
        <f t="shared" si="3"/>
        <v>100</v>
      </c>
      <c r="T13" s="208">
        <v>509000</v>
      </c>
      <c r="U13" s="208">
        <v>509970</v>
      </c>
      <c r="V13" s="208">
        <v>509970</v>
      </c>
      <c r="W13" s="217">
        <f t="shared" si="4"/>
        <v>100</v>
      </c>
      <c r="X13" s="14"/>
    </row>
    <row r="14" spans="1:24" ht="21.75" customHeight="1">
      <c r="A14" s="317" t="s">
        <v>238</v>
      </c>
      <c r="B14" s="317"/>
      <c r="C14" s="318"/>
      <c r="D14" s="207">
        <v>4814500</v>
      </c>
      <c r="E14" s="208">
        <v>5420762</v>
      </c>
      <c r="F14" s="208">
        <v>4850315</v>
      </c>
      <c r="G14" s="217">
        <f t="shared" si="0"/>
        <v>89.47662708674537</v>
      </c>
      <c r="H14" s="208">
        <v>4379500</v>
      </c>
      <c r="I14" s="208">
        <v>5082616</v>
      </c>
      <c r="J14" s="208">
        <v>4562733</v>
      </c>
      <c r="K14" s="217">
        <f t="shared" si="1"/>
        <v>89.77135002919756</v>
      </c>
      <c r="L14" s="208">
        <v>4954000</v>
      </c>
      <c r="M14" s="208">
        <v>5526055</v>
      </c>
      <c r="N14" s="208">
        <v>5020073</v>
      </c>
      <c r="O14" s="217">
        <f t="shared" si="2"/>
        <v>90.84370314808666</v>
      </c>
      <c r="P14" s="208">
        <v>4591000</v>
      </c>
      <c r="Q14" s="208">
        <v>5260404</v>
      </c>
      <c r="R14" s="208">
        <v>4737161</v>
      </c>
      <c r="S14" s="217">
        <f t="shared" si="3"/>
        <v>90.05317842507914</v>
      </c>
      <c r="T14" s="208">
        <v>3699000</v>
      </c>
      <c r="U14" s="208">
        <v>4421604</v>
      </c>
      <c r="V14" s="208">
        <v>3905395</v>
      </c>
      <c r="W14" s="217">
        <f t="shared" si="4"/>
        <v>88.3253000494843</v>
      </c>
      <c r="X14" s="14"/>
    </row>
    <row r="15" spans="1:24" ht="21.75" customHeight="1">
      <c r="A15" s="317" t="s">
        <v>239</v>
      </c>
      <c r="B15" s="317"/>
      <c r="C15" s="318"/>
      <c r="D15" s="207">
        <v>2649000</v>
      </c>
      <c r="E15" s="208">
        <v>2649419</v>
      </c>
      <c r="F15" s="208">
        <v>2649419</v>
      </c>
      <c r="G15" s="217">
        <f t="shared" si="0"/>
        <v>100</v>
      </c>
      <c r="H15" s="208">
        <v>2754000</v>
      </c>
      <c r="I15" s="208">
        <v>2775184</v>
      </c>
      <c r="J15" s="208">
        <v>2775184</v>
      </c>
      <c r="K15" s="217">
        <f t="shared" si="1"/>
        <v>100</v>
      </c>
      <c r="L15" s="208">
        <v>2721000</v>
      </c>
      <c r="M15" s="208">
        <v>2721490</v>
      </c>
      <c r="N15" s="208">
        <v>2721490</v>
      </c>
      <c r="O15" s="217">
        <f t="shared" si="2"/>
        <v>100</v>
      </c>
      <c r="P15" s="208">
        <v>2653000</v>
      </c>
      <c r="Q15" s="208">
        <v>2653787</v>
      </c>
      <c r="R15" s="208">
        <v>2653787</v>
      </c>
      <c r="S15" s="217">
        <f t="shared" si="3"/>
        <v>100</v>
      </c>
      <c r="T15" s="208">
        <v>2686000</v>
      </c>
      <c r="U15" s="208">
        <v>2688542</v>
      </c>
      <c r="V15" s="208">
        <v>2688542</v>
      </c>
      <c r="W15" s="217">
        <f t="shared" si="4"/>
        <v>100</v>
      </c>
      <c r="X15" s="14"/>
    </row>
    <row r="16" spans="1:24" ht="21.75" customHeight="1">
      <c r="A16" s="317" t="s">
        <v>240</v>
      </c>
      <c r="B16" s="317"/>
      <c r="C16" s="318"/>
      <c r="D16" s="207">
        <v>1102000</v>
      </c>
      <c r="E16" s="208">
        <v>1115371</v>
      </c>
      <c r="F16" s="208">
        <v>1110849</v>
      </c>
      <c r="G16" s="217">
        <f t="shared" si="0"/>
        <v>99.594574361356</v>
      </c>
      <c r="H16" s="208">
        <v>1049520</v>
      </c>
      <c r="I16" s="208">
        <v>1056230</v>
      </c>
      <c r="J16" s="208">
        <v>1052030</v>
      </c>
      <c r="K16" s="217">
        <f t="shared" si="1"/>
        <v>99.60235933461462</v>
      </c>
      <c r="L16" s="208">
        <v>958000</v>
      </c>
      <c r="M16" s="208">
        <v>988479</v>
      </c>
      <c r="N16" s="208">
        <v>959940</v>
      </c>
      <c r="O16" s="217">
        <f t="shared" si="2"/>
        <v>97.11283699501962</v>
      </c>
      <c r="P16" s="208">
        <v>895000</v>
      </c>
      <c r="Q16" s="208">
        <v>934450</v>
      </c>
      <c r="R16" s="208">
        <v>910188</v>
      </c>
      <c r="S16" s="217">
        <f t="shared" si="3"/>
        <v>97.40360639948634</v>
      </c>
      <c r="T16" s="208">
        <v>854000</v>
      </c>
      <c r="U16" s="208">
        <v>892384</v>
      </c>
      <c r="V16" s="208">
        <v>861331</v>
      </c>
      <c r="W16" s="217">
        <f t="shared" si="4"/>
        <v>96.52021999497974</v>
      </c>
      <c r="X16" s="14"/>
    </row>
    <row r="17" spans="1:24" ht="21.75" customHeight="1">
      <c r="A17" s="317" t="s">
        <v>241</v>
      </c>
      <c r="B17" s="317"/>
      <c r="C17" s="318"/>
      <c r="D17" s="207">
        <v>2077000</v>
      </c>
      <c r="E17" s="208">
        <v>2304198</v>
      </c>
      <c r="F17" s="208">
        <v>2126508</v>
      </c>
      <c r="G17" s="217">
        <f t="shared" si="0"/>
        <v>92.28842313030391</v>
      </c>
      <c r="H17" s="208" t="s">
        <v>10</v>
      </c>
      <c r="I17" s="208" t="s">
        <v>10</v>
      </c>
      <c r="J17" s="208" t="s">
        <v>10</v>
      </c>
      <c r="K17" s="208" t="s">
        <v>10</v>
      </c>
      <c r="L17" s="208" t="s">
        <v>10</v>
      </c>
      <c r="M17" s="208" t="s">
        <v>10</v>
      </c>
      <c r="N17" s="208" t="s">
        <v>10</v>
      </c>
      <c r="O17" s="208" t="s">
        <v>10</v>
      </c>
      <c r="P17" s="208" t="s">
        <v>10</v>
      </c>
      <c r="Q17" s="208" t="s">
        <v>10</v>
      </c>
      <c r="R17" s="208" t="s">
        <v>10</v>
      </c>
      <c r="S17" s="208" t="s">
        <v>10</v>
      </c>
      <c r="T17" s="208" t="s">
        <v>10</v>
      </c>
      <c r="U17" s="208" t="s">
        <v>10</v>
      </c>
      <c r="V17" s="208" t="s">
        <v>10</v>
      </c>
      <c r="W17" s="208" t="s">
        <v>10</v>
      </c>
      <c r="X17" s="14"/>
    </row>
    <row r="18" spans="1:24" ht="21.75" customHeight="1">
      <c r="A18" s="317" t="s">
        <v>242</v>
      </c>
      <c r="B18" s="317"/>
      <c r="C18" s="318"/>
      <c r="D18" s="207">
        <v>18918780</v>
      </c>
      <c r="E18" s="208">
        <v>19827173</v>
      </c>
      <c r="F18" s="208">
        <v>19030646</v>
      </c>
      <c r="G18" s="217">
        <f t="shared" si="0"/>
        <v>95.98264966972347</v>
      </c>
      <c r="H18" s="208">
        <v>19128480</v>
      </c>
      <c r="I18" s="208">
        <v>19957348</v>
      </c>
      <c r="J18" s="208">
        <v>19171681</v>
      </c>
      <c r="K18" s="217">
        <f t="shared" si="1"/>
        <v>96.06326952859669</v>
      </c>
      <c r="L18" s="208">
        <v>19309990</v>
      </c>
      <c r="M18" s="208">
        <v>20136061</v>
      </c>
      <c r="N18" s="208">
        <v>19319822</v>
      </c>
      <c r="O18" s="217">
        <f t="shared" si="2"/>
        <v>95.94638196616508</v>
      </c>
      <c r="P18" s="208">
        <v>19248890</v>
      </c>
      <c r="Q18" s="208">
        <v>20169391</v>
      </c>
      <c r="R18" s="208">
        <v>19314412</v>
      </c>
      <c r="S18" s="217">
        <f t="shared" si="3"/>
        <v>95.76100736011315</v>
      </c>
      <c r="T18" s="208">
        <v>18963790</v>
      </c>
      <c r="U18" s="208">
        <v>19955357</v>
      </c>
      <c r="V18" s="208">
        <v>19045583</v>
      </c>
      <c r="W18" s="217">
        <f t="shared" si="4"/>
        <v>95.44095352440951</v>
      </c>
      <c r="X18" s="14"/>
    </row>
    <row r="19" spans="1:24" ht="21.75" customHeight="1">
      <c r="A19" s="317" t="s">
        <v>243</v>
      </c>
      <c r="B19" s="317"/>
      <c r="C19" s="318"/>
      <c r="D19" s="207">
        <v>1100</v>
      </c>
      <c r="E19" s="208">
        <v>1197</v>
      </c>
      <c r="F19" s="208">
        <v>1197</v>
      </c>
      <c r="G19" s="217">
        <f t="shared" si="0"/>
        <v>100</v>
      </c>
      <c r="H19" s="208">
        <v>1000</v>
      </c>
      <c r="I19" s="208">
        <v>1146</v>
      </c>
      <c r="J19" s="208">
        <v>1146</v>
      </c>
      <c r="K19" s="217">
        <f t="shared" si="1"/>
        <v>100</v>
      </c>
      <c r="L19" s="208">
        <v>1000</v>
      </c>
      <c r="M19" s="208">
        <v>1132</v>
      </c>
      <c r="N19" s="208">
        <v>1132</v>
      </c>
      <c r="O19" s="217">
        <f t="shared" si="2"/>
        <v>100</v>
      </c>
      <c r="P19" s="208">
        <v>1000</v>
      </c>
      <c r="Q19" s="208">
        <v>1012</v>
      </c>
      <c r="R19" s="208">
        <v>952</v>
      </c>
      <c r="S19" s="217">
        <f t="shared" si="3"/>
        <v>94.07114624505928</v>
      </c>
      <c r="T19" s="208">
        <v>900</v>
      </c>
      <c r="U19" s="208">
        <v>1000</v>
      </c>
      <c r="V19" s="208">
        <v>1000</v>
      </c>
      <c r="W19" s="217">
        <f t="shared" si="4"/>
        <v>100</v>
      </c>
      <c r="X19" s="14"/>
    </row>
    <row r="20" spans="1:24" ht="21.75" customHeight="1">
      <c r="A20" s="317" t="s">
        <v>244</v>
      </c>
      <c r="B20" s="317"/>
      <c r="C20" s="318"/>
      <c r="D20" s="207">
        <v>10000</v>
      </c>
      <c r="E20" s="208">
        <v>10142</v>
      </c>
      <c r="F20" s="208">
        <v>10142</v>
      </c>
      <c r="G20" s="217">
        <f t="shared" si="0"/>
        <v>100</v>
      </c>
      <c r="H20" s="208">
        <v>9000</v>
      </c>
      <c r="I20" s="208">
        <v>9792</v>
      </c>
      <c r="J20" s="208">
        <v>9792</v>
      </c>
      <c r="K20" s="217">
        <f t="shared" si="1"/>
        <v>100</v>
      </c>
      <c r="L20" s="208">
        <v>9000</v>
      </c>
      <c r="M20" s="208">
        <v>9665</v>
      </c>
      <c r="N20" s="208">
        <v>9665</v>
      </c>
      <c r="O20" s="217">
        <f t="shared" si="2"/>
        <v>100</v>
      </c>
      <c r="P20" s="208">
        <v>9000</v>
      </c>
      <c r="Q20" s="208">
        <v>9150</v>
      </c>
      <c r="R20" s="208">
        <v>9150</v>
      </c>
      <c r="S20" s="217">
        <f t="shared" si="3"/>
        <v>100</v>
      </c>
      <c r="T20" s="208">
        <v>8000</v>
      </c>
      <c r="U20" s="208">
        <v>8725</v>
      </c>
      <c r="V20" s="208">
        <v>8725</v>
      </c>
      <c r="W20" s="217">
        <f t="shared" si="4"/>
        <v>100</v>
      </c>
      <c r="X20" s="14"/>
    </row>
    <row r="21" spans="1:24" ht="21.75" customHeight="1">
      <c r="A21" s="317" t="s">
        <v>245</v>
      </c>
      <c r="B21" s="317"/>
      <c r="C21" s="318"/>
      <c r="D21" s="207">
        <v>4775010</v>
      </c>
      <c r="E21" s="208">
        <v>4839349</v>
      </c>
      <c r="F21" s="208">
        <v>4839197</v>
      </c>
      <c r="G21" s="217">
        <f t="shared" si="0"/>
        <v>99.99685908166573</v>
      </c>
      <c r="H21" s="208">
        <v>4779010</v>
      </c>
      <c r="I21" s="208">
        <v>4866973</v>
      </c>
      <c r="J21" s="208">
        <v>4866913</v>
      </c>
      <c r="K21" s="217">
        <f t="shared" si="1"/>
        <v>99.99876720088646</v>
      </c>
      <c r="L21" s="208">
        <v>4646010</v>
      </c>
      <c r="M21" s="208">
        <v>4646748</v>
      </c>
      <c r="N21" s="208">
        <v>4646560</v>
      </c>
      <c r="O21" s="217">
        <f t="shared" si="2"/>
        <v>99.99595415976937</v>
      </c>
      <c r="P21" s="208">
        <v>4423060</v>
      </c>
      <c r="Q21" s="208">
        <v>4434767</v>
      </c>
      <c r="R21" s="208">
        <v>4434659</v>
      </c>
      <c r="S21" s="217">
        <f t="shared" si="3"/>
        <v>99.99756469731105</v>
      </c>
      <c r="T21" s="208">
        <v>4142010</v>
      </c>
      <c r="U21" s="208">
        <v>4422938</v>
      </c>
      <c r="V21" s="208">
        <v>4422830</v>
      </c>
      <c r="W21" s="217">
        <f t="shared" si="4"/>
        <v>99.99755818417532</v>
      </c>
      <c r="X21" s="14"/>
    </row>
    <row r="22" spans="1:24" ht="21.75" customHeight="1">
      <c r="A22" s="317" t="s">
        <v>246</v>
      </c>
      <c r="B22" s="317"/>
      <c r="C22" s="318"/>
      <c r="D22" s="207">
        <v>16164000</v>
      </c>
      <c r="E22" s="208">
        <v>16882277</v>
      </c>
      <c r="F22" s="208">
        <v>16358896</v>
      </c>
      <c r="G22" s="217">
        <f t="shared" si="0"/>
        <v>96.89981985249976</v>
      </c>
      <c r="H22" s="208">
        <v>14557000</v>
      </c>
      <c r="I22" s="208">
        <v>15071119</v>
      </c>
      <c r="J22" s="208">
        <v>14573485</v>
      </c>
      <c r="K22" s="217">
        <f t="shared" si="1"/>
        <v>96.69809521111206</v>
      </c>
      <c r="L22" s="208">
        <v>14590000</v>
      </c>
      <c r="M22" s="208">
        <v>15381213</v>
      </c>
      <c r="N22" s="208">
        <v>14780387</v>
      </c>
      <c r="O22" s="217">
        <f t="shared" si="2"/>
        <v>96.09376711706678</v>
      </c>
      <c r="P22" s="208">
        <v>13218000</v>
      </c>
      <c r="Q22" s="208">
        <v>13960684</v>
      </c>
      <c r="R22" s="208">
        <v>13312410</v>
      </c>
      <c r="S22" s="217">
        <f t="shared" si="3"/>
        <v>95.35643095997303</v>
      </c>
      <c r="T22" s="208">
        <v>12484000</v>
      </c>
      <c r="U22" s="208">
        <v>13589250</v>
      </c>
      <c r="V22" s="208">
        <v>12856182</v>
      </c>
      <c r="W22" s="217">
        <f t="shared" si="4"/>
        <v>94.60553010651802</v>
      </c>
      <c r="X22" s="14"/>
    </row>
    <row r="23" spans="1:24" ht="21.75" customHeight="1">
      <c r="A23" s="317" t="s">
        <v>247</v>
      </c>
      <c r="B23" s="317"/>
      <c r="C23" s="318"/>
      <c r="D23" s="207">
        <v>6600</v>
      </c>
      <c r="E23" s="208">
        <v>6671</v>
      </c>
      <c r="F23" s="208">
        <v>6671</v>
      </c>
      <c r="G23" s="217">
        <f t="shared" si="0"/>
        <v>100</v>
      </c>
      <c r="H23" s="208">
        <v>6000</v>
      </c>
      <c r="I23" s="208">
        <v>6466</v>
      </c>
      <c r="J23" s="208">
        <v>6466</v>
      </c>
      <c r="K23" s="217">
        <f t="shared" si="1"/>
        <v>100</v>
      </c>
      <c r="L23" s="208">
        <v>6000</v>
      </c>
      <c r="M23" s="208">
        <v>6371</v>
      </c>
      <c r="N23" s="208">
        <v>6371</v>
      </c>
      <c r="O23" s="217">
        <f t="shared" si="2"/>
        <v>100</v>
      </c>
      <c r="P23" s="208">
        <v>6000</v>
      </c>
      <c r="Q23" s="208">
        <v>6046</v>
      </c>
      <c r="R23" s="208">
        <v>6046</v>
      </c>
      <c r="S23" s="217">
        <f t="shared" si="3"/>
        <v>100</v>
      </c>
      <c r="T23" s="208">
        <v>5000</v>
      </c>
      <c r="U23" s="208">
        <v>5773</v>
      </c>
      <c r="V23" s="208">
        <v>5773</v>
      </c>
      <c r="W23" s="217">
        <f t="shared" si="4"/>
        <v>100</v>
      </c>
      <c r="X23" s="14"/>
    </row>
    <row r="24" spans="1:24" ht="21.75" customHeight="1">
      <c r="A24" s="317" t="s">
        <v>248</v>
      </c>
      <c r="B24" s="317"/>
      <c r="C24" s="318"/>
      <c r="D24" s="207">
        <v>380000</v>
      </c>
      <c r="E24" s="208">
        <v>380675</v>
      </c>
      <c r="F24" s="208">
        <v>380675</v>
      </c>
      <c r="G24" s="217">
        <f t="shared" si="0"/>
        <v>100</v>
      </c>
      <c r="H24" s="208">
        <v>444000</v>
      </c>
      <c r="I24" s="208">
        <v>444577</v>
      </c>
      <c r="J24" s="208">
        <v>444577</v>
      </c>
      <c r="K24" s="217">
        <f t="shared" si="1"/>
        <v>100</v>
      </c>
      <c r="L24" s="208" t="s">
        <v>10</v>
      </c>
      <c r="M24" s="208" t="s">
        <v>10</v>
      </c>
      <c r="N24" s="208" t="s">
        <v>10</v>
      </c>
      <c r="O24" s="208" t="s">
        <v>10</v>
      </c>
      <c r="P24" s="208">
        <v>395000</v>
      </c>
      <c r="Q24" s="208">
        <v>395430</v>
      </c>
      <c r="R24" s="208" t="s">
        <v>10</v>
      </c>
      <c r="S24" s="208" t="s">
        <v>10</v>
      </c>
      <c r="T24" s="208">
        <v>430000</v>
      </c>
      <c r="U24" s="208">
        <v>429914</v>
      </c>
      <c r="V24" s="208">
        <v>429914</v>
      </c>
      <c r="W24" s="217">
        <f t="shared" si="4"/>
        <v>100</v>
      </c>
      <c r="X24" s="14"/>
    </row>
    <row r="25" spans="1:24" ht="21.75" customHeight="1">
      <c r="A25" s="321" t="s">
        <v>261</v>
      </c>
      <c r="B25" s="220"/>
      <c r="C25" s="216" t="s">
        <v>249</v>
      </c>
      <c r="D25" s="207">
        <v>10</v>
      </c>
      <c r="E25" s="208">
        <v>237</v>
      </c>
      <c r="F25" s="208">
        <v>10</v>
      </c>
      <c r="G25" s="217">
        <f t="shared" si="0"/>
        <v>4.219409282700422</v>
      </c>
      <c r="H25" s="208" t="s">
        <v>10</v>
      </c>
      <c r="I25" s="208">
        <v>227</v>
      </c>
      <c r="J25" s="208" t="s">
        <v>10</v>
      </c>
      <c r="K25" s="208" t="s">
        <v>10</v>
      </c>
      <c r="L25" s="208" t="s">
        <v>10</v>
      </c>
      <c r="M25" s="208" t="s">
        <v>10</v>
      </c>
      <c r="N25" s="208" t="s">
        <v>10</v>
      </c>
      <c r="O25" s="208" t="s">
        <v>10</v>
      </c>
      <c r="P25" s="208" t="s">
        <v>10</v>
      </c>
      <c r="Q25" s="208" t="s">
        <v>10</v>
      </c>
      <c r="R25" s="208">
        <v>395430</v>
      </c>
      <c r="S25" s="208" t="s">
        <v>10</v>
      </c>
      <c r="T25" s="208" t="s">
        <v>10</v>
      </c>
      <c r="U25" s="208" t="s">
        <v>10</v>
      </c>
      <c r="V25" s="208" t="s">
        <v>10</v>
      </c>
      <c r="W25" s="208" t="s">
        <v>10</v>
      </c>
      <c r="X25" s="14"/>
    </row>
    <row r="26" spans="1:24" ht="21.75" customHeight="1">
      <c r="A26" s="324"/>
      <c r="B26" s="221"/>
      <c r="C26" s="222" t="s">
        <v>250</v>
      </c>
      <c r="D26" s="207">
        <v>1500</v>
      </c>
      <c r="E26" s="208">
        <v>45730</v>
      </c>
      <c r="F26" s="208">
        <v>1715</v>
      </c>
      <c r="G26" s="217">
        <f t="shared" si="0"/>
        <v>3.7502733435381588</v>
      </c>
      <c r="H26" s="208">
        <v>1790</v>
      </c>
      <c r="I26" s="208">
        <v>39726</v>
      </c>
      <c r="J26" s="208">
        <v>2253</v>
      </c>
      <c r="K26" s="217">
        <f t="shared" si="1"/>
        <v>5.671348738861199</v>
      </c>
      <c r="L26" s="208">
        <v>500</v>
      </c>
      <c r="M26" s="208">
        <v>31431</v>
      </c>
      <c r="N26" s="208">
        <v>670</v>
      </c>
      <c r="O26" s="217">
        <f t="shared" si="2"/>
        <v>2.1316534631414847</v>
      </c>
      <c r="P26" s="208">
        <v>130</v>
      </c>
      <c r="Q26" s="208">
        <v>30720</v>
      </c>
      <c r="R26" s="208">
        <v>135</v>
      </c>
      <c r="S26" s="217">
        <f t="shared" si="3"/>
        <v>0.439453125</v>
      </c>
      <c r="T26" s="208">
        <v>300</v>
      </c>
      <c r="U26" s="208">
        <v>30585</v>
      </c>
      <c r="V26" s="208">
        <v>580</v>
      </c>
      <c r="W26" s="217">
        <f t="shared" si="4"/>
        <v>1.8963544221023378</v>
      </c>
      <c r="X26" s="14"/>
    </row>
    <row r="27" spans="1:24" ht="21.75" customHeight="1">
      <c r="A27" s="325"/>
      <c r="B27" s="223"/>
      <c r="C27" s="224" t="s">
        <v>262</v>
      </c>
      <c r="D27" s="225" t="s">
        <v>10</v>
      </c>
      <c r="E27" s="226" t="s">
        <v>10</v>
      </c>
      <c r="F27" s="226" t="s">
        <v>10</v>
      </c>
      <c r="G27" s="226" t="s">
        <v>10</v>
      </c>
      <c r="H27" s="226">
        <v>216100</v>
      </c>
      <c r="I27" s="226">
        <v>360840</v>
      </c>
      <c r="J27" s="226">
        <v>222574</v>
      </c>
      <c r="K27" s="227">
        <f t="shared" si="1"/>
        <v>61.68218601042013</v>
      </c>
      <c r="L27" s="226">
        <v>17000</v>
      </c>
      <c r="M27" s="226">
        <v>135023</v>
      </c>
      <c r="N27" s="226">
        <v>17831</v>
      </c>
      <c r="O27" s="227">
        <f t="shared" si="2"/>
        <v>13.205898254371478</v>
      </c>
      <c r="P27" s="226">
        <v>8000</v>
      </c>
      <c r="Q27" s="226">
        <v>108339</v>
      </c>
      <c r="R27" s="226">
        <v>8365</v>
      </c>
      <c r="S27" s="227">
        <f t="shared" si="3"/>
        <v>7.721134586806229</v>
      </c>
      <c r="T27" s="226">
        <v>8000</v>
      </c>
      <c r="U27" s="226">
        <v>95515</v>
      </c>
      <c r="V27" s="226">
        <v>8975</v>
      </c>
      <c r="W27" s="227">
        <f t="shared" si="4"/>
        <v>9.396429880123542</v>
      </c>
      <c r="X27" s="14"/>
    </row>
    <row r="28" spans="1:23" ht="15" customHeight="1">
      <c r="A28" s="13" t="s">
        <v>263</v>
      </c>
      <c r="B28" s="13"/>
      <c r="C28" s="14"/>
      <c r="D28" s="120"/>
      <c r="E28" s="120"/>
      <c r="F28" s="120"/>
      <c r="G28" s="120"/>
      <c r="H28" s="120"/>
      <c r="I28" s="120"/>
      <c r="J28" s="120"/>
      <c r="K28" s="120"/>
      <c r="L28" s="120"/>
      <c r="M28" s="120"/>
      <c r="N28" s="120"/>
      <c r="O28" s="120"/>
      <c r="P28" s="120"/>
      <c r="Q28" s="120"/>
      <c r="R28" s="120"/>
      <c r="S28" s="120"/>
      <c r="T28" s="120"/>
      <c r="U28" s="120"/>
      <c r="V28" s="120"/>
      <c r="W28" s="120"/>
    </row>
    <row r="29" spans="1:23" ht="15" customHeight="1">
      <c r="A29" s="13" t="s">
        <v>264</v>
      </c>
      <c r="B29" s="13"/>
      <c r="C29" s="14"/>
      <c r="D29" s="37"/>
      <c r="E29" s="14"/>
      <c r="F29" s="14"/>
      <c r="G29" s="13"/>
      <c r="H29" s="14"/>
      <c r="I29" s="14"/>
      <c r="J29" s="14"/>
      <c r="K29" s="13"/>
      <c r="L29" s="14"/>
      <c r="M29" s="14"/>
      <c r="N29" s="14"/>
      <c r="O29" s="13"/>
      <c r="P29" s="14"/>
      <c r="Q29" s="14"/>
      <c r="R29" s="14"/>
      <c r="S29" s="13"/>
      <c r="T29" s="14"/>
      <c r="U29" s="14"/>
      <c r="V29" s="14"/>
      <c r="W29" s="13"/>
    </row>
    <row r="30" ht="15" customHeight="1"/>
    <row r="31" ht="15" customHeight="1"/>
    <row r="32" spans="1:23" ht="15" customHeight="1">
      <c r="A32" s="14"/>
      <c r="B32" s="14"/>
      <c r="C32" s="14"/>
      <c r="D32" s="37"/>
      <c r="E32" s="37"/>
      <c r="F32" s="37"/>
      <c r="G32" s="37"/>
      <c r="H32" s="37"/>
      <c r="I32" s="37"/>
      <c r="J32" s="37"/>
      <c r="K32" s="37"/>
      <c r="L32" s="37"/>
      <c r="M32" s="37"/>
      <c r="N32" s="37"/>
      <c r="O32" s="37"/>
      <c r="P32" s="37"/>
      <c r="Q32" s="37"/>
      <c r="R32" s="37"/>
      <c r="S32" s="37"/>
      <c r="T32" s="37"/>
      <c r="U32" s="37"/>
      <c r="V32" s="37"/>
      <c r="W32" s="37"/>
    </row>
    <row r="33" ht="15" customHeight="1"/>
    <row r="34" spans="1:23" ht="19.5" customHeight="1">
      <c r="A34" s="313" t="s">
        <v>265</v>
      </c>
      <c r="B34" s="313"/>
      <c r="C34" s="313"/>
      <c r="D34" s="313"/>
      <c r="E34" s="313"/>
      <c r="F34" s="313"/>
      <c r="G34" s="313"/>
      <c r="H34" s="313"/>
      <c r="I34" s="313"/>
      <c r="J34" s="313"/>
      <c r="K34" s="313"/>
      <c r="L34" s="313"/>
      <c r="M34" s="313"/>
      <c r="O34" s="322" t="s">
        <v>460</v>
      </c>
      <c r="P34" s="322"/>
      <c r="Q34" s="322"/>
      <c r="R34" s="322"/>
      <c r="S34" s="322"/>
      <c r="T34" s="322"/>
      <c r="U34" s="268"/>
      <c r="V34" s="121"/>
      <c r="W34" s="121"/>
    </row>
    <row r="35" spans="1:23" ht="18" customHeight="1" thickBot="1">
      <c r="A35" s="5"/>
      <c r="B35" s="5"/>
      <c r="C35" s="14"/>
      <c r="D35" s="113"/>
      <c r="E35" s="113"/>
      <c r="F35" s="113"/>
      <c r="G35" s="114"/>
      <c r="H35" s="113"/>
      <c r="I35" s="113"/>
      <c r="J35" s="113"/>
      <c r="K35" s="114"/>
      <c r="L35" s="113"/>
      <c r="M35" s="80" t="s">
        <v>112</v>
      </c>
      <c r="P35" s="113"/>
      <c r="Q35" s="113"/>
      <c r="R35" s="113"/>
      <c r="S35" s="114"/>
      <c r="U35" s="70" t="s">
        <v>112</v>
      </c>
      <c r="V35" s="113"/>
      <c r="W35" s="112"/>
    </row>
    <row r="36" spans="1:33" ht="21.75" customHeight="1">
      <c r="A36" s="265" t="s">
        <v>251</v>
      </c>
      <c r="B36" s="265"/>
      <c r="C36" s="270"/>
      <c r="D36" s="264" t="s">
        <v>439</v>
      </c>
      <c r="E36" s="270"/>
      <c r="F36" s="323" t="s">
        <v>492</v>
      </c>
      <c r="G36" s="270"/>
      <c r="H36" s="323" t="s">
        <v>493</v>
      </c>
      <c r="I36" s="270"/>
      <c r="J36" s="323" t="s">
        <v>494</v>
      </c>
      <c r="K36" s="270"/>
      <c r="L36" s="323" t="s">
        <v>495</v>
      </c>
      <c r="M36" s="265"/>
      <c r="N36" s="13"/>
      <c r="O36" s="326"/>
      <c r="P36" s="327"/>
      <c r="Q36" s="38" t="s">
        <v>461</v>
      </c>
      <c r="R36" s="38" t="s">
        <v>462</v>
      </c>
      <c r="S36" s="38" t="s">
        <v>463</v>
      </c>
      <c r="T36" s="38" t="s">
        <v>464</v>
      </c>
      <c r="U36" s="35" t="s">
        <v>459</v>
      </c>
      <c r="V36" s="37"/>
      <c r="W36" s="37"/>
      <c r="X36" s="5"/>
      <c r="Y36" s="5"/>
      <c r="Z36" s="5"/>
      <c r="AA36" s="5"/>
      <c r="AB36" s="5"/>
      <c r="AC36" s="5"/>
      <c r="AD36" s="5"/>
      <c r="AE36" s="5"/>
      <c r="AF36" s="5"/>
      <c r="AG36" s="5"/>
    </row>
    <row r="37" spans="1:33" ht="21.75" customHeight="1">
      <c r="A37" s="122"/>
      <c r="B37" s="122"/>
      <c r="C37" s="123"/>
      <c r="D37" s="63"/>
      <c r="E37" s="64"/>
      <c r="F37" s="40"/>
      <c r="G37" s="10"/>
      <c r="H37" s="64"/>
      <c r="I37" s="64"/>
      <c r="J37" s="64"/>
      <c r="K37" s="10"/>
      <c r="L37" s="64"/>
      <c r="M37" s="64"/>
      <c r="N37" s="5"/>
      <c r="O37" s="328" t="s">
        <v>381</v>
      </c>
      <c r="P37" s="329"/>
      <c r="Q37" s="230">
        <f>SUM(Q39,Q49,Q57)</f>
        <v>378882612</v>
      </c>
      <c r="R37" s="230">
        <f>SUM(R39,R49,R57)</f>
        <v>464668209</v>
      </c>
      <c r="S37" s="230">
        <f>SUM(S39,S49,S57)</f>
        <v>414321144</v>
      </c>
      <c r="T37" s="230">
        <f>SUM(T39,T49,T57)</f>
        <v>335893617</v>
      </c>
      <c r="U37" s="230">
        <f>SUM(U39,U49,U57)</f>
        <v>317154804</v>
      </c>
      <c r="V37" s="9"/>
      <c r="W37" s="9"/>
      <c r="Y37" s="5"/>
      <c r="Z37" s="5"/>
      <c r="AA37" s="5"/>
      <c r="AB37" s="5"/>
      <c r="AC37" s="5"/>
      <c r="AD37" s="5"/>
      <c r="AE37" s="5"/>
      <c r="AF37" s="5"/>
      <c r="AG37" s="5"/>
    </row>
    <row r="38" spans="1:33" ht="21.75" customHeight="1">
      <c r="A38" s="309" t="s">
        <v>266</v>
      </c>
      <c r="B38" s="330"/>
      <c r="C38" s="308"/>
      <c r="D38" s="53"/>
      <c r="E38" s="14">
        <v>141114828</v>
      </c>
      <c r="F38" s="14"/>
      <c r="G38" s="14">
        <v>145505981</v>
      </c>
      <c r="H38" s="37"/>
      <c r="I38" s="14">
        <v>141863295</v>
      </c>
      <c r="J38" s="14"/>
      <c r="K38" s="14">
        <v>125032621</v>
      </c>
      <c r="L38" s="37"/>
      <c r="M38" s="14">
        <v>123393668</v>
      </c>
      <c r="N38" s="5"/>
      <c r="O38" s="13"/>
      <c r="P38" s="124"/>
      <c r="V38" s="37"/>
      <c r="W38" s="37"/>
      <c r="Y38" s="5"/>
      <c r="Z38" s="5"/>
      <c r="AA38" s="5"/>
      <c r="AB38" s="5"/>
      <c r="AC38" s="5"/>
      <c r="AD38" s="5"/>
      <c r="AE38" s="5"/>
      <c r="AF38" s="5"/>
      <c r="AG38" s="5"/>
    </row>
    <row r="39" spans="1:33" ht="21.75" customHeight="1">
      <c r="A39" s="13"/>
      <c r="B39" s="13"/>
      <c r="C39" s="124"/>
      <c r="D39" s="53"/>
      <c r="E39" s="37"/>
      <c r="F39" s="37"/>
      <c r="G39" s="37"/>
      <c r="H39" s="37"/>
      <c r="I39" s="37"/>
      <c r="J39" s="37"/>
      <c r="K39" s="37"/>
      <c r="L39" s="37"/>
      <c r="M39" s="37"/>
      <c r="N39" s="5"/>
      <c r="O39" s="330" t="s">
        <v>465</v>
      </c>
      <c r="P39" s="308"/>
      <c r="Q39" s="158">
        <f>SUM(Q40,Q43:Q48)</f>
        <v>219117197</v>
      </c>
      <c r="R39" s="158">
        <f>SUM(R40,R43:R48)</f>
        <v>308096901</v>
      </c>
      <c r="S39" s="158">
        <f>SUM(S40,S43:S48)</f>
        <v>282242940</v>
      </c>
      <c r="T39" s="158">
        <f>SUM(T40,T43:T48)</f>
        <v>207847323</v>
      </c>
      <c r="U39" s="158">
        <v>192473722</v>
      </c>
      <c r="V39" s="14"/>
      <c r="W39" s="14"/>
      <c r="Y39" s="5"/>
      <c r="Z39" s="5"/>
      <c r="AA39" s="5"/>
      <c r="AB39" s="5"/>
      <c r="AC39" s="5"/>
      <c r="AD39" s="5"/>
      <c r="AE39" s="5"/>
      <c r="AF39" s="5"/>
      <c r="AG39" s="5"/>
    </row>
    <row r="40" spans="1:33" ht="21.75" customHeight="1">
      <c r="A40" s="13"/>
      <c r="B40" s="13"/>
      <c r="C40" s="124"/>
      <c r="D40" s="53"/>
      <c r="E40" s="37"/>
      <c r="F40" s="37"/>
      <c r="G40" s="37"/>
      <c r="H40" s="37"/>
      <c r="I40" s="37"/>
      <c r="J40" s="37"/>
      <c r="K40" s="37"/>
      <c r="L40" s="37"/>
      <c r="M40" s="37"/>
      <c r="N40" s="5"/>
      <c r="O40" s="331" t="s">
        <v>466</v>
      </c>
      <c r="P40" s="332"/>
      <c r="Q40" s="158">
        <f>SUM(Q41:Q42)</f>
        <v>131592875</v>
      </c>
      <c r="R40" s="158">
        <f>SUM(R41:R42)</f>
        <v>215935192</v>
      </c>
      <c r="S40" s="158">
        <f>SUM(S41:S42)</f>
        <v>196324761</v>
      </c>
      <c r="T40" s="158">
        <f>SUM(T41:T42)</f>
        <v>134715144</v>
      </c>
      <c r="U40" s="158">
        <v>118599240</v>
      </c>
      <c r="V40" s="14"/>
      <c r="W40" s="14"/>
      <c r="Y40" s="5"/>
      <c r="Z40" s="5"/>
      <c r="AA40" s="5"/>
      <c r="AB40" s="5"/>
      <c r="AC40" s="5"/>
      <c r="AD40" s="5"/>
      <c r="AE40" s="5"/>
      <c r="AF40" s="5"/>
      <c r="AG40" s="5"/>
    </row>
    <row r="41" spans="1:33" ht="21.75" customHeight="1">
      <c r="A41" s="309" t="s">
        <v>267</v>
      </c>
      <c r="B41" s="309"/>
      <c r="C41" s="308"/>
      <c r="D41" s="12"/>
      <c r="E41" s="14">
        <v>137266248</v>
      </c>
      <c r="F41" s="14"/>
      <c r="G41" s="14">
        <v>141882067</v>
      </c>
      <c r="H41" s="37"/>
      <c r="I41" s="14">
        <v>137654813</v>
      </c>
      <c r="J41" s="14"/>
      <c r="K41" s="14">
        <v>121179580</v>
      </c>
      <c r="L41" s="37"/>
      <c r="M41" s="14">
        <v>119447389</v>
      </c>
      <c r="N41" s="5"/>
      <c r="O41" s="309" t="s">
        <v>268</v>
      </c>
      <c r="P41" s="333"/>
      <c r="Q41" s="207">
        <v>105479046</v>
      </c>
      <c r="R41" s="208">
        <v>191754614</v>
      </c>
      <c r="S41" s="208">
        <v>173715184</v>
      </c>
      <c r="T41" s="208">
        <v>112575144</v>
      </c>
      <c r="U41" s="208">
        <v>96972658</v>
      </c>
      <c r="V41" s="14"/>
      <c r="W41" s="14"/>
      <c r="Y41" s="5"/>
      <c r="Z41" s="5"/>
      <c r="AA41" s="5"/>
      <c r="AB41" s="5"/>
      <c r="AC41" s="5"/>
      <c r="AD41" s="5"/>
      <c r="AE41" s="5"/>
      <c r="AF41" s="5"/>
      <c r="AG41" s="5"/>
    </row>
    <row r="42" spans="1:33" ht="21.75" customHeight="1">
      <c r="A42" s="13"/>
      <c r="B42" s="13"/>
      <c r="C42" s="124"/>
      <c r="D42" s="53"/>
      <c r="E42" s="37"/>
      <c r="F42" s="37"/>
      <c r="G42" s="37"/>
      <c r="H42" s="37"/>
      <c r="I42" s="37"/>
      <c r="J42" s="37"/>
      <c r="K42" s="37"/>
      <c r="L42" s="37"/>
      <c r="M42" s="37"/>
      <c r="N42" s="5"/>
      <c r="O42" s="309" t="s">
        <v>269</v>
      </c>
      <c r="P42" s="308"/>
      <c r="Q42" s="207">
        <v>26113829</v>
      </c>
      <c r="R42" s="208">
        <v>24180578</v>
      </c>
      <c r="S42" s="208">
        <v>22609577</v>
      </c>
      <c r="T42" s="208">
        <v>22140000</v>
      </c>
      <c r="U42" s="208">
        <v>21626581</v>
      </c>
      <c r="V42" s="14"/>
      <c r="W42" s="14"/>
      <c r="Y42" s="5"/>
      <c r="Z42" s="5"/>
      <c r="AA42" s="5"/>
      <c r="AB42" s="5"/>
      <c r="AC42" s="5"/>
      <c r="AD42" s="5"/>
      <c r="AE42" s="5"/>
      <c r="AF42" s="5"/>
      <c r="AG42" s="5"/>
    </row>
    <row r="43" spans="1:33" ht="21.75" customHeight="1">
      <c r="A43" s="13"/>
      <c r="B43" s="13"/>
      <c r="C43" s="124"/>
      <c r="D43" s="53"/>
      <c r="E43" s="37"/>
      <c r="F43" s="37"/>
      <c r="G43" s="37"/>
      <c r="H43" s="37"/>
      <c r="I43" s="37"/>
      <c r="J43" s="37"/>
      <c r="K43" s="37"/>
      <c r="L43" s="37"/>
      <c r="M43" s="37"/>
      <c r="N43" s="5"/>
      <c r="O43" s="331" t="s">
        <v>468</v>
      </c>
      <c r="P43" s="332"/>
      <c r="Q43" s="207">
        <v>73144428</v>
      </c>
      <c r="R43" s="208">
        <v>75051556</v>
      </c>
      <c r="S43" s="208">
        <v>69965797</v>
      </c>
      <c r="T43" s="208">
        <v>58971283</v>
      </c>
      <c r="U43" s="208">
        <v>59913947</v>
      </c>
      <c r="V43" s="14"/>
      <c r="W43" s="14"/>
      <c r="Y43" s="5"/>
      <c r="Z43" s="5"/>
      <c r="AA43" s="5"/>
      <c r="AB43" s="5"/>
      <c r="AC43" s="5"/>
      <c r="AD43" s="5"/>
      <c r="AE43" s="5"/>
      <c r="AF43" s="5"/>
      <c r="AG43" s="5"/>
    </row>
    <row r="44" spans="1:33" ht="21.75" customHeight="1">
      <c r="A44" s="309" t="s">
        <v>270</v>
      </c>
      <c r="B44" s="309"/>
      <c r="C44" s="308"/>
      <c r="D44" s="12"/>
      <c r="E44" s="14">
        <v>81112</v>
      </c>
      <c r="F44" s="14"/>
      <c r="G44" s="14">
        <v>82928</v>
      </c>
      <c r="H44" s="37"/>
      <c r="I44" s="14">
        <v>89069</v>
      </c>
      <c r="J44" s="14"/>
      <c r="K44" s="14">
        <v>79025</v>
      </c>
      <c r="L44" s="37"/>
      <c r="M44" s="14">
        <v>72425</v>
      </c>
      <c r="N44" s="5"/>
      <c r="O44" s="309" t="s">
        <v>467</v>
      </c>
      <c r="P44" s="308"/>
      <c r="Q44" s="207">
        <v>564</v>
      </c>
      <c r="R44" s="208" t="s">
        <v>10</v>
      </c>
      <c r="S44" s="208" t="s">
        <v>10</v>
      </c>
      <c r="T44" s="208" t="s">
        <v>10</v>
      </c>
      <c r="U44" s="208" t="s">
        <v>10</v>
      </c>
      <c r="V44" s="14"/>
      <c r="W44" s="14"/>
      <c r="Y44" s="5"/>
      <c r="Z44" s="5"/>
      <c r="AA44" s="5"/>
      <c r="AB44" s="5"/>
      <c r="AC44" s="5"/>
      <c r="AD44" s="5"/>
      <c r="AE44" s="5"/>
      <c r="AF44" s="5"/>
      <c r="AG44" s="5"/>
    </row>
    <row r="45" spans="1:33" ht="21.75" customHeight="1">
      <c r="A45" s="13"/>
      <c r="B45" s="13"/>
      <c r="C45" s="124"/>
      <c r="D45" s="53"/>
      <c r="E45" s="37"/>
      <c r="F45" s="37"/>
      <c r="G45" s="37"/>
      <c r="H45" s="37"/>
      <c r="I45" s="37"/>
      <c r="J45" s="37"/>
      <c r="K45" s="37"/>
      <c r="L45" s="37"/>
      <c r="M45" s="37"/>
      <c r="N45" s="5"/>
      <c r="O45" s="309" t="s">
        <v>469</v>
      </c>
      <c r="P45" s="308"/>
      <c r="Q45" s="207" t="s">
        <v>10</v>
      </c>
      <c r="R45" s="208" t="s">
        <v>10</v>
      </c>
      <c r="S45" s="208" t="s">
        <v>10</v>
      </c>
      <c r="T45" s="208" t="s">
        <v>10</v>
      </c>
      <c r="U45" s="208" t="s">
        <v>10</v>
      </c>
      <c r="V45" s="14"/>
      <c r="W45" s="14"/>
      <c r="Y45" s="5"/>
      <c r="Z45" s="5"/>
      <c r="AA45" s="5"/>
      <c r="AB45" s="5"/>
      <c r="AC45" s="5"/>
      <c r="AD45" s="5"/>
      <c r="AE45" s="5"/>
      <c r="AF45" s="5"/>
      <c r="AG45" s="5"/>
    </row>
    <row r="46" spans="1:33" ht="21.75" customHeight="1">
      <c r="A46" s="13"/>
      <c r="B46" s="13"/>
      <c r="C46" s="124"/>
      <c r="D46" s="53"/>
      <c r="E46" s="37"/>
      <c r="F46" s="37"/>
      <c r="G46" s="37"/>
      <c r="H46" s="37"/>
      <c r="I46" s="37"/>
      <c r="J46" s="37"/>
      <c r="K46" s="37"/>
      <c r="L46" s="37"/>
      <c r="M46" s="37"/>
      <c r="N46" s="5"/>
      <c r="O46" s="331" t="s">
        <v>470</v>
      </c>
      <c r="P46" s="332"/>
      <c r="Q46" s="207">
        <v>14375166</v>
      </c>
      <c r="R46" s="208">
        <v>17107893</v>
      </c>
      <c r="S46" s="208">
        <v>15949214</v>
      </c>
      <c r="T46" s="208">
        <v>14159531</v>
      </c>
      <c r="U46" s="208">
        <v>13959171</v>
      </c>
      <c r="V46" s="14"/>
      <c r="W46" s="14"/>
      <c r="Y46" s="5"/>
      <c r="Z46" s="5"/>
      <c r="AA46" s="5"/>
      <c r="AB46" s="5"/>
      <c r="AC46" s="5"/>
      <c r="AD46" s="5"/>
      <c r="AE46" s="5"/>
      <c r="AF46" s="5"/>
      <c r="AG46" s="5"/>
    </row>
    <row r="47" spans="1:33" ht="21.75" customHeight="1">
      <c r="A47" s="309" t="s">
        <v>271</v>
      </c>
      <c r="B47" s="309"/>
      <c r="C47" s="308"/>
      <c r="D47" s="12"/>
      <c r="E47" s="14">
        <v>285720</v>
      </c>
      <c r="F47" s="14"/>
      <c r="G47" s="14">
        <v>358294</v>
      </c>
      <c r="H47" s="37"/>
      <c r="I47" s="14">
        <v>648203</v>
      </c>
      <c r="J47" s="14"/>
      <c r="K47" s="14">
        <v>344738</v>
      </c>
      <c r="L47" s="37"/>
      <c r="M47" s="14">
        <v>266644</v>
      </c>
      <c r="N47" s="5"/>
      <c r="O47" s="331" t="s">
        <v>471</v>
      </c>
      <c r="P47" s="332"/>
      <c r="Q47" s="207">
        <v>4164</v>
      </c>
      <c r="R47" s="208">
        <v>2260</v>
      </c>
      <c r="S47" s="208">
        <v>3168</v>
      </c>
      <c r="T47" s="208">
        <v>1365</v>
      </c>
      <c r="U47" s="208">
        <v>1365</v>
      </c>
      <c r="V47" s="80"/>
      <c r="W47" s="80"/>
      <c r="Y47" s="5"/>
      <c r="Z47" s="5"/>
      <c r="AA47" s="5"/>
      <c r="AB47" s="5"/>
      <c r="AC47" s="5"/>
      <c r="AD47" s="5"/>
      <c r="AE47" s="5"/>
      <c r="AF47" s="5"/>
      <c r="AG47" s="5"/>
    </row>
    <row r="48" spans="1:33" ht="21.75" customHeight="1">
      <c r="A48" s="13"/>
      <c r="B48" s="13"/>
      <c r="C48" s="124"/>
      <c r="D48" s="53"/>
      <c r="E48" s="37"/>
      <c r="F48" s="37"/>
      <c r="G48" s="37"/>
      <c r="H48" s="37"/>
      <c r="I48" s="37"/>
      <c r="J48" s="37"/>
      <c r="K48" s="37"/>
      <c r="L48" s="37"/>
      <c r="M48" s="37"/>
      <c r="N48" s="5"/>
      <c r="O48" s="309" t="s">
        <v>472</v>
      </c>
      <c r="P48" s="308"/>
      <c r="Q48" s="207" t="s">
        <v>10</v>
      </c>
      <c r="R48" s="208" t="s">
        <v>10</v>
      </c>
      <c r="S48" s="208" t="s">
        <v>10</v>
      </c>
      <c r="T48" s="208" t="s">
        <v>10</v>
      </c>
      <c r="U48" s="208" t="s">
        <v>10</v>
      </c>
      <c r="V48" s="80"/>
      <c r="W48" s="80"/>
      <c r="Y48" s="5"/>
      <c r="Z48" s="5"/>
      <c r="AA48" s="5"/>
      <c r="AB48" s="5"/>
      <c r="AC48" s="5"/>
      <c r="AD48" s="5"/>
      <c r="AE48" s="5"/>
      <c r="AF48" s="5"/>
      <c r="AG48" s="5"/>
    </row>
    <row r="49" spans="1:33" ht="21.75" customHeight="1">
      <c r="A49" s="13"/>
      <c r="B49" s="13"/>
      <c r="C49" s="124"/>
      <c r="D49" s="53"/>
      <c r="E49" s="37"/>
      <c r="F49" s="37"/>
      <c r="G49" s="37"/>
      <c r="H49" s="37"/>
      <c r="I49" s="37"/>
      <c r="J49" s="37"/>
      <c r="K49" s="37"/>
      <c r="L49" s="37"/>
      <c r="M49" s="37"/>
      <c r="N49" s="5"/>
      <c r="O49" s="330" t="s">
        <v>473</v>
      </c>
      <c r="P49" s="308"/>
      <c r="Q49" s="158">
        <f>SUM(Q50:Q56)</f>
        <v>159765395</v>
      </c>
      <c r="R49" s="158">
        <f>SUM(R50:R56)</f>
        <v>156571308</v>
      </c>
      <c r="S49" s="158">
        <f>SUM(S50:S56)</f>
        <v>132078204</v>
      </c>
      <c r="T49" s="158">
        <f>SUM(T50:T56)</f>
        <v>128046294</v>
      </c>
      <c r="U49" s="158">
        <f>SUM(U50:U56)</f>
        <v>124681082</v>
      </c>
      <c r="V49" s="80"/>
      <c r="W49" s="80"/>
      <c r="Y49" s="5"/>
      <c r="Z49" s="5"/>
      <c r="AA49" s="5"/>
      <c r="AB49" s="5"/>
      <c r="AC49" s="5"/>
      <c r="AD49" s="5"/>
      <c r="AE49" s="5"/>
      <c r="AF49" s="5"/>
      <c r="AG49" s="5"/>
    </row>
    <row r="50" spans="1:33" ht="21.75" customHeight="1">
      <c r="A50" s="309" t="s">
        <v>272</v>
      </c>
      <c r="B50" s="309"/>
      <c r="C50" s="308"/>
      <c r="D50" s="12"/>
      <c r="E50" s="14">
        <v>3569998</v>
      </c>
      <c r="F50" s="14"/>
      <c r="G50" s="14">
        <v>3273813</v>
      </c>
      <c r="H50" s="37"/>
      <c r="I50" s="14">
        <v>3566275</v>
      </c>
      <c r="J50" s="14"/>
      <c r="K50" s="14">
        <v>3549751</v>
      </c>
      <c r="L50" s="37"/>
      <c r="M50" s="14">
        <v>3684419</v>
      </c>
      <c r="N50" s="5"/>
      <c r="O50" s="331" t="s">
        <v>474</v>
      </c>
      <c r="P50" s="332"/>
      <c r="Q50" s="100">
        <v>97677272</v>
      </c>
      <c r="R50" s="80">
        <v>96817782</v>
      </c>
      <c r="S50" s="80">
        <v>92975821</v>
      </c>
      <c r="T50" s="80">
        <v>91509922</v>
      </c>
      <c r="U50" s="80">
        <v>89746427</v>
      </c>
      <c r="V50" s="80"/>
      <c r="W50" s="80"/>
      <c r="Y50" s="5"/>
      <c r="Z50" s="5"/>
      <c r="AA50" s="5"/>
      <c r="AB50" s="5"/>
      <c r="AC50" s="5"/>
      <c r="AD50" s="5"/>
      <c r="AE50" s="5"/>
      <c r="AF50" s="5"/>
      <c r="AG50" s="5"/>
    </row>
    <row r="51" spans="1:33" ht="21.75" customHeight="1">
      <c r="A51" s="13"/>
      <c r="B51" s="13"/>
      <c r="C51" s="124"/>
      <c r="D51" s="53"/>
      <c r="E51" s="37"/>
      <c r="F51" s="37"/>
      <c r="G51" s="37"/>
      <c r="H51" s="37"/>
      <c r="I51" s="37"/>
      <c r="J51" s="37"/>
      <c r="K51" s="37"/>
      <c r="L51" s="37"/>
      <c r="M51" s="37"/>
      <c r="N51" s="5"/>
      <c r="O51" s="331" t="s">
        <v>475</v>
      </c>
      <c r="P51" s="332"/>
      <c r="Q51" s="100">
        <v>19162074</v>
      </c>
      <c r="R51" s="80">
        <v>18868093</v>
      </c>
      <c r="S51" s="80">
        <v>18199996</v>
      </c>
      <c r="T51" s="80">
        <v>15970617</v>
      </c>
      <c r="U51" s="80">
        <v>14041993</v>
      </c>
      <c r="V51" s="80"/>
      <c r="W51" s="80"/>
      <c r="Y51" s="5"/>
      <c r="Z51" s="5"/>
      <c r="AA51" s="5"/>
      <c r="AB51" s="5"/>
      <c r="AC51" s="5"/>
      <c r="AD51" s="5"/>
      <c r="AE51" s="5"/>
      <c r="AF51" s="5"/>
      <c r="AG51" s="5"/>
    </row>
    <row r="52" spans="1:33" ht="25.5" customHeight="1">
      <c r="A52" s="13"/>
      <c r="B52" s="13"/>
      <c r="C52" s="124"/>
      <c r="D52" s="53"/>
      <c r="E52" s="37"/>
      <c r="F52" s="37"/>
      <c r="G52" s="37"/>
      <c r="H52" s="37"/>
      <c r="I52" s="37"/>
      <c r="J52" s="37"/>
      <c r="K52" s="37"/>
      <c r="L52" s="37"/>
      <c r="M52" s="37"/>
      <c r="N52" s="5"/>
      <c r="O52" s="331" t="s">
        <v>476</v>
      </c>
      <c r="P52" s="332"/>
      <c r="Q52" s="100">
        <v>15397136</v>
      </c>
      <c r="R52" s="80">
        <v>14874692</v>
      </c>
      <c r="S52" s="80">
        <v>14462066</v>
      </c>
      <c r="T52" s="80">
        <v>18334398</v>
      </c>
      <c r="U52" s="80">
        <v>18895671</v>
      </c>
      <c r="V52" s="80"/>
      <c r="W52" s="80"/>
      <c r="Y52" s="5"/>
      <c r="Z52" s="5"/>
      <c r="AA52" s="5"/>
      <c r="AB52" s="5"/>
      <c r="AC52" s="5"/>
      <c r="AD52" s="5"/>
      <c r="AE52" s="5"/>
      <c r="AF52" s="5"/>
      <c r="AG52" s="5"/>
    </row>
    <row r="53" spans="1:33" ht="21.75" customHeight="1">
      <c r="A53" s="309" t="s">
        <v>273</v>
      </c>
      <c r="B53" s="309"/>
      <c r="C53" s="308"/>
      <c r="D53" s="12"/>
      <c r="E53" s="228">
        <f>100*E41/E38</f>
        <v>97.27273167919675</v>
      </c>
      <c r="F53" s="229"/>
      <c r="G53" s="228">
        <f>100*G41/G38</f>
        <v>97.50943983532883</v>
      </c>
      <c r="H53" s="229"/>
      <c r="I53" s="228">
        <f>100*I41/I38</f>
        <v>97.03342432586244</v>
      </c>
      <c r="J53" s="229"/>
      <c r="K53" s="228">
        <f>100*K41/K38</f>
        <v>96.9183714064508</v>
      </c>
      <c r="L53" s="229"/>
      <c r="M53" s="228">
        <f>100*M41/M38</f>
        <v>96.80187884519326</v>
      </c>
      <c r="N53" s="5"/>
      <c r="O53" s="309" t="s">
        <v>477</v>
      </c>
      <c r="P53" s="308"/>
      <c r="Q53" s="100">
        <v>25417156</v>
      </c>
      <c r="R53" s="80">
        <v>23565638</v>
      </c>
      <c r="S53" s="80">
        <v>4254338</v>
      </c>
      <c r="T53" s="80">
        <v>538</v>
      </c>
      <c r="U53" s="80">
        <v>32</v>
      </c>
      <c r="V53" s="80"/>
      <c r="W53" s="80"/>
      <c r="Y53" s="5"/>
      <c r="Z53" s="5"/>
      <c r="AA53" s="5"/>
      <c r="AB53" s="5"/>
      <c r="AC53" s="5"/>
      <c r="AD53" s="5"/>
      <c r="AE53" s="5"/>
      <c r="AF53" s="5"/>
      <c r="AG53" s="5"/>
    </row>
    <row r="54" spans="1:33" ht="21.75" customHeight="1">
      <c r="A54" s="14"/>
      <c r="B54" s="14"/>
      <c r="C54" s="119"/>
      <c r="D54" s="22"/>
      <c r="E54" s="13"/>
      <c r="F54" s="14"/>
      <c r="G54" s="14"/>
      <c r="H54" s="14"/>
      <c r="I54" s="13"/>
      <c r="J54" s="14"/>
      <c r="K54" s="14"/>
      <c r="L54" s="14"/>
      <c r="M54" s="14"/>
      <c r="N54" s="5"/>
      <c r="O54" s="309" t="s">
        <v>478</v>
      </c>
      <c r="P54" s="308"/>
      <c r="Q54" s="100">
        <v>202117</v>
      </c>
      <c r="R54" s="80">
        <v>196150</v>
      </c>
      <c r="S54" s="80">
        <v>192817</v>
      </c>
      <c r="T54" s="80">
        <v>199037</v>
      </c>
      <c r="U54" s="80">
        <v>204566</v>
      </c>
      <c r="V54" s="14"/>
      <c r="W54" s="14"/>
      <c r="Y54" s="5"/>
      <c r="Z54" s="5"/>
      <c r="AA54" s="5"/>
      <c r="AB54" s="5"/>
      <c r="AC54" s="5"/>
      <c r="AD54" s="5"/>
      <c r="AE54" s="5"/>
      <c r="AF54" s="5"/>
      <c r="AG54" s="5"/>
    </row>
    <row r="55" spans="1:33" ht="21.75" customHeight="1">
      <c r="A55" s="14"/>
      <c r="B55" s="14"/>
      <c r="C55" s="119"/>
      <c r="D55" s="22"/>
      <c r="E55" s="13"/>
      <c r="F55" s="14"/>
      <c r="G55" s="14"/>
      <c r="H55" s="14"/>
      <c r="I55" s="13"/>
      <c r="J55" s="14"/>
      <c r="K55" s="14"/>
      <c r="L55" s="14"/>
      <c r="M55" s="14"/>
      <c r="N55" s="5"/>
      <c r="O55" s="309" t="s">
        <v>479</v>
      </c>
      <c r="P55" s="308"/>
      <c r="Q55" s="100">
        <v>609274</v>
      </c>
      <c r="R55" s="80">
        <v>705065</v>
      </c>
      <c r="S55" s="80">
        <v>599782</v>
      </c>
      <c r="T55" s="80">
        <v>720408</v>
      </c>
      <c r="U55" s="80">
        <v>721846</v>
      </c>
      <c r="V55" s="14"/>
      <c r="W55" s="14"/>
      <c r="Y55" s="5"/>
      <c r="Z55" s="5"/>
      <c r="AA55" s="5"/>
      <c r="AB55" s="5"/>
      <c r="AC55" s="5"/>
      <c r="AD55" s="5"/>
      <c r="AE55" s="5"/>
      <c r="AF55" s="5"/>
      <c r="AG55" s="5"/>
    </row>
    <row r="56" spans="1:33" ht="21.75" customHeight="1">
      <c r="A56" s="309" t="s">
        <v>274</v>
      </c>
      <c r="B56" s="330"/>
      <c r="C56" s="308"/>
      <c r="D56" s="12"/>
      <c r="E56" s="14">
        <v>116226</v>
      </c>
      <c r="F56" s="14"/>
      <c r="G56" s="14">
        <v>120586</v>
      </c>
      <c r="H56" s="37"/>
      <c r="I56" s="14">
        <v>117009.83222235256</v>
      </c>
      <c r="J56" s="14"/>
      <c r="K56" s="14">
        <v>103035</v>
      </c>
      <c r="L56" s="37"/>
      <c r="M56" s="14">
        <v>101651</v>
      </c>
      <c r="N56" s="5"/>
      <c r="O56" s="331" t="s">
        <v>480</v>
      </c>
      <c r="P56" s="332"/>
      <c r="Q56" s="100">
        <v>1300366</v>
      </c>
      <c r="R56" s="80">
        <v>1543888</v>
      </c>
      <c r="S56" s="80">
        <v>1393384</v>
      </c>
      <c r="T56" s="80">
        <v>1311374</v>
      </c>
      <c r="U56" s="80">
        <v>1070547</v>
      </c>
      <c r="V56" s="80"/>
      <c r="W56" s="80"/>
      <c r="Y56" s="5"/>
      <c r="Z56" s="5"/>
      <c r="AA56" s="5"/>
      <c r="AB56" s="5"/>
      <c r="AC56" s="5"/>
      <c r="AD56" s="5"/>
      <c r="AE56" s="5"/>
      <c r="AF56" s="5"/>
      <c r="AG56" s="5"/>
    </row>
    <row r="57" spans="1:33" ht="21.75" customHeight="1">
      <c r="A57" s="126"/>
      <c r="B57" s="126"/>
      <c r="C57" s="127"/>
      <c r="D57" s="82"/>
      <c r="E57" s="128"/>
      <c r="F57" s="44"/>
      <c r="G57" s="128"/>
      <c r="H57" s="44"/>
      <c r="I57" s="128"/>
      <c r="J57" s="44"/>
      <c r="K57" s="128"/>
      <c r="L57" s="44"/>
      <c r="M57" s="128"/>
      <c r="N57" s="5"/>
      <c r="O57" s="334" t="s">
        <v>380</v>
      </c>
      <c r="P57" s="335"/>
      <c r="Q57" s="100">
        <v>20</v>
      </c>
      <c r="R57" s="80" t="s">
        <v>10</v>
      </c>
      <c r="S57" s="80" t="s">
        <v>10</v>
      </c>
      <c r="T57" s="80" t="s">
        <v>10</v>
      </c>
      <c r="U57" s="80" t="s">
        <v>10</v>
      </c>
      <c r="V57" s="14"/>
      <c r="W57" s="14"/>
      <c r="Y57" s="5"/>
      <c r="Z57" s="5"/>
      <c r="AA57" s="5"/>
      <c r="AB57" s="5"/>
      <c r="AC57" s="5"/>
      <c r="AD57" s="5"/>
      <c r="AE57" s="5"/>
      <c r="AF57" s="5"/>
      <c r="AG57" s="5"/>
    </row>
    <row r="58" spans="1:33" ht="15" customHeight="1">
      <c r="A58" s="10" t="s">
        <v>264</v>
      </c>
      <c r="B58" s="10"/>
      <c r="C58" s="40"/>
      <c r="D58" s="40"/>
      <c r="E58" s="40"/>
      <c r="F58" s="37"/>
      <c r="G58" s="37"/>
      <c r="H58" s="37"/>
      <c r="I58" s="37"/>
      <c r="J58" s="37"/>
      <c r="K58" s="37"/>
      <c r="L58" s="37"/>
      <c r="M58" s="129"/>
      <c r="N58" s="5"/>
      <c r="O58" s="5" t="s">
        <v>275</v>
      </c>
      <c r="P58" s="13"/>
      <c r="Q58" s="84"/>
      <c r="R58" s="84"/>
      <c r="S58" s="84"/>
      <c r="T58" s="84"/>
      <c r="U58" s="130"/>
      <c r="V58" s="14"/>
      <c r="W58" s="14"/>
      <c r="Y58" s="5"/>
      <c r="Z58" s="5"/>
      <c r="AA58" s="5"/>
      <c r="AB58" s="5"/>
      <c r="AC58" s="5"/>
      <c r="AD58" s="5"/>
      <c r="AE58" s="5"/>
      <c r="AF58" s="5"/>
      <c r="AG58" s="5"/>
    </row>
    <row r="59" spans="3:33" ht="15" customHeight="1">
      <c r="C59" s="5"/>
      <c r="D59" s="5"/>
      <c r="E59" s="5"/>
      <c r="F59" s="5"/>
      <c r="H59" s="5"/>
      <c r="I59" s="5"/>
      <c r="J59" s="5"/>
      <c r="L59" s="5"/>
      <c r="M59" s="5"/>
      <c r="N59" s="5"/>
      <c r="O59" s="5" t="s">
        <v>481</v>
      </c>
      <c r="P59" s="14"/>
      <c r="Q59" s="14"/>
      <c r="R59" s="14"/>
      <c r="U59" s="14"/>
      <c r="V59" s="80"/>
      <c r="W59" s="80"/>
      <c r="Y59" s="5"/>
      <c r="Z59" s="5"/>
      <c r="AA59" s="5"/>
      <c r="AB59" s="5"/>
      <c r="AC59" s="5"/>
      <c r="AD59" s="5"/>
      <c r="AE59" s="5"/>
      <c r="AF59" s="5"/>
      <c r="AG59" s="5"/>
    </row>
    <row r="60" spans="1:33" ht="15" customHeight="1">
      <c r="A60" s="5"/>
      <c r="B60" s="5"/>
      <c r="C60" s="5"/>
      <c r="D60" s="5"/>
      <c r="E60" s="5"/>
      <c r="F60" s="5"/>
      <c r="H60" s="5"/>
      <c r="I60" s="5"/>
      <c r="J60" s="5"/>
      <c r="L60" s="5"/>
      <c r="M60" s="5"/>
      <c r="N60" s="5"/>
      <c r="O60" s="5" t="s">
        <v>276</v>
      </c>
      <c r="P60" s="14"/>
      <c r="Q60" s="14"/>
      <c r="R60" s="14"/>
      <c r="U60" s="14"/>
      <c r="V60" s="14"/>
      <c r="W60" s="14"/>
      <c r="Y60" s="5"/>
      <c r="Z60" s="5"/>
      <c r="AA60" s="5"/>
      <c r="AB60" s="5"/>
      <c r="AC60" s="5"/>
      <c r="AD60" s="5"/>
      <c r="AE60" s="5"/>
      <c r="AF60" s="5"/>
      <c r="AG60" s="5"/>
    </row>
    <row r="61" spans="14:33" ht="15" customHeight="1">
      <c r="N61" s="5"/>
      <c r="U61" s="14"/>
      <c r="V61" s="14"/>
      <c r="W61" s="14"/>
      <c r="Y61" s="5"/>
      <c r="Z61" s="5"/>
      <c r="AA61" s="5"/>
      <c r="AB61" s="5"/>
      <c r="AC61" s="5"/>
      <c r="AD61" s="5"/>
      <c r="AE61" s="5"/>
      <c r="AF61" s="5"/>
      <c r="AG61" s="5"/>
    </row>
    <row r="62" spans="14:33" ht="15" customHeight="1">
      <c r="N62" s="5"/>
      <c r="U62" s="5"/>
      <c r="V62" s="5"/>
      <c r="Y62" s="5"/>
      <c r="Z62" s="5"/>
      <c r="AA62" s="5"/>
      <c r="AB62" s="5"/>
      <c r="AC62" s="5"/>
      <c r="AD62" s="5"/>
      <c r="AE62" s="5"/>
      <c r="AF62" s="5"/>
      <c r="AG62" s="5"/>
    </row>
    <row r="63" spans="14:33" ht="15" customHeight="1">
      <c r="N63" s="5"/>
      <c r="Y63" s="5"/>
      <c r="Z63" s="5"/>
      <c r="AA63" s="5"/>
      <c r="AB63" s="5"/>
      <c r="AC63" s="5"/>
      <c r="AD63" s="5"/>
      <c r="AE63" s="5"/>
      <c r="AF63" s="5"/>
      <c r="AG63" s="5"/>
    </row>
    <row r="64" spans="14:33" ht="15" customHeight="1">
      <c r="N64" s="5"/>
      <c r="P64" s="5"/>
      <c r="Q64" s="5"/>
      <c r="R64" s="5"/>
      <c r="T64" s="5"/>
      <c r="Y64" s="5"/>
      <c r="Z64" s="5"/>
      <c r="AA64" s="5"/>
      <c r="AB64" s="5"/>
      <c r="AC64" s="5"/>
      <c r="AD64" s="5"/>
      <c r="AE64" s="5"/>
      <c r="AF64" s="5"/>
      <c r="AG64" s="5"/>
    </row>
    <row r="65" spans="1:33" ht="13.5" customHeight="1">
      <c r="A65" s="5"/>
      <c r="B65" s="5"/>
      <c r="C65" s="5"/>
      <c r="D65" s="5"/>
      <c r="E65" s="5"/>
      <c r="F65" s="5"/>
      <c r="H65" s="5"/>
      <c r="I65" s="5"/>
      <c r="J65" s="5"/>
      <c r="L65" s="5"/>
      <c r="M65" s="5"/>
      <c r="N65" s="5"/>
      <c r="P65" s="5"/>
      <c r="Q65" s="5"/>
      <c r="R65" s="5"/>
      <c r="T65" s="5"/>
      <c r="Y65" s="5"/>
      <c r="Z65" s="5"/>
      <c r="AA65" s="5"/>
      <c r="AB65" s="5"/>
      <c r="AC65" s="5"/>
      <c r="AD65" s="5"/>
      <c r="AE65" s="5"/>
      <c r="AF65" s="5"/>
      <c r="AG65" s="5"/>
    </row>
    <row r="66" spans="1:33" ht="14.25" customHeight="1">
      <c r="A66" s="5"/>
      <c r="B66" s="5"/>
      <c r="C66" s="5"/>
      <c r="D66" s="5"/>
      <c r="E66" s="5"/>
      <c r="F66" s="5"/>
      <c r="H66" s="5"/>
      <c r="I66" s="5"/>
      <c r="J66" s="5"/>
      <c r="L66" s="5"/>
      <c r="M66" s="5"/>
      <c r="N66" s="5"/>
      <c r="P66" s="5"/>
      <c r="Q66" s="5"/>
      <c r="R66" s="5"/>
      <c r="T66" s="5"/>
      <c r="Y66" s="5"/>
      <c r="Z66" s="5"/>
      <c r="AA66" s="5"/>
      <c r="AB66" s="5"/>
      <c r="AC66" s="5"/>
      <c r="AD66" s="5"/>
      <c r="AE66" s="5"/>
      <c r="AF66" s="5"/>
      <c r="AG66" s="5"/>
    </row>
    <row r="67" spans="1:33" ht="14.25" customHeight="1">
      <c r="A67" s="5"/>
      <c r="B67" s="5"/>
      <c r="C67" s="5"/>
      <c r="D67" s="5"/>
      <c r="E67" s="5"/>
      <c r="F67" s="5"/>
      <c r="H67" s="5"/>
      <c r="I67" s="5"/>
      <c r="J67" s="5"/>
      <c r="L67" s="5"/>
      <c r="M67" s="5"/>
      <c r="N67" s="5"/>
      <c r="P67" s="5"/>
      <c r="Q67" s="5"/>
      <c r="R67" s="5"/>
      <c r="T67" s="5"/>
      <c r="X67" s="5"/>
      <c r="Y67" s="5"/>
      <c r="Z67" s="5"/>
      <c r="AA67" s="5"/>
      <c r="AB67" s="5"/>
      <c r="AC67" s="5"/>
      <c r="AD67" s="5"/>
      <c r="AE67" s="5"/>
      <c r="AF67" s="5"/>
      <c r="AG67" s="5"/>
    </row>
    <row r="68" spans="1:33" ht="14.25">
      <c r="A68" s="5"/>
      <c r="B68" s="5"/>
      <c r="C68" s="5"/>
      <c r="D68" s="5"/>
      <c r="E68" s="5"/>
      <c r="F68" s="5"/>
      <c r="H68" s="5"/>
      <c r="I68" s="5"/>
      <c r="J68" s="5"/>
      <c r="L68" s="5"/>
      <c r="M68" s="5"/>
      <c r="N68" s="5"/>
      <c r="P68" s="5"/>
      <c r="Q68" s="5"/>
      <c r="R68" s="5"/>
      <c r="T68" s="5"/>
      <c r="U68" s="5"/>
      <c r="V68" s="5"/>
      <c r="X68" s="5"/>
      <c r="Y68" s="5"/>
      <c r="Z68" s="5"/>
      <c r="AA68" s="5"/>
      <c r="AB68" s="5"/>
      <c r="AC68" s="5"/>
      <c r="AD68" s="5"/>
      <c r="AE68" s="5"/>
      <c r="AF68" s="5"/>
      <c r="AG68" s="5"/>
    </row>
    <row r="69" spans="1:33" ht="14.25">
      <c r="A69" s="5"/>
      <c r="B69" s="5"/>
      <c r="C69" s="5"/>
      <c r="D69" s="5"/>
      <c r="E69" s="5"/>
      <c r="F69" s="5"/>
      <c r="H69" s="5"/>
      <c r="I69" s="5"/>
      <c r="J69" s="5"/>
      <c r="L69" s="5"/>
      <c r="M69" s="5"/>
      <c r="N69" s="5"/>
      <c r="P69" s="5"/>
      <c r="Q69" s="5"/>
      <c r="R69" s="5"/>
      <c r="T69" s="5"/>
      <c r="U69" s="5"/>
      <c r="V69" s="5"/>
      <c r="X69" s="5"/>
      <c r="Y69" s="5"/>
      <c r="Z69" s="5"/>
      <c r="AA69" s="5"/>
      <c r="AB69" s="5"/>
      <c r="AC69" s="5"/>
      <c r="AD69" s="5"/>
      <c r="AE69" s="5"/>
      <c r="AF69" s="5"/>
      <c r="AG69" s="5"/>
    </row>
    <row r="70" spans="1:33" ht="14.25">
      <c r="A70" s="5"/>
      <c r="B70" s="5"/>
      <c r="C70" s="5"/>
      <c r="D70" s="5"/>
      <c r="E70" s="5"/>
      <c r="F70" s="5"/>
      <c r="H70" s="5"/>
      <c r="I70" s="5"/>
      <c r="J70" s="5"/>
      <c r="L70" s="5"/>
      <c r="M70" s="5"/>
      <c r="N70" s="5"/>
      <c r="P70" s="5"/>
      <c r="Q70" s="5"/>
      <c r="R70" s="5"/>
      <c r="T70" s="5"/>
      <c r="U70" s="5"/>
      <c r="V70" s="5"/>
      <c r="X70" s="5"/>
      <c r="Y70" s="5"/>
      <c r="Z70" s="5"/>
      <c r="AA70" s="5"/>
      <c r="AB70" s="5"/>
      <c r="AC70" s="5"/>
      <c r="AD70" s="5"/>
      <c r="AE70" s="5"/>
      <c r="AF70" s="5"/>
      <c r="AG70" s="5"/>
    </row>
    <row r="71" spans="1:33" ht="14.25">
      <c r="A71" s="5"/>
      <c r="B71" s="5"/>
      <c r="C71" s="5"/>
      <c r="D71" s="5"/>
      <c r="E71" s="5"/>
      <c r="F71" s="5"/>
      <c r="H71" s="5"/>
      <c r="I71" s="5"/>
      <c r="J71" s="5"/>
      <c r="L71" s="5"/>
      <c r="M71" s="5"/>
      <c r="N71" s="5"/>
      <c r="P71" s="5"/>
      <c r="Q71" s="5"/>
      <c r="R71" s="5"/>
      <c r="T71" s="5"/>
      <c r="U71" s="5"/>
      <c r="V71" s="5"/>
      <c r="X71" s="5"/>
      <c r="Y71" s="5"/>
      <c r="Z71" s="5"/>
      <c r="AA71" s="5"/>
      <c r="AB71" s="5"/>
      <c r="AC71" s="5"/>
      <c r="AD71" s="5"/>
      <c r="AE71" s="5"/>
      <c r="AF71" s="5"/>
      <c r="AG71" s="5"/>
    </row>
    <row r="72" spans="1:33" ht="14.25">
      <c r="A72" s="5"/>
      <c r="B72" s="5"/>
      <c r="C72" s="5"/>
      <c r="D72" s="5"/>
      <c r="E72" s="5"/>
      <c r="F72" s="5"/>
      <c r="H72" s="5"/>
      <c r="I72" s="5"/>
      <c r="J72" s="5"/>
      <c r="L72" s="5"/>
      <c r="M72" s="5"/>
      <c r="N72" s="5"/>
      <c r="P72" s="5"/>
      <c r="Q72" s="5"/>
      <c r="R72" s="5"/>
      <c r="T72" s="5"/>
      <c r="U72" s="5"/>
      <c r="V72" s="5"/>
      <c r="X72" s="5"/>
      <c r="Y72" s="5"/>
      <c r="Z72" s="5"/>
      <c r="AA72" s="5"/>
      <c r="AB72" s="5"/>
      <c r="AC72" s="5"/>
      <c r="AD72" s="5"/>
      <c r="AE72" s="5"/>
      <c r="AF72" s="5"/>
      <c r="AG72" s="5"/>
    </row>
    <row r="73" spans="1:33" ht="14.25">
      <c r="A73" s="5"/>
      <c r="B73" s="5"/>
      <c r="C73" s="5"/>
      <c r="D73" s="5"/>
      <c r="E73" s="5"/>
      <c r="F73" s="5"/>
      <c r="H73" s="5"/>
      <c r="I73" s="5"/>
      <c r="J73" s="5"/>
      <c r="L73" s="5"/>
      <c r="M73" s="5"/>
      <c r="N73" s="5"/>
      <c r="P73" s="5"/>
      <c r="Q73" s="5"/>
      <c r="R73" s="5"/>
      <c r="T73" s="5"/>
      <c r="U73" s="5"/>
      <c r="V73" s="5"/>
      <c r="X73" s="5"/>
      <c r="Y73" s="5"/>
      <c r="Z73" s="5"/>
      <c r="AA73" s="5"/>
      <c r="AB73" s="5"/>
      <c r="AC73" s="5"/>
      <c r="AD73" s="5"/>
      <c r="AE73" s="5"/>
      <c r="AF73" s="5"/>
      <c r="AG73" s="5"/>
    </row>
    <row r="74" spans="1:33" ht="14.25">
      <c r="A74" s="5"/>
      <c r="B74" s="5"/>
      <c r="C74" s="5"/>
      <c r="D74" s="5"/>
      <c r="E74" s="5"/>
      <c r="F74" s="5"/>
      <c r="H74" s="5"/>
      <c r="I74" s="5"/>
      <c r="J74" s="5"/>
      <c r="L74" s="5"/>
      <c r="M74" s="5"/>
      <c r="N74" s="5"/>
      <c r="P74" s="5"/>
      <c r="Q74" s="5"/>
      <c r="R74" s="5"/>
      <c r="T74" s="5"/>
      <c r="U74" s="5"/>
      <c r="V74" s="5"/>
      <c r="X74" s="5"/>
      <c r="Y74" s="5"/>
      <c r="Z74" s="5"/>
      <c r="AA74" s="5"/>
      <c r="AB74" s="5"/>
      <c r="AC74" s="5"/>
      <c r="AD74" s="5"/>
      <c r="AE74" s="5"/>
      <c r="AF74" s="5"/>
      <c r="AG74" s="5"/>
    </row>
    <row r="75" spans="1:33" ht="14.25">
      <c r="A75" s="5"/>
      <c r="B75" s="5"/>
      <c r="C75" s="5"/>
      <c r="D75" s="5"/>
      <c r="E75" s="5"/>
      <c r="F75" s="5"/>
      <c r="H75" s="5"/>
      <c r="I75" s="5"/>
      <c r="J75" s="5"/>
      <c r="L75" s="5"/>
      <c r="M75" s="5"/>
      <c r="N75" s="5"/>
      <c r="P75" s="5"/>
      <c r="Q75" s="5"/>
      <c r="R75" s="5"/>
      <c r="T75" s="5"/>
      <c r="U75" s="5"/>
      <c r="V75" s="5"/>
      <c r="X75" s="5"/>
      <c r="Y75" s="5"/>
      <c r="Z75" s="5"/>
      <c r="AA75" s="5"/>
      <c r="AB75" s="5"/>
      <c r="AC75" s="5"/>
      <c r="AD75" s="5"/>
      <c r="AE75" s="5"/>
      <c r="AF75" s="5"/>
      <c r="AG75" s="5"/>
    </row>
    <row r="76" spans="1:33" ht="14.25">
      <c r="A76" s="5"/>
      <c r="B76" s="5"/>
      <c r="C76" s="5"/>
      <c r="D76" s="5"/>
      <c r="E76" s="5"/>
      <c r="F76" s="5"/>
      <c r="H76" s="5"/>
      <c r="I76" s="5"/>
      <c r="J76" s="5"/>
      <c r="L76" s="5"/>
      <c r="M76" s="5"/>
      <c r="N76" s="5"/>
      <c r="P76" s="5"/>
      <c r="Q76" s="5"/>
      <c r="R76" s="5"/>
      <c r="T76" s="5"/>
      <c r="U76" s="5"/>
      <c r="V76" s="5"/>
      <c r="X76" s="5"/>
      <c r="Y76" s="5"/>
      <c r="Z76" s="5"/>
      <c r="AA76" s="5"/>
      <c r="AB76" s="5"/>
      <c r="AC76" s="5"/>
      <c r="AD76" s="5"/>
      <c r="AE76" s="5"/>
      <c r="AF76" s="5"/>
      <c r="AG76" s="5"/>
    </row>
    <row r="77" spans="1:33" ht="14.25">
      <c r="A77" s="5"/>
      <c r="B77" s="5"/>
      <c r="C77" s="5"/>
      <c r="D77" s="5"/>
      <c r="E77" s="5"/>
      <c r="F77" s="5"/>
      <c r="H77" s="5"/>
      <c r="I77" s="5"/>
      <c r="J77" s="5"/>
      <c r="L77" s="5"/>
      <c r="M77" s="5"/>
      <c r="N77" s="5"/>
      <c r="P77" s="5"/>
      <c r="Q77" s="5"/>
      <c r="R77" s="5"/>
      <c r="T77" s="5"/>
      <c r="U77" s="5"/>
      <c r="V77" s="5"/>
      <c r="X77" s="5"/>
      <c r="Y77" s="5"/>
      <c r="Z77" s="5"/>
      <c r="AA77" s="5"/>
      <c r="AB77" s="5"/>
      <c r="AC77" s="5"/>
      <c r="AD77" s="5"/>
      <c r="AE77" s="5"/>
      <c r="AF77" s="5"/>
      <c r="AG77" s="5"/>
    </row>
    <row r="78" spans="1:33" ht="14.25">
      <c r="A78" s="5"/>
      <c r="B78" s="5"/>
      <c r="C78" s="5"/>
      <c r="D78" s="5"/>
      <c r="E78" s="5"/>
      <c r="F78" s="5"/>
      <c r="H78" s="5"/>
      <c r="I78" s="5"/>
      <c r="J78" s="5"/>
      <c r="L78" s="5"/>
      <c r="M78" s="5"/>
      <c r="N78" s="5"/>
      <c r="P78" s="5"/>
      <c r="Q78" s="5"/>
      <c r="R78" s="5"/>
      <c r="T78" s="5"/>
      <c r="U78" s="5"/>
      <c r="V78" s="5"/>
      <c r="X78" s="5"/>
      <c r="Y78" s="5"/>
      <c r="Z78" s="5"/>
      <c r="AA78" s="5"/>
      <c r="AB78" s="5"/>
      <c r="AC78" s="5"/>
      <c r="AD78" s="5"/>
      <c r="AE78" s="5"/>
      <c r="AF78" s="5"/>
      <c r="AG78" s="5"/>
    </row>
    <row r="79" spans="1:33" ht="14.25">
      <c r="A79" s="5"/>
      <c r="B79" s="5"/>
      <c r="C79" s="5"/>
      <c r="D79" s="5"/>
      <c r="E79" s="5"/>
      <c r="F79" s="5"/>
      <c r="H79" s="5"/>
      <c r="I79" s="5"/>
      <c r="J79" s="5"/>
      <c r="L79" s="5"/>
      <c r="M79" s="5"/>
      <c r="N79" s="5"/>
      <c r="P79" s="5"/>
      <c r="Q79" s="5"/>
      <c r="R79" s="5"/>
      <c r="T79" s="5"/>
      <c r="U79" s="5"/>
      <c r="V79" s="5"/>
      <c r="X79" s="5"/>
      <c r="Y79" s="5"/>
      <c r="Z79" s="5"/>
      <c r="AA79" s="5"/>
      <c r="AB79" s="5"/>
      <c r="AC79" s="5"/>
      <c r="AD79" s="5"/>
      <c r="AE79" s="5"/>
      <c r="AF79" s="5"/>
      <c r="AG79" s="5"/>
    </row>
    <row r="80" spans="1:33" ht="14.25">
      <c r="A80" s="5"/>
      <c r="B80" s="5"/>
      <c r="C80" s="5"/>
      <c r="D80" s="5"/>
      <c r="E80" s="5"/>
      <c r="F80" s="5"/>
      <c r="H80" s="5"/>
      <c r="I80" s="5"/>
      <c r="J80" s="5"/>
      <c r="L80" s="5"/>
      <c r="M80" s="5"/>
      <c r="N80" s="5"/>
      <c r="P80" s="5"/>
      <c r="Q80" s="5"/>
      <c r="R80" s="5"/>
      <c r="T80" s="5"/>
      <c r="U80" s="5"/>
      <c r="V80" s="5"/>
      <c r="X80" s="5"/>
      <c r="Y80" s="5"/>
      <c r="Z80" s="5"/>
      <c r="AA80" s="5"/>
      <c r="AB80" s="5"/>
      <c r="AC80" s="5"/>
      <c r="AD80" s="5"/>
      <c r="AE80" s="5"/>
      <c r="AF80" s="5"/>
      <c r="AG80" s="5"/>
    </row>
    <row r="81" spans="1:33" ht="14.25">
      <c r="A81" s="5"/>
      <c r="B81" s="5"/>
      <c r="C81" s="5"/>
      <c r="D81" s="5"/>
      <c r="E81" s="5"/>
      <c r="F81" s="5"/>
      <c r="H81" s="5"/>
      <c r="I81" s="5"/>
      <c r="J81" s="5"/>
      <c r="L81" s="5"/>
      <c r="M81" s="5"/>
      <c r="N81" s="5"/>
      <c r="P81" s="5"/>
      <c r="Q81" s="5"/>
      <c r="R81" s="5"/>
      <c r="T81" s="5"/>
      <c r="U81" s="5"/>
      <c r="V81" s="5"/>
      <c r="X81" s="5"/>
      <c r="Y81" s="5"/>
      <c r="Z81" s="5"/>
      <c r="AA81" s="5"/>
      <c r="AB81" s="5"/>
      <c r="AC81" s="5"/>
      <c r="AD81" s="5"/>
      <c r="AE81" s="5"/>
      <c r="AF81" s="5"/>
      <c r="AG81" s="5"/>
    </row>
    <row r="82" spans="1:33" ht="14.25">
      <c r="A82" s="5"/>
      <c r="B82" s="5"/>
      <c r="C82" s="5"/>
      <c r="D82" s="5"/>
      <c r="E82" s="5"/>
      <c r="F82" s="5"/>
      <c r="H82" s="5"/>
      <c r="I82" s="5"/>
      <c r="J82" s="5"/>
      <c r="L82" s="5"/>
      <c r="M82" s="5"/>
      <c r="N82" s="5"/>
      <c r="P82" s="5"/>
      <c r="Q82" s="5"/>
      <c r="R82" s="5"/>
      <c r="T82" s="5"/>
      <c r="U82" s="5"/>
      <c r="V82" s="5"/>
      <c r="X82" s="5"/>
      <c r="Y82" s="5"/>
      <c r="Z82" s="5"/>
      <c r="AA82" s="5"/>
      <c r="AB82" s="5"/>
      <c r="AC82" s="5"/>
      <c r="AD82" s="5"/>
      <c r="AE82" s="5"/>
      <c r="AF82" s="5"/>
      <c r="AG82" s="5"/>
    </row>
    <row r="83" spans="1:33" ht="14.25">
      <c r="A83" s="5"/>
      <c r="B83" s="5"/>
      <c r="C83" s="5"/>
      <c r="D83" s="5"/>
      <c r="E83" s="5"/>
      <c r="F83" s="5"/>
      <c r="H83" s="5"/>
      <c r="I83" s="5"/>
      <c r="J83" s="5"/>
      <c r="L83" s="5"/>
      <c r="M83" s="5"/>
      <c r="N83" s="5"/>
      <c r="P83" s="5"/>
      <c r="Q83" s="5"/>
      <c r="R83" s="5"/>
      <c r="T83" s="5"/>
      <c r="U83" s="5"/>
      <c r="V83" s="5"/>
      <c r="X83" s="5"/>
      <c r="Y83" s="5"/>
      <c r="Z83" s="5"/>
      <c r="AA83" s="5"/>
      <c r="AB83" s="5"/>
      <c r="AC83" s="5"/>
      <c r="AD83" s="5"/>
      <c r="AE83" s="5"/>
      <c r="AF83" s="5"/>
      <c r="AG83" s="5"/>
    </row>
    <row r="84" spans="1:33" ht="14.25">
      <c r="A84" s="5"/>
      <c r="B84" s="5"/>
      <c r="C84" s="5"/>
      <c r="D84" s="5"/>
      <c r="E84" s="5"/>
      <c r="F84" s="5"/>
      <c r="H84" s="5"/>
      <c r="I84" s="5"/>
      <c r="J84" s="5"/>
      <c r="L84" s="5"/>
      <c r="M84" s="5"/>
      <c r="N84" s="5"/>
      <c r="P84" s="5"/>
      <c r="Q84" s="5"/>
      <c r="R84" s="5"/>
      <c r="T84" s="5"/>
      <c r="U84" s="5"/>
      <c r="V84" s="5"/>
      <c r="X84" s="5"/>
      <c r="Y84" s="5"/>
      <c r="Z84" s="5"/>
      <c r="AA84" s="5"/>
      <c r="AB84" s="5"/>
      <c r="AC84" s="5"/>
      <c r="AD84" s="5"/>
      <c r="AE84" s="5"/>
      <c r="AF84" s="5"/>
      <c r="AG84" s="5"/>
    </row>
    <row r="85" spans="1:33" ht="14.25">
      <c r="A85" s="5"/>
      <c r="B85" s="5"/>
      <c r="C85" s="5"/>
      <c r="D85" s="5"/>
      <c r="E85" s="5"/>
      <c r="F85" s="5"/>
      <c r="H85" s="5"/>
      <c r="I85" s="5"/>
      <c r="J85" s="5"/>
      <c r="L85" s="5"/>
      <c r="M85" s="5"/>
      <c r="N85" s="5"/>
      <c r="P85" s="5"/>
      <c r="Q85" s="5"/>
      <c r="R85" s="5"/>
      <c r="T85" s="5"/>
      <c r="U85" s="5"/>
      <c r="V85" s="5"/>
      <c r="X85" s="5"/>
      <c r="Y85" s="5"/>
      <c r="Z85" s="5"/>
      <c r="AA85" s="5"/>
      <c r="AB85" s="5"/>
      <c r="AC85" s="5"/>
      <c r="AD85" s="5"/>
      <c r="AE85" s="5"/>
      <c r="AF85" s="5"/>
      <c r="AG85" s="5"/>
    </row>
    <row r="86" spans="1:33" ht="14.25">
      <c r="A86" s="5"/>
      <c r="B86" s="5"/>
      <c r="C86" s="5"/>
      <c r="D86" s="5"/>
      <c r="E86" s="5"/>
      <c r="F86" s="5"/>
      <c r="H86" s="5"/>
      <c r="I86" s="5"/>
      <c r="J86" s="5"/>
      <c r="L86" s="5"/>
      <c r="M86" s="5"/>
      <c r="N86" s="5"/>
      <c r="P86" s="5"/>
      <c r="Q86" s="5"/>
      <c r="R86" s="5"/>
      <c r="T86" s="5"/>
      <c r="U86" s="5"/>
      <c r="V86" s="5"/>
      <c r="X86" s="5"/>
      <c r="Y86" s="5"/>
      <c r="Z86" s="5"/>
      <c r="AA86" s="5"/>
      <c r="AB86" s="5"/>
      <c r="AC86" s="5"/>
      <c r="AD86" s="5"/>
      <c r="AE86" s="5"/>
      <c r="AF86" s="5"/>
      <c r="AG86" s="5"/>
    </row>
    <row r="87" spans="1:33" ht="14.25">
      <c r="A87" s="5"/>
      <c r="B87" s="5"/>
      <c r="C87" s="5"/>
      <c r="D87" s="5"/>
      <c r="E87" s="5"/>
      <c r="F87" s="5"/>
      <c r="H87" s="5"/>
      <c r="I87" s="5"/>
      <c r="J87" s="5"/>
      <c r="L87" s="5"/>
      <c r="M87" s="5"/>
      <c r="N87" s="5"/>
      <c r="P87" s="5"/>
      <c r="Q87" s="5"/>
      <c r="R87" s="5"/>
      <c r="T87" s="5"/>
      <c r="U87" s="5"/>
      <c r="V87" s="5"/>
      <c r="X87" s="5"/>
      <c r="Y87" s="5"/>
      <c r="Z87" s="5"/>
      <c r="AA87" s="5"/>
      <c r="AB87" s="5"/>
      <c r="AC87" s="5"/>
      <c r="AD87" s="5"/>
      <c r="AE87" s="5"/>
      <c r="AF87" s="5"/>
      <c r="AG87" s="5"/>
    </row>
    <row r="88" spans="1:33" ht="14.25">
      <c r="A88" s="5"/>
      <c r="B88" s="5"/>
      <c r="C88" s="5"/>
      <c r="D88" s="5"/>
      <c r="E88" s="5"/>
      <c r="F88" s="5"/>
      <c r="H88" s="5"/>
      <c r="I88" s="5"/>
      <c r="J88" s="5"/>
      <c r="L88" s="5"/>
      <c r="M88" s="5"/>
      <c r="N88" s="5"/>
      <c r="P88" s="5"/>
      <c r="Q88" s="5"/>
      <c r="R88" s="5"/>
      <c r="T88" s="5"/>
      <c r="U88" s="5"/>
      <c r="V88" s="5"/>
      <c r="X88" s="5"/>
      <c r="Y88" s="5"/>
      <c r="Z88" s="5"/>
      <c r="AA88" s="5"/>
      <c r="AB88" s="5"/>
      <c r="AC88" s="5"/>
      <c r="AD88" s="5"/>
      <c r="AE88" s="5"/>
      <c r="AF88" s="5"/>
      <c r="AG88" s="5"/>
    </row>
    <row r="89" spans="1:33" ht="14.25">
      <c r="A89" s="5"/>
      <c r="B89" s="5"/>
      <c r="C89" s="5"/>
      <c r="D89" s="5"/>
      <c r="E89" s="5"/>
      <c r="F89" s="5"/>
      <c r="H89" s="5"/>
      <c r="I89" s="5"/>
      <c r="J89" s="5"/>
      <c r="L89" s="5"/>
      <c r="M89" s="5"/>
      <c r="N89" s="5"/>
      <c r="P89" s="5"/>
      <c r="Q89" s="5"/>
      <c r="R89" s="5"/>
      <c r="T89" s="5"/>
      <c r="U89" s="5"/>
      <c r="V89" s="5"/>
      <c r="X89" s="5"/>
      <c r="Y89" s="5"/>
      <c r="Z89" s="5"/>
      <c r="AA89" s="5"/>
      <c r="AB89" s="5"/>
      <c r="AC89" s="5"/>
      <c r="AD89" s="5"/>
      <c r="AE89" s="5"/>
      <c r="AF89" s="5"/>
      <c r="AG89" s="5"/>
    </row>
    <row r="90" spans="1:33" ht="14.25">
      <c r="A90" s="5"/>
      <c r="B90" s="5"/>
      <c r="C90" s="5"/>
      <c r="D90" s="5"/>
      <c r="E90" s="5"/>
      <c r="F90" s="5"/>
      <c r="H90" s="5"/>
      <c r="I90" s="5"/>
      <c r="J90" s="5"/>
      <c r="L90" s="5"/>
      <c r="M90" s="5"/>
      <c r="N90" s="5"/>
      <c r="P90" s="5"/>
      <c r="Q90" s="5"/>
      <c r="R90" s="5"/>
      <c r="T90" s="5"/>
      <c r="U90" s="5"/>
      <c r="V90" s="5"/>
      <c r="X90" s="5"/>
      <c r="Y90" s="5"/>
      <c r="Z90" s="5"/>
      <c r="AA90" s="5"/>
      <c r="AB90" s="5"/>
      <c r="AC90" s="5"/>
      <c r="AD90" s="5"/>
      <c r="AE90" s="5"/>
      <c r="AF90" s="5"/>
      <c r="AG90" s="5"/>
    </row>
    <row r="91" spans="1:33" ht="14.25">
      <c r="A91" s="5"/>
      <c r="B91" s="5"/>
      <c r="C91" s="5"/>
      <c r="D91" s="5"/>
      <c r="E91" s="5"/>
      <c r="F91" s="5"/>
      <c r="H91" s="5"/>
      <c r="I91" s="5"/>
      <c r="J91" s="5"/>
      <c r="L91" s="5"/>
      <c r="M91" s="5"/>
      <c r="N91" s="5"/>
      <c r="P91" s="5"/>
      <c r="Q91" s="5"/>
      <c r="R91" s="5"/>
      <c r="T91" s="5"/>
      <c r="U91" s="5"/>
      <c r="V91" s="5"/>
      <c r="X91" s="5"/>
      <c r="Y91" s="5"/>
      <c r="Z91" s="5"/>
      <c r="AA91" s="5"/>
      <c r="AB91" s="5"/>
      <c r="AC91" s="5"/>
      <c r="AD91" s="5"/>
      <c r="AE91" s="5"/>
      <c r="AF91" s="5"/>
      <c r="AG91" s="5"/>
    </row>
    <row r="92" spans="14:33" ht="14.25">
      <c r="N92" s="5"/>
      <c r="U92" s="5"/>
      <c r="V92" s="5"/>
      <c r="X92" s="5"/>
      <c r="Y92" s="5"/>
      <c r="Z92" s="5"/>
      <c r="AA92" s="5"/>
      <c r="AB92" s="5"/>
      <c r="AC92" s="5"/>
      <c r="AD92" s="5"/>
      <c r="AE92" s="5"/>
      <c r="AF92" s="5"/>
      <c r="AG92" s="5"/>
    </row>
    <row r="93" spans="14:33" ht="14.25">
      <c r="N93" s="5"/>
      <c r="U93" s="5"/>
      <c r="V93" s="5"/>
      <c r="X93" s="5"/>
      <c r="Y93" s="5"/>
      <c r="Z93" s="5"/>
      <c r="AA93" s="5"/>
      <c r="AB93" s="5"/>
      <c r="AC93" s="5"/>
      <c r="AD93" s="5"/>
      <c r="AE93" s="5"/>
      <c r="AF93" s="5"/>
      <c r="AG93" s="5"/>
    </row>
    <row r="94" spans="14:33" ht="14.25">
      <c r="N94" s="5"/>
      <c r="U94" s="5"/>
      <c r="V94" s="5"/>
      <c r="X94" s="5"/>
      <c r="Y94" s="5"/>
      <c r="Z94" s="5"/>
      <c r="AA94" s="5"/>
      <c r="AB94" s="5"/>
      <c r="AC94" s="5"/>
      <c r="AD94" s="5"/>
      <c r="AE94" s="5"/>
      <c r="AF94" s="5"/>
      <c r="AG94" s="5"/>
    </row>
    <row r="95" spans="14:33" ht="14.25">
      <c r="N95" s="5"/>
      <c r="U95" s="5"/>
      <c r="V95" s="5"/>
      <c r="X95" s="5"/>
      <c r="Y95" s="5"/>
      <c r="Z95" s="5"/>
      <c r="AA95" s="5"/>
      <c r="AB95" s="5"/>
      <c r="AC95" s="5"/>
      <c r="AD95" s="5"/>
      <c r="AE95" s="5"/>
      <c r="AF95" s="5"/>
      <c r="AG95" s="5"/>
    </row>
  </sheetData>
  <sheetProtection/>
  <mergeCells count="58">
    <mergeCell ref="O51:P51"/>
    <mergeCell ref="O52:P52"/>
    <mergeCell ref="O57:P57"/>
    <mergeCell ref="O54:P54"/>
    <mergeCell ref="O55:P55"/>
    <mergeCell ref="A53:C53"/>
    <mergeCell ref="O53:P53"/>
    <mergeCell ref="A56:C56"/>
    <mergeCell ref="O56:P56"/>
    <mergeCell ref="A50:C50"/>
    <mergeCell ref="O50:P50"/>
    <mergeCell ref="O45:P45"/>
    <mergeCell ref="O46:P46"/>
    <mergeCell ref="A47:C47"/>
    <mergeCell ref="O47:P47"/>
    <mergeCell ref="A41:C41"/>
    <mergeCell ref="O41:P41"/>
    <mergeCell ref="O42:P42"/>
    <mergeCell ref="O43:P43"/>
    <mergeCell ref="O48:P48"/>
    <mergeCell ref="O49:P49"/>
    <mergeCell ref="A25:A27"/>
    <mergeCell ref="A34:M34"/>
    <mergeCell ref="A44:C44"/>
    <mergeCell ref="O44:P44"/>
    <mergeCell ref="L36:M36"/>
    <mergeCell ref="O36:P36"/>
    <mergeCell ref="O37:P37"/>
    <mergeCell ref="A38:C38"/>
    <mergeCell ref="O39:P39"/>
    <mergeCell ref="O40:P40"/>
    <mergeCell ref="A19:C19"/>
    <mergeCell ref="A20:C20"/>
    <mergeCell ref="O34:U34"/>
    <mergeCell ref="A36:C36"/>
    <mergeCell ref="D36:E36"/>
    <mergeCell ref="F36:G36"/>
    <mergeCell ref="H36:I36"/>
    <mergeCell ref="J36:K36"/>
    <mergeCell ref="A23:C23"/>
    <mergeCell ref="A24:C24"/>
    <mergeCell ref="A21:C21"/>
    <mergeCell ref="A22:C22"/>
    <mergeCell ref="A6:C6"/>
    <mergeCell ref="A10:A11"/>
    <mergeCell ref="A12:A13"/>
    <mergeCell ref="A14:C14"/>
    <mergeCell ref="A15:C15"/>
    <mergeCell ref="A16:C16"/>
    <mergeCell ref="A17:C17"/>
    <mergeCell ref="A18:C18"/>
    <mergeCell ref="A2:W2"/>
    <mergeCell ref="A4:C5"/>
    <mergeCell ref="D4:G4"/>
    <mergeCell ref="H4:K4"/>
    <mergeCell ref="P4:S4"/>
    <mergeCell ref="T4:W4"/>
    <mergeCell ref="L4:O4"/>
  </mergeCells>
  <printOptions/>
  <pageMargins left="1.3779527559055118" right="0.7874015748031497" top="0.984251968503937" bottom="0.984251968503937" header="0.5118110236220472" footer="0.5118110236220472"/>
  <pageSetup fitToHeight="1" fitToWidth="1" horizontalDpi="600" verticalDpi="600" orientation="landscape" paperSize="8" scale="5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R55"/>
  <sheetViews>
    <sheetView view="pageBreakPreview" zoomScale="60" zoomScalePageLayoutView="0" workbookViewId="0" topLeftCell="J1">
      <selection activeCell="A1" sqref="A1"/>
    </sheetView>
  </sheetViews>
  <sheetFormatPr defaultColWidth="10.59765625" defaultRowHeight="15"/>
  <cols>
    <col min="1" max="1" width="14.3984375" style="5" customWidth="1"/>
    <col min="2" max="2" width="14.8984375" style="5" customWidth="1"/>
    <col min="3" max="3" width="14.09765625" style="5" customWidth="1"/>
    <col min="4" max="4" width="14" style="5" customWidth="1"/>
    <col min="5" max="5" width="13.09765625" style="5" customWidth="1"/>
    <col min="6" max="6" width="14.19921875" style="5" customWidth="1"/>
    <col min="7" max="9" width="13.09765625" style="5" customWidth="1"/>
    <col min="10" max="10" width="15.3984375" style="5" customWidth="1"/>
    <col min="11" max="12" width="13.09765625" style="5" customWidth="1"/>
    <col min="13" max="13" width="14.69921875" style="5" customWidth="1"/>
    <col min="14" max="16" width="13.09765625" style="5" customWidth="1"/>
    <col min="17" max="17" width="11" style="5" bestFit="1" customWidth="1"/>
    <col min="18" max="18" width="14.19921875" style="5" customWidth="1"/>
    <col min="19" max="16384" width="10.59765625" style="5" customWidth="1"/>
  </cols>
  <sheetData>
    <row r="1" spans="1:16" s="2" customFormat="1" ht="19.5" customHeight="1">
      <c r="A1" s="1" t="s">
        <v>322</v>
      </c>
      <c r="P1" s="3" t="s">
        <v>323</v>
      </c>
    </row>
    <row r="2" spans="1:16" ht="19.5" customHeight="1">
      <c r="A2" s="238" t="s">
        <v>324</v>
      </c>
      <c r="B2" s="238"/>
      <c r="C2" s="238"/>
      <c r="D2" s="238"/>
      <c r="E2" s="238"/>
      <c r="F2" s="238"/>
      <c r="G2" s="238"/>
      <c r="H2" s="238"/>
      <c r="I2" s="238"/>
      <c r="J2" s="238"/>
      <c r="K2" s="238"/>
      <c r="L2" s="238"/>
      <c r="M2" s="238"/>
      <c r="N2" s="238"/>
      <c r="O2" s="238"/>
      <c r="P2" s="238"/>
    </row>
    <row r="3" spans="2:16" ht="18" customHeight="1" thickBot="1">
      <c r="B3" s="7"/>
      <c r="C3" s="7"/>
      <c r="D3" s="7"/>
      <c r="E3" s="7"/>
      <c r="F3" s="7"/>
      <c r="G3" s="7"/>
      <c r="H3" s="7"/>
      <c r="I3" s="7"/>
      <c r="J3" s="7"/>
      <c r="K3" s="7"/>
      <c r="L3" s="7"/>
      <c r="M3" s="7"/>
      <c r="N3" s="7"/>
      <c r="O3" s="7"/>
      <c r="P3" s="8" t="s">
        <v>325</v>
      </c>
    </row>
    <row r="4" spans="1:16" ht="17.25" customHeight="1">
      <c r="A4" s="254" t="s">
        <v>326</v>
      </c>
      <c r="B4" s="243" t="s">
        <v>327</v>
      </c>
      <c r="C4" s="243" t="s">
        <v>277</v>
      </c>
      <c r="D4" s="239" t="s">
        <v>328</v>
      </c>
      <c r="E4" s="239" t="s">
        <v>329</v>
      </c>
      <c r="F4" s="243" t="s">
        <v>278</v>
      </c>
      <c r="G4" s="239" t="s">
        <v>330</v>
      </c>
      <c r="H4" s="239" t="s">
        <v>331</v>
      </c>
      <c r="I4" s="243" t="s">
        <v>279</v>
      </c>
      <c r="J4" s="243" t="s">
        <v>280</v>
      </c>
      <c r="K4" s="243" t="s">
        <v>117</v>
      </c>
      <c r="L4" s="243" t="s">
        <v>281</v>
      </c>
      <c r="M4" s="340" t="s">
        <v>332</v>
      </c>
      <c r="N4" s="336" t="s">
        <v>333</v>
      </c>
      <c r="O4" s="336" t="s">
        <v>334</v>
      </c>
      <c r="P4" s="338" t="s">
        <v>335</v>
      </c>
    </row>
    <row r="5" spans="1:16" ht="17.25" customHeight="1">
      <c r="A5" s="256"/>
      <c r="B5" s="244"/>
      <c r="C5" s="244"/>
      <c r="D5" s="240"/>
      <c r="E5" s="240"/>
      <c r="F5" s="244"/>
      <c r="G5" s="240"/>
      <c r="H5" s="240"/>
      <c r="I5" s="244"/>
      <c r="J5" s="244"/>
      <c r="K5" s="244"/>
      <c r="L5" s="244"/>
      <c r="M5" s="341"/>
      <c r="N5" s="337"/>
      <c r="O5" s="337"/>
      <c r="P5" s="339"/>
    </row>
    <row r="6" spans="1:18" ht="17.25" customHeight="1">
      <c r="A6" s="177" t="s">
        <v>482</v>
      </c>
      <c r="B6" s="182">
        <f>SUM(J6:P6,'１４２'!B6:'１４２'!P6)</f>
        <v>616076537</v>
      </c>
      <c r="C6" s="231">
        <f>SUM('１４４'!B6:'１４４'!O6)</f>
        <v>602126677</v>
      </c>
      <c r="D6" s="160">
        <f>B6-C6</f>
        <v>13949860</v>
      </c>
      <c r="E6" s="160">
        <v>5927882</v>
      </c>
      <c r="F6" s="160">
        <f>D6-E6</f>
        <v>8021978</v>
      </c>
      <c r="G6" s="131">
        <v>4.2</v>
      </c>
      <c r="H6" s="131">
        <v>81.4</v>
      </c>
      <c r="I6" s="132">
        <v>0.41</v>
      </c>
      <c r="J6" s="133">
        <v>177779463</v>
      </c>
      <c r="K6" s="133">
        <v>4739812</v>
      </c>
      <c r="L6" s="133">
        <v>1512991</v>
      </c>
      <c r="M6" s="133">
        <v>11973330</v>
      </c>
      <c r="N6" s="133">
        <v>776085</v>
      </c>
      <c r="O6" s="133">
        <v>1134150</v>
      </c>
      <c r="P6" s="133">
        <v>3284376</v>
      </c>
      <c r="R6" s="134"/>
    </row>
    <row r="7" spans="1:18" ht="17.25" customHeight="1">
      <c r="A7" s="178" t="s">
        <v>425</v>
      </c>
      <c r="B7" s="182">
        <f>SUM(J7:P7,'１４２'!B7:'１４２'!P7)</f>
        <v>569701780</v>
      </c>
      <c r="C7" s="160">
        <f>SUM('１４４'!B7:'１４４'!O7)</f>
        <v>553196897</v>
      </c>
      <c r="D7" s="160">
        <f>B7-C7</f>
        <v>16504883</v>
      </c>
      <c r="E7" s="160">
        <v>7273632</v>
      </c>
      <c r="F7" s="160">
        <f>D7-E7</f>
        <v>9231251</v>
      </c>
      <c r="G7" s="131">
        <v>4.4</v>
      </c>
      <c r="H7" s="131">
        <v>82.9</v>
      </c>
      <c r="I7" s="132">
        <v>0.4</v>
      </c>
      <c r="J7" s="133">
        <v>172977200</v>
      </c>
      <c r="K7" s="133">
        <v>4842322</v>
      </c>
      <c r="L7" s="133">
        <v>6597253</v>
      </c>
      <c r="M7" s="133">
        <v>12347724</v>
      </c>
      <c r="N7" s="133">
        <v>733996</v>
      </c>
      <c r="O7" s="133">
        <v>201406</v>
      </c>
      <c r="P7" s="133">
        <v>3442553</v>
      </c>
      <c r="R7" s="134"/>
    </row>
    <row r="8" spans="1:18" ht="17.25" customHeight="1">
      <c r="A8" s="178" t="s">
        <v>384</v>
      </c>
      <c r="B8" s="182">
        <f>SUM(J8:P8,'１４２'!B8:'１４２'!P8)</f>
        <v>570083841</v>
      </c>
      <c r="C8" s="160">
        <f>SUM('１４４'!B8:'１４４'!O8)</f>
        <v>557125226</v>
      </c>
      <c r="D8" s="160">
        <f>B8-C8</f>
        <v>12958615</v>
      </c>
      <c r="E8" s="160">
        <v>6276510</v>
      </c>
      <c r="F8" s="160">
        <f>D8-E8</f>
        <v>6682105</v>
      </c>
      <c r="G8" s="131">
        <v>3.6</v>
      </c>
      <c r="H8" s="131">
        <v>84.9</v>
      </c>
      <c r="I8" s="132">
        <v>0.4</v>
      </c>
      <c r="J8" s="133">
        <v>172751307</v>
      </c>
      <c r="K8" s="133">
        <v>4883678</v>
      </c>
      <c r="L8" s="133">
        <v>6685153</v>
      </c>
      <c r="M8" s="133">
        <v>12036928</v>
      </c>
      <c r="N8" s="133">
        <v>656201</v>
      </c>
      <c r="O8" s="133">
        <v>9298</v>
      </c>
      <c r="P8" s="133">
        <v>2755407</v>
      </c>
      <c r="R8" s="134"/>
    </row>
    <row r="9" spans="1:18" ht="17.25" customHeight="1">
      <c r="A9" s="178" t="s">
        <v>385</v>
      </c>
      <c r="B9" s="182">
        <f>SUM(J9:P9,'１４２'!B9:'１４２'!P9)</f>
        <v>544729562</v>
      </c>
      <c r="C9" s="160">
        <f>SUM('１４４'!B9:'１４４'!O9)</f>
        <v>531429440</v>
      </c>
      <c r="D9" s="160">
        <f>B9-C9</f>
        <v>13300122</v>
      </c>
      <c r="E9" s="160">
        <v>7786020</v>
      </c>
      <c r="F9" s="160">
        <f>D9-E9</f>
        <v>5514102</v>
      </c>
      <c r="G9" s="131">
        <v>4</v>
      </c>
      <c r="H9" s="131">
        <v>87.59121896044597</v>
      </c>
      <c r="I9" s="132">
        <v>0.41</v>
      </c>
      <c r="J9" s="133">
        <v>169475521</v>
      </c>
      <c r="K9" s="133">
        <v>4923399</v>
      </c>
      <c r="L9" s="133">
        <v>1973788</v>
      </c>
      <c r="M9" s="133">
        <v>10546860</v>
      </c>
      <c r="N9" s="133">
        <v>638510</v>
      </c>
      <c r="O9" s="133">
        <v>4024</v>
      </c>
      <c r="P9" s="133">
        <v>3247229</v>
      </c>
      <c r="R9" s="134"/>
    </row>
    <row r="10" spans="1:18" s="152" customFormat="1" ht="17.25" customHeight="1">
      <c r="A10" s="16" t="s">
        <v>386</v>
      </c>
      <c r="B10" s="232">
        <f>SUM(B21,B53)</f>
        <v>542254398</v>
      </c>
      <c r="C10" s="143">
        <f>SUM(C21,C53)</f>
        <v>530171238</v>
      </c>
      <c r="D10" s="143">
        <f>SUM(D21,D53)</f>
        <v>12083160</v>
      </c>
      <c r="E10" s="143">
        <f>SUM(E21,E53)</f>
        <v>5561109</v>
      </c>
      <c r="F10" s="143">
        <f>SUM(F21,F53)</f>
        <v>6522051</v>
      </c>
      <c r="G10" s="163">
        <v>4.7</v>
      </c>
      <c r="H10" s="163">
        <v>89.5</v>
      </c>
      <c r="I10" s="164">
        <v>0.4</v>
      </c>
      <c r="J10" s="143">
        <f aca="true" t="shared" si="0" ref="J10:P10">SUM(J21,J53)</f>
        <v>164175396</v>
      </c>
      <c r="K10" s="143">
        <f t="shared" si="0"/>
        <v>5191787</v>
      </c>
      <c r="L10" s="143">
        <f t="shared" si="0"/>
        <v>1316003</v>
      </c>
      <c r="M10" s="143">
        <f t="shared" si="0"/>
        <v>11713614</v>
      </c>
      <c r="N10" s="143">
        <f t="shared" si="0"/>
        <v>618936</v>
      </c>
      <c r="O10" s="143">
        <f t="shared" si="0"/>
        <v>3537</v>
      </c>
      <c r="P10" s="143">
        <f t="shared" si="0"/>
        <v>3122155</v>
      </c>
      <c r="R10" s="165"/>
    </row>
    <row r="11" spans="1:16" ht="17.25" customHeight="1">
      <c r="A11" s="93"/>
      <c r="B11" s="159"/>
      <c r="C11" s="19"/>
      <c r="D11" s="19"/>
      <c r="E11" s="19"/>
      <c r="F11" s="19"/>
      <c r="G11" s="135"/>
      <c r="H11" s="135"/>
      <c r="I11" s="136"/>
      <c r="J11" s="19"/>
      <c r="K11" s="19"/>
      <c r="L11" s="19"/>
      <c r="M11" s="19"/>
      <c r="N11" s="19"/>
      <c r="O11" s="19"/>
      <c r="P11" s="19"/>
    </row>
    <row r="12" spans="1:18" ht="17.25" customHeight="1">
      <c r="A12" s="90" t="s">
        <v>282</v>
      </c>
      <c r="B12" s="182">
        <f>SUM(J12:P12,'１４２'!B12:'１４２'!P12)</f>
        <v>184830325</v>
      </c>
      <c r="C12" s="160">
        <f>SUM('１４４'!B12:'１４４'!O12)</f>
        <v>181244715</v>
      </c>
      <c r="D12" s="160">
        <f aca="true" t="shared" si="1" ref="D12:D20">B12-C12</f>
        <v>3585610</v>
      </c>
      <c r="E12" s="160">
        <v>3061792</v>
      </c>
      <c r="F12" s="160">
        <f>D12-E12</f>
        <v>523818</v>
      </c>
      <c r="G12" s="125">
        <v>0.5</v>
      </c>
      <c r="H12" s="125">
        <v>78.1</v>
      </c>
      <c r="I12" s="137">
        <v>0.7</v>
      </c>
      <c r="J12" s="14">
        <v>74925318</v>
      </c>
      <c r="K12" s="14">
        <v>1422868</v>
      </c>
      <c r="L12" s="14">
        <v>594394</v>
      </c>
      <c r="M12" s="14">
        <v>4874931</v>
      </c>
      <c r="N12" s="14">
        <v>78266</v>
      </c>
      <c r="O12" s="14">
        <v>3537</v>
      </c>
      <c r="P12" s="14">
        <v>860202</v>
      </c>
      <c r="R12" s="134"/>
    </row>
    <row r="13" spans="1:18" ht="17.25" customHeight="1">
      <c r="A13" s="90" t="s">
        <v>283</v>
      </c>
      <c r="B13" s="182">
        <f>SUM(J13:P13,'１４２'!B13:'１４２'!P13)</f>
        <v>22373015</v>
      </c>
      <c r="C13" s="160">
        <f>SUM('１４４'!B13:'１４４'!O13)</f>
        <v>21942531</v>
      </c>
      <c r="D13" s="160">
        <f t="shared" si="1"/>
        <v>430484</v>
      </c>
      <c r="E13" s="160">
        <v>352458</v>
      </c>
      <c r="F13" s="160">
        <f aca="true" t="shared" si="2" ref="F13:F20">D13-E13</f>
        <v>78026</v>
      </c>
      <c r="G13" s="125">
        <v>0.7</v>
      </c>
      <c r="H13" s="125">
        <v>95.2</v>
      </c>
      <c r="I13" s="137">
        <v>0.7</v>
      </c>
      <c r="J13" s="14">
        <v>8124157</v>
      </c>
      <c r="K13" s="14">
        <v>253942</v>
      </c>
      <c r="L13" s="14">
        <v>46048</v>
      </c>
      <c r="M13" s="14">
        <v>513785</v>
      </c>
      <c r="N13" s="14">
        <v>8766</v>
      </c>
      <c r="O13" s="74" t="s">
        <v>10</v>
      </c>
      <c r="P13" s="14">
        <v>138296</v>
      </c>
      <c r="R13" s="134"/>
    </row>
    <row r="14" spans="1:18" ht="17.25" customHeight="1">
      <c r="A14" s="90" t="s">
        <v>284</v>
      </c>
      <c r="B14" s="182">
        <f>SUM(J14:P14,'１４２'!B14:'１４２'!P14)</f>
        <v>44951363</v>
      </c>
      <c r="C14" s="160">
        <f>SUM('１４４'!B14:'１４４'!O14)</f>
        <v>44318590</v>
      </c>
      <c r="D14" s="160">
        <f t="shared" si="1"/>
        <v>632773</v>
      </c>
      <c r="E14" s="160">
        <v>167329</v>
      </c>
      <c r="F14" s="160">
        <f t="shared" si="2"/>
        <v>465444</v>
      </c>
      <c r="G14" s="125">
        <v>2.1</v>
      </c>
      <c r="H14" s="125">
        <v>86.4</v>
      </c>
      <c r="I14" s="137">
        <v>0.7</v>
      </c>
      <c r="J14" s="14">
        <v>14887355</v>
      </c>
      <c r="K14" s="14">
        <v>447117</v>
      </c>
      <c r="L14" s="14">
        <v>119055</v>
      </c>
      <c r="M14" s="14">
        <v>1084660</v>
      </c>
      <c r="N14" s="14">
        <v>93677</v>
      </c>
      <c r="O14" s="74" t="s">
        <v>10</v>
      </c>
      <c r="P14" s="14">
        <v>261313</v>
      </c>
      <c r="R14" s="134"/>
    </row>
    <row r="15" spans="1:18" ht="17.25" customHeight="1">
      <c r="A15" s="90" t="s">
        <v>285</v>
      </c>
      <c r="B15" s="182">
        <f>SUM(J15:P15,'１４２'!B15:'１４２'!P15)</f>
        <v>16111919</v>
      </c>
      <c r="C15" s="160">
        <f>SUM('１４４'!B15:'１４４'!O15)</f>
        <v>15670289</v>
      </c>
      <c r="D15" s="160">
        <f t="shared" si="1"/>
        <v>441630</v>
      </c>
      <c r="E15" s="160">
        <v>130125</v>
      </c>
      <c r="F15" s="160">
        <f t="shared" si="2"/>
        <v>311505</v>
      </c>
      <c r="G15" s="125">
        <v>4.2</v>
      </c>
      <c r="H15" s="125">
        <v>92.2</v>
      </c>
      <c r="I15" s="137">
        <v>0.3</v>
      </c>
      <c r="J15" s="14">
        <v>2307222</v>
      </c>
      <c r="K15" s="14">
        <v>146744</v>
      </c>
      <c r="L15" s="14">
        <v>19769</v>
      </c>
      <c r="M15" s="14">
        <v>235873</v>
      </c>
      <c r="N15" s="74" t="s">
        <v>10</v>
      </c>
      <c r="O15" s="74" t="s">
        <v>10</v>
      </c>
      <c r="P15" s="14">
        <v>88973</v>
      </c>
      <c r="R15" s="134"/>
    </row>
    <row r="16" spans="1:18" ht="17.25" customHeight="1">
      <c r="A16" s="90" t="s">
        <v>286</v>
      </c>
      <c r="B16" s="182">
        <f>SUM(J16:P16,'１４２'!B16:'１４２'!P16)</f>
        <v>11459346</v>
      </c>
      <c r="C16" s="160">
        <f>SUM('１４４'!B16:'１４４'!O16)</f>
        <v>11364716</v>
      </c>
      <c r="D16" s="160">
        <f t="shared" si="1"/>
        <v>94630</v>
      </c>
      <c r="E16" s="160">
        <v>6191</v>
      </c>
      <c r="F16" s="160">
        <f t="shared" si="2"/>
        <v>88439</v>
      </c>
      <c r="G16" s="125">
        <v>1.3</v>
      </c>
      <c r="H16" s="125">
        <v>93.9</v>
      </c>
      <c r="I16" s="137">
        <v>0.2</v>
      </c>
      <c r="J16" s="14">
        <v>1717068</v>
      </c>
      <c r="K16" s="14">
        <v>147597</v>
      </c>
      <c r="L16" s="14">
        <v>15765</v>
      </c>
      <c r="M16" s="14">
        <v>185710</v>
      </c>
      <c r="N16" s="74" t="s">
        <v>10</v>
      </c>
      <c r="O16" s="74" t="s">
        <v>10</v>
      </c>
      <c r="P16" s="14">
        <v>90069</v>
      </c>
      <c r="R16" s="134"/>
    </row>
    <row r="17" spans="1:18" ht="17.25" customHeight="1">
      <c r="A17" s="90" t="s">
        <v>287</v>
      </c>
      <c r="B17" s="182">
        <f>SUM(J17:P17,'１４２'!B17:'１４２'!P17)</f>
        <v>23602756</v>
      </c>
      <c r="C17" s="160">
        <f>SUM('１４４'!B17:'１４４'!O17)</f>
        <v>23475104</v>
      </c>
      <c r="D17" s="160">
        <v>127652</v>
      </c>
      <c r="E17" s="160">
        <v>32646</v>
      </c>
      <c r="F17" s="160">
        <f t="shared" si="2"/>
        <v>95006</v>
      </c>
      <c r="G17" s="125">
        <v>0.7</v>
      </c>
      <c r="H17" s="125">
        <v>90.7</v>
      </c>
      <c r="I17" s="137">
        <v>0.6</v>
      </c>
      <c r="J17" s="14">
        <v>8428608</v>
      </c>
      <c r="K17" s="14">
        <v>295755</v>
      </c>
      <c r="L17" s="14">
        <v>63763</v>
      </c>
      <c r="M17" s="14">
        <v>639092</v>
      </c>
      <c r="N17" s="14">
        <v>154798</v>
      </c>
      <c r="O17" s="74" t="s">
        <v>10</v>
      </c>
      <c r="P17" s="14">
        <v>179109</v>
      </c>
      <c r="R17" s="134"/>
    </row>
    <row r="18" spans="1:18" ht="17.25" customHeight="1">
      <c r="A18" s="90" t="s">
        <v>288</v>
      </c>
      <c r="B18" s="182">
        <f>SUM(J18:P18,'１４２'!B18:'１４２'!P18)</f>
        <v>11098324</v>
      </c>
      <c r="C18" s="160">
        <f>SUM('１４４'!B18:'１４４'!O18)</f>
        <v>11025209</v>
      </c>
      <c r="D18" s="160">
        <f t="shared" si="1"/>
        <v>73115</v>
      </c>
      <c r="E18" s="160">
        <v>34103</v>
      </c>
      <c r="F18" s="160">
        <f t="shared" si="2"/>
        <v>39012</v>
      </c>
      <c r="G18" s="125">
        <v>0.6</v>
      </c>
      <c r="H18" s="125">
        <v>91.9</v>
      </c>
      <c r="I18" s="137">
        <v>0.4</v>
      </c>
      <c r="J18" s="14">
        <v>2752617</v>
      </c>
      <c r="K18" s="14">
        <v>140882</v>
      </c>
      <c r="L18" s="14">
        <v>24695</v>
      </c>
      <c r="M18" s="14">
        <v>241277</v>
      </c>
      <c r="N18" s="14">
        <v>18160</v>
      </c>
      <c r="O18" s="74" t="s">
        <v>10</v>
      </c>
      <c r="P18" s="14">
        <v>85632</v>
      </c>
      <c r="R18" s="134"/>
    </row>
    <row r="19" spans="1:18" ht="17.25" customHeight="1">
      <c r="A19" s="90" t="s">
        <v>289</v>
      </c>
      <c r="B19" s="182">
        <f>SUM(J19:P19,'１４２'!B19:'１４２'!P19)</f>
        <v>27295494</v>
      </c>
      <c r="C19" s="160">
        <f>SUM('１４４'!B19:'１４４'!O19)</f>
        <v>26775041</v>
      </c>
      <c r="D19" s="160">
        <f t="shared" si="1"/>
        <v>520453</v>
      </c>
      <c r="E19" s="160">
        <v>15667</v>
      </c>
      <c r="F19" s="160">
        <f t="shared" si="2"/>
        <v>504786</v>
      </c>
      <c r="G19" s="125">
        <v>3.7</v>
      </c>
      <c r="H19" s="125">
        <v>95.4</v>
      </c>
      <c r="I19" s="137">
        <v>0.7</v>
      </c>
      <c r="J19" s="14">
        <v>9503233</v>
      </c>
      <c r="K19" s="14">
        <v>271232</v>
      </c>
      <c r="L19" s="14">
        <v>75980</v>
      </c>
      <c r="M19" s="14">
        <v>667674</v>
      </c>
      <c r="N19" s="74" t="s">
        <v>10</v>
      </c>
      <c r="O19" s="74" t="s">
        <v>10</v>
      </c>
      <c r="P19" s="14">
        <v>163909</v>
      </c>
      <c r="R19" s="134"/>
    </row>
    <row r="20" spans="1:18" ht="17.25" customHeight="1">
      <c r="A20" s="90" t="s">
        <v>336</v>
      </c>
      <c r="B20" s="182">
        <f>SUM(J20:P20,'１４２'!B20:'１４２'!P20)</f>
        <v>17385661</v>
      </c>
      <c r="C20" s="160">
        <f>SUM('１４４'!B20:'１４４'!O20)</f>
        <v>17093138</v>
      </c>
      <c r="D20" s="160">
        <f t="shared" si="1"/>
        <v>292523</v>
      </c>
      <c r="E20" s="160">
        <v>9852</v>
      </c>
      <c r="F20" s="160">
        <f t="shared" si="2"/>
        <v>282671</v>
      </c>
      <c r="G20" s="125">
        <v>3.7</v>
      </c>
      <c r="H20" s="125">
        <v>92.4</v>
      </c>
      <c r="I20" s="137">
        <v>0.5</v>
      </c>
      <c r="J20" s="14">
        <v>3652566</v>
      </c>
      <c r="K20" s="14">
        <v>148343</v>
      </c>
      <c r="L20" s="14">
        <v>35733</v>
      </c>
      <c r="M20" s="14">
        <v>320135</v>
      </c>
      <c r="N20" s="74">
        <v>52550</v>
      </c>
      <c r="O20" s="74" t="s">
        <v>10</v>
      </c>
      <c r="P20" s="14">
        <v>89673</v>
      </c>
      <c r="R20" s="134"/>
    </row>
    <row r="21" spans="1:18" s="152" customFormat="1" ht="17.25" customHeight="1">
      <c r="A21" s="94" t="s">
        <v>290</v>
      </c>
      <c r="B21" s="232">
        <f>SUM(B12:B20)</f>
        <v>359108203</v>
      </c>
      <c r="C21" s="143">
        <f>SUM(C12:C20)</f>
        <v>352909333</v>
      </c>
      <c r="D21" s="143">
        <f aca="true" t="shared" si="3" ref="D21:P21">SUM(D12:D20)</f>
        <v>6198870</v>
      </c>
      <c r="E21" s="143">
        <f t="shared" si="3"/>
        <v>3810163</v>
      </c>
      <c r="F21" s="143">
        <f t="shared" si="3"/>
        <v>2388707</v>
      </c>
      <c r="G21" s="166">
        <v>1.9</v>
      </c>
      <c r="H21" s="166">
        <v>90.7</v>
      </c>
      <c r="I21" s="167">
        <v>0.5</v>
      </c>
      <c r="J21" s="143">
        <f t="shared" si="3"/>
        <v>126298144</v>
      </c>
      <c r="K21" s="143">
        <f t="shared" si="3"/>
        <v>3274480</v>
      </c>
      <c r="L21" s="143">
        <f t="shared" si="3"/>
        <v>995202</v>
      </c>
      <c r="M21" s="143">
        <f t="shared" si="3"/>
        <v>8763137</v>
      </c>
      <c r="N21" s="143">
        <f t="shared" si="3"/>
        <v>406217</v>
      </c>
      <c r="O21" s="143">
        <f t="shared" si="3"/>
        <v>3537</v>
      </c>
      <c r="P21" s="143">
        <f t="shared" si="3"/>
        <v>1957176</v>
      </c>
      <c r="R21" s="168"/>
    </row>
    <row r="22" spans="1:18" ht="17.25" customHeight="1">
      <c r="A22" s="90"/>
      <c r="B22" s="159"/>
      <c r="C22" s="19"/>
      <c r="D22" s="19"/>
      <c r="E22" s="19"/>
      <c r="F22" s="19"/>
      <c r="G22" s="135"/>
      <c r="H22" s="135"/>
      <c r="I22" s="136"/>
      <c r="J22" s="19"/>
      <c r="K22" s="19"/>
      <c r="L22" s="19"/>
      <c r="M22" s="19"/>
      <c r="N22" s="19"/>
      <c r="O22" s="19"/>
      <c r="P22" s="19"/>
      <c r="R22" s="134"/>
    </row>
    <row r="23" spans="1:18" ht="17.25" customHeight="1">
      <c r="A23" s="90" t="s">
        <v>291</v>
      </c>
      <c r="B23" s="182">
        <f>SUM(J23:P23,'１４２'!B23:'１４２'!P23)</f>
        <v>5374455</v>
      </c>
      <c r="C23" s="160">
        <f>SUM('１４４'!B23:'１４４'!O23)</f>
        <v>5280883</v>
      </c>
      <c r="D23" s="160">
        <f aca="true" t="shared" si="4" ref="D23:D52">B23-C23</f>
        <v>93572</v>
      </c>
      <c r="E23" s="160">
        <v>9001</v>
      </c>
      <c r="F23" s="160">
        <f>D23-E23</f>
        <v>84571</v>
      </c>
      <c r="G23" s="138">
        <v>3.2</v>
      </c>
      <c r="H23" s="125">
        <v>94.1</v>
      </c>
      <c r="I23" s="137">
        <v>0.4</v>
      </c>
      <c r="J23" s="14">
        <v>1175378</v>
      </c>
      <c r="K23" s="14">
        <v>51000</v>
      </c>
      <c r="L23" s="14">
        <v>7957</v>
      </c>
      <c r="M23" s="14">
        <v>98675</v>
      </c>
      <c r="N23" s="74" t="s">
        <v>10</v>
      </c>
      <c r="O23" s="74" t="s">
        <v>10</v>
      </c>
      <c r="P23" s="133">
        <v>30970</v>
      </c>
      <c r="R23" s="134"/>
    </row>
    <row r="24" spans="1:18" ht="17.25" customHeight="1">
      <c r="A24" s="90" t="s">
        <v>292</v>
      </c>
      <c r="B24" s="182">
        <v>8400402</v>
      </c>
      <c r="C24" s="160">
        <f>SUM('１４４'!B24:'１４４'!O24)</f>
        <v>7605070</v>
      </c>
      <c r="D24" s="160">
        <f t="shared" si="4"/>
        <v>795332</v>
      </c>
      <c r="E24" s="160">
        <v>599737</v>
      </c>
      <c r="F24" s="160">
        <f aca="true" t="shared" si="5" ref="F24:F52">D24-E24</f>
        <v>195595</v>
      </c>
      <c r="G24" s="125">
        <v>5.7</v>
      </c>
      <c r="H24" s="125">
        <v>76.8</v>
      </c>
      <c r="I24" s="137">
        <v>0.7</v>
      </c>
      <c r="J24" s="14">
        <v>2400923</v>
      </c>
      <c r="K24" s="14">
        <v>73389</v>
      </c>
      <c r="L24" s="14">
        <v>17787</v>
      </c>
      <c r="M24" s="14">
        <v>154474</v>
      </c>
      <c r="N24" s="74" t="s">
        <v>10</v>
      </c>
      <c r="O24" s="74" t="s">
        <v>10</v>
      </c>
      <c r="P24" s="14">
        <v>44439</v>
      </c>
      <c r="R24" s="134"/>
    </row>
    <row r="25" spans="1:18" ht="17.25" customHeight="1">
      <c r="A25" s="90" t="s">
        <v>293</v>
      </c>
      <c r="B25" s="182">
        <f>SUM(J25:P25,'１４２'!B25:'１４２'!P25)</f>
        <v>7453982</v>
      </c>
      <c r="C25" s="160">
        <f>SUM('１４４'!B25:'１４４'!O25)</f>
        <v>7144392</v>
      </c>
      <c r="D25" s="160">
        <f t="shared" si="4"/>
        <v>309590</v>
      </c>
      <c r="E25" s="233" t="s">
        <v>10</v>
      </c>
      <c r="F25" s="160">
        <v>309590</v>
      </c>
      <c r="G25" s="125">
        <v>9.6</v>
      </c>
      <c r="H25" s="125">
        <v>81.3</v>
      </c>
      <c r="I25" s="137">
        <v>0.6</v>
      </c>
      <c r="J25" s="14">
        <v>1961064</v>
      </c>
      <c r="K25" s="14">
        <v>75112</v>
      </c>
      <c r="L25" s="14">
        <v>16409</v>
      </c>
      <c r="M25" s="14">
        <v>145830</v>
      </c>
      <c r="N25" s="74" t="s">
        <v>10</v>
      </c>
      <c r="O25" s="74" t="s">
        <v>10</v>
      </c>
      <c r="P25" s="14">
        <v>45567</v>
      </c>
      <c r="Q25" s="174"/>
      <c r="R25" s="134"/>
    </row>
    <row r="26" spans="1:18" ht="17.25" customHeight="1">
      <c r="A26" s="90" t="s">
        <v>294</v>
      </c>
      <c r="B26" s="182">
        <f>SUM(J26:P26,'１４２'!B26:'１４２'!P26)</f>
        <v>7112804</v>
      </c>
      <c r="C26" s="160">
        <f>SUM('１４４'!B26:'１４４'!O26)</f>
        <v>6489143</v>
      </c>
      <c r="D26" s="160">
        <f t="shared" si="4"/>
        <v>623661</v>
      </c>
      <c r="E26" s="160">
        <v>56670</v>
      </c>
      <c r="F26" s="160">
        <f t="shared" si="5"/>
        <v>566991</v>
      </c>
      <c r="G26" s="125">
        <v>16.1</v>
      </c>
      <c r="H26" s="125">
        <v>78.4</v>
      </c>
      <c r="I26" s="137">
        <v>0.6</v>
      </c>
      <c r="J26" s="14">
        <v>1953802</v>
      </c>
      <c r="K26" s="14">
        <v>108587</v>
      </c>
      <c r="L26" s="14">
        <v>15012</v>
      </c>
      <c r="M26" s="14">
        <v>137448</v>
      </c>
      <c r="N26" s="14">
        <v>65330</v>
      </c>
      <c r="O26" s="74" t="s">
        <v>10</v>
      </c>
      <c r="P26" s="14">
        <v>66122</v>
      </c>
      <c r="R26" s="134"/>
    </row>
    <row r="27" spans="1:18" ht="17.25" customHeight="1">
      <c r="A27" s="90" t="s">
        <v>295</v>
      </c>
      <c r="B27" s="182">
        <f>SUM(J27:P27,'１４２'!B27:'１４２'!P27)</f>
        <v>3267600</v>
      </c>
      <c r="C27" s="160">
        <f>SUM('１４４'!B27:'１４４'!O27)</f>
        <v>3066797</v>
      </c>
      <c r="D27" s="160">
        <f t="shared" si="4"/>
        <v>200803</v>
      </c>
      <c r="E27" s="233" t="s">
        <v>10</v>
      </c>
      <c r="F27" s="160">
        <v>200803</v>
      </c>
      <c r="G27" s="125">
        <v>11.9</v>
      </c>
      <c r="H27" s="125">
        <v>77.8</v>
      </c>
      <c r="I27" s="137">
        <v>0.7</v>
      </c>
      <c r="J27" s="14">
        <v>1494935</v>
      </c>
      <c r="K27" s="14">
        <v>22974</v>
      </c>
      <c r="L27" s="14">
        <v>5149</v>
      </c>
      <c r="M27" s="14">
        <v>64096</v>
      </c>
      <c r="N27" s="74" t="s">
        <v>10</v>
      </c>
      <c r="O27" s="74" t="s">
        <v>10</v>
      </c>
      <c r="P27" s="14">
        <v>13901</v>
      </c>
      <c r="R27" s="134"/>
    </row>
    <row r="28" spans="1:18" ht="17.25" customHeight="1">
      <c r="A28" s="90" t="s">
        <v>296</v>
      </c>
      <c r="B28" s="182">
        <f>SUM(J28:P28,'１４２'!B28:'１４２'!P28)</f>
        <v>5226805</v>
      </c>
      <c r="C28" s="160">
        <f>SUM('１４４'!B28:'１４４'!O28)</f>
        <v>5088953</v>
      </c>
      <c r="D28" s="160">
        <f t="shared" si="4"/>
        <v>137852</v>
      </c>
      <c r="E28" s="233">
        <v>120</v>
      </c>
      <c r="F28" s="160">
        <f t="shared" si="5"/>
        <v>137732</v>
      </c>
      <c r="G28" s="125">
        <v>4.9</v>
      </c>
      <c r="H28" s="125">
        <v>89.2</v>
      </c>
      <c r="I28" s="137">
        <v>0.4</v>
      </c>
      <c r="J28" s="14">
        <v>1258455</v>
      </c>
      <c r="K28" s="14">
        <v>51061</v>
      </c>
      <c r="L28" s="14">
        <v>12255</v>
      </c>
      <c r="M28" s="14">
        <v>105250</v>
      </c>
      <c r="N28" s="74" t="s">
        <v>10</v>
      </c>
      <c r="O28" s="74" t="s">
        <v>10</v>
      </c>
      <c r="P28" s="14">
        <v>30849</v>
      </c>
      <c r="R28" s="134"/>
    </row>
    <row r="29" spans="1:18" ht="17.25" customHeight="1">
      <c r="A29" s="90" t="s">
        <v>297</v>
      </c>
      <c r="B29" s="182">
        <f>SUM(J29:P29,'１４２'!B29:'１４２'!P29)</f>
        <v>8304847</v>
      </c>
      <c r="C29" s="160">
        <f>SUM('１４４'!B29:'１４４'!O29)</f>
        <v>8111887</v>
      </c>
      <c r="D29" s="160">
        <f t="shared" si="4"/>
        <v>192960</v>
      </c>
      <c r="E29" s="160">
        <v>18775</v>
      </c>
      <c r="F29" s="160">
        <f t="shared" si="5"/>
        <v>174185</v>
      </c>
      <c r="G29" s="125">
        <v>3.9</v>
      </c>
      <c r="H29" s="125">
        <v>84.6</v>
      </c>
      <c r="I29" s="137">
        <v>0.6</v>
      </c>
      <c r="J29" s="14">
        <v>2575970</v>
      </c>
      <c r="K29" s="14">
        <v>101172</v>
      </c>
      <c r="L29" s="14">
        <v>23769</v>
      </c>
      <c r="M29" s="14">
        <v>201623</v>
      </c>
      <c r="N29" s="74" t="s">
        <v>10</v>
      </c>
      <c r="O29" s="74" t="s">
        <v>10</v>
      </c>
      <c r="P29" s="14">
        <v>61846</v>
      </c>
      <c r="R29" s="134"/>
    </row>
    <row r="30" spans="1:18" ht="17.25" customHeight="1">
      <c r="A30" s="90" t="s">
        <v>298</v>
      </c>
      <c r="B30" s="182">
        <f>SUM(J30:P30,'１４２'!B30:'１４２'!P30)</f>
        <v>15869635</v>
      </c>
      <c r="C30" s="160">
        <f>SUM('１４４'!B30:'１４４'!O30)</f>
        <v>15498928</v>
      </c>
      <c r="D30" s="160">
        <f t="shared" si="4"/>
        <v>370707</v>
      </c>
      <c r="E30" s="160">
        <v>157593</v>
      </c>
      <c r="F30" s="160">
        <f t="shared" si="5"/>
        <v>213114</v>
      </c>
      <c r="G30" s="125">
        <v>2.9</v>
      </c>
      <c r="H30" s="125">
        <v>80.9</v>
      </c>
      <c r="I30" s="137">
        <v>0.8</v>
      </c>
      <c r="J30" s="14">
        <v>5877335</v>
      </c>
      <c r="K30" s="14">
        <v>158749</v>
      </c>
      <c r="L30" s="14">
        <v>51343</v>
      </c>
      <c r="M30" s="14">
        <v>451686</v>
      </c>
      <c r="N30" s="74" t="s">
        <v>10</v>
      </c>
      <c r="O30" s="74" t="s">
        <v>10</v>
      </c>
      <c r="P30" s="14">
        <v>96488</v>
      </c>
      <c r="R30" s="134"/>
    </row>
    <row r="31" spans="1:18" ht="17.25" customHeight="1">
      <c r="A31" s="90" t="s">
        <v>299</v>
      </c>
      <c r="B31" s="182">
        <f>SUM(J31:P31,'１４２'!B31:'１４２'!P31)</f>
        <v>1977807</v>
      </c>
      <c r="C31" s="160">
        <f>SUM('１４４'!B31:'１４４'!O31)</f>
        <v>1920819</v>
      </c>
      <c r="D31" s="160">
        <f t="shared" si="4"/>
        <v>56988</v>
      </c>
      <c r="E31" s="233" t="s">
        <v>10</v>
      </c>
      <c r="F31" s="160">
        <v>56988</v>
      </c>
      <c r="G31" s="125">
        <v>7.5</v>
      </c>
      <c r="H31" s="125">
        <v>100.9</v>
      </c>
      <c r="I31" s="137">
        <v>0.3</v>
      </c>
      <c r="J31" s="14">
        <v>224309</v>
      </c>
      <c r="K31" s="14">
        <v>10722</v>
      </c>
      <c r="L31" s="14">
        <v>1268</v>
      </c>
      <c r="M31" s="14">
        <v>10329</v>
      </c>
      <c r="N31" s="74" t="s">
        <v>10</v>
      </c>
      <c r="O31" s="74" t="s">
        <v>10</v>
      </c>
      <c r="P31" s="14">
        <v>6521</v>
      </c>
      <c r="R31" s="134"/>
    </row>
    <row r="32" spans="1:18" ht="17.25" customHeight="1">
      <c r="A32" s="90" t="s">
        <v>300</v>
      </c>
      <c r="B32" s="182">
        <f>SUM(J32:P32,'１４２'!B32:'１４２'!P32)</f>
        <v>2273101</v>
      </c>
      <c r="C32" s="160">
        <f>SUM('１４４'!B32:'１４４'!O32)</f>
        <v>2206581</v>
      </c>
      <c r="D32" s="160">
        <f t="shared" si="4"/>
        <v>66520</v>
      </c>
      <c r="E32" s="208">
        <v>3459</v>
      </c>
      <c r="F32" s="160">
        <f t="shared" si="5"/>
        <v>63061</v>
      </c>
      <c r="G32" s="125">
        <v>6.8</v>
      </c>
      <c r="H32" s="125">
        <v>92.9</v>
      </c>
      <c r="I32" s="137">
        <v>0.2</v>
      </c>
      <c r="J32" s="14">
        <v>332203</v>
      </c>
      <c r="K32" s="14">
        <v>11634</v>
      </c>
      <c r="L32" s="14">
        <v>1359</v>
      </c>
      <c r="M32" s="14">
        <v>13762</v>
      </c>
      <c r="N32" s="74" t="s">
        <v>10</v>
      </c>
      <c r="O32" s="74" t="s">
        <v>10</v>
      </c>
      <c r="P32" s="14">
        <v>7065</v>
      </c>
      <c r="R32" s="134"/>
    </row>
    <row r="33" spans="1:18" ht="17.25" customHeight="1">
      <c r="A33" s="90" t="s">
        <v>301</v>
      </c>
      <c r="B33" s="182">
        <f>SUM(J33:P33,'１４２'!B33:'１４２'!P33)</f>
        <v>3375841</v>
      </c>
      <c r="C33" s="160">
        <f>SUM('１４４'!B33:'１４４'!O33)</f>
        <v>3352894</v>
      </c>
      <c r="D33" s="160">
        <f t="shared" si="4"/>
        <v>22947</v>
      </c>
      <c r="E33" s="160">
        <v>178</v>
      </c>
      <c r="F33" s="160">
        <f t="shared" si="5"/>
        <v>22769</v>
      </c>
      <c r="G33" s="125">
        <v>1.5</v>
      </c>
      <c r="H33" s="125">
        <v>98.8</v>
      </c>
      <c r="I33" s="137">
        <v>0.2</v>
      </c>
      <c r="J33" s="14">
        <v>230227</v>
      </c>
      <c r="K33" s="14">
        <v>23405</v>
      </c>
      <c r="L33" s="14">
        <v>2830</v>
      </c>
      <c r="M33" s="14">
        <v>22919</v>
      </c>
      <c r="N33" s="74" t="s">
        <v>10</v>
      </c>
      <c r="O33" s="74" t="s">
        <v>10</v>
      </c>
      <c r="P33" s="14">
        <v>14212</v>
      </c>
      <c r="R33" s="134"/>
    </row>
    <row r="34" spans="1:18" ht="17.25" customHeight="1">
      <c r="A34" s="90" t="s">
        <v>302</v>
      </c>
      <c r="B34" s="182">
        <f>SUM(J34:P34,'１４２'!B34:'１４２'!P34)</f>
        <v>2075404</v>
      </c>
      <c r="C34" s="160">
        <f>SUM('１４４'!B34:'１４４'!O34)</f>
        <v>2016458</v>
      </c>
      <c r="D34" s="160">
        <f t="shared" si="4"/>
        <v>58946</v>
      </c>
      <c r="E34" s="208">
        <v>5565</v>
      </c>
      <c r="F34" s="160">
        <f t="shared" si="5"/>
        <v>53381</v>
      </c>
      <c r="G34" s="125">
        <v>6.3</v>
      </c>
      <c r="H34" s="125">
        <v>98.2</v>
      </c>
      <c r="I34" s="137">
        <v>0.5</v>
      </c>
      <c r="J34" s="14">
        <v>603196</v>
      </c>
      <c r="K34" s="14">
        <v>8148</v>
      </c>
      <c r="L34" s="14">
        <v>795</v>
      </c>
      <c r="M34" s="14">
        <v>8602</v>
      </c>
      <c r="N34" s="74" t="s">
        <v>10</v>
      </c>
      <c r="O34" s="74" t="s">
        <v>10</v>
      </c>
      <c r="P34" s="14">
        <v>4929</v>
      </c>
      <c r="R34" s="134"/>
    </row>
    <row r="35" spans="1:18" ht="17.25" customHeight="1">
      <c r="A35" s="90" t="s">
        <v>303</v>
      </c>
      <c r="B35" s="182">
        <f>SUM(J35:P35,'１４２'!B35:'１４２'!P35)</f>
        <v>3186687</v>
      </c>
      <c r="C35" s="160">
        <f>SUM('１４４'!B35:'１４４'!O35)</f>
        <v>3138428</v>
      </c>
      <c r="D35" s="160">
        <f t="shared" si="4"/>
        <v>48259</v>
      </c>
      <c r="E35" s="233" t="s">
        <v>10</v>
      </c>
      <c r="F35" s="160">
        <v>48259</v>
      </c>
      <c r="G35" s="125">
        <v>4.4</v>
      </c>
      <c r="H35" s="125">
        <v>94.7</v>
      </c>
      <c r="I35" s="137">
        <v>0.1</v>
      </c>
      <c r="J35" s="14">
        <v>160747</v>
      </c>
      <c r="K35" s="14">
        <v>14674</v>
      </c>
      <c r="L35" s="14">
        <v>1353</v>
      </c>
      <c r="M35" s="14">
        <v>13607</v>
      </c>
      <c r="N35" s="74" t="s">
        <v>10</v>
      </c>
      <c r="O35" s="74" t="s">
        <v>10</v>
      </c>
      <c r="P35" s="14">
        <v>8850</v>
      </c>
      <c r="R35" s="134"/>
    </row>
    <row r="36" spans="1:18" ht="17.25" customHeight="1">
      <c r="A36" s="90" t="s">
        <v>304</v>
      </c>
      <c r="B36" s="182">
        <f>SUM(J36:P36,'１４２'!B36:'１４２'!P36)</f>
        <v>13428392</v>
      </c>
      <c r="C36" s="160">
        <f>SUM('１４４'!B36:'１４４'!O36)</f>
        <v>13041939</v>
      </c>
      <c r="D36" s="160">
        <f t="shared" si="4"/>
        <v>386453</v>
      </c>
      <c r="E36" s="160">
        <v>207969</v>
      </c>
      <c r="F36" s="160">
        <f t="shared" si="5"/>
        <v>178484</v>
      </c>
      <c r="G36" s="125">
        <v>2.5</v>
      </c>
      <c r="H36" s="125">
        <v>78.3</v>
      </c>
      <c r="I36" s="137">
        <v>0.5</v>
      </c>
      <c r="J36" s="14">
        <v>3188365</v>
      </c>
      <c r="K36" s="14">
        <v>155698</v>
      </c>
      <c r="L36" s="14">
        <v>34339</v>
      </c>
      <c r="M36" s="14">
        <v>264095</v>
      </c>
      <c r="N36" s="14">
        <v>21907</v>
      </c>
      <c r="O36" s="74" t="s">
        <v>10</v>
      </c>
      <c r="P36" s="14">
        <v>94511</v>
      </c>
      <c r="R36" s="134"/>
    </row>
    <row r="37" spans="1:18" ht="17.25" customHeight="1">
      <c r="A37" s="90" t="s">
        <v>305</v>
      </c>
      <c r="B37" s="182">
        <f>SUM(J37:P37,'１４２'!B37:'１４２'!P37)</f>
        <v>8143819</v>
      </c>
      <c r="C37" s="160">
        <f>SUM('１４４'!B37:'１４４'!O37)</f>
        <v>8014570</v>
      </c>
      <c r="D37" s="160">
        <f t="shared" si="4"/>
        <v>129249</v>
      </c>
      <c r="E37" s="160">
        <v>54275</v>
      </c>
      <c r="F37" s="160">
        <f t="shared" si="5"/>
        <v>74974</v>
      </c>
      <c r="G37" s="125">
        <v>1.6</v>
      </c>
      <c r="H37" s="125">
        <v>85.9</v>
      </c>
      <c r="I37" s="137">
        <v>0.5</v>
      </c>
      <c r="J37" s="14">
        <v>2295986</v>
      </c>
      <c r="K37" s="14">
        <v>86694</v>
      </c>
      <c r="L37" s="14">
        <v>29838</v>
      </c>
      <c r="M37" s="14">
        <v>202957</v>
      </c>
      <c r="N37" s="74" t="s">
        <v>10</v>
      </c>
      <c r="O37" s="74" t="s">
        <v>10</v>
      </c>
      <c r="P37" s="14">
        <v>52458</v>
      </c>
      <c r="R37" s="134"/>
    </row>
    <row r="38" spans="1:18" ht="17.25" customHeight="1">
      <c r="A38" s="90" t="s">
        <v>306</v>
      </c>
      <c r="B38" s="182">
        <f>SUM(J38:P38,'１４２'!B38:'１４２'!P38)</f>
        <v>7436469</v>
      </c>
      <c r="C38" s="160">
        <f>SUM('１４４'!B38:'１４４'!O38)</f>
        <v>7354673</v>
      </c>
      <c r="D38" s="160">
        <f t="shared" si="4"/>
        <v>81796</v>
      </c>
      <c r="E38" s="160">
        <v>1045</v>
      </c>
      <c r="F38" s="160">
        <f t="shared" si="5"/>
        <v>80751</v>
      </c>
      <c r="G38" s="125">
        <v>2.4</v>
      </c>
      <c r="H38" s="125">
        <v>97.1</v>
      </c>
      <c r="I38" s="137">
        <v>0.2</v>
      </c>
      <c r="J38" s="14">
        <v>711172</v>
      </c>
      <c r="K38" s="14">
        <v>70674</v>
      </c>
      <c r="L38" s="14">
        <v>7939</v>
      </c>
      <c r="M38" s="14">
        <v>79476</v>
      </c>
      <c r="N38" s="74" t="s">
        <v>10</v>
      </c>
      <c r="O38" s="74" t="s">
        <v>10</v>
      </c>
      <c r="P38" s="14">
        <v>43214</v>
      </c>
      <c r="R38" s="134"/>
    </row>
    <row r="39" spans="1:18" ht="17.25" customHeight="1">
      <c r="A39" s="90" t="s">
        <v>307</v>
      </c>
      <c r="B39" s="182">
        <f>SUM(J39:P39,'１４２'!B39:'１４２'!P39)</f>
        <v>3963017</v>
      </c>
      <c r="C39" s="160">
        <f>SUM('１４４'!B39:'１４４'!O39)</f>
        <v>3836104</v>
      </c>
      <c r="D39" s="160">
        <f t="shared" si="4"/>
        <v>126913</v>
      </c>
      <c r="E39" s="160">
        <v>41317</v>
      </c>
      <c r="F39" s="160">
        <f t="shared" si="5"/>
        <v>85596</v>
      </c>
      <c r="G39" s="125">
        <v>3.8</v>
      </c>
      <c r="H39" s="125">
        <v>95.8</v>
      </c>
      <c r="I39" s="137">
        <v>0.4</v>
      </c>
      <c r="J39" s="14">
        <v>642883</v>
      </c>
      <c r="K39" s="14">
        <v>53499</v>
      </c>
      <c r="L39" s="14">
        <v>6136</v>
      </c>
      <c r="M39" s="14">
        <v>62535</v>
      </c>
      <c r="N39" s="14">
        <v>6212</v>
      </c>
      <c r="O39" s="74" t="s">
        <v>10</v>
      </c>
      <c r="P39" s="14">
        <v>32580</v>
      </c>
      <c r="R39" s="134"/>
    </row>
    <row r="40" spans="1:18" ht="17.25" customHeight="1">
      <c r="A40" s="90" t="s">
        <v>308</v>
      </c>
      <c r="B40" s="182">
        <f>SUM(J40:P40,'１４２'!B40:'１４２'!P40)</f>
        <v>11887908</v>
      </c>
      <c r="C40" s="160">
        <f>SUM('１４４'!B40:'１４４'!O40)</f>
        <v>11805577</v>
      </c>
      <c r="D40" s="160">
        <f t="shared" si="4"/>
        <v>82331</v>
      </c>
      <c r="E40" s="160">
        <v>13917</v>
      </c>
      <c r="F40" s="160">
        <f t="shared" si="5"/>
        <v>68414</v>
      </c>
      <c r="G40" s="125">
        <v>1.5</v>
      </c>
      <c r="H40" s="125">
        <v>84.2</v>
      </c>
      <c r="I40" s="137">
        <v>0.8</v>
      </c>
      <c r="J40" s="14">
        <v>3648549</v>
      </c>
      <c r="K40" s="14">
        <v>120720</v>
      </c>
      <c r="L40" s="14">
        <v>13968</v>
      </c>
      <c r="M40" s="14">
        <v>151909</v>
      </c>
      <c r="N40" s="14">
        <v>37777</v>
      </c>
      <c r="O40" s="74" t="s">
        <v>10</v>
      </c>
      <c r="P40" s="14">
        <v>73166</v>
      </c>
      <c r="R40" s="134"/>
    </row>
    <row r="41" spans="1:18" ht="17.25" customHeight="1">
      <c r="A41" s="90" t="s">
        <v>309</v>
      </c>
      <c r="B41" s="182">
        <f>SUM(J41:P41,'１４２'!B41:'１４２'!P41)</f>
        <v>4146729</v>
      </c>
      <c r="C41" s="160">
        <f>SUM('１４４'!B41:'１４４'!O41)</f>
        <v>4086882</v>
      </c>
      <c r="D41" s="160">
        <f t="shared" si="4"/>
        <v>59847</v>
      </c>
      <c r="E41" s="160">
        <v>6110</v>
      </c>
      <c r="F41" s="160">
        <f t="shared" si="5"/>
        <v>53737</v>
      </c>
      <c r="G41" s="125">
        <v>2.3</v>
      </c>
      <c r="H41" s="125">
        <v>88.1</v>
      </c>
      <c r="I41" s="137">
        <v>0.4</v>
      </c>
      <c r="J41" s="14">
        <v>762719</v>
      </c>
      <c r="K41" s="14">
        <v>55390</v>
      </c>
      <c r="L41" s="14">
        <v>8220</v>
      </c>
      <c r="M41" s="14">
        <v>71773</v>
      </c>
      <c r="N41" s="14">
        <v>43775</v>
      </c>
      <c r="O41" s="74" t="s">
        <v>10</v>
      </c>
      <c r="P41" s="14">
        <v>33758</v>
      </c>
      <c r="R41" s="134"/>
    </row>
    <row r="42" spans="1:18" ht="17.25" customHeight="1">
      <c r="A42" s="90" t="s">
        <v>310</v>
      </c>
      <c r="B42" s="182">
        <f>SUM(J42:P42,'１４２'!B42:'１４２'!P42)</f>
        <v>4170215</v>
      </c>
      <c r="C42" s="160">
        <f>SUM('１４４'!B42:'１４４'!O42)</f>
        <v>4050699</v>
      </c>
      <c r="D42" s="160">
        <f t="shared" si="4"/>
        <v>119516</v>
      </c>
      <c r="E42" s="160">
        <v>18120</v>
      </c>
      <c r="F42" s="160">
        <f t="shared" si="5"/>
        <v>101396</v>
      </c>
      <c r="G42" s="125">
        <v>5.3</v>
      </c>
      <c r="H42" s="125">
        <v>94.6</v>
      </c>
      <c r="I42" s="137">
        <v>0.3</v>
      </c>
      <c r="J42" s="14">
        <v>462714</v>
      </c>
      <c r="K42" s="14">
        <v>42896</v>
      </c>
      <c r="L42" s="14">
        <v>4711</v>
      </c>
      <c r="M42" s="14">
        <v>51053</v>
      </c>
      <c r="N42" s="14">
        <v>3529</v>
      </c>
      <c r="O42" s="74" t="s">
        <v>10</v>
      </c>
      <c r="P42" s="14">
        <v>26170</v>
      </c>
      <c r="R42" s="134"/>
    </row>
    <row r="43" spans="1:18" ht="17.25" customHeight="1">
      <c r="A43" s="90" t="s">
        <v>311</v>
      </c>
      <c r="B43" s="182">
        <f>SUM(J43:P43,'１４２'!B43:'１４２'!P43)</f>
        <v>3350540</v>
      </c>
      <c r="C43" s="160">
        <f>SUM('１４４'!B43:'１４４'!O43)</f>
        <v>2935096</v>
      </c>
      <c r="D43" s="160">
        <f t="shared" si="4"/>
        <v>415444</v>
      </c>
      <c r="E43" s="160">
        <v>3234</v>
      </c>
      <c r="F43" s="160">
        <f t="shared" si="5"/>
        <v>412210</v>
      </c>
      <c r="G43" s="125">
        <v>23.9</v>
      </c>
      <c r="H43" s="125">
        <v>78.9</v>
      </c>
      <c r="I43" s="137">
        <v>0.3</v>
      </c>
      <c r="J43" s="14">
        <v>399596</v>
      </c>
      <c r="K43" s="14">
        <v>39702</v>
      </c>
      <c r="L43" s="14">
        <v>4545</v>
      </c>
      <c r="M43" s="14">
        <v>45976</v>
      </c>
      <c r="N43" s="74" t="s">
        <v>10</v>
      </c>
      <c r="O43" s="74" t="s">
        <v>10</v>
      </c>
      <c r="P43" s="14">
        <v>24191</v>
      </c>
      <c r="R43" s="134"/>
    </row>
    <row r="44" spans="1:18" ht="17.25" customHeight="1">
      <c r="A44" s="90" t="s">
        <v>312</v>
      </c>
      <c r="B44" s="182">
        <f>SUM(J44:P44,'１４２'!B44:'１４２'!P44)</f>
        <v>6056457</v>
      </c>
      <c r="C44" s="160">
        <f>SUM('１４４'!B44:'１４４'!O44)</f>
        <v>5880663</v>
      </c>
      <c r="D44" s="160">
        <f t="shared" si="4"/>
        <v>175794</v>
      </c>
      <c r="E44" s="160">
        <v>33344</v>
      </c>
      <c r="F44" s="160">
        <f t="shared" si="5"/>
        <v>142450</v>
      </c>
      <c r="G44" s="125">
        <v>4.3</v>
      </c>
      <c r="H44" s="125">
        <v>95.7</v>
      </c>
      <c r="I44" s="137">
        <v>0.2</v>
      </c>
      <c r="J44" s="14">
        <v>608577</v>
      </c>
      <c r="K44" s="14">
        <v>66601</v>
      </c>
      <c r="L44" s="14">
        <v>6333</v>
      </c>
      <c r="M44" s="14">
        <v>59627</v>
      </c>
      <c r="N44" s="74" t="s">
        <v>10</v>
      </c>
      <c r="O44" s="74" t="s">
        <v>10</v>
      </c>
      <c r="P44" s="14">
        <v>40695</v>
      </c>
      <c r="R44" s="134"/>
    </row>
    <row r="45" spans="1:18" ht="17.25" customHeight="1">
      <c r="A45" s="90" t="s">
        <v>313</v>
      </c>
      <c r="B45" s="182">
        <f>SUM(J45:P45,'１４２'!B45:'１４２'!P45)</f>
        <v>4626988</v>
      </c>
      <c r="C45" s="160">
        <f>SUM('１４４'!B45:'１４４'!O45)</f>
        <v>4617717</v>
      </c>
      <c r="D45" s="160">
        <f t="shared" si="4"/>
        <v>9271</v>
      </c>
      <c r="E45" s="233" t="s">
        <v>10</v>
      </c>
      <c r="F45" s="160">
        <v>9271</v>
      </c>
      <c r="G45" s="125">
        <v>0.4</v>
      </c>
      <c r="H45" s="125">
        <v>83.5</v>
      </c>
      <c r="I45" s="137">
        <v>0.3</v>
      </c>
      <c r="J45" s="14">
        <v>827239</v>
      </c>
      <c r="K45" s="14">
        <v>61269</v>
      </c>
      <c r="L45" s="14">
        <v>7063</v>
      </c>
      <c r="M45" s="14">
        <v>75102</v>
      </c>
      <c r="N45" s="74" t="s">
        <v>10</v>
      </c>
      <c r="O45" s="74" t="s">
        <v>10</v>
      </c>
      <c r="P45" s="14">
        <v>37365</v>
      </c>
      <c r="R45" s="134"/>
    </row>
    <row r="46" spans="1:18" ht="17.25" customHeight="1">
      <c r="A46" s="90" t="s">
        <v>314</v>
      </c>
      <c r="B46" s="182">
        <f>SUM(J46:P46,'１４２'!B46:'１４２'!P46)</f>
        <v>5301021</v>
      </c>
      <c r="C46" s="160">
        <f>SUM('１４４'!B46:'１４４'!O46)</f>
        <v>5137026</v>
      </c>
      <c r="D46" s="160">
        <f t="shared" si="4"/>
        <v>163995</v>
      </c>
      <c r="E46" s="233" t="s">
        <v>10</v>
      </c>
      <c r="F46" s="160">
        <v>163995</v>
      </c>
      <c r="G46" s="125">
        <v>8.8</v>
      </c>
      <c r="H46" s="125">
        <v>98.8</v>
      </c>
      <c r="I46" s="137">
        <v>0.2</v>
      </c>
      <c r="J46" s="14">
        <v>257052</v>
      </c>
      <c r="K46" s="14">
        <v>34538</v>
      </c>
      <c r="L46" s="14">
        <v>2335</v>
      </c>
      <c r="M46" s="14">
        <v>26645</v>
      </c>
      <c r="N46" s="14">
        <v>15723</v>
      </c>
      <c r="O46" s="74" t="s">
        <v>10</v>
      </c>
      <c r="P46" s="14">
        <v>20928</v>
      </c>
      <c r="R46" s="134"/>
    </row>
    <row r="47" spans="1:18" ht="17.25" customHeight="1">
      <c r="A47" s="90" t="s">
        <v>315</v>
      </c>
      <c r="B47" s="182">
        <f>SUM(J47:P47,'１４２'!B47:'１４２'!P47)</f>
        <v>4151061</v>
      </c>
      <c r="C47" s="160">
        <f>SUM('１４４'!B47:'１４４'!O47)</f>
        <v>3781302</v>
      </c>
      <c r="D47" s="160">
        <f t="shared" si="4"/>
        <v>369759</v>
      </c>
      <c r="E47" s="233">
        <v>239184</v>
      </c>
      <c r="F47" s="160">
        <f t="shared" si="5"/>
        <v>130575</v>
      </c>
      <c r="G47" s="125">
        <v>8.1</v>
      </c>
      <c r="H47" s="125">
        <v>79.3</v>
      </c>
      <c r="I47" s="137">
        <v>0.3</v>
      </c>
      <c r="J47" s="14">
        <v>384628</v>
      </c>
      <c r="K47" s="14">
        <v>32718</v>
      </c>
      <c r="L47" s="14">
        <v>4284</v>
      </c>
      <c r="M47" s="14">
        <v>41331</v>
      </c>
      <c r="N47" s="74" t="s">
        <v>10</v>
      </c>
      <c r="O47" s="74" t="s">
        <v>10</v>
      </c>
      <c r="P47" s="14">
        <v>19981</v>
      </c>
      <c r="R47" s="134"/>
    </row>
    <row r="48" spans="1:18" ht="17.25" customHeight="1">
      <c r="A48" s="90" t="s">
        <v>316</v>
      </c>
      <c r="B48" s="182">
        <f>SUM(J48:P48,'１４２'!B48:'１４２'!P48)</f>
        <v>7026558</v>
      </c>
      <c r="C48" s="160">
        <f>SUM('１４４'!B48:'１４４'!O48)</f>
        <v>6970817</v>
      </c>
      <c r="D48" s="160">
        <f t="shared" si="4"/>
        <v>55741</v>
      </c>
      <c r="E48" s="160">
        <v>1775</v>
      </c>
      <c r="F48" s="160">
        <f t="shared" si="5"/>
        <v>53966</v>
      </c>
      <c r="G48" s="125">
        <v>1.3</v>
      </c>
      <c r="H48" s="125">
        <v>89.9</v>
      </c>
      <c r="I48" s="137">
        <v>0.3</v>
      </c>
      <c r="J48" s="14">
        <v>1100001</v>
      </c>
      <c r="K48" s="14">
        <v>92999</v>
      </c>
      <c r="L48" s="14">
        <v>9511</v>
      </c>
      <c r="M48" s="14">
        <v>105132</v>
      </c>
      <c r="N48" s="14">
        <v>18466</v>
      </c>
      <c r="O48" s="74" t="s">
        <v>10</v>
      </c>
      <c r="P48" s="14">
        <v>55924</v>
      </c>
      <c r="R48" s="134"/>
    </row>
    <row r="49" spans="1:18" ht="17.25" customHeight="1">
      <c r="A49" s="90" t="s">
        <v>317</v>
      </c>
      <c r="B49" s="182">
        <f>SUM(J49:P49,'１４２'!B49:'１４２'!P49)</f>
        <v>7932302</v>
      </c>
      <c r="C49" s="160">
        <f>SUM('１４４'!B49:'１４４'!O49)</f>
        <v>7549005</v>
      </c>
      <c r="D49" s="160">
        <f t="shared" si="4"/>
        <v>383297</v>
      </c>
      <c r="E49" s="160">
        <v>247298</v>
      </c>
      <c r="F49" s="160">
        <f t="shared" si="5"/>
        <v>135999</v>
      </c>
      <c r="G49" s="125">
        <v>3.9</v>
      </c>
      <c r="H49" s="125">
        <v>84</v>
      </c>
      <c r="I49" s="137">
        <v>0.2</v>
      </c>
      <c r="J49" s="14">
        <v>598327</v>
      </c>
      <c r="K49" s="14">
        <v>85576</v>
      </c>
      <c r="L49" s="14">
        <v>6363</v>
      </c>
      <c r="M49" s="14">
        <v>70430</v>
      </c>
      <c r="N49" s="74" t="s">
        <v>10</v>
      </c>
      <c r="O49" s="74" t="s">
        <v>10</v>
      </c>
      <c r="P49" s="14">
        <v>52107</v>
      </c>
      <c r="R49" s="134"/>
    </row>
    <row r="50" spans="1:18" ht="17.25" customHeight="1">
      <c r="A50" s="90" t="s">
        <v>318</v>
      </c>
      <c r="B50" s="182">
        <f>SUM(J50:P50,'１４２'!B50:'１４２'!P50)</f>
        <v>8406177</v>
      </c>
      <c r="C50" s="160">
        <f>SUM('１４４'!B50:'１４４'!O50)</f>
        <v>8247431</v>
      </c>
      <c r="D50" s="160">
        <f t="shared" si="4"/>
        <v>158746</v>
      </c>
      <c r="E50" s="160">
        <v>8622</v>
      </c>
      <c r="F50" s="160">
        <f t="shared" si="5"/>
        <v>150124</v>
      </c>
      <c r="G50" s="125">
        <v>3.8</v>
      </c>
      <c r="H50" s="125">
        <v>94.5</v>
      </c>
      <c r="I50" s="137">
        <v>0.2</v>
      </c>
      <c r="J50" s="14">
        <v>809255</v>
      </c>
      <c r="K50" s="14">
        <v>96905</v>
      </c>
      <c r="L50" s="14">
        <v>8550</v>
      </c>
      <c r="M50" s="14">
        <v>101930</v>
      </c>
      <c r="N50" s="74" t="s">
        <v>10</v>
      </c>
      <c r="O50" s="74" t="s">
        <v>10</v>
      </c>
      <c r="P50" s="14">
        <v>58901</v>
      </c>
      <c r="R50" s="134"/>
    </row>
    <row r="51" spans="1:18" ht="17.25" customHeight="1">
      <c r="A51" s="90" t="s">
        <v>319</v>
      </c>
      <c r="B51" s="182">
        <f>SUM(J51:P51,'１４２'!B51:'１４２'!P51)</f>
        <v>4817894</v>
      </c>
      <c r="C51" s="160">
        <f>SUM('１４４'!B51:'１４４'!O51)</f>
        <v>4761027</v>
      </c>
      <c r="D51" s="160">
        <f t="shared" si="4"/>
        <v>56867</v>
      </c>
      <c r="E51" s="160">
        <v>12766</v>
      </c>
      <c r="F51" s="160">
        <f t="shared" si="5"/>
        <v>44101</v>
      </c>
      <c r="G51" s="125">
        <v>1.9</v>
      </c>
      <c r="H51" s="125">
        <v>99.8</v>
      </c>
      <c r="I51" s="137">
        <v>0.2</v>
      </c>
      <c r="J51" s="14">
        <v>318935</v>
      </c>
      <c r="K51" s="14">
        <v>53665</v>
      </c>
      <c r="L51" s="14">
        <v>3288</v>
      </c>
      <c r="M51" s="14">
        <v>41502</v>
      </c>
      <c r="N51" s="74" t="s">
        <v>10</v>
      </c>
      <c r="O51" s="74" t="s">
        <v>10</v>
      </c>
      <c r="P51" s="14">
        <v>32525</v>
      </c>
      <c r="R51" s="134"/>
    </row>
    <row r="52" spans="1:18" ht="17.25" customHeight="1">
      <c r="A52" s="90" t="s">
        <v>320</v>
      </c>
      <c r="B52" s="182">
        <f>SUM(J52:P52,'１４２'!B52:'１４２'!P52)</f>
        <v>4401278</v>
      </c>
      <c r="C52" s="160">
        <f>SUM('１４４'!B52:'１４４'!O52)</f>
        <v>4270144</v>
      </c>
      <c r="D52" s="160">
        <f t="shared" si="4"/>
        <v>131134</v>
      </c>
      <c r="E52" s="160">
        <v>10872</v>
      </c>
      <c r="F52" s="160">
        <f t="shared" si="5"/>
        <v>120262</v>
      </c>
      <c r="G52" s="125">
        <v>5</v>
      </c>
      <c r="H52" s="125">
        <v>95.8</v>
      </c>
      <c r="I52" s="137">
        <v>0.2</v>
      </c>
      <c r="J52" s="46">
        <v>612710</v>
      </c>
      <c r="K52" s="14">
        <v>57136</v>
      </c>
      <c r="L52" s="14">
        <v>6092</v>
      </c>
      <c r="M52" s="14">
        <v>70703</v>
      </c>
      <c r="N52" s="74" t="s">
        <v>10</v>
      </c>
      <c r="O52" s="74" t="s">
        <v>10</v>
      </c>
      <c r="P52" s="14">
        <v>34746</v>
      </c>
      <c r="R52" s="134"/>
    </row>
    <row r="53" spans="1:18" s="152" customFormat="1" ht="17.25" customHeight="1">
      <c r="A53" s="139" t="s">
        <v>321</v>
      </c>
      <c r="B53" s="234">
        <f>SUM(B23:B52)</f>
        <v>183146195</v>
      </c>
      <c r="C53" s="173">
        <f>SUM(C23:C52)</f>
        <v>177261905</v>
      </c>
      <c r="D53" s="173">
        <f aca="true" t="shared" si="6" ref="D53:P53">SUM(D23:D52)</f>
        <v>5884290</v>
      </c>
      <c r="E53" s="173">
        <f t="shared" si="6"/>
        <v>1750946</v>
      </c>
      <c r="F53" s="173">
        <f t="shared" si="6"/>
        <v>4133344</v>
      </c>
      <c r="G53" s="169">
        <v>5.5</v>
      </c>
      <c r="H53" s="169">
        <v>89.1</v>
      </c>
      <c r="I53" s="170">
        <v>0.4</v>
      </c>
      <c r="J53" s="173">
        <f t="shared" si="6"/>
        <v>37877252</v>
      </c>
      <c r="K53" s="173">
        <f t="shared" si="6"/>
        <v>1917307</v>
      </c>
      <c r="L53" s="173">
        <f t="shared" si="6"/>
        <v>320801</v>
      </c>
      <c r="M53" s="173">
        <f t="shared" si="6"/>
        <v>2950477</v>
      </c>
      <c r="N53" s="173">
        <f t="shared" si="6"/>
        <v>212719</v>
      </c>
      <c r="O53" s="235" t="s">
        <v>10</v>
      </c>
      <c r="P53" s="173">
        <f t="shared" si="6"/>
        <v>1164979</v>
      </c>
      <c r="R53" s="168"/>
    </row>
    <row r="54" spans="1:6" ht="15" customHeight="1">
      <c r="A54" s="5" t="s">
        <v>483</v>
      </c>
      <c r="B54" s="112"/>
      <c r="C54" s="112"/>
      <c r="D54" s="112"/>
      <c r="E54" s="112"/>
      <c r="F54" s="112"/>
    </row>
    <row r="55" ht="15" customHeight="1">
      <c r="A55" s="34" t="s">
        <v>337</v>
      </c>
    </row>
  </sheetData>
  <sheetProtection/>
  <mergeCells count="17">
    <mergeCell ref="A2:P2"/>
    <mergeCell ref="A4:A5"/>
    <mergeCell ref="B4:B5"/>
    <mergeCell ref="C4:C5"/>
    <mergeCell ref="D4:D5"/>
    <mergeCell ref="E4:E5"/>
    <mergeCell ref="F4:F5"/>
    <mergeCell ref="G4:G5"/>
    <mergeCell ref="H4:H5"/>
    <mergeCell ref="I4:I5"/>
    <mergeCell ref="N4:N5"/>
    <mergeCell ref="O4:O5"/>
    <mergeCell ref="P4:P5"/>
    <mergeCell ref="J4:J5"/>
    <mergeCell ref="K4:K5"/>
    <mergeCell ref="L4:L5"/>
    <mergeCell ref="M4:M5"/>
  </mergeCells>
  <printOptions/>
  <pageMargins left="1.3779527559055118" right="0.3937007874015748" top="0.984251968503937" bottom="0.984251968503937" header="0.5118110236220472" footer="0.5118110236220472"/>
  <pageSetup fitToHeight="1" fitToWidth="1" horizontalDpi="300" verticalDpi="300" orientation="landscape" paperSize="8" scale="76" r:id="rId1"/>
</worksheet>
</file>

<file path=xl/worksheets/sheet6.xml><?xml version="1.0" encoding="utf-8"?>
<worksheet xmlns="http://schemas.openxmlformats.org/spreadsheetml/2006/main" xmlns:r="http://schemas.openxmlformats.org/officeDocument/2006/relationships">
  <sheetPr>
    <pageSetUpPr fitToPage="1"/>
  </sheetPr>
  <dimension ref="A1:T75"/>
  <sheetViews>
    <sheetView view="pageBreakPreview" zoomScale="60" zoomScalePageLayoutView="0" workbookViewId="0" topLeftCell="J1">
      <selection activeCell="A1" sqref="A1"/>
    </sheetView>
  </sheetViews>
  <sheetFormatPr defaultColWidth="10.59765625" defaultRowHeight="15"/>
  <cols>
    <col min="1" max="1" width="13.69921875" style="5" customWidth="1"/>
    <col min="2" max="2" width="13.09765625" style="5" customWidth="1"/>
    <col min="3" max="3" width="14.3984375" style="5" customWidth="1"/>
    <col min="4" max="8" width="13.09765625" style="5" customWidth="1"/>
    <col min="9" max="9" width="16" style="5" customWidth="1"/>
    <col min="10" max="16" width="13.09765625" style="5" customWidth="1"/>
    <col min="17" max="17" width="10.59765625" style="5" customWidth="1"/>
    <col min="18" max="20" width="13.59765625" style="5" customWidth="1"/>
    <col min="21" max="16384" width="10.59765625" style="5" customWidth="1"/>
  </cols>
  <sheetData>
    <row r="1" spans="1:16" s="2" customFormat="1" ht="19.5" customHeight="1">
      <c r="A1" s="1" t="s">
        <v>339</v>
      </c>
      <c r="B1" s="1"/>
      <c r="P1" s="3" t="s">
        <v>340</v>
      </c>
    </row>
    <row r="2" spans="1:16" ht="19.5" customHeight="1">
      <c r="A2" s="238" t="s">
        <v>341</v>
      </c>
      <c r="B2" s="238"/>
      <c r="C2" s="238"/>
      <c r="D2" s="238"/>
      <c r="E2" s="238"/>
      <c r="F2" s="238"/>
      <c r="G2" s="238"/>
      <c r="H2" s="238"/>
      <c r="I2" s="238"/>
      <c r="J2" s="238"/>
      <c r="K2" s="238"/>
      <c r="L2" s="238"/>
      <c r="M2" s="238"/>
      <c r="N2" s="238"/>
      <c r="O2" s="238"/>
      <c r="P2" s="238"/>
    </row>
    <row r="3" spans="3:16" ht="18" customHeight="1" thickBot="1">
      <c r="C3" s="7"/>
      <c r="D3" s="7"/>
      <c r="E3" s="7"/>
      <c r="F3" s="7"/>
      <c r="G3" s="7"/>
      <c r="H3" s="7"/>
      <c r="I3" s="7"/>
      <c r="J3" s="7"/>
      <c r="K3" s="7"/>
      <c r="L3" s="7"/>
      <c r="M3" s="7"/>
      <c r="N3" s="7"/>
      <c r="O3" s="7"/>
      <c r="P3" s="8" t="s">
        <v>112</v>
      </c>
    </row>
    <row r="4" spans="1:16" ht="17.25" customHeight="1">
      <c r="A4" s="254" t="s">
        <v>326</v>
      </c>
      <c r="B4" s="239" t="s">
        <v>342</v>
      </c>
      <c r="C4" s="243" t="s">
        <v>343</v>
      </c>
      <c r="D4" s="239" t="s">
        <v>344</v>
      </c>
      <c r="E4" s="239" t="s">
        <v>345</v>
      </c>
      <c r="F4" s="239" t="s">
        <v>346</v>
      </c>
      <c r="G4" s="243" t="s">
        <v>347</v>
      </c>
      <c r="H4" s="239" t="s">
        <v>348</v>
      </c>
      <c r="I4" s="344" t="s">
        <v>349</v>
      </c>
      <c r="J4" s="239" t="s">
        <v>350</v>
      </c>
      <c r="K4" s="243" t="s">
        <v>351</v>
      </c>
      <c r="L4" s="243" t="s">
        <v>352</v>
      </c>
      <c r="M4" s="243" t="s">
        <v>353</v>
      </c>
      <c r="N4" s="239" t="s">
        <v>354</v>
      </c>
      <c r="O4" s="239" t="s">
        <v>355</v>
      </c>
      <c r="P4" s="241" t="s">
        <v>356</v>
      </c>
    </row>
    <row r="5" spans="1:16" ht="17.25" customHeight="1">
      <c r="A5" s="256"/>
      <c r="B5" s="343"/>
      <c r="C5" s="244"/>
      <c r="D5" s="240"/>
      <c r="E5" s="240"/>
      <c r="F5" s="240"/>
      <c r="G5" s="244"/>
      <c r="H5" s="240"/>
      <c r="I5" s="345"/>
      <c r="J5" s="240"/>
      <c r="K5" s="244"/>
      <c r="L5" s="244"/>
      <c r="M5" s="244"/>
      <c r="N5" s="240"/>
      <c r="O5" s="342"/>
      <c r="P5" s="242"/>
    </row>
    <row r="6" spans="1:20" ht="17.25" customHeight="1">
      <c r="A6" s="177" t="s">
        <v>482</v>
      </c>
      <c r="B6" s="140">
        <v>4171173</v>
      </c>
      <c r="C6" s="74">
        <v>125802720</v>
      </c>
      <c r="D6" s="74">
        <v>309832</v>
      </c>
      <c r="E6" s="74">
        <v>9601608</v>
      </c>
      <c r="F6" s="74">
        <v>10681852</v>
      </c>
      <c r="G6" s="74">
        <v>2120947</v>
      </c>
      <c r="H6" s="74">
        <v>64197494</v>
      </c>
      <c r="I6" s="74">
        <v>274869</v>
      </c>
      <c r="J6" s="74">
        <v>31995033</v>
      </c>
      <c r="K6" s="74">
        <v>3121139</v>
      </c>
      <c r="L6" s="74">
        <v>824658</v>
      </c>
      <c r="M6" s="74">
        <v>12137119</v>
      </c>
      <c r="N6" s="74">
        <v>16214388</v>
      </c>
      <c r="O6" s="74">
        <v>43043452</v>
      </c>
      <c r="P6" s="74">
        <v>90380046</v>
      </c>
      <c r="R6" s="134"/>
      <c r="S6" s="134"/>
      <c r="T6" s="134"/>
    </row>
    <row r="7" spans="1:20" ht="17.25" customHeight="1">
      <c r="A7" s="178" t="s">
        <v>425</v>
      </c>
      <c r="B7" s="140">
        <v>5752789</v>
      </c>
      <c r="C7" s="74">
        <v>130746656</v>
      </c>
      <c r="D7" s="74">
        <v>264510</v>
      </c>
      <c r="E7" s="74">
        <v>6851449</v>
      </c>
      <c r="F7" s="74">
        <v>10742915</v>
      </c>
      <c r="G7" s="74">
        <v>2333756</v>
      </c>
      <c r="H7" s="74">
        <v>44654981</v>
      </c>
      <c r="I7" s="74">
        <v>275471</v>
      </c>
      <c r="J7" s="74">
        <v>25615243</v>
      </c>
      <c r="K7" s="74">
        <v>3153425</v>
      </c>
      <c r="L7" s="74">
        <v>740994</v>
      </c>
      <c r="M7" s="74">
        <v>9972437</v>
      </c>
      <c r="N7" s="74">
        <v>11141467</v>
      </c>
      <c r="O7" s="74">
        <v>41001833</v>
      </c>
      <c r="P7" s="74">
        <v>75311400</v>
      </c>
      <c r="R7" s="134"/>
      <c r="S7" s="134"/>
      <c r="T7" s="134"/>
    </row>
    <row r="8" spans="1:20" ht="17.25" customHeight="1">
      <c r="A8" s="178" t="s">
        <v>384</v>
      </c>
      <c r="B8" s="140">
        <v>5822697</v>
      </c>
      <c r="C8" s="74">
        <v>123045046</v>
      </c>
      <c r="D8" s="74">
        <v>265291</v>
      </c>
      <c r="E8" s="74">
        <v>7304374</v>
      </c>
      <c r="F8" s="74">
        <v>10832115</v>
      </c>
      <c r="G8" s="74">
        <v>2331569</v>
      </c>
      <c r="H8" s="74">
        <v>43155784</v>
      </c>
      <c r="I8" s="74">
        <v>285036</v>
      </c>
      <c r="J8" s="74">
        <v>25805516</v>
      </c>
      <c r="K8" s="74">
        <v>3933522</v>
      </c>
      <c r="L8" s="74">
        <v>646797</v>
      </c>
      <c r="M8" s="74">
        <v>9680818</v>
      </c>
      <c r="N8" s="74">
        <v>13479466</v>
      </c>
      <c r="O8" s="74">
        <v>39382132</v>
      </c>
      <c r="P8" s="74">
        <v>84335706</v>
      </c>
      <c r="R8" s="134"/>
      <c r="S8" s="134"/>
      <c r="T8" s="134"/>
    </row>
    <row r="9" spans="1:20" ht="17.25" customHeight="1">
      <c r="A9" s="178" t="s">
        <v>385</v>
      </c>
      <c r="B9" s="175">
        <v>5784007</v>
      </c>
      <c r="C9" s="14">
        <v>119165910</v>
      </c>
      <c r="D9" s="14">
        <v>256212</v>
      </c>
      <c r="E9" s="14">
        <v>6949550</v>
      </c>
      <c r="F9" s="14">
        <v>10815489</v>
      </c>
      <c r="G9" s="14">
        <v>2392735</v>
      </c>
      <c r="H9" s="14">
        <v>43635323</v>
      </c>
      <c r="I9" s="14">
        <v>283996</v>
      </c>
      <c r="J9" s="14">
        <v>23513432</v>
      </c>
      <c r="K9" s="14">
        <v>3852169</v>
      </c>
      <c r="L9" s="14">
        <v>778879</v>
      </c>
      <c r="M9" s="14">
        <v>18998706</v>
      </c>
      <c r="N9" s="14">
        <v>10706791</v>
      </c>
      <c r="O9" s="14">
        <v>17160126</v>
      </c>
      <c r="P9" s="14">
        <v>89626906</v>
      </c>
      <c r="R9" s="134"/>
      <c r="S9" s="134"/>
      <c r="T9" s="134"/>
    </row>
    <row r="10" spans="1:20" s="149" customFormat="1" ht="17.25" customHeight="1">
      <c r="A10" s="16" t="s">
        <v>386</v>
      </c>
      <c r="B10" s="183">
        <f>SUM(B21,B53)</f>
        <v>5525725</v>
      </c>
      <c r="C10" s="184">
        <f aca="true" t="shared" si="0" ref="C10:P10">SUM(C21,C53)</f>
        <v>113342163</v>
      </c>
      <c r="D10" s="184">
        <f t="shared" si="0"/>
        <v>270959</v>
      </c>
      <c r="E10" s="184">
        <f>SUM(E21,E53)</f>
        <v>7421816</v>
      </c>
      <c r="F10" s="184">
        <f t="shared" si="0"/>
        <v>10910084</v>
      </c>
      <c r="G10" s="184">
        <f t="shared" si="0"/>
        <v>2296611</v>
      </c>
      <c r="H10" s="184">
        <f t="shared" si="0"/>
        <v>50009085</v>
      </c>
      <c r="I10" s="184">
        <f t="shared" si="0"/>
        <v>281589</v>
      </c>
      <c r="J10" s="184">
        <f t="shared" si="0"/>
        <v>26615744</v>
      </c>
      <c r="K10" s="184">
        <f t="shared" si="0"/>
        <v>2818791</v>
      </c>
      <c r="L10" s="184">
        <f t="shared" si="0"/>
        <v>867645</v>
      </c>
      <c r="M10" s="184">
        <f t="shared" si="0"/>
        <v>19614721</v>
      </c>
      <c r="N10" s="184">
        <f t="shared" si="0"/>
        <v>10970111</v>
      </c>
      <c r="O10" s="184">
        <f>SUM(O21,O53)</f>
        <v>13433691</v>
      </c>
      <c r="P10" s="184">
        <f t="shared" si="0"/>
        <v>91734235</v>
      </c>
      <c r="R10" s="171"/>
      <c r="S10" s="162"/>
      <c r="T10" s="171"/>
    </row>
    <row r="11" spans="1:16" ht="17.25" customHeight="1">
      <c r="A11" s="93"/>
      <c r="B11" s="140"/>
      <c r="C11" s="19"/>
      <c r="D11" s="19"/>
      <c r="E11" s="19"/>
      <c r="F11" s="19"/>
      <c r="G11" s="19"/>
      <c r="H11" s="19"/>
      <c r="I11" s="19"/>
      <c r="J11" s="19"/>
      <c r="K11" s="19"/>
      <c r="L11" s="19"/>
      <c r="M11" s="19"/>
      <c r="N11" s="19"/>
      <c r="O11" s="19"/>
      <c r="P11" s="19"/>
    </row>
    <row r="12" spans="1:20" ht="17.25" customHeight="1">
      <c r="A12" s="90" t="s">
        <v>282</v>
      </c>
      <c r="B12" s="140">
        <v>2738941</v>
      </c>
      <c r="C12" s="14">
        <v>22878419</v>
      </c>
      <c r="D12" s="14">
        <v>123187</v>
      </c>
      <c r="E12" s="14">
        <v>2771040</v>
      </c>
      <c r="F12" s="14">
        <v>2625809</v>
      </c>
      <c r="G12" s="14">
        <v>1522230</v>
      </c>
      <c r="H12" s="14">
        <v>20785281</v>
      </c>
      <c r="I12" s="14">
        <v>17871</v>
      </c>
      <c r="J12" s="14">
        <v>4070630</v>
      </c>
      <c r="K12" s="14">
        <v>1005435</v>
      </c>
      <c r="L12" s="14">
        <v>254967</v>
      </c>
      <c r="M12" s="14">
        <v>2784952</v>
      </c>
      <c r="N12" s="14">
        <v>5012148</v>
      </c>
      <c r="O12" s="14">
        <v>2222386</v>
      </c>
      <c r="P12" s="14">
        <v>33257513</v>
      </c>
      <c r="R12" s="134"/>
      <c r="S12" s="134"/>
      <c r="T12" s="134"/>
    </row>
    <row r="13" spans="1:20" ht="17.25" customHeight="1">
      <c r="A13" s="90" t="s">
        <v>283</v>
      </c>
      <c r="B13" s="140">
        <v>192736</v>
      </c>
      <c r="C13" s="14">
        <v>4035585</v>
      </c>
      <c r="D13" s="14">
        <v>8007</v>
      </c>
      <c r="E13" s="14">
        <v>871681</v>
      </c>
      <c r="F13" s="14">
        <v>268035</v>
      </c>
      <c r="G13" s="14">
        <v>40517</v>
      </c>
      <c r="H13" s="14">
        <v>2449235</v>
      </c>
      <c r="I13" s="74" t="s">
        <v>10</v>
      </c>
      <c r="J13" s="14">
        <v>1192072</v>
      </c>
      <c r="K13" s="14">
        <v>18493</v>
      </c>
      <c r="L13" s="14">
        <v>17782</v>
      </c>
      <c r="M13" s="14">
        <v>341794</v>
      </c>
      <c r="N13" s="14">
        <v>235522</v>
      </c>
      <c r="O13" s="14">
        <v>724862</v>
      </c>
      <c r="P13" s="14">
        <v>2891700</v>
      </c>
      <c r="R13" s="134"/>
      <c r="S13" s="134"/>
      <c r="T13" s="134"/>
    </row>
    <row r="14" spans="1:20" ht="17.25" customHeight="1">
      <c r="A14" s="90" t="s">
        <v>284</v>
      </c>
      <c r="B14" s="140">
        <v>470395</v>
      </c>
      <c r="C14" s="14">
        <v>7059188</v>
      </c>
      <c r="D14" s="14">
        <v>24971</v>
      </c>
      <c r="E14" s="14">
        <v>973775</v>
      </c>
      <c r="F14" s="14">
        <v>865302</v>
      </c>
      <c r="G14" s="14">
        <v>205115</v>
      </c>
      <c r="H14" s="14">
        <v>6515767</v>
      </c>
      <c r="I14" s="14">
        <v>263718</v>
      </c>
      <c r="J14" s="14">
        <v>2359461</v>
      </c>
      <c r="K14" s="14">
        <v>345917</v>
      </c>
      <c r="L14" s="14">
        <v>29395</v>
      </c>
      <c r="M14" s="14">
        <v>169390</v>
      </c>
      <c r="N14" s="14">
        <v>537327</v>
      </c>
      <c r="O14" s="14">
        <v>807165</v>
      </c>
      <c r="P14" s="14">
        <v>7431300</v>
      </c>
      <c r="R14" s="134"/>
      <c r="S14" s="134"/>
      <c r="T14" s="134"/>
    </row>
    <row r="15" spans="1:20" ht="17.25" customHeight="1">
      <c r="A15" s="90" t="s">
        <v>285</v>
      </c>
      <c r="B15" s="140">
        <v>63992</v>
      </c>
      <c r="C15" s="14">
        <v>5659739</v>
      </c>
      <c r="D15" s="14">
        <v>4794</v>
      </c>
      <c r="E15" s="14">
        <v>75374</v>
      </c>
      <c r="F15" s="14">
        <v>261287</v>
      </c>
      <c r="G15" s="14">
        <v>73171</v>
      </c>
      <c r="H15" s="14">
        <v>1797550</v>
      </c>
      <c r="I15" s="74" t="s">
        <v>10</v>
      </c>
      <c r="J15" s="14">
        <v>1042844</v>
      </c>
      <c r="K15" s="14">
        <v>245277</v>
      </c>
      <c r="L15" s="14">
        <v>17925</v>
      </c>
      <c r="M15" s="14">
        <v>780960</v>
      </c>
      <c r="N15" s="14">
        <v>354533</v>
      </c>
      <c r="O15" s="14">
        <v>136692</v>
      </c>
      <c r="P15" s="14">
        <v>2799200</v>
      </c>
      <c r="R15" s="134"/>
      <c r="S15" s="134"/>
      <c r="T15" s="134"/>
    </row>
    <row r="16" spans="1:20" ht="17.25" customHeight="1">
      <c r="A16" s="90" t="s">
        <v>286</v>
      </c>
      <c r="B16" s="140">
        <v>62010</v>
      </c>
      <c r="C16" s="14">
        <v>5740968</v>
      </c>
      <c r="D16" s="14">
        <v>3043</v>
      </c>
      <c r="E16" s="14">
        <v>56603</v>
      </c>
      <c r="F16" s="14">
        <v>207323</v>
      </c>
      <c r="G16" s="14">
        <v>50543</v>
      </c>
      <c r="H16" s="14">
        <v>569215</v>
      </c>
      <c r="I16" s="74" t="s">
        <v>10</v>
      </c>
      <c r="J16" s="14">
        <v>829490</v>
      </c>
      <c r="K16" s="14">
        <v>26975</v>
      </c>
      <c r="L16" s="14">
        <v>7395</v>
      </c>
      <c r="M16" s="14">
        <v>86389</v>
      </c>
      <c r="N16" s="14">
        <v>51609</v>
      </c>
      <c r="O16" s="14">
        <v>302574</v>
      </c>
      <c r="P16" s="14">
        <v>1309000</v>
      </c>
      <c r="R16" s="134"/>
      <c r="S16" s="134"/>
      <c r="T16" s="134"/>
    </row>
    <row r="17" spans="1:20" ht="17.25" customHeight="1">
      <c r="A17" s="90" t="s">
        <v>287</v>
      </c>
      <c r="B17" s="140">
        <v>231374</v>
      </c>
      <c r="C17" s="14">
        <v>5079822</v>
      </c>
      <c r="D17" s="14">
        <v>14291</v>
      </c>
      <c r="E17" s="14">
        <v>434538</v>
      </c>
      <c r="F17" s="14">
        <v>541544</v>
      </c>
      <c r="G17" s="14">
        <v>103733</v>
      </c>
      <c r="H17" s="14">
        <v>2797395</v>
      </c>
      <c r="I17" s="74" t="s">
        <v>10</v>
      </c>
      <c r="J17" s="14">
        <v>1333734</v>
      </c>
      <c r="K17" s="14">
        <v>112089</v>
      </c>
      <c r="L17" s="14">
        <v>6024</v>
      </c>
      <c r="M17" s="14">
        <v>9413</v>
      </c>
      <c r="N17" s="14">
        <v>411954</v>
      </c>
      <c r="O17" s="14">
        <v>255920</v>
      </c>
      <c r="P17" s="14">
        <v>2509800</v>
      </c>
      <c r="R17" s="134"/>
      <c r="S17" s="134"/>
      <c r="T17" s="134"/>
    </row>
    <row r="18" spans="1:20" ht="17.25" customHeight="1">
      <c r="A18" s="90" t="s">
        <v>288</v>
      </c>
      <c r="B18" s="140">
        <v>93547</v>
      </c>
      <c r="C18" s="14">
        <v>3599046</v>
      </c>
      <c r="D18" s="14">
        <v>5844</v>
      </c>
      <c r="E18" s="14">
        <v>134206</v>
      </c>
      <c r="F18" s="14">
        <v>249814</v>
      </c>
      <c r="G18" s="14">
        <v>17426</v>
      </c>
      <c r="H18" s="14">
        <v>552745</v>
      </c>
      <c r="I18" s="74" t="s">
        <v>10</v>
      </c>
      <c r="J18" s="14">
        <v>690025</v>
      </c>
      <c r="K18" s="14">
        <v>131805</v>
      </c>
      <c r="L18" s="14">
        <v>11019</v>
      </c>
      <c r="M18" s="14">
        <v>387753</v>
      </c>
      <c r="N18" s="14">
        <v>77866</v>
      </c>
      <c r="O18" s="14">
        <v>128865</v>
      </c>
      <c r="P18" s="14">
        <v>1755100</v>
      </c>
      <c r="R18" s="134"/>
      <c r="S18" s="134"/>
      <c r="T18" s="134"/>
    </row>
    <row r="19" spans="1:20" ht="17.25" customHeight="1">
      <c r="A19" s="90" t="s">
        <v>289</v>
      </c>
      <c r="B19" s="140">
        <v>342237</v>
      </c>
      <c r="C19" s="14">
        <v>3776756</v>
      </c>
      <c r="D19" s="14">
        <v>16169</v>
      </c>
      <c r="E19" s="14">
        <v>291159</v>
      </c>
      <c r="F19" s="14">
        <v>779263</v>
      </c>
      <c r="G19" s="14">
        <v>36774</v>
      </c>
      <c r="H19" s="14">
        <v>2117761</v>
      </c>
      <c r="I19" s="74" t="s">
        <v>10</v>
      </c>
      <c r="J19" s="14">
        <v>1111514</v>
      </c>
      <c r="K19" s="14">
        <v>14368</v>
      </c>
      <c r="L19" s="14">
        <v>19179</v>
      </c>
      <c r="M19" s="14">
        <v>705959</v>
      </c>
      <c r="N19" s="14">
        <v>547207</v>
      </c>
      <c r="O19" s="14">
        <v>2673020</v>
      </c>
      <c r="P19" s="14">
        <v>4182100</v>
      </c>
      <c r="R19" s="134"/>
      <c r="S19" s="134"/>
      <c r="T19" s="134"/>
    </row>
    <row r="20" spans="1:20" ht="17.25" customHeight="1">
      <c r="A20" s="90" t="s">
        <v>357</v>
      </c>
      <c r="B20" s="140">
        <v>136554</v>
      </c>
      <c r="C20" s="14">
        <v>4152146</v>
      </c>
      <c r="D20" s="14">
        <v>4823</v>
      </c>
      <c r="E20" s="14">
        <v>406800</v>
      </c>
      <c r="F20" s="14">
        <v>426615</v>
      </c>
      <c r="G20" s="14">
        <v>22471</v>
      </c>
      <c r="H20" s="14">
        <v>863075</v>
      </c>
      <c r="I20" s="74" t="s">
        <v>10</v>
      </c>
      <c r="J20" s="14">
        <v>718791</v>
      </c>
      <c r="K20" s="14">
        <v>92878</v>
      </c>
      <c r="L20" s="14">
        <v>67176</v>
      </c>
      <c r="M20" s="14">
        <v>2037927</v>
      </c>
      <c r="N20" s="14">
        <v>283197</v>
      </c>
      <c r="O20" s="14">
        <v>426708</v>
      </c>
      <c r="P20" s="14">
        <v>3447500</v>
      </c>
      <c r="R20" s="134"/>
      <c r="S20" s="134"/>
      <c r="T20" s="134"/>
    </row>
    <row r="21" spans="1:20" s="149" customFormat="1" ht="17.25" customHeight="1">
      <c r="A21" s="94" t="s">
        <v>338</v>
      </c>
      <c r="B21" s="183">
        <f>SUM(B12:B20)</f>
        <v>4331786</v>
      </c>
      <c r="C21" s="184">
        <f aca="true" t="shared" si="1" ref="C21:P21">SUM(C12:C20)</f>
        <v>61981669</v>
      </c>
      <c r="D21" s="184">
        <f t="shared" si="1"/>
        <v>205129</v>
      </c>
      <c r="E21" s="184">
        <f t="shared" si="1"/>
        <v>6015176</v>
      </c>
      <c r="F21" s="184">
        <f t="shared" si="1"/>
        <v>6224992</v>
      </c>
      <c r="G21" s="184">
        <f t="shared" si="1"/>
        <v>2071980</v>
      </c>
      <c r="H21" s="184">
        <f t="shared" si="1"/>
        <v>38448024</v>
      </c>
      <c r="I21" s="184">
        <f t="shared" si="1"/>
        <v>281589</v>
      </c>
      <c r="J21" s="184">
        <f t="shared" si="1"/>
        <v>13348561</v>
      </c>
      <c r="K21" s="184">
        <f t="shared" si="1"/>
        <v>1993237</v>
      </c>
      <c r="L21" s="184">
        <f t="shared" si="1"/>
        <v>430862</v>
      </c>
      <c r="M21" s="184">
        <f t="shared" si="1"/>
        <v>7304537</v>
      </c>
      <c r="N21" s="184">
        <f t="shared" si="1"/>
        <v>7511363</v>
      </c>
      <c r="O21" s="184">
        <f t="shared" si="1"/>
        <v>7678192</v>
      </c>
      <c r="P21" s="184">
        <f t="shared" si="1"/>
        <v>59583213</v>
      </c>
      <c r="R21" s="161"/>
      <c r="S21" s="161"/>
      <c r="T21" s="161"/>
    </row>
    <row r="22" spans="1:20" ht="17.25" customHeight="1">
      <c r="A22" s="90"/>
      <c r="B22" s="140"/>
      <c r="C22" s="19"/>
      <c r="D22" s="19"/>
      <c r="E22" s="19"/>
      <c r="F22" s="19"/>
      <c r="G22" s="19"/>
      <c r="H22" s="19"/>
      <c r="I22" s="19"/>
      <c r="J22" s="19"/>
      <c r="K22" s="19"/>
      <c r="L22" s="19"/>
      <c r="M22" s="19"/>
      <c r="N22" s="19"/>
      <c r="O22" s="19"/>
      <c r="P22" s="19"/>
      <c r="R22" s="134"/>
      <c r="S22" s="134"/>
      <c r="T22" s="134"/>
    </row>
    <row r="23" spans="1:20" ht="17.25" customHeight="1">
      <c r="A23" s="90" t="s">
        <v>291</v>
      </c>
      <c r="B23" s="140">
        <v>24783</v>
      </c>
      <c r="C23" s="14">
        <v>1719261</v>
      </c>
      <c r="D23" s="14">
        <v>1028</v>
      </c>
      <c r="E23" s="14">
        <v>98018</v>
      </c>
      <c r="F23" s="14">
        <v>166062</v>
      </c>
      <c r="G23" s="14">
        <v>11265</v>
      </c>
      <c r="H23" s="14">
        <v>262298</v>
      </c>
      <c r="I23" s="74" t="s">
        <v>10</v>
      </c>
      <c r="J23" s="14">
        <v>377227</v>
      </c>
      <c r="K23" s="14">
        <v>50214</v>
      </c>
      <c r="L23" s="14">
        <v>5963</v>
      </c>
      <c r="M23" s="14">
        <v>423477</v>
      </c>
      <c r="N23" s="14">
        <v>38035</v>
      </c>
      <c r="O23" s="14">
        <v>76444</v>
      </c>
      <c r="P23" s="14">
        <v>756400</v>
      </c>
      <c r="R23" s="134"/>
      <c r="S23" s="134"/>
      <c r="T23" s="134"/>
    </row>
    <row r="24" spans="1:20" ht="17.25" customHeight="1">
      <c r="A24" s="90" t="s">
        <v>292</v>
      </c>
      <c r="B24" s="140">
        <v>72375</v>
      </c>
      <c r="C24" s="14">
        <v>1269105</v>
      </c>
      <c r="D24" s="14">
        <v>3404</v>
      </c>
      <c r="E24" s="14">
        <v>31455</v>
      </c>
      <c r="F24" s="14">
        <v>290771</v>
      </c>
      <c r="G24" s="14">
        <v>7064</v>
      </c>
      <c r="H24" s="14">
        <v>548129</v>
      </c>
      <c r="I24" s="74" t="s">
        <v>10</v>
      </c>
      <c r="J24" s="14">
        <v>305115</v>
      </c>
      <c r="K24" s="14">
        <v>55935</v>
      </c>
      <c r="L24" s="14">
        <v>26567</v>
      </c>
      <c r="M24" s="14">
        <v>792891</v>
      </c>
      <c r="N24" s="14">
        <v>179762</v>
      </c>
      <c r="O24" s="14">
        <v>310317</v>
      </c>
      <c r="P24" s="14">
        <v>1816500</v>
      </c>
      <c r="R24" s="134"/>
      <c r="S24" s="134"/>
      <c r="T24" s="134"/>
    </row>
    <row r="25" spans="1:20" ht="17.25" customHeight="1">
      <c r="A25" s="90" t="s">
        <v>293</v>
      </c>
      <c r="B25" s="140">
        <v>68295</v>
      </c>
      <c r="C25" s="14">
        <v>1209120</v>
      </c>
      <c r="D25" s="14">
        <v>2470</v>
      </c>
      <c r="E25" s="14">
        <v>202566</v>
      </c>
      <c r="F25" s="14">
        <v>462915</v>
      </c>
      <c r="G25" s="14">
        <v>6621</v>
      </c>
      <c r="H25" s="14">
        <v>502195</v>
      </c>
      <c r="I25" s="74" t="s">
        <v>10</v>
      </c>
      <c r="J25" s="14">
        <v>622307</v>
      </c>
      <c r="K25" s="14">
        <v>7318</v>
      </c>
      <c r="L25" s="14">
        <v>77700</v>
      </c>
      <c r="M25" s="14">
        <v>430578</v>
      </c>
      <c r="N25" s="14">
        <v>177103</v>
      </c>
      <c r="O25" s="14">
        <v>84590</v>
      </c>
      <c r="P25" s="14">
        <v>1356222</v>
      </c>
      <c r="R25" s="134"/>
      <c r="S25" s="134"/>
      <c r="T25" s="134"/>
    </row>
    <row r="26" spans="1:20" ht="17.25" customHeight="1">
      <c r="A26" s="90" t="s">
        <v>294</v>
      </c>
      <c r="B26" s="140">
        <v>52182</v>
      </c>
      <c r="C26" s="14">
        <v>1453031</v>
      </c>
      <c r="D26" s="14">
        <v>3006</v>
      </c>
      <c r="E26" s="14">
        <v>91325</v>
      </c>
      <c r="F26" s="14">
        <v>187134</v>
      </c>
      <c r="G26" s="14">
        <v>9730</v>
      </c>
      <c r="H26" s="14">
        <v>445116</v>
      </c>
      <c r="I26" s="74" t="s">
        <v>10</v>
      </c>
      <c r="J26" s="14">
        <v>426709</v>
      </c>
      <c r="K26" s="14">
        <v>17752</v>
      </c>
      <c r="L26" s="14">
        <v>26054</v>
      </c>
      <c r="M26" s="14">
        <v>291409</v>
      </c>
      <c r="N26" s="14">
        <v>376539</v>
      </c>
      <c r="O26" s="14">
        <v>168116</v>
      </c>
      <c r="P26" s="14">
        <v>1218400</v>
      </c>
      <c r="R26" s="134"/>
      <c r="S26" s="134"/>
      <c r="T26" s="134"/>
    </row>
    <row r="27" spans="1:20" ht="17.25" customHeight="1">
      <c r="A27" s="90" t="s">
        <v>295</v>
      </c>
      <c r="B27" s="140">
        <v>19488</v>
      </c>
      <c r="C27" s="14">
        <v>478585</v>
      </c>
      <c r="D27" s="14">
        <v>995</v>
      </c>
      <c r="E27" s="14">
        <v>15857</v>
      </c>
      <c r="F27" s="14">
        <v>165584</v>
      </c>
      <c r="G27" s="14">
        <v>1752</v>
      </c>
      <c r="H27" s="14">
        <v>93354</v>
      </c>
      <c r="I27" s="74" t="s">
        <v>10</v>
      </c>
      <c r="J27" s="14">
        <v>282345</v>
      </c>
      <c r="K27" s="14">
        <v>2360</v>
      </c>
      <c r="L27" s="14">
        <v>8925</v>
      </c>
      <c r="M27" s="14">
        <v>16</v>
      </c>
      <c r="N27" s="14">
        <v>145563</v>
      </c>
      <c r="O27" s="14">
        <v>181621</v>
      </c>
      <c r="P27" s="14">
        <v>270100</v>
      </c>
      <c r="R27" s="134"/>
      <c r="S27" s="134"/>
      <c r="T27" s="134"/>
    </row>
    <row r="28" spans="1:20" ht="17.25" customHeight="1">
      <c r="A28" s="90" t="s">
        <v>296</v>
      </c>
      <c r="B28" s="140">
        <v>39384</v>
      </c>
      <c r="C28" s="14">
        <v>1578637</v>
      </c>
      <c r="D28" s="14">
        <v>2213</v>
      </c>
      <c r="E28" s="14">
        <v>380</v>
      </c>
      <c r="F28" s="14">
        <v>149227</v>
      </c>
      <c r="G28" s="14">
        <v>5454</v>
      </c>
      <c r="H28" s="14">
        <v>309235</v>
      </c>
      <c r="I28" s="74" t="s">
        <v>10</v>
      </c>
      <c r="J28" s="14">
        <v>221638</v>
      </c>
      <c r="K28" s="14">
        <v>51335</v>
      </c>
      <c r="L28" s="74" t="s">
        <v>10</v>
      </c>
      <c r="M28" s="14">
        <v>256766</v>
      </c>
      <c r="N28" s="14">
        <v>4891</v>
      </c>
      <c r="O28" s="14">
        <v>45675</v>
      </c>
      <c r="P28" s="14">
        <v>1104100</v>
      </c>
      <c r="R28" s="134"/>
      <c r="S28" s="134"/>
      <c r="T28" s="134"/>
    </row>
    <row r="29" spans="1:20" ht="17.25" customHeight="1">
      <c r="A29" s="90" t="s">
        <v>297</v>
      </c>
      <c r="B29" s="140">
        <v>83314</v>
      </c>
      <c r="C29" s="14">
        <v>2118200</v>
      </c>
      <c r="D29" s="14">
        <v>3177</v>
      </c>
      <c r="E29" s="14">
        <v>58851</v>
      </c>
      <c r="F29" s="14">
        <v>164938</v>
      </c>
      <c r="G29" s="14">
        <v>10069</v>
      </c>
      <c r="H29" s="14">
        <v>353247</v>
      </c>
      <c r="I29" s="74" t="s">
        <v>10</v>
      </c>
      <c r="J29" s="14">
        <v>599517</v>
      </c>
      <c r="K29" s="14">
        <v>52112</v>
      </c>
      <c r="L29" s="14">
        <v>38069</v>
      </c>
      <c r="M29" s="14">
        <v>577037</v>
      </c>
      <c r="N29" s="14">
        <v>147013</v>
      </c>
      <c r="O29" s="14">
        <v>73423</v>
      </c>
      <c r="P29" s="14">
        <v>1061500</v>
      </c>
      <c r="R29" s="134"/>
      <c r="S29" s="134"/>
      <c r="T29" s="134"/>
    </row>
    <row r="30" spans="1:20" ht="17.25" customHeight="1">
      <c r="A30" s="90" t="s">
        <v>298</v>
      </c>
      <c r="B30" s="140">
        <v>200776</v>
      </c>
      <c r="C30" s="14">
        <v>1104189</v>
      </c>
      <c r="D30" s="14">
        <v>14523</v>
      </c>
      <c r="E30" s="14">
        <v>131136</v>
      </c>
      <c r="F30" s="14">
        <v>326469</v>
      </c>
      <c r="G30" s="14">
        <v>19179</v>
      </c>
      <c r="H30" s="14">
        <v>968779</v>
      </c>
      <c r="I30" s="74" t="s">
        <v>10</v>
      </c>
      <c r="J30" s="14">
        <v>633158</v>
      </c>
      <c r="K30" s="14">
        <v>114845</v>
      </c>
      <c r="L30" s="14">
        <v>2127</v>
      </c>
      <c r="M30" s="14">
        <v>1823353</v>
      </c>
      <c r="N30" s="14">
        <v>225072</v>
      </c>
      <c r="O30" s="14">
        <v>1073428</v>
      </c>
      <c r="P30" s="14">
        <v>2597000</v>
      </c>
      <c r="R30" s="134"/>
      <c r="S30" s="134"/>
      <c r="T30" s="134"/>
    </row>
    <row r="31" spans="1:20" ht="17.25" customHeight="1">
      <c r="A31" s="90" t="s">
        <v>299</v>
      </c>
      <c r="B31" s="140">
        <v>1846</v>
      </c>
      <c r="C31" s="14">
        <v>689003</v>
      </c>
      <c r="D31" s="74" t="s">
        <v>10</v>
      </c>
      <c r="E31" s="74" t="s">
        <v>10</v>
      </c>
      <c r="F31" s="14">
        <v>36431</v>
      </c>
      <c r="G31" s="14">
        <v>588</v>
      </c>
      <c r="H31" s="14">
        <v>118431</v>
      </c>
      <c r="I31" s="74" t="s">
        <v>10</v>
      </c>
      <c r="J31" s="14">
        <v>87014</v>
      </c>
      <c r="K31" s="14">
        <v>3206</v>
      </c>
      <c r="L31" s="14">
        <v>11500</v>
      </c>
      <c r="M31" s="14">
        <v>100145</v>
      </c>
      <c r="N31" s="14">
        <v>25559</v>
      </c>
      <c r="O31" s="14">
        <v>72435</v>
      </c>
      <c r="P31" s="14">
        <v>578500</v>
      </c>
      <c r="R31" s="134"/>
      <c r="S31" s="134"/>
      <c r="T31" s="134"/>
    </row>
    <row r="32" spans="1:20" ht="17.25" customHeight="1">
      <c r="A32" s="90" t="s">
        <v>300</v>
      </c>
      <c r="B32" s="140">
        <v>6977</v>
      </c>
      <c r="C32" s="14">
        <v>835681</v>
      </c>
      <c r="D32" s="74" t="s">
        <v>10</v>
      </c>
      <c r="E32" s="14">
        <v>1630</v>
      </c>
      <c r="F32" s="14">
        <v>25594</v>
      </c>
      <c r="G32" s="14">
        <v>685</v>
      </c>
      <c r="H32" s="14">
        <v>28287</v>
      </c>
      <c r="I32" s="74" t="s">
        <v>10</v>
      </c>
      <c r="J32" s="14">
        <v>73738</v>
      </c>
      <c r="K32" s="14">
        <v>2815</v>
      </c>
      <c r="L32" s="80">
        <v>1000</v>
      </c>
      <c r="M32" s="14">
        <v>226500</v>
      </c>
      <c r="N32" s="14">
        <v>82508</v>
      </c>
      <c r="O32" s="14">
        <v>11563</v>
      </c>
      <c r="P32" s="14">
        <v>610100</v>
      </c>
      <c r="R32" s="134"/>
      <c r="S32" s="134"/>
      <c r="T32" s="134"/>
    </row>
    <row r="33" spans="1:20" ht="17.25" customHeight="1">
      <c r="A33" s="90" t="s">
        <v>301</v>
      </c>
      <c r="B33" s="140">
        <v>9625</v>
      </c>
      <c r="C33" s="14">
        <v>1408138</v>
      </c>
      <c r="D33" s="14">
        <v>581</v>
      </c>
      <c r="E33" s="14">
        <v>21943</v>
      </c>
      <c r="F33" s="14">
        <v>38268</v>
      </c>
      <c r="G33" s="14">
        <v>1648</v>
      </c>
      <c r="H33" s="14">
        <v>160088</v>
      </c>
      <c r="I33" s="74" t="s">
        <v>10</v>
      </c>
      <c r="J33" s="14">
        <v>236104</v>
      </c>
      <c r="K33" s="14">
        <v>2732</v>
      </c>
      <c r="L33" s="14">
        <v>1080</v>
      </c>
      <c r="M33" s="14">
        <v>326734</v>
      </c>
      <c r="N33" s="14">
        <v>24682</v>
      </c>
      <c r="O33" s="14">
        <v>6525</v>
      </c>
      <c r="P33" s="14">
        <v>844100</v>
      </c>
      <c r="R33" s="134"/>
      <c r="S33" s="134"/>
      <c r="T33" s="134"/>
    </row>
    <row r="34" spans="1:20" ht="17.25" customHeight="1">
      <c r="A34" s="90" t="s">
        <v>302</v>
      </c>
      <c r="B34" s="140">
        <v>2876</v>
      </c>
      <c r="C34" s="14">
        <v>443682</v>
      </c>
      <c r="D34" s="74" t="s">
        <v>10</v>
      </c>
      <c r="E34" s="80">
        <v>24</v>
      </c>
      <c r="F34" s="14">
        <v>22131</v>
      </c>
      <c r="G34" s="14">
        <v>370</v>
      </c>
      <c r="H34" s="14">
        <v>52745</v>
      </c>
      <c r="I34" s="74" t="s">
        <v>10</v>
      </c>
      <c r="J34" s="14">
        <v>122243</v>
      </c>
      <c r="K34" s="14">
        <v>17668</v>
      </c>
      <c r="L34" s="74" t="s">
        <v>10</v>
      </c>
      <c r="M34" s="14">
        <v>202579</v>
      </c>
      <c r="N34" s="14">
        <v>59655</v>
      </c>
      <c r="O34" s="14">
        <v>161061</v>
      </c>
      <c r="P34" s="14">
        <v>364700</v>
      </c>
      <c r="R34" s="134"/>
      <c r="S34" s="134"/>
      <c r="T34" s="134"/>
    </row>
    <row r="35" spans="1:20" ht="17.25" customHeight="1">
      <c r="A35" s="90" t="s">
        <v>303</v>
      </c>
      <c r="B35" s="140">
        <v>5149</v>
      </c>
      <c r="C35" s="14">
        <v>1135335</v>
      </c>
      <c r="D35" s="74" t="s">
        <v>10</v>
      </c>
      <c r="E35" s="74" t="s">
        <v>10</v>
      </c>
      <c r="F35" s="14">
        <v>259467</v>
      </c>
      <c r="G35" s="14">
        <v>528</v>
      </c>
      <c r="H35" s="14">
        <v>60475</v>
      </c>
      <c r="I35" s="74" t="s">
        <v>10</v>
      </c>
      <c r="J35" s="14">
        <v>175063</v>
      </c>
      <c r="K35" s="14">
        <v>11376</v>
      </c>
      <c r="L35" s="14">
        <v>98079</v>
      </c>
      <c r="M35" s="14">
        <v>436696</v>
      </c>
      <c r="N35" s="14">
        <v>26810</v>
      </c>
      <c r="O35" s="14">
        <v>96878</v>
      </c>
      <c r="P35" s="14">
        <v>681600</v>
      </c>
      <c r="R35" s="134"/>
      <c r="S35" s="134"/>
      <c r="T35" s="134"/>
    </row>
    <row r="36" spans="1:20" ht="17.25" customHeight="1">
      <c r="A36" s="90" t="s">
        <v>304</v>
      </c>
      <c r="B36" s="140">
        <v>126364</v>
      </c>
      <c r="C36" s="14">
        <v>3713232</v>
      </c>
      <c r="D36" s="14">
        <v>6368</v>
      </c>
      <c r="E36" s="14">
        <v>40192</v>
      </c>
      <c r="F36" s="14">
        <v>511511</v>
      </c>
      <c r="G36" s="14">
        <v>16710</v>
      </c>
      <c r="H36" s="14">
        <v>918131</v>
      </c>
      <c r="I36" s="74" t="s">
        <v>10</v>
      </c>
      <c r="J36" s="14">
        <v>830592</v>
      </c>
      <c r="K36" s="14">
        <v>75196</v>
      </c>
      <c r="L36" s="14">
        <v>911</v>
      </c>
      <c r="M36" s="14">
        <v>255655</v>
      </c>
      <c r="N36" s="14">
        <v>273923</v>
      </c>
      <c r="O36" s="14">
        <v>532192</v>
      </c>
      <c r="P36" s="14">
        <v>2368500</v>
      </c>
      <c r="R36" s="134"/>
      <c r="S36" s="134"/>
      <c r="T36" s="134"/>
    </row>
    <row r="37" spans="1:20" ht="17.25" customHeight="1">
      <c r="A37" s="90" t="s">
        <v>305</v>
      </c>
      <c r="B37" s="140">
        <v>103758</v>
      </c>
      <c r="C37" s="14">
        <v>2156399</v>
      </c>
      <c r="D37" s="14">
        <v>6422</v>
      </c>
      <c r="E37" s="14">
        <v>2183</v>
      </c>
      <c r="F37" s="14">
        <v>372434</v>
      </c>
      <c r="G37" s="14">
        <v>24961</v>
      </c>
      <c r="H37" s="14">
        <v>444911</v>
      </c>
      <c r="I37" s="74" t="s">
        <v>10</v>
      </c>
      <c r="J37" s="14">
        <v>345165</v>
      </c>
      <c r="K37" s="14">
        <v>54576</v>
      </c>
      <c r="L37" s="14">
        <v>1090</v>
      </c>
      <c r="M37" s="14">
        <v>353610</v>
      </c>
      <c r="N37" s="14">
        <v>90924</v>
      </c>
      <c r="O37" s="14">
        <v>672853</v>
      </c>
      <c r="P37" s="14">
        <v>846600</v>
      </c>
      <c r="R37" s="134"/>
      <c r="S37" s="134"/>
      <c r="T37" s="134"/>
    </row>
    <row r="38" spans="1:20" ht="17.25" customHeight="1">
      <c r="A38" s="90" t="s">
        <v>306</v>
      </c>
      <c r="B38" s="140">
        <v>25111</v>
      </c>
      <c r="C38" s="14">
        <v>2661081</v>
      </c>
      <c r="D38" s="14">
        <v>974</v>
      </c>
      <c r="E38" s="14">
        <v>37567</v>
      </c>
      <c r="F38" s="14">
        <v>111032</v>
      </c>
      <c r="G38" s="14">
        <v>11793</v>
      </c>
      <c r="H38" s="14">
        <v>218406</v>
      </c>
      <c r="I38" s="74" t="s">
        <v>10</v>
      </c>
      <c r="J38" s="14">
        <v>1696054</v>
      </c>
      <c r="K38" s="14">
        <v>24543</v>
      </c>
      <c r="L38" s="14">
        <v>9003</v>
      </c>
      <c r="M38" s="14">
        <v>433426</v>
      </c>
      <c r="N38" s="14">
        <v>120906</v>
      </c>
      <c r="O38" s="14">
        <v>86998</v>
      </c>
      <c r="P38" s="14">
        <v>1087100</v>
      </c>
      <c r="R38" s="134"/>
      <c r="S38" s="134"/>
      <c r="T38" s="134"/>
    </row>
    <row r="39" spans="1:20" ht="17.25" customHeight="1">
      <c r="A39" s="90" t="s">
        <v>307</v>
      </c>
      <c r="B39" s="140">
        <v>32521</v>
      </c>
      <c r="C39" s="14">
        <v>1514848</v>
      </c>
      <c r="D39" s="14">
        <v>1163</v>
      </c>
      <c r="E39" s="14">
        <v>41698</v>
      </c>
      <c r="F39" s="14">
        <v>111823</v>
      </c>
      <c r="G39" s="14">
        <v>3436</v>
      </c>
      <c r="H39" s="14">
        <v>142212</v>
      </c>
      <c r="I39" s="74" t="s">
        <v>10</v>
      </c>
      <c r="J39" s="14">
        <v>157088</v>
      </c>
      <c r="K39" s="14">
        <v>9718</v>
      </c>
      <c r="L39" s="14">
        <v>5972</v>
      </c>
      <c r="M39" s="14">
        <v>216335</v>
      </c>
      <c r="N39" s="14">
        <v>130332</v>
      </c>
      <c r="O39" s="14">
        <v>105726</v>
      </c>
      <c r="P39" s="14">
        <v>686300</v>
      </c>
      <c r="R39" s="134"/>
      <c r="S39" s="134"/>
      <c r="T39" s="134"/>
    </row>
    <row r="40" spans="1:20" ht="17.25" customHeight="1">
      <c r="A40" s="90" t="s">
        <v>308</v>
      </c>
      <c r="B40" s="140">
        <v>68779</v>
      </c>
      <c r="C40" s="14">
        <v>792274</v>
      </c>
      <c r="D40" s="14">
        <v>2469</v>
      </c>
      <c r="E40" s="14">
        <v>120660</v>
      </c>
      <c r="F40" s="14">
        <v>168618</v>
      </c>
      <c r="G40" s="14">
        <v>7488</v>
      </c>
      <c r="H40" s="14">
        <v>2665159</v>
      </c>
      <c r="I40" s="74" t="s">
        <v>10</v>
      </c>
      <c r="J40" s="14">
        <v>1276665</v>
      </c>
      <c r="K40" s="14">
        <v>138226</v>
      </c>
      <c r="L40" s="14">
        <v>44536</v>
      </c>
      <c r="M40" s="14">
        <v>1115435</v>
      </c>
      <c r="N40" s="14">
        <v>92147</v>
      </c>
      <c r="O40" s="14">
        <v>307863</v>
      </c>
      <c r="P40" s="14">
        <v>1041500</v>
      </c>
      <c r="R40" s="134"/>
      <c r="S40" s="134"/>
      <c r="T40" s="134"/>
    </row>
    <row r="41" spans="1:20" ht="17.25" customHeight="1">
      <c r="A41" s="90" t="s">
        <v>309</v>
      </c>
      <c r="B41" s="140">
        <v>28551</v>
      </c>
      <c r="C41" s="14">
        <v>1522069</v>
      </c>
      <c r="D41" s="14">
        <v>1440</v>
      </c>
      <c r="E41" s="14">
        <v>6989</v>
      </c>
      <c r="F41" s="14">
        <v>102931</v>
      </c>
      <c r="G41" s="14">
        <v>4084</v>
      </c>
      <c r="H41" s="14">
        <v>214104</v>
      </c>
      <c r="I41" s="74" t="s">
        <v>10</v>
      </c>
      <c r="J41" s="14">
        <v>190801</v>
      </c>
      <c r="K41" s="14">
        <v>9445</v>
      </c>
      <c r="L41" s="14">
        <v>2235</v>
      </c>
      <c r="M41" s="80">
        <v>38768</v>
      </c>
      <c r="N41" s="14">
        <v>197688</v>
      </c>
      <c r="O41" s="14">
        <v>111289</v>
      </c>
      <c r="P41" s="14">
        <v>740700</v>
      </c>
      <c r="R41" s="134"/>
      <c r="S41" s="134"/>
      <c r="T41" s="134"/>
    </row>
    <row r="42" spans="1:20" ht="17.25" customHeight="1">
      <c r="A42" s="90" t="s">
        <v>310</v>
      </c>
      <c r="B42" s="140">
        <v>17967</v>
      </c>
      <c r="C42" s="14">
        <v>1481635</v>
      </c>
      <c r="D42" s="14">
        <v>764</v>
      </c>
      <c r="E42" s="14">
        <v>23170</v>
      </c>
      <c r="F42" s="14">
        <v>84962</v>
      </c>
      <c r="G42" s="14">
        <v>3598</v>
      </c>
      <c r="H42" s="14">
        <v>266016</v>
      </c>
      <c r="I42" s="74" t="s">
        <v>10</v>
      </c>
      <c r="J42" s="14">
        <v>368019</v>
      </c>
      <c r="K42" s="14">
        <v>8594</v>
      </c>
      <c r="L42" s="14">
        <v>2631</v>
      </c>
      <c r="M42" s="14">
        <v>234523</v>
      </c>
      <c r="N42" s="14">
        <v>92470</v>
      </c>
      <c r="O42" s="14">
        <v>201493</v>
      </c>
      <c r="P42" s="14">
        <v>793300</v>
      </c>
      <c r="R42" s="134"/>
      <c r="S42" s="134"/>
      <c r="T42" s="134"/>
    </row>
    <row r="43" spans="1:20" ht="17.25" customHeight="1">
      <c r="A43" s="90" t="s">
        <v>311</v>
      </c>
      <c r="B43" s="140">
        <v>15572</v>
      </c>
      <c r="C43" s="14">
        <v>1328592</v>
      </c>
      <c r="D43" s="14">
        <v>1127</v>
      </c>
      <c r="E43" s="14">
        <v>58904</v>
      </c>
      <c r="F43" s="14">
        <v>86627</v>
      </c>
      <c r="G43" s="14">
        <v>3721</v>
      </c>
      <c r="H43" s="14">
        <v>167576</v>
      </c>
      <c r="I43" s="74" t="s">
        <v>10</v>
      </c>
      <c r="J43" s="14">
        <v>271721</v>
      </c>
      <c r="K43" s="14">
        <v>2967</v>
      </c>
      <c r="L43" s="14">
        <v>1700</v>
      </c>
      <c r="M43" s="14">
        <v>161593</v>
      </c>
      <c r="N43" s="14">
        <v>178216</v>
      </c>
      <c r="O43" s="14">
        <v>51314</v>
      </c>
      <c r="P43" s="14">
        <v>506900</v>
      </c>
      <c r="R43" s="134"/>
      <c r="S43" s="134"/>
      <c r="T43" s="134"/>
    </row>
    <row r="44" spans="1:20" ht="17.25" customHeight="1">
      <c r="A44" s="90" t="s">
        <v>312</v>
      </c>
      <c r="B44" s="140">
        <v>21300</v>
      </c>
      <c r="C44" s="14">
        <v>2715784</v>
      </c>
      <c r="D44" s="14">
        <v>1496</v>
      </c>
      <c r="E44" s="14">
        <v>3949</v>
      </c>
      <c r="F44" s="14">
        <v>97567</v>
      </c>
      <c r="G44" s="14">
        <v>5505</v>
      </c>
      <c r="H44" s="14">
        <v>344300</v>
      </c>
      <c r="I44" s="74" t="s">
        <v>10</v>
      </c>
      <c r="J44" s="14">
        <v>370841</v>
      </c>
      <c r="K44" s="14">
        <v>7691</v>
      </c>
      <c r="L44" s="14">
        <v>3062</v>
      </c>
      <c r="M44" s="14">
        <v>487133</v>
      </c>
      <c r="N44" s="14">
        <v>104807</v>
      </c>
      <c r="O44" s="14">
        <v>66289</v>
      </c>
      <c r="P44" s="14">
        <v>1044900</v>
      </c>
      <c r="R44" s="134"/>
      <c r="S44" s="134"/>
      <c r="T44" s="134"/>
    </row>
    <row r="45" spans="1:20" ht="17.25" customHeight="1">
      <c r="A45" s="90" t="s">
        <v>313</v>
      </c>
      <c r="B45" s="140">
        <v>25886</v>
      </c>
      <c r="C45" s="14">
        <v>1796653</v>
      </c>
      <c r="D45" s="14">
        <v>1679</v>
      </c>
      <c r="E45" s="14">
        <v>31392</v>
      </c>
      <c r="F45" s="14">
        <v>105558</v>
      </c>
      <c r="G45" s="14">
        <v>5550</v>
      </c>
      <c r="H45" s="14">
        <v>136262</v>
      </c>
      <c r="I45" s="74" t="s">
        <v>10</v>
      </c>
      <c r="J45" s="14">
        <v>257559</v>
      </c>
      <c r="K45" s="14">
        <v>2871</v>
      </c>
      <c r="L45" s="14">
        <v>3308</v>
      </c>
      <c r="M45" s="80">
        <v>217981</v>
      </c>
      <c r="N45" s="14">
        <v>48718</v>
      </c>
      <c r="O45" s="14">
        <v>170133</v>
      </c>
      <c r="P45" s="14">
        <v>815400</v>
      </c>
      <c r="R45" s="134"/>
      <c r="S45" s="134"/>
      <c r="T45" s="134"/>
    </row>
    <row r="46" spans="1:20" ht="17.25" customHeight="1">
      <c r="A46" s="90" t="s">
        <v>314</v>
      </c>
      <c r="B46" s="140">
        <v>7884</v>
      </c>
      <c r="C46" s="14">
        <v>1741855</v>
      </c>
      <c r="D46" s="14">
        <v>782</v>
      </c>
      <c r="E46" s="14">
        <v>117103</v>
      </c>
      <c r="F46" s="14">
        <v>108008</v>
      </c>
      <c r="G46" s="14">
        <v>2513</v>
      </c>
      <c r="H46" s="14">
        <v>76497</v>
      </c>
      <c r="I46" s="74" t="s">
        <v>10</v>
      </c>
      <c r="J46" s="14">
        <v>565137</v>
      </c>
      <c r="K46" s="14">
        <v>32264</v>
      </c>
      <c r="L46" s="14">
        <v>1060</v>
      </c>
      <c r="M46" s="80">
        <v>481789</v>
      </c>
      <c r="N46" s="14">
        <v>196274</v>
      </c>
      <c r="O46" s="14">
        <v>53434</v>
      </c>
      <c r="P46" s="14">
        <v>1559200</v>
      </c>
      <c r="R46" s="134"/>
      <c r="S46" s="134"/>
      <c r="T46" s="134"/>
    </row>
    <row r="47" spans="1:20" ht="17.25" customHeight="1">
      <c r="A47" s="90" t="s">
        <v>315</v>
      </c>
      <c r="B47" s="140">
        <v>15079</v>
      </c>
      <c r="C47" s="14">
        <v>1290805</v>
      </c>
      <c r="D47" s="14">
        <v>701</v>
      </c>
      <c r="E47" s="14">
        <v>19006</v>
      </c>
      <c r="F47" s="14">
        <v>48339</v>
      </c>
      <c r="G47" s="14">
        <v>3041</v>
      </c>
      <c r="H47" s="14">
        <v>239320</v>
      </c>
      <c r="I47" s="74" t="s">
        <v>10</v>
      </c>
      <c r="J47" s="14">
        <v>144889</v>
      </c>
      <c r="K47" s="14">
        <v>5595</v>
      </c>
      <c r="L47" s="14">
        <v>6709</v>
      </c>
      <c r="M47" s="14">
        <v>662544</v>
      </c>
      <c r="N47" s="14">
        <v>51985</v>
      </c>
      <c r="O47" s="14">
        <v>175106</v>
      </c>
      <c r="P47" s="14">
        <v>1005000</v>
      </c>
      <c r="R47" s="134"/>
      <c r="S47" s="134"/>
      <c r="T47" s="134"/>
    </row>
    <row r="48" spans="1:20" ht="17.25" customHeight="1">
      <c r="A48" s="90" t="s">
        <v>316</v>
      </c>
      <c r="B48" s="140">
        <v>31872</v>
      </c>
      <c r="C48" s="14">
        <v>2960309</v>
      </c>
      <c r="D48" s="14">
        <v>2545</v>
      </c>
      <c r="E48" s="14">
        <v>102849</v>
      </c>
      <c r="F48" s="14">
        <v>67176</v>
      </c>
      <c r="G48" s="14">
        <v>6828</v>
      </c>
      <c r="H48" s="14">
        <v>594309</v>
      </c>
      <c r="I48" s="74" t="s">
        <v>10</v>
      </c>
      <c r="J48" s="14">
        <v>451956</v>
      </c>
      <c r="K48" s="14">
        <v>34340</v>
      </c>
      <c r="L48" s="14">
        <v>3690</v>
      </c>
      <c r="M48" s="14">
        <v>109305</v>
      </c>
      <c r="N48" s="14">
        <v>14988</v>
      </c>
      <c r="O48" s="14">
        <v>259958</v>
      </c>
      <c r="P48" s="14">
        <v>1004400</v>
      </c>
      <c r="R48" s="134"/>
      <c r="S48" s="134"/>
      <c r="T48" s="134"/>
    </row>
    <row r="49" spans="1:20" ht="17.25" customHeight="1">
      <c r="A49" s="90" t="s">
        <v>317</v>
      </c>
      <c r="B49" s="140">
        <v>23817</v>
      </c>
      <c r="C49" s="14">
        <v>2932966</v>
      </c>
      <c r="D49" s="14">
        <v>1862</v>
      </c>
      <c r="E49" s="14">
        <v>35151</v>
      </c>
      <c r="F49" s="14">
        <v>124151</v>
      </c>
      <c r="G49" s="14">
        <v>5667</v>
      </c>
      <c r="H49" s="14">
        <v>355421</v>
      </c>
      <c r="I49" s="74" t="s">
        <v>10</v>
      </c>
      <c r="J49" s="14">
        <v>787750</v>
      </c>
      <c r="K49" s="14">
        <v>3914</v>
      </c>
      <c r="L49" s="14">
        <v>17495</v>
      </c>
      <c r="M49" s="14">
        <v>749704</v>
      </c>
      <c r="N49" s="14">
        <v>148799</v>
      </c>
      <c r="O49" s="14">
        <v>374002</v>
      </c>
      <c r="P49" s="14">
        <v>1558800</v>
      </c>
      <c r="R49" s="134"/>
      <c r="S49" s="134"/>
      <c r="T49" s="134"/>
    </row>
    <row r="50" spans="1:20" ht="17.25" customHeight="1">
      <c r="A50" s="90" t="s">
        <v>318</v>
      </c>
      <c r="B50" s="140">
        <v>31100</v>
      </c>
      <c r="C50" s="14">
        <v>3256582</v>
      </c>
      <c r="D50" s="14">
        <v>1989</v>
      </c>
      <c r="E50" s="14">
        <v>30089</v>
      </c>
      <c r="F50" s="14">
        <v>150421</v>
      </c>
      <c r="G50" s="14">
        <v>28285</v>
      </c>
      <c r="H50" s="14">
        <v>432890</v>
      </c>
      <c r="I50" s="74" t="s">
        <v>10</v>
      </c>
      <c r="J50" s="14">
        <v>652854</v>
      </c>
      <c r="K50" s="14">
        <v>14178</v>
      </c>
      <c r="L50" s="14">
        <v>7600</v>
      </c>
      <c r="M50" s="14">
        <v>523384</v>
      </c>
      <c r="N50" s="14">
        <v>99617</v>
      </c>
      <c r="O50" s="14">
        <v>100847</v>
      </c>
      <c r="P50" s="14">
        <v>2000800</v>
      </c>
      <c r="R50" s="134"/>
      <c r="S50" s="134"/>
      <c r="T50" s="134"/>
    </row>
    <row r="51" spans="1:20" ht="17.25" customHeight="1">
      <c r="A51" s="90" t="s">
        <v>319</v>
      </c>
      <c r="B51" s="140">
        <v>9697</v>
      </c>
      <c r="C51" s="14">
        <v>2120690</v>
      </c>
      <c r="D51" s="14">
        <v>1564</v>
      </c>
      <c r="E51" s="14">
        <v>34036</v>
      </c>
      <c r="F51" s="14">
        <v>104157</v>
      </c>
      <c r="G51" s="14">
        <v>3146</v>
      </c>
      <c r="H51" s="14">
        <v>239736</v>
      </c>
      <c r="I51" s="74" t="s">
        <v>10</v>
      </c>
      <c r="J51" s="14">
        <v>477231</v>
      </c>
      <c r="K51" s="14">
        <v>786</v>
      </c>
      <c r="L51" s="14">
        <v>600</v>
      </c>
      <c r="M51" s="14">
        <v>238753</v>
      </c>
      <c r="N51" s="14">
        <v>42299</v>
      </c>
      <c r="O51" s="14">
        <v>80284</v>
      </c>
      <c r="P51" s="14">
        <v>1015000</v>
      </c>
      <c r="R51" s="134"/>
      <c r="S51" s="134"/>
      <c r="T51" s="134"/>
    </row>
    <row r="52" spans="1:20" ht="17.25" customHeight="1">
      <c r="A52" s="90" t="s">
        <v>320</v>
      </c>
      <c r="B52" s="140">
        <v>21611</v>
      </c>
      <c r="C52" s="14">
        <v>1932753</v>
      </c>
      <c r="D52" s="14">
        <v>1088</v>
      </c>
      <c r="E52" s="14">
        <v>48517</v>
      </c>
      <c r="F52" s="14">
        <v>34786</v>
      </c>
      <c r="G52" s="14">
        <v>13352</v>
      </c>
      <c r="H52" s="14">
        <v>203432</v>
      </c>
      <c r="I52" s="74" t="s">
        <v>10</v>
      </c>
      <c r="J52" s="14">
        <v>260683</v>
      </c>
      <c r="K52" s="14">
        <v>10982</v>
      </c>
      <c r="L52" s="14">
        <v>28117</v>
      </c>
      <c r="M52" s="14">
        <v>142065</v>
      </c>
      <c r="N52" s="14">
        <v>61463</v>
      </c>
      <c r="O52" s="14">
        <v>43642</v>
      </c>
      <c r="P52" s="14">
        <v>817400</v>
      </c>
      <c r="R52" s="134"/>
      <c r="S52" s="134"/>
      <c r="T52" s="134"/>
    </row>
    <row r="53" spans="1:20" s="149" customFormat="1" ht="17.25" customHeight="1">
      <c r="A53" s="139" t="s">
        <v>321</v>
      </c>
      <c r="B53" s="236">
        <f>SUM(B23:B52)</f>
        <v>1193939</v>
      </c>
      <c r="C53" s="202">
        <f aca="true" t="shared" si="2" ref="C53:P53">SUM(C23:C52)</f>
        <v>51360494</v>
      </c>
      <c r="D53" s="202">
        <f t="shared" si="2"/>
        <v>65830</v>
      </c>
      <c r="E53" s="202">
        <f>SUM(E23:E52)</f>
        <v>1406640</v>
      </c>
      <c r="F53" s="202">
        <f t="shared" si="2"/>
        <v>4685092</v>
      </c>
      <c r="G53" s="202">
        <f t="shared" si="2"/>
        <v>224631</v>
      </c>
      <c r="H53" s="202">
        <f t="shared" si="2"/>
        <v>11561061</v>
      </c>
      <c r="I53" s="172" t="s">
        <v>10</v>
      </c>
      <c r="J53" s="202">
        <f t="shared" si="2"/>
        <v>13267183</v>
      </c>
      <c r="K53" s="202">
        <f t="shared" si="2"/>
        <v>825554</v>
      </c>
      <c r="L53" s="202">
        <f t="shared" si="2"/>
        <v>436783</v>
      </c>
      <c r="M53" s="202">
        <f t="shared" si="2"/>
        <v>12310184</v>
      </c>
      <c r="N53" s="202">
        <f t="shared" si="2"/>
        <v>3458748</v>
      </c>
      <c r="O53" s="202">
        <f t="shared" si="2"/>
        <v>5755499</v>
      </c>
      <c r="P53" s="202">
        <f t="shared" si="2"/>
        <v>32151022</v>
      </c>
      <c r="R53" s="161"/>
      <c r="S53" s="161"/>
      <c r="T53" s="161"/>
    </row>
    <row r="54" spans="1:7" ht="15" customHeight="1">
      <c r="A54" s="34" t="s">
        <v>358</v>
      </c>
      <c r="B54" s="34"/>
      <c r="C54" s="112"/>
      <c r="D54" s="112"/>
      <c r="E54" s="112"/>
      <c r="F54" s="112"/>
      <c r="G54" s="112"/>
    </row>
    <row r="55" spans="1:7" ht="14.25">
      <c r="A55" s="34"/>
      <c r="B55" s="34"/>
      <c r="C55" s="112"/>
      <c r="D55" s="112"/>
      <c r="E55" s="112"/>
      <c r="F55" s="112"/>
      <c r="G55" s="112"/>
    </row>
    <row r="56" spans="1:7" ht="14.25">
      <c r="A56" s="34"/>
      <c r="B56" s="34"/>
      <c r="C56" s="112"/>
      <c r="D56" s="112"/>
      <c r="E56" s="112"/>
      <c r="F56" s="112"/>
      <c r="G56" s="112"/>
    </row>
    <row r="57" spans="1:7" ht="14.25">
      <c r="A57" s="34"/>
      <c r="B57" s="34"/>
      <c r="C57" s="112"/>
      <c r="D57" s="112"/>
      <c r="E57" s="112"/>
      <c r="F57" s="112"/>
      <c r="G57" s="112"/>
    </row>
    <row r="58" spans="1:7" ht="14.25">
      <c r="A58" s="34"/>
      <c r="B58" s="34"/>
      <c r="C58" s="112"/>
      <c r="D58" s="112"/>
      <c r="E58" s="112"/>
      <c r="F58" s="112"/>
      <c r="G58" s="112"/>
    </row>
    <row r="59" spans="1:7" ht="14.25">
      <c r="A59" s="34"/>
      <c r="B59" s="34"/>
      <c r="C59" s="112"/>
      <c r="D59" s="112"/>
      <c r="E59" s="112"/>
      <c r="F59" s="112"/>
      <c r="G59" s="112"/>
    </row>
    <row r="60" spans="1:7" ht="14.25">
      <c r="A60" s="34"/>
      <c r="B60" s="34"/>
      <c r="C60" s="112"/>
      <c r="D60" s="112"/>
      <c r="E60" s="112"/>
      <c r="F60" s="112"/>
      <c r="G60" s="112"/>
    </row>
    <row r="61" spans="1:7" ht="14.25">
      <c r="A61" s="34"/>
      <c r="B61" s="34"/>
      <c r="C61" s="112"/>
      <c r="D61" s="112"/>
      <c r="E61" s="112"/>
      <c r="F61" s="112"/>
      <c r="G61" s="112"/>
    </row>
    <row r="62" spans="1:7" ht="14.25">
      <c r="A62" s="34"/>
      <c r="B62" s="34"/>
      <c r="C62" s="112"/>
      <c r="D62" s="112"/>
      <c r="E62" s="112"/>
      <c r="F62" s="112"/>
      <c r="G62" s="112"/>
    </row>
    <row r="63" spans="1:7" ht="14.25">
      <c r="A63" s="34"/>
      <c r="B63" s="34"/>
      <c r="C63" s="112"/>
      <c r="D63" s="112"/>
      <c r="E63" s="112"/>
      <c r="F63" s="112"/>
      <c r="G63" s="112"/>
    </row>
    <row r="64" spans="1:7" ht="14.25">
      <c r="A64" s="34"/>
      <c r="B64" s="34"/>
      <c r="C64" s="112"/>
      <c r="D64" s="112"/>
      <c r="E64" s="112"/>
      <c r="F64" s="112"/>
      <c r="G64" s="112"/>
    </row>
    <row r="65" spans="1:7" ht="14.25">
      <c r="A65" s="34"/>
      <c r="B65" s="34"/>
      <c r="C65" s="112"/>
      <c r="D65" s="112"/>
      <c r="E65" s="112"/>
      <c r="F65" s="112"/>
      <c r="G65" s="112"/>
    </row>
    <row r="66" spans="1:7" ht="14.25">
      <c r="A66" s="34"/>
      <c r="B66" s="34"/>
      <c r="C66" s="112"/>
      <c r="D66" s="112"/>
      <c r="E66" s="112"/>
      <c r="F66" s="112"/>
      <c r="G66" s="112"/>
    </row>
    <row r="67" spans="1:7" ht="14.25">
      <c r="A67" s="34"/>
      <c r="B67" s="34"/>
      <c r="C67" s="112"/>
      <c r="D67" s="112"/>
      <c r="E67" s="112"/>
      <c r="F67" s="112"/>
      <c r="G67" s="112"/>
    </row>
    <row r="68" spans="1:7" ht="14.25">
      <c r="A68" s="34"/>
      <c r="B68" s="34"/>
      <c r="C68" s="112"/>
      <c r="D68" s="112"/>
      <c r="E68" s="112"/>
      <c r="F68" s="112"/>
      <c r="G68" s="112"/>
    </row>
    <row r="69" spans="1:7" ht="14.25">
      <c r="A69" s="34"/>
      <c r="B69" s="34"/>
      <c r="C69" s="112"/>
      <c r="D69" s="112"/>
      <c r="E69" s="112"/>
      <c r="F69" s="112"/>
      <c r="G69" s="112"/>
    </row>
    <row r="70" spans="1:7" ht="14.25">
      <c r="A70" s="34"/>
      <c r="B70" s="34"/>
      <c r="C70" s="112"/>
      <c r="D70" s="112"/>
      <c r="E70" s="112"/>
      <c r="F70" s="112"/>
      <c r="G70" s="112"/>
    </row>
    <row r="71" spans="1:7" ht="14.25">
      <c r="A71" s="34"/>
      <c r="B71" s="34"/>
      <c r="C71" s="112"/>
      <c r="D71" s="112"/>
      <c r="E71" s="112"/>
      <c r="F71" s="112"/>
      <c r="G71" s="112"/>
    </row>
    <row r="72" spans="1:7" ht="14.25">
      <c r="A72" s="34"/>
      <c r="B72" s="34"/>
      <c r="C72" s="112"/>
      <c r="D72" s="112"/>
      <c r="E72" s="112"/>
      <c r="F72" s="112"/>
      <c r="G72" s="112"/>
    </row>
    <row r="73" spans="1:7" ht="14.25">
      <c r="A73" s="34"/>
      <c r="B73" s="34"/>
      <c r="C73" s="112"/>
      <c r="D73" s="112"/>
      <c r="E73" s="112"/>
      <c r="F73" s="112"/>
      <c r="G73" s="112"/>
    </row>
    <row r="74" spans="1:7" ht="14.25">
      <c r="A74" s="34"/>
      <c r="B74" s="34"/>
      <c r="C74" s="112"/>
      <c r="D74" s="112"/>
      <c r="E74" s="112"/>
      <c r="F74" s="112"/>
      <c r="G74" s="112"/>
    </row>
    <row r="75" spans="1:7" ht="14.25">
      <c r="A75" s="34"/>
      <c r="B75" s="34"/>
      <c r="C75" s="112"/>
      <c r="D75" s="112"/>
      <c r="E75" s="112"/>
      <c r="F75" s="112"/>
      <c r="G75" s="112"/>
    </row>
  </sheetData>
  <sheetProtection/>
  <mergeCells count="17">
    <mergeCell ref="A2:P2"/>
    <mergeCell ref="A4:A5"/>
    <mergeCell ref="B4:B5"/>
    <mergeCell ref="C4:C5"/>
    <mergeCell ref="D4:D5"/>
    <mergeCell ref="E4:E5"/>
    <mergeCell ref="F4:F5"/>
    <mergeCell ref="G4:G5"/>
    <mergeCell ref="H4:H5"/>
    <mergeCell ref="I4:I5"/>
    <mergeCell ref="N4:N5"/>
    <mergeCell ref="O4:O5"/>
    <mergeCell ref="P4:P5"/>
    <mergeCell ref="J4:J5"/>
    <mergeCell ref="K4:K5"/>
    <mergeCell ref="L4:L5"/>
    <mergeCell ref="M4:M5"/>
  </mergeCells>
  <printOptions/>
  <pageMargins left="1.3779527559055118" right="0.3937007874015748" top="0.984251968503937" bottom="0.984251968503937" header="0.5118110236220472" footer="0.5118110236220472"/>
  <pageSetup fitToHeight="1" fitToWidth="1" horizontalDpi="600" verticalDpi="600" orientation="landscape" paperSize="8" scale="80" r:id="rId1"/>
</worksheet>
</file>

<file path=xl/worksheets/sheet7.xml><?xml version="1.0" encoding="utf-8"?>
<worksheet xmlns="http://schemas.openxmlformats.org/spreadsheetml/2006/main" xmlns:r="http://schemas.openxmlformats.org/officeDocument/2006/relationships">
  <sheetPr>
    <pageSetUpPr fitToPage="1"/>
  </sheetPr>
  <dimension ref="A1:S54"/>
  <sheetViews>
    <sheetView view="pageBreakPreview" zoomScale="60" zoomScaleNormal="75" zoomScalePageLayoutView="0" workbookViewId="0" topLeftCell="J1">
      <selection activeCell="A1" sqref="A1"/>
    </sheetView>
  </sheetViews>
  <sheetFormatPr defaultColWidth="10.59765625" defaultRowHeight="15"/>
  <cols>
    <col min="1" max="1" width="13.19921875" style="5" customWidth="1"/>
    <col min="2" max="3" width="13.09765625" style="5" customWidth="1"/>
    <col min="4" max="4" width="14.09765625" style="5" customWidth="1"/>
    <col min="5" max="8" width="13.09765625" style="5" customWidth="1"/>
    <col min="9" max="9" width="14.19921875" style="5" customWidth="1"/>
    <col min="10" max="15" width="13.09765625" style="5" customWidth="1"/>
    <col min="16" max="16" width="14.3984375" style="5" customWidth="1"/>
    <col min="17" max="17" width="14.19921875" style="5" customWidth="1"/>
    <col min="18" max="18" width="10.59765625" style="5" customWidth="1"/>
    <col min="19" max="19" width="15.5" style="5" bestFit="1" customWidth="1"/>
    <col min="20" max="16384" width="10.59765625" style="5" customWidth="1"/>
  </cols>
  <sheetData>
    <row r="1" spans="1:17" s="2" customFormat="1" ht="19.5" customHeight="1">
      <c r="A1" s="1" t="s">
        <v>371</v>
      </c>
      <c r="B1" s="1"/>
      <c r="Q1" s="3" t="s">
        <v>372</v>
      </c>
    </row>
    <row r="2" spans="1:17" ht="19.5" customHeight="1">
      <c r="A2" s="238" t="s">
        <v>341</v>
      </c>
      <c r="B2" s="238"/>
      <c r="C2" s="238"/>
      <c r="D2" s="238"/>
      <c r="E2" s="238"/>
      <c r="F2" s="238"/>
      <c r="G2" s="238"/>
      <c r="H2" s="238"/>
      <c r="I2" s="238"/>
      <c r="J2" s="238"/>
      <c r="K2" s="238"/>
      <c r="L2" s="238"/>
      <c r="M2" s="238"/>
      <c r="N2" s="238"/>
      <c r="O2" s="238"/>
      <c r="P2" s="238"/>
      <c r="Q2" s="238"/>
    </row>
    <row r="3" spans="3:17" ht="18" customHeight="1" thickBot="1">
      <c r="C3" s="7"/>
      <c r="D3" s="7"/>
      <c r="E3" s="7"/>
      <c r="F3" s="7"/>
      <c r="G3" s="7"/>
      <c r="H3" s="7"/>
      <c r="I3" s="7"/>
      <c r="J3" s="7"/>
      <c r="K3" s="7"/>
      <c r="L3" s="7"/>
      <c r="M3" s="7"/>
      <c r="N3" s="7"/>
      <c r="O3" s="7"/>
      <c r="P3" s="7"/>
      <c r="Q3" s="8" t="s">
        <v>112</v>
      </c>
    </row>
    <row r="4" spans="1:17" ht="17.25" customHeight="1">
      <c r="A4" s="254" t="s">
        <v>373</v>
      </c>
      <c r="B4" s="247" t="s">
        <v>359</v>
      </c>
      <c r="C4" s="243" t="s">
        <v>360</v>
      </c>
      <c r="D4" s="243" t="s">
        <v>361</v>
      </c>
      <c r="E4" s="243" t="s">
        <v>362</v>
      </c>
      <c r="F4" s="243" t="s">
        <v>363</v>
      </c>
      <c r="G4" s="239" t="s">
        <v>374</v>
      </c>
      <c r="H4" s="243" t="s">
        <v>364</v>
      </c>
      <c r="I4" s="243" t="s">
        <v>365</v>
      </c>
      <c r="J4" s="243" t="s">
        <v>366</v>
      </c>
      <c r="K4" s="243" t="s">
        <v>367</v>
      </c>
      <c r="L4" s="239" t="s">
        <v>375</v>
      </c>
      <c r="M4" s="243" t="s">
        <v>368</v>
      </c>
      <c r="N4" s="243" t="s">
        <v>369</v>
      </c>
      <c r="O4" s="239" t="s">
        <v>376</v>
      </c>
      <c r="P4" s="243" t="s">
        <v>370</v>
      </c>
      <c r="Q4" s="241" t="s">
        <v>377</v>
      </c>
    </row>
    <row r="5" spans="1:17" ht="17.25" customHeight="1">
      <c r="A5" s="256"/>
      <c r="B5" s="248"/>
      <c r="C5" s="244"/>
      <c r="D5" s="244"/>
      <c r="E5" s="244"/>
      <c r="F5" s="244"/>
      <c r="G5" s="240"/>
      <c r="H5" s="244"/>
      <c r="I5" s="244"/>
      <c r="J5" s="244"/>
      <c r="K5" s="244"/>
      <c r="L5" s="240"/>
      <c r="M5" s="244"/>
      <c r="N5" s="244"/>
      <c r="O5" s="240"/>
      <c r="P5" s="244"/>
      <c r="Q5" s="242"/>
    </row>
    <row r="6" spans="1:19" ht="17.25" customHeight="1">
      <c r="A6" s="177" t="s">
        <v>482</v>
      </c>
      <c r="B6" s="22">
        <v>5348430</v>
      </c>
      <c r="C6" s="80">
        <v>65932317</v>
      </c>
      <c r="D6" s="80">
        <v>118380926</v>
      </c>
      <c r="E6" s="80">
        <v>42929149</v>
      </c>
      <c r="F6" s="80">
        <v>4933216</v>
      </c>
      <c r="G6" s="80">
        <v>37115550</v>
      </c>
      <c r="H6" s="80">
        <v>40149007</v>
      </c>
      <c r="I6" s="80">
        <v>121061546</v>
      </c>
      <c r="J6" s="80">
        <v>16581919</v>
      </c>
      <c r="K6" s="80">
        <v>64123626</v>
      </c>
      <c r="L6" s="80">
        <v>10836353</v>
      </c>
      <c r="M6" s="80">
        <v>71537682</v>
      </c>
      <c r="N6" s="80">
        <v>3196956</v>
      </c>
      <c r="O6" s="80" t="s">
        <v>10</v>
      </c>
      <c r="P6" s="80">
        <v>668760619</v>
      </c>
      <c r="Q6" s="80">
        <v>107950735</v>
      </c>
      <c r="S6" s="134"/>
    </row>
    <row r="7" spans="1:19" ht="17.25" customHeight="1">
      <c r="A7" s="178" t="s">
        <v>425</v>
      </c>
      <c r="B7" s="22">
        <v>5396167</v>
      </c>
      <c r="C7" s="80">
        <v>65179138</v>
      </c>
      <c r="D7" s="80">
        <v>95718853</v>
      </c>
      <c r="E7" s="80">
        <v>41844147</v>
      </c>
      <c r="F7" s="80">
        <v>5130413</v>
      </c>
      <c r="G7" s="80">
        <v>32479202</v>
      </c>
      <c r="H7" s="80">
        <v>37536142</v>
      </c>
      <c r="I7" s="80">
        <v>112695744</v>
      </c>
      <c r="J7" s="80">
        <v>17259282</v>
      </c>
      <c r="K7" s="80">
        <v>64105428</v>
      </c>
      <c r="L7" s="80">
        <v>2541908</v>
      </c>
      <c r="M7" s="80">
        <v>72092192</v>
      </c>
      <c r="N7" s="80">
        <v>1218281</v>
      </c>
      <c r="O7" s="80" t="s">
        <v>10</v>
      </c>
      <c r="P7" s="80">
        <v>692636040</v>
      </c>
      <c r="Q7" s="80">
        <v>105897536</v>
      </c>
      <c r="S7" s="134"/>
    </row>
    <row r="8" spans="1:19" ht="17.25" customHeight="1">
      <c r="A8" s="178" t="s">
        <v>484</v>
      </c>
      <c r="B8" s="22">
        <v>5327911</v>
      </c>
      <c r="C8" s="80">
        <v>61943431</v>
      </c>
      <c r="D8" s="80">
        <v>101804417</v>
      </c>
      <c r="E8" s="80">
        <v>41566928</v>
      </c>
      <c r="F8" s="80">
        <v>4924414</v>
      </c>
      <c r="G8" s="80">
        <v>32318906</v>
      </c>
      <c r="H8" s="80">
        <v>38169511</v>
      </c>
      <c r="I8" s="80">
        <v>107358182</v>
      </c>
      <c r="J8" s="80">
        <v>16275926</v>
      </c>
      <c r="K8" s="80">
        <v>66145669</v>
      </c>
      <c r="L8" s="80">
        <v>1381942</v>
      </c>
      <c r="M8" s="80">
        <v>79132088</v>
      </c>
      <c r="N8" s="80">
        <v>775901</v>
      </c>
      <c r="O8" s="80" t="s">
        <v>10</v>
      </c>
      <c r="P8" s="80">
        <v>716942952</v>
      </c>
      <c r="Q8" s="80">
        <v>107506302</v>
      </c>
      <c r="S8" s="134"/>
    </row>
    <row r="9" spans="1:19" ht="17.25" customHeight="1">
      <c r="A9" s="178" t="s">
        <v>485</v>
      </c>
      <c r="B9" s="29">
        <v>5307495</v>
      </c>
      <c r="C9" s="9">
        <v>59372758</v>
      </c>
      <c r="D9" s="9">
        <v>103273366</v>
      </c>
      <c r="E9" s="9">
        <v>45270476</v>
      </c>
      <c r="F9" s="9">
        <v>3389730</v>
      </c>
      <c r="G9" s="9">
        <v>28025954</v>
      </c>
      <c r="H9" s="9">
        <v>16752524</v>
      </c>
      <c r="I9" s="9">
        <v>106034452</v>
      </c>
      <c r="J9" s="9">
        <v>15914705</v>
      </c>
      <c r="K9" s="9">
        <v>71014165</v>
      </c>
      <c r="L9" s="9">
        <v>2279932</v>
      </c>
      <c r="M9" s="9">
        <v>74538345</v>
      </c>
      <c r="N9" s="9">
        <v>255538</v>
      </c>
      <c r="O9" s="142" t="s">
        <v>217</v>
      </c>
      <c r="P9" s="9">
        <v>750144854</v>
      </c>
      <c r="Q9" s="9">
        <v>99866009</v>
      </c>
      <c r="S9" s="134"/>
    </row>
    <row r="10" spans="1:19" s="149" customFormat="1" ht="17.25" customHeight="1">
      <c r="A10" s="146" t="s">
        <v>486</v>
      </c>
      <c r="B10" s="183">
        <f>SUM(B21,B53)</f>
        <v>5140305</v>
      </c>
      <c r="C10" s="184">
        <f aca="true" t="shared" si="0" ref="C10:P10">SUM(C21,C53)</f>
        <v>61394951</v>
      </c>
      <c r="D10" s="184">
        <f t="shared" si="0"/>
        <v>111129643</v>
      </c>
      <c r="E10" s="184">
        <f t="shared" si="0"/>
        <v>40929009</v>
      </c>
      <c r="F10" s="184">
        <f t="shared" si="0"/>
        <v>1662975</v>
      </c>
      <c r="G10" s="184">
        <f t="shared" si="0"/>
        <v>27721461</v>
      </c>
      <c r="H10" s="184">
        <f t="shared" si="0"/>
        <v>16664221</v>
      </c>
      <c r="I10" s="184">
        <f t="shared" si="0"/>
        <v>101969247</v>
      </c>
      <c r="J10" s="184">
        <f t="shared" si="0"/>
        <v>16450783</v>
      </c>
      <c r="K10" s="184">
        <f t="shared" si="0"/>
        <v>65384896</v>
      </c>
      <c r="L10" s="184">
        <f t="shared" si="0"/>
        <v>1328406</v>
      </c>
      <c r="M10" s="184">
        <f t="shared" si="0"/>
        <v>79870295</v>
      </c>
      <c r="N10" s="184">
        <f t="shared" si="0"/>
        <v>525046</v>
      </c>
      <c r="O10" s="143" t="s">
        <v>496</v>
      </c>
      <c r="P10" s="184">
        <f t="shared" si="0"/>
        <v>779051257</v>
      </c>
      <c r="Q10" s="184">
        <f>SUM(Q21,Q53)</f>
        <v>89193668</v>
      </c>
      <c r="S10" s="162"/>
    </row>
    <row r="11" spans="1:17" ht="17.25" customHeight="1">
      <c r="A11" s="93"/>
      <c r="B11" s="54"/>
      <c r="C11" s="19"/>
      <c r="D11" s="19"/>
      <c r="E11" s="19"/>
      <c r="F11" s="19"/>
      <c r="G11" s="19"/>
      <c r="H11" s="19"/>
      <c r="I11" s="19"/>
      <c r="J11" s="19"/>
      <c r="K11" s="19"/>
      <c r="L11" s="19"/>
      <c r="M11" s="19"/>
      <c r="N11" s="19"/>
      <c r="O11" s="19"/>
      <c r="P11" s="19"/>
      <c r="Q11" s="19"/>
    </row>
    <row r="12" spans="1:19" ht="17.25" customHeight="1">
      <c r="A12" s="90" t="s">
        <v>282</v>
      </c>
      <c r="B12" s="22">
        <v>892427</v>
      </c>
      <c r="C12" s="14">
        <v>12713030</v>
      </c>
      <c r="D12" s="14">
        <v>40554646</v>
      </c>
      <c r="E12" s="14">
        <v>11924680</v>
      </c>
      <c r="F12" s="14">
        <v>837548</v>
      </c>
      <c r="G12" s="14">
        <v>3976553</v>
      </c>
      <c r="H12" s="14">
        <v>3724714</v>
      </c>
      <c r="I12" s="14">
        <v>44892736</v>
      </c>
      <c r="J12" s="14">
        <v>5786611</v>
      </c>
      <c r="K12" s="14">
        <v>24777347</v>
      </c>
      <c r="L12" s="14">
        <v>100254</v>
      </c>
      <c r="M12" s="14">
        <v>30906065</v>
      </c>
      <c r="N12" s="14">
        <v>158104</v>
      </c>
      <c r="O12" s="74" t="s">
        <v>10</v>
      </c>
      <c r="P12" s="14">
        <v>307339364</v>
      </c>
      <c r="Q12" s="14">
        <v>13443600</v>
      </c>
      <c r="S12" s="134"/>
    </row>
    <row r="13" spans="1:19" ht="17.25" customHeight="1">
      <c r="A13" s="90" t="s">
        <v>283</v>
      </c>
      <c r="B13" s="22">
        <v>228141</v>
      </c>
      <c r="C13" s="14">
        <v>2846079</v>
      </c>
      <c r="D13" s="14">
        <v>4860574</v>
      </c>
      <c r="E13" s="14">
        <v>2305919</v>
      </c>
      <c r="F13" s="14">
        <v>59722</v>
      </c>
      <c r="G13" s="14">
        <v>1411276</v>
      </c>
      <c r="H13" s="14">
        <v>396564</v>
      </c>
      <c r="I13" s="14">
        <v>3423796</v>
      </c>
      <c r="J13" s="14">
        <v>816474</v>
      </c>
      <c r="K13" s="14">
        <v>2697163</v>
      </c>
      <c r="L13" s="14">
        <v>95896</v>
      </c>
      <c r="M13" s="14">
        <v>2800927</v>
      </c>
      <c r="N13" s="74" t="s">
        <v>10</v>
      </c>
      <c r="O13" s="74" t="s">
        <v>10</v>
      </c>
      <c r="P13" s="14">
        <v>29519556</v>
      </c>
      <c r="Q13" s="14">
        <v>2240662</v>
      </c>
      <c r="S13" s="134"/>
    </row>
    <row r="14" spans="1:19" ht="17.25" customHeight="1">
      <c r="A14" s="90" t="s">
        <v>284</v>
      </c>
      <c r="B14" s="22">
        <v>357934</v>
      </c>
      <c r="C14" s="14">
        <v>4537888</v>
      </c>
      <c r="D14" s="14">
        <v>9996754</v>
      </c>
      <c r="E14" s="14">
        <v>2928646</v>
      </c>
      <c r="F14" s="14">
        <v>52643</v>
      </c>
      <c r="G14" s="14">
        <v>1589988</v>
      </c>
      <c r="H14" s="14">
        <v>895216</v>
      </c>
      <c r="I14" s="14">
        <v>10468586</v>
      </c>
      <c r="J14" s="14">
        <v>1471702</v>
      </c>
      <c r="K14" s="14">
        <v>5629449</v>
      </c>
      <c r="L14" s="74" t="s">
        <v>10</v>
      </c>
      <c r="M14" s="14">
        <v>6389784</v>
      </c>
      <c r="N14" s="74" t="s">
        <v>10</v>
      </c>
      <c r="O14" s="74" t="s">
        <v>10</v>
      </c>
      <c r="P14" s="14">
        <v>72826539</v>
      </c>
      <c r="Q14" s="14">
        <v>4930663</v>
      </c>
      <c r="S14" s="134"/>
    </row>
    <row r="15" spans="1:19" ht="17.25" customHeight="1">
      <c r="A15" s="90" t="s">
        <v>285</v>
      </c>
      <c r="B15" s="22">
        <v>195290</v>
      </c>
      <c r="C15" s="14">
        <v>1702266</v>
      </c>
      <c r="D15" s="14">
        <v>2492714</v>
      </c>
      <c r="E15" s="14">
        <v>1204997</v>
      </c>
      <c r="F15" s="14">
        <v>34885</v>
      </c>
      <c r="G15" s="14">
        <v>1265632</v>
      </c>
      <c r="H15" s="14">
        <v>495200</v>
      </c>
      <c r="I15" s="14">
        <v>3440773</v>
      </c>
      <c r="J15" s="14">
        <v>541001</v>
      </c>
      <c r="K15" s="14">
        <v>1299396</v>
      </c>
      <c r="L15" s="14">
        <v>193357</v>
      </c>
      <c r="M15" s="14">
        <v>2804778</v>
      </c>
      <c r="N15" s="74" t="s">
        <v>10</v>
      </c>
      <c r="O15" s="74" t="s">
        <v>10</v>
      </c>
      <c r="P15" s="14">
        <v>30630962</v>
      </c>
      <c r="Q15" s="14">
        <v>3554540</v>
      </c>
      <c r="S15" s="134"/>
    </row>
    <row r="16" spans="1:19" ht="17.25" customHeight="1">
      <c r="A16" s="90" t="s">
        <v>286</v>
      </c>
      <c r="B16" s="22">
        <v>167982</v>
      </c>
      <c r="C16" s="14">
        <v>1583258</v>
      </c>
      <c r="D16" s="14">
        <v>1853120</v>
      </c>
      <c r="E16" s="14">
        <v>1264164</v>
      </c>
      <c r="F16" s="14">
        <v>25237</v>
      </c>
      <c r="G16" s="14">
        <v>1345820</v>
      </c>
      <c r="H16" s="14">
        <v>396524</v>
      </c>
      <c r="I16" s="14">
        <v>1326688</v>
      </c>
      <c r="J16" s="14">
        <v>435583</v>
      </c>
      <c r="K16" s="14">
        <v>935305</v>
      </c>
      <c r="L16" s="14">
        <v>78688</v>
      </c>
      <c r="M16" s="14">
        <v>1948257</v>
      </c>
      <c r="N16" s="14">
        <v>4090</v>
      </c>
      <c r="O16" s="74" t="s">
        <v>10</v>
      </c>
      <c r="P16" s="14">
        <v>14821377</v>
      </c>
      <c r="Q16" s="14">
        <v>2761955</v>
      </c>
      <c r="S16" s="134"/>
    </row>
    <row r="17" spans="1:19" ht="17.25" customHeight="1">
      <c r="A17" s="90" t="s">
        <v>287</v>
      </c>
      <c r="B17" s="22">
        <v>244626</v>
      </c>
      <c r="C17" s="14">
        <v>2510705</v>
      </c>
      <c r="D17" s="14">
        <v>7486522</v>
      </c>
      <c r="E17" s="14">
        <v>2190562</v>
      </c>
      <c r="F17" s="14">
        <v>31072</v>
      </c>
      <c r="G17" s="14">
        <v>787699</v>
      </c>
      <c r="H17" s="14">
        <v>399457</v>
      </c>
      <c r="I17" s="14">
        <v>2934943</v>
      </c>
      <c r="J17" s="14">
        <v>785144</v>
      </c>
      <c r="K17" s="14">
        <v>1960396</v>
      </c>
      <c r="L17" s="80">
        <v>998</v>
      </c>
      <c r="M17" s="14">
        <v>4142980</v>
      </c>
      <c r="N17" s="74" t="s">
        <v>10</v>
      </c>
      <c r="O17" s="74" t="s">
        <v>10</v>
      </c>
      <c r="P17" s="14">
        <v>32464156</v>
      </c>
      <c r="Q17" s="14">
        <v>1566575</v>
      </c>
      <c r="S17" s="134"/>
    </row>
    <row r="18" spans="1:19" ht="17.25" customHeight="1">
      <c r="A18" s="90" t="s">
        <v>288</v>
      </c>
      <c r="B18" s="22">
        <v>166580</v>
      </c>
      <c r="C18" s="14">
        <v>1628382</v>
      </c>
      <c r="D18" s="14">
        <v>2436658</v>
      </c>
      <c r="E18" s="14">
        <v>810239</v>
      </c>
      <c r="F18" s="14">
        <v>42689</v>
      </c>
      <c r="G18" s="14">
        <v>1025481</v>
      </c>
      <c r="H18" s="14">
        <v>198419</v>
      </c>
      <c r="I18" s="14">
        <v>1500030</v>
      </c>
      <c r="J18" s="14">
        <v>400064</v>
      </c>
      <c r="K18" s="14">
        <v>1024872</v>
      </c>
      <c r="L18" s="14">
        <v>63320</v>
      </c>
      <c r="M18" s="14">
        <v>1728475</v>
      </c>
      <c r="N18" s="74" t="s">
        <v>10</v>
      </c>
      <c r="O18" s="74" t="s">
        <v>10</v>
      </c>
      <c r="P18" s="14">
        <v>14311461</v>
      </c>
      <c r="Q18" s="14">
        <v>2377349</v>
      </c>
      <c r="S18" s="134"/>
    </row>
    <row r="19" spans="1:19" ht="17.25" customHeight="1">
      <c r="A19" s="90" t="s">
        <v>289</v>
      </c>
      <c r="B19" s="22">
        <v>217548</v>
      </c>
      <c r="C19" s="14">
        <v>2440253</v>
      </c>
      <c r="D19" s="14">
        <v>5144453</v>
      </c>
      <c r="E19" s="14">
        <v>2969888</v>
      </c>
      <c r="F19" s="14">
        <v>83320</v>
      </c>
      <c r="G19" s="14">
        <v>1006004</v>
      </c>
      <c r="H19" s="14">
        <v>648818</v>
      </c>
      <c r="I19" s="14">
        <v>6672891</v>
      </c>
      <c r="J19" s="14">
        <v>635932</v>
      </c>
      <c r="K19" s="14">
        <v>3797306</v>
      </c>
      <c r="L19" s="74" t="s">
        <v>10</v>
      </c>
      <c r="M19" s="14">
        <v>3158628</v>
      </c>
      <c r="N19" s="74" t="s">
        <v>10</v>
      </c>
      <c r="O19" s="74" t="s">
        <v>10</v>
      </c>
      <c r="P19" s="14">
        <v>32862798</v>
      </c>
      <c r="Q19" s="14">
        <v>3513839</v>
      </c>
      <c r="S19" s="134"/>
    </row>
    <row r="20" spans="1:19" ht="17.25" customHeight="1">
      <c r="A20" s="90" t="s">
        <v>378</v>
      </c>
      <c r="B20" s="22">
        <v>240400</v>
      </c>
      <c r="C20" s="14">
        <v>3360406</v>
      </c>
      <c r="D20" s="14">
        <v>3077396</v>
      </c>
      <c r="E20" s="14">
        <v>962017</v>
      </c>
      <c r="F20" s="14">
        <v>56427</v>
      </c>
      <c r="G20" s="14">
        <v>1363168</v>
      </c>
      <c r="H20" s="14">
        <v>181393</v>
      </c>
      <c r="I20" s="14">
        <v>2336733</v>
      </c>
      <c r="J20" s="14">
        <v>532439</v>
      </c>
      <c r="K20" s="14">
        <v>3181801</v>
      </c>
      <c r="L20" s="74">
        <v>14378</v>
      </c>
      <c r="M20" s="14">
        <v>1786580</v>
      </c>
      <c r="N20" s="74" t="s">
        <v>10</v>
      </c>
      <c r="O20" s="74" t="s">
        <v>10</v>
      </c>
      <c r="P20" s="14">
        <v>19082309</v>
      </c>
      <c r="Q20" s="14">
        <v>3502599</v>
      </c>
      <c r="S20" s="134"/>
    </row>
    <row r="21" spans="1:19" s="149" customFormat="1" ht="17.25" customHeight="1">
      <c r="A21" s="94" t="s">
        <v>338</v>
      </c>
      <c r="B21" s="183">
        <f>SUM(B12:B20)</f>
        <v>2710928</v>
      </c>
      <c r="C21" s="184">
        <f aca="true" t="shared" si="1" ref="C21:Q21">SUM(C12:C20)</f>
        <v>33322267</v>
      </c>
      <c r="D21" s="184">
        <f t="shared" si="1"/>
        <v>77902837</v>
      </c>
      <c r="E21" s="184">
        <f t="shared" si="1"/>
        <v>26561112</v>
      </c>
      <c r="F21" s="184">
        <f t="shared" si="1"/>
        <v>1223543</v>
      </c>
      <c r="G21" s="184">
        <f t="shared" si="1"/>
        <v>13771621</v>
      </c>
      <c r="H21" s="184">
        <f t="shared" si="1"/>
        <v>7336305</v>
      </c>
      <c r="I21" s="184">
        <f t="shared" si="1"/>
        <v>76997176</v>
      </c>
      <c r="J21" s="184">
        <f t="shared" si="1"/>
        <v>11404950</v>
      </c>
      <c r="K21" s="184">
        <f t="shared" si="1"/>
        <v>45303035</v>
      </c>
      <c r="L21" s="184">
        <f t="shared" si="1"/>
        <v>546891</v>
      </c>
      <c r="M21" s="184">
        <f t="shared" si="1"/>
        <v>55666474</v>
      </c>
      <c r="N21" s="184">
        <f t="shared" si="1"/>
        <v>162194</v>
      </c>
      <c r="O21" s="143" t="s">
        <v>496</v>
      </c>
      <c r="P21" s="184">
        <f t="shared" si="1"/>
        <v>553858522</v>
      </c>
      <c r="Q21" s="184">
        <f t="shared" si="1"/>
        <v>37891782</v>
      </c>
      <c r="S21" s="161"/>
    </row>
    <row r="22" spans="1:19" ht="17.25" customHeight="1">
      <c r="A22" s="90"/>
      <c r="B22" s="54"/>
      <c r="C22" s="19"/>
      <c r="D22" s="19"/>
      <c r="E22" s="19"/>
      <c r="F22" s="19"/>
      <c r="G22" s="19"/>
      <c r="H22" s="19"/>
      <c r="I22" s="19"/>
      <c r="J22" s="19"/>
      <c r="K22" s="19"/>
      <c r="L22" s="19"/>
      <c r="M22" s="19"/>
      <c r="N22" s="19"/>
      <c r="O22" s="19"/>
      <c r="P22" s="19"/>
      <c r="Q22" s="19"/>
      <c r="S22" s="134"/>
    </row>
    <row r="23" spans="1:19" ht="17.25" customHeight="1">
      <c r="A23" s="90" t="s">
        <v>291</v>
      </c>
      <c r="B23" s="22">
        <v>89578</v>
      </c>
      <c r="C23" s="14">
        <v>581513</v>
      </c>
      <c r="D23" s="14">
        <v>1181999</v>
      </c>
      <c r="E23" s="14">
        <v>798298</v>
      </c>
      <c r="F23" s="14">
        <v>5594</v>
      </c>
      <c r="G23" s="14">
        <v>141687</v>
      </c>
      <c r="H23" s="14">
        <v>231424</v>
      </c>
      <c r="I23" s="14">
        <v>609628</v>
      </c>
      <c r="J23" s="14">
        <v>195325</v>
      </c>
      <c r="K23" s="14">
        <v>507084</v>
      </c>
      <c r="L23" s="14">
        <v>16624</v>
      </c>
      <c r="M23" s="14">
        <v>922129</v>
      </c>
      <c r="N23" s="74" t="s">
        <v>10</v>
      </c>
      <c r="O23" s="74" t="s">
        <v>10</v>
      </c>
      <c r="P23" s="14">
        <v>9788244</v>
      </c>
      <c r="Q23" s="14">
        <v>1602360</v>
      </c>
      <c r="S23" s="134"/>
    </row>
    <row r="24" spans="1:19" ht="17.25" customHeight="1">
      <c r="A24" s="90" t="s">
        <v>292</v>
      </c>
      <c r="B24" s="22">
        <v>97894</v>
      </c>
      <c r="C24" s="14">
        <v>949592</v>
      </c>
      <c r="D24" s="14">
        <v>1669957</v>
      </c>
      <c r="E24" s="14">
        <v>791755</v>
      </c>
      <c r="F24" s="14">
        <v>57063</v>
      </c>
      <c r="G24" s="14">
        <v>291970</v>
      </c>
      <c r="H24" s="14">
        <v>172137</v>
      </c>
      <c r="I24" s="14">
        <v>1167439</v>
      </c>
      <c r="J24" s="14">
        <v>156333</v>
      </c>
      <c r="K24" s="14">
        <v>1737448</v>
      </c>
      <c r="L24" s="74" t="s">
        <v>10</v>
      </c>
      <c r="M24" s="14">
        <v>513482</v>
      </c>
      <c r="N24" s="74" t="s">
        <v>10</v>
      </c>
      <c r="O24" s="74" t="s">
        <v>10</v>
      </c>
      <c r="P24" s="14">
        <v>8235022</v>
      </c>
      <c r="Q24" s="14">
        <v>2384373</v>
      </c>
      <c r="S24" s="134"/>
    </row>
    <row r="25" spans="1:19" ht="17.25" customHeight="1">
      <c r="A25" s="90" t="s">
        <v>293</v>
      </c>
      <c r="B25" s="22">
        <v>87510</v>
      </c>
      <c r="C25" s="14">
        <v>892926</v>
      </c>
      <c r="D25" s="14">
        <v>2149308</v>
      </c>
      <c r="E25" s="14">
        <v>374067</v>
      </c>
      <c r="F25" s="14">
        <v>10604</v>
      </c>
      <c r="G25" s="14">
        <v>516012</v>
      </c>
      <c r="H25" s="14">
        <v>533905</v>
      </c>
      <c r="I25" s="14">
        <v>1001223</v>
      </c>
      <c r="J25" s="14">
        <v>161784</v>
      </c>
      <c r="K25" s="14">
        <v>868809</v>
      </c>
      <c r="L25" s="74" t="s">
        <v>10</v>
      </c>
      <c r="M25" s="14">
        <v>548244</v>
      </c>
      <c r="N25" s="74" t="s">
        <v>10</v>
      </c>
      <c r="O25" s="74" t="s">
        <v>10</v>
      </c>
      <c r="P25" s="14">
        <v>6423394</v>
      </c>
      <c r="Q25" s="14">
        <v>2131072</v>
      </c>
      <c r="S25" s="134"/>
    </row>
    <row r="26" spans="1:19" ht="17.25" customHeight="1">
      <c r="A26" s="90" t="s">
        <v>294</v>
      </c>
      <c r="B26" s="22">
        <v>87941</v>
      </c>
      <c r="C26" s="14">
        <v>1193808</v>
      </c>
      <c r="D26" s="14">
        <v>1437877</v>
      </c>
      <c r="E26" s="14">
        <v>380909</v>
      </c>
      <c r="F26" s="14">
        <v>548</v>
      </c>
      <c r="G26" s="14">
        <v>603486</v>
      </c>
      <c r="H26" s="14">
        <v>45545</v>
      </c>
      <c r="I26" s="14">
        <v>783857</v>
      </c>
      <c r="J26" s="14">
        <v>168874</v>
      </c>
      <c r="K26" s="14">
        <v>1030671</v>
      </c>
      <c r="L26" s="74" t="s">
        <v>10</v>
      </c>
      <c r="M26" s="14">
        <v>695646</v>
      </c>
      <c r="N26" s="74">
        <v>59981</v>
      </c>
      <c r="O26" s="74" t="s">
        <v>10</v>
      </c>
      <c r="P26" s="14">
        <v>8151896</v>
      </c>
      <c r="Q26" s="14">
        <v>2776384</v>
      </c>
      <c r="S26" s="134"/>
    </row>
    <row r="27" spans="1:19" ht="17.25" customHeight="1">
      <c r="A27" s="90" t="s">
        <v>295</v>
      </c>
      <c r="B27" s="22">
        <v>68913</v>
      </c>
      <c r="C27" s="14">
        <v>773308</v>
      </c>
      <c r="D27" s="14">
        <v>662111</v>
      </c>
      <c r="E27" s="14">
        <v>208270</v>
      </c>
      <c r="F27" s="14">
        <v>24676</v>
      </c>
      <c r="G27" s="14">
        <v>300411</v>
      </c>
      <c r="H27" s="14">
        <v>74144</v>
      </c>
      <c r="I27" s="14">
        <v>89930</v>
      </c>
      <c r="J27" s="14">
        <v>93921</v>
      </c>
      <c r="K27" s="14">
        <v>221020</v>
      </c>
      <c r="L27" s="74" t="s">
        <v>10</v>
      </c>
      <c r="M27" s="14">
        <v>550093</v>
      </c>
      <c r="N27" s="74" t="s">
        <v>10</v>
      </c>
      <c r="O27" s="74" t="s">
        <v>10</v>
      </c>
      <c r="P27" s="14">
        <v>5393219</v>
      </c>
      <c r="Q27" s="14">
        <v>1390715</v>
      </c>
      <c r="S27" s="134"/>
    </row>
    <row r="28" spans="1:19" ht="17.25" customHeight="1">
      <c r="A28" s="90" t="s">
        <v>296</v>
      </c>
      <c r="B28" s="22">
        <v>93918</v>
      </c>
      <c r="C28" s="14">
        <v>678937</v>
      </c>
      <c r="D28" s="14">
        <v>1099161</v>
      </c>
      <c r="E28" s="14">
        <v>369487</v>
      </c>
      <c r="F28" s="14">
        <v>6823</v>
      </c>
      <c r="G28" s="14">
        <v>134303</v>
      </c>
      <c r="H28" s="14">
        <v>99800</v>
      </c>
      <c r="I28" s="14">
        <v>1074640</v>
      </c>
      <c r="J28" s="14">
        <v>184711</v>
      </c>
      <c r="K28" s="14">
        <v>601958</v>
      </c>
      <c r="L28" s="74" t="s">
        <v>10</v>
      </c>
      <c r="M28" s="14">
        <v>745215</v>
      </c>
      <c r="N28" s="74" t="s">
        <v>10</v>
      </c>
      <c r="O28" s="74" t="s">
        <v>10</v>
      </c>
      <c r="P28" s="14">
        <v>7786097</v>
      </c>
      <c r="Q28" s="14">
        <v>342771</v>
      </c>
      <c r="S28" s="134"/>
    </row>
    <row r="29" spans="1:19" ht="17.25" customHeight="1">
      <c r="A29" s="90" t="s">
        <v>297</v>
      </c>
      <c r="B29" s="22">
        <v>110947</v>
      </c>
      <c r="C29" s="14">
        <v>1461112</v>
      </c>
      <c r="D29" s="14">
        <v>1631193</v>
      </c>
      <c r="E29" s="14">
        <v>841855</v>
      </c>
      <c r="F29" s="46">
        <v>6935</v>
      </c>
      <c r="G29" s="14">
        <v>247616</v>
      </c>
      <c r="H29" s="14">
        <v>208404</v>
      </c>
      <c r="I29" s="14">
        <v>1349515</v>
      </c>
      <c r="J29" s="14">
        <v>291853</v>
      </c>
      <c r="K29" s="14">
        <v>992717</v>
      </c>
      <c r="L29" s="74" t="s">
        <v>10</v>
      </c>
      <c r="M29" s="14">
        <v>969740</v>
      </c>
      <c r="N29" s="74" t="s">
        <v>10</v>
      </c>
      <c r="O29" s="74" t="s">
        <v>10</v>
      </c>
      <c r="P29" s="14">
        <v>10190978</v>
      </c>
      <c r="Q29" s="14">
        <v>2872340</v>
      </c>
      <c r="S29" s="134"/>
    </row>
    <row r="30" spans="1:19" ht="17.25" customHeight="1">
      <c r="A30" s="90" t="s">
        <v>298</v>
      </c>
      <c r="B30" s="22">
        <v>141340</v>
      </c>
      <c r="C30" s="14">
        <v>3307938</v>
      </c>
      <c r="D30" s="14">
        <v>3444810</v>
      </c>
      <c r="E30" s="14">
        <v>1015319</v>
      </c>
      <c r="F30" s="14">
        <v>43399</v>
      </c>
      <c r="G30" s="14">
        <v>90309</v>
      </c>
      <c r="H30" s="14">
        <v>131394</v>
      </c>
      <c r="I30" s="14">
        <v>2750340</v>
      </c>
      <c r="J30" s="14">
        <v>488968</v>
      </c>
      <c r="K30" s="14">
        <v>2019565</v>
      </c>
      <c r="L30" s="74" t="s">
        <v>10</v>
      </c>
      <c r="M30" s="14">
        <v>2065546</v>
      </c>
      <c r="N30" s="74" t="s">
        <v>10</v>
      </c>
      <c r="O30" s="74" t="s">
        <v>10</v>
      </c>
      <c r="P30" s="14">
        <v>16386870</v>
      </c>
      <c r="Q30" s="14">
        <v>5007836</v>
      </c>
      <c r="S30" s="134"/>
    </row>
    <row r="31" spans="1:19" ht="17.25" customHeight="1">
      <c r="A31" s="90" t="s">
        <v>299</v>
      </c>
      <c r="B31" s="22">
        <v>33561</v>
      </c>
      <c r="C31" s="14">
        <v>296321</v>
      </c>
      <c r="D31" s="14">
        <v>171958</v>
      </c>
      <c r="E31" s="14">
        <v>471526</v>
      </c>
      <c r="F31" s="74" t="s">
        <v>10</v>
      </c>
      <c r="G31" s="14">
        <v>138708</v>
      </c>
      <c r="H31" s="14">
        <v>255633</v>
      </c>
      <c r="I31" s="14">
        <v>75000</v>
      </c>
      <c r="J31" s="14">
        <v>31854</v>
      </c>
      <c r="K31" s="14">
        <v>96280</v>
      </c>
      <c r="L31" s="74">
        <v>616</v>
      </c>
      <c r="M31" s="14">
        <v>349362</v>
      </c>
      <c r="N31" s="74" t="s">
        <v>10</v>
      </c>
      <c r="O31" s="74" t="s">
        <v>10</v>
      </c>
      <c r="P31" s="14">
        <v>3123625</v>
      </c>
      <c r="Q31" s="14">
        <v>217650</v>
      </c>
      <c r="S31" s="134"/>
    </row>
    <row r="32" spans="1:19" ht="17.25" customHeight="1">
      <c r="A32" s="90" t="s">
        <v>300</v>
      </c>
      <c r="B32" s="22">
        <v>43405</v>
      </c>
      <c r="C32" s="14">
        <v>363065</v>
      </c>
      <c r="D32" s="14">
        <v>200086</v>
      </c>
      <c r="E32" s="14">
        <v>112698</v>
      </c>
      <c r="F32" s="80">
        <v>81</v>
      </c>
      <c r="G32" s="14">
        <v>83266</v>
      </c>
      <c r="H32" s="14">
        <v>590568</v>
      </c>
      <c r="I32" s="14">
        <v>208795</v>
      </c>
      <c r="J32" s="14">
        <v>38510</v>
      </c>
      <c r="K32" s="14">
        <v>206137</v>
      </c>
      <c r="L32" s="74" t="s">
        <v>10</v>
      </c>
      <c r="M32" s="14">
        <v>359970</v>
      </c>
      <c r="N32" s="74" t="s">
        <v>10</v>
      </c>
      <c r="O32" s="74" t="s">
        <v>10</v>
      </c>
      <c r="P32" s="14">
        <v>2467920</v>
      </c>
      <c r="Q32" s="14">
        <v>414707</v>
      </c>
      <c r="S32" s="134"/>
    </row>
    <row r="33" spans="1:19" ht="17.25" customHeight="1">
      <c r="A33" s="90" t="s">
        <v>301</v>
      </c>
      <c r="B33" s="22">
        <v>59875</v>
      </c>
      <c r="C33" s="14">
        <v>409542</v>
      </c>
      <c r="D33" s="14">
        <v>368448</v>
      </c>
      <c r="E33" s="46">
        <v>173397</v>
      </c>
      <c r="F33" s="14">
        <v>87</v>
      </c>
      <c r="G33" s="14">
        <v>465742</v>
      </c>
      <c r="H33" s="14">
        <v>380136</v>
      </c>
      <c r="I33" s="14">
        <v>630077</v>
      </c>
      <c r="J33" s="14">
        <v>74407</v>
      </c>
      <c r="K33" s="14">
        <v>254379</v>
      </c>
      <c r="L33" s="74" t="s">
        <v>10</v>
      </c>
      <c r="M33" s="14">
        <v>536804</v>
      </c>
      <c r="N33" s="74" t="s">
        <v>10</v>
      </c>
      <c r="O33" s="74" t="s">
        <v>10</v>
      </c>
      <c r="P33" s="14">
        <v>4067304</v>
      </c>
      <c r="Q33" s="14">
        <v>589622</v>
      </c>
      <c r="S33" s="134"/>
    </row>
    <row r="34" spans="1:19" ht="17.25" customHeight="1">
      <c r="A34" s="90" t="s">
        <v>302</v>
      </c>
      <c r="B34" s="22">
        <v>35147</v>
      </c>
      <c r="C34" s="14">
        <v>364840</v>
      </c>
      <c r="D34" s="14">
        <v>113030</v>
      </c>
      <c r="E34" s="46">
        <v>98912</v>
      </c>
      <c r="F34" s="14">
        <v>80</v>
      </c>
      <c r="G34" s="14">
        <v>100324</v>
      </c>
      <c r="H34" s="14">
        <v>742943</v>
      </c>
      <c r="I34" s="14">
        <v>92793</v>
      </c>
      <c r="J34" s="14">
        <v>38249</v>
      </c>
      <c r="K34" s="14">
        <v>131390</v>
      </c>
      <c r="L34" s="80">
        <v>31644</v>
      </c>
      <c r="M34" s="14">
        <v>267106</v>
      </c>
      <c r="N34" s="74" t="s">
        <v>10</v>
      </c>
      <c r="O34" s="74" t="s">
        <v>10</v>
      </c>
      <c r="P34" s="14">
        <v>1902167</v>
      </c>
      <c r="Q34" s="14">
        <v>496384</v>
      </c>
      <c r="S34" s="134"/>
    </row>
    <row r="35" spans="1:19" ht="17.25" customHeight="1">
      <c r="A35" s="90" t="s">
        <v>303</v>
      </c>
      <c r="B35" s="22">
        <v>36803</v>
      </c>
      <c r="C35" s="14">
        <v>412372</v>
      </c>
      <c r="D35" s="14">
        <v>271407</v>
      </c>
      <c r="E35" s="14">
        <v>192560</v>
      </c>
      <c r="F35" s="14">
        <v>992</v>
      </c>
      <c r="G35" s="14">
        <v>206601</v>
      </c>
      <c r="H35" s="14">
        <v>781206</v>
      </c>
      <c r="I35" s="14">
        <v>162340</v>
      </c>
      <c r="J35" s="14">
        <v>68179</v>
      </c>
      <c r="K35" s="14">
        <v>187416</v>
      </c>
      <c r="L35" s="14">
        <v>21593</v>
      </c>
      <c r="M35" s="14">
        <v>572579</v>
      </c>
      <c r="N35" s="14">
        <v>224380</v>
      </c>
      <c r="O35" s="74" t="s">
        <v>10</v>
      </c>
      <c r="P35" s="14">
        <v>4046106</v>
      </c>
      <c r="Q35" s="14">
        <v>243120</v>
      </c>
      <c r="S35" s="134"/>
    </row>
    <row r="36" spans="1:19" ht="17.25" customHeight="1">
      <c r="A36" s="90" t="s">
        <v>304</v>
      </c>
      <c r="B36" s="22">
        <v>129470</v>
      </c>
      <c r="C36" s="14">
        <v>1610921</v>
      </c>
      <c r="D36" s="14">
        <v>2253466</v>
      </c>
      <c r="E36" s="14">
        <v>949412</v>
      </c>
      <c r="F36" s="14">
        <v>28454</v>
      </c>
      <c r="G36" s="14">
        <v>728601</v>
      </c>
      <c r="H36" s="14">
        <v>148260</v>
      </c>
      <c r="I36" s="14">
        <v>2884609</v>
      </c>
      <c r="J36" s="14">
        <v>384462</v>
      </c>
      <c r="K36" s="14">
        <v>2025449</v>
      </c>
      <c r="L36" s="14">
        <v>73772</v>
      </c>
      <c r="M36" s="14">
        <v>1825063</v>
      </c>
      <c r="N36" s="74" t="s">
        <v>10</v>
      </c>
      <c r="O36" s="74" t="s">
        <v>10</v>
      </c>
      <c r="P36" s="14">
        <v>20773271</v>
      </c>
      <c r="Q36" s="14">
        <v>3268829</v>
      </c>
      <c r="S36" s="134"/>
    </row>
    <row r="37" spans="1:19" ht="17.25" customHeight="1">
      <c r="A37" s="90" t="s">
        <v>305</v>
      </c>
      <c r="B37" s="22">
        <v>132530</v>
      </c>
      <c r="C37" s="14">
        <v>958843</v>
      </c>
      <c r="D37" s="14">
        <v>1896761</v>
      </c>
      <c r="E37" s="14">
        <v>661542</v>
      </c>
      <c r="F37" s="14">
        <v>16608</v>
      </c>
      <c r="G37" s="14">
        <v>128426</v>
      </c>
      <c r="H37" s="14">
        <v>66190</v>
      </c>
      <c r="I37" s="14">
        <v>1913070</v>
      </c>
      <c r="J37" s="14">
        <v>232347</v>
      </c>
      <c r="K37" s="14">
        <v>1132790</v>
      </c>
      <c r="L37" s="74" t="s">
        <v>10</v>
      </c>
      <c r="M37" s="14">
        <v>863147</v>
      </c>
      <c r="N37" s="80">
        <v>12316</v>
      </c>
      <c r="O37" s="74" t="s">
        <v>10</v>
      </c>
      <c r="P37" s="14">
        <v>8549203</v>
      </c>
      <c r="Q37" s="14">
        <v>2079987</v>
      </c>
      <c r="S37" s="134"/>
    </row>
    <row r="38" spans="1:19" ht="17.25" customHeight="1">
      <c r="A38" s="90" t="s">
        <v>306</v>
      </c>
      <c r="B38" s="22">
        <v>86395</v>
      </c>
      <c r="C38" s="14">
        <v>669710</v>
      </c>
      <c r="D38" s="14">
        <v>1800087</v>
      </c>
      <c r="E38" s="14">
        <v>648125</v>
      </c>
      <c r="F38" s="14">
        <v>2915</v>
      </c>
      <c r="G38" s="14">
        <v>1017658</v>
      </c>
      <c r="H38" s="14">
        <v>122126</v>
      </c>
      <c r="I38" s="14">
        <v>832068</v>
      </c>
      <c r="J38" s="14">
        <v>178180</v>
      </c>
      <c r="K38" s="14">
        <v>775012</v>
      </c>
      <c r="L38" s="14">
        <v>126305</v>
      </c>
      <c r="M38" s="14">
        <v>1096092</v>
      </c>
      <c r="N38" s="74" t="s">
        <v>10</v>
      </c>
      <c r="O38" s="74" t="s">
        <v>10</v>
      </c>
      <c r="P38" s="14">
        <v>9628736</v>
      </c>
      <c r="Q38" s="14">
        <v>3571107</v>
      </c>
      <c r="S38" s="134"/>
    </row>
    <row r="39" spans="1:19" ht="17.25" customHeight="1">
      <c r="A39" s="90" t="s">
        <v>307</v>
      </c>
      <c r="B39" s="22">
        <v>79494</v>
      </c>
      <c r="C39" s="14">
        <v>745205</v>
      </c>
      <c r="D39" s="14">
        <v>751620</v>
      </c>
      <c r="E39" s="14">
        <v>378125</v>
      </c>
      <c r="F39" s="14">
        <v>7943</v>
      </c>
      <c r="G39" s="14">
        <v>129542</v>
      </c>
      <c r="H39" s="14">
        <v>65355</v>
      </c>
      <c r="I39" s="14">
        <v>306903</v>
      </c>
      <c r="J39" s="14">
        <v>121953</v>
      </c>
      <c r="K39" s="14">
        <v>419567</v>
      </c>
      <c r="L39" s="14">
        <v>43543</v>
      </c>
      <c r="M39" s="14">
        <v>786854</v>
      </c>
      <c r="N39" s="74" t="s">
        <v>10</v>
      </c>
      <c r="O39" s="74" t="s">
        <v>10</v>
      </c>
      <c r="P39" s="14">
        <v>6302562</v>
      </c>
      <c r="Q39" s="14">
        <v>1361903</v>
      </c>
      <c r="S39" s="134"/>
    </row>
    <row r="40" spans="1:19" ht="17.25" customHeight="1">
      <c r="A40" s="90" t="s">
        <v>308</v>
      </c>
      <c r="B40" s="22">
        <v>100777</v>
      </c>
      <c r="C40" s="14">
        <v>1218372</v>
      </c>
      <c r="D40" s="14">
        <v>1822515</v>
      </c>
      <c r="E40" s="14">
        <v>756538</v>
      </c>
      <c r="F40" s="14">
        <v>97884</v>
      </c>
      <c r="G40" s="14">
        <v>1250512</v>
      </c>
      <c r="H40" s="14">
        <v>2978514</v>
      </c>
      <c r="I40" s="14">
        <v>1334109</v>
      </c>
      <c r="J40" s="14">
        <v>288171</v>
      </c>
      <c r="K40" s="14">
        <v>806866</v>
      </c>
      <c r="L40" s="14">
        <v>58287</v>
      </c>
      <c r="M40" s="14">
        <v>1044723</v>
      </c>
      <c r="N40" s="74">
        <v>48309</v>
      </c>
      <c r="O40" s="74" t="s">
        <v>10</v>
      </c>
      <c r="P40" s="14">
        <v>7815931</v>
      </c>
      <c r="Q40" s="14">
        <v>5109786</v>
      </c>
      <c r="S40" s="134"/>
    </row>
    <row r="41" spans="1:19" ht="17.25" customHeight="1">
      <c r="A41" s="90" t="s">
        <v>309</v>
      </c>
      <c r="B41" s="22">
        <v>92189</v>
      </c>
      <c r="C41" s="14">
        <v>868011</v>
      </c>
      <c r="D41" s="14">
        <v>782215</v>
      </c>
      <c r="E41" s="14">
        <v>313121</v>
      </c>
      <c r="F41" s="14">
        <v>11878</v>
      </c>
      <c r="G41" s="14">
        <v>404377</v>
      </c>
      <c r="H41" s="14">
        <v>124895</v>
      </c>
      <c r="I41" s="14">
        <v>413735</v>
      </c>
      <c r="J41" s="14">
        <v>128019</v>
      </c>
      <c r="K41" s="14">
        <v>463710</v>
      </c>
      <c r="L41" s="14">
        <v>37527</v>
      </c>
      <c r="M41" s="14">
        <v>447205</v>
      </c>
      <c r="N41" s="74" t="s">
        <v>10</v>
      </c>
      <c r="O41" s="74" t="s">
        <v>10</v>
      </c>
      <c r="P41" s="14">
        <v>6500357</v>
      </c>
      <c r="Q41" s="14">
        <v>1241211</v>
      </c>
      <c r="S41" s="134"/>
    </row>
    <row r="42" spans="1:19" ht="17.25" customHeight="1">
      <c r="A42" s="90" t="s">
        <v>310</v>
      </c>
      <c r="B42" s="22">
        <v>65213</v>
      </c>
      <c r="C42" s="14">
        <v>842274</v>
      </c>
      <c r="D42" s="14">
        <v>664574</v>
      </c>
      <c r="E42" s="14">
        <v>197198</v>
      </c>
      <c r="F42" s="14">
        <v>17656</v>
      </c>
      <c r="G42" s="14">
        <v>732800</v>
      </c>
      <c r="H42" s="14">
        <v>19389</v>
      </c>
      <c r="I42" s="14">
        <v>504610</v>
      </c>
      <c r="J42" s="14">
        <v>105109</v>
      </c>
      <c r="K42" s="14">
        <v>336796</v>
      </c>
      <c r="L42" s="74" t="s">
        <v>10</v>
      </c>
      <c r="M42" s="14">
        <v>565080</v>
      </c>
      <c r="N42" s="74" t="s">
        <v>10</v>
      </c>
      <c r="O42" s="74" t="s">
        <v>10</v>
      </c>
      <c r="P42" s="14">
        <v>5921104</v>
      </c>
      <c r="Q42" s="14">
        <v>186553</v>
      </c>
      <c r="S42" s="134"/>
    </row>
    <row r="43" spans="1:19" ht="17.25" customHeight="1">
      <c r="A43" s="90" t="s">
        <v>311</v>
      </c>
      <c r="B43" s="22">
        <v>65373</v>
      </c>
      <c r="C43" s="14">
        <v>472165</v>
      </c>
      <c r="D43" s="14">
        <v>645396</v>
      </c>
      <c r="E43" s="14">
        <v>214616</v>
      </c>
      <c r="F43" s="14">
        <v>4870</v>
      </c>
      <c r="G43" s="14">
        <v>252776</v>
      </c>
      <c r="H43" s="14">
        <v>32931</v>
      </c>
      <c r="I43" s="14">
        <v>665509</v>
      </c>
      <c r="J43" s="14">
        <v>79899</v>
      </c>
      <c r="K43" s="14">
        <v>230101</v>
      </c>
      <c r="L43" s="74" t="s">
        <v>10</v>
      </c>
      <c r="M43" s="14">
        <v>271460</v>
      </c>
      <c r="N43" s="74" t="s">
        <v>10</v>
      </c>
      <c r="O43" s="74" t="s">
        <v>10</v>
      </c>
      <c r="P43" s="14">
        <v>2785849</v>
      </c>
      <c r="Q43" s="14">
        <v>1457031</v>
      </c>
      <c r="S43" s="134"/>
    </row>
    <row r="44" spans="1:19" ht="17.25" customHeight="1">
      <c r="A44" s="90" t="s">
        <v>312</v>
      </c>
      <c r="B44" s="22">
        <v>79009</v>
      </c>
      <c r="C44" s="14">
        <v>731526</v>
      </c>
      <c r="D44" s="14">
        <v>842986</v>
      </c>
      <c r="E44" s="14">
        <v>282991</v>
      </c>
      <c r="F44" s="14">
        <v>197</v>
      </c>
      <c r="G44" s="14">
        <v>526820</v>
      </c>
      <c r="H44" s="14">
        <v>184203</v>
      </c>
      <c r="I44" s="14">
        <v>725787</v>
      </c>
      <c r="J44" s="14">
        <v>143721</v>
      </c>
      <c r="K44" s="14">
        <v>1110666</v>
      </c>
      <c r="L44" s="14">
        <v>38016</v>
      </c>
      <c r="M44" s="14">
        <v>1214741</v>
      </c>
      <c r="N44" s="74" t="s">
        <v>10</v>
      </c>
      <c r="O44" s="74" t="s">
        <v>10</v>
      </c>
      <c r="P44" s="14">
        <v>9462044</v>
      </c>
      <c r="Q44" s="14">
        <v>867617</v>
      </c>
      <c r="S44" s="134"/>
    </row>
    <row r="45" spans="1:19" ht="17.25" customHeight="1">
      <c r="A45" s="90" t="s">
        <v>313</v>
      </c>
      <c r="B45" s="22">
        <v>86723</v>
      </c>
      <c r="C45" s="14">
        <v>835022</v>
      </c>
      <c r="D45" s="14">
        <v>826923</v>
      </c>
      <c r="E45" s="14">
        <v>241957</v>
      </c>
      <c r="F45" s="14">
        <v>12914</v>
      </c>
      <c r="G45" s="14">
        <v>401785</v>
      </c>
      <c r="H45" s="14">
        <v>44609</v>
      </c>
      <c r="I45" s="14">
        <v>790310</v>
      </c>
      <c r="J45" s="14">
        <v>116056</v>
      </c>
      <c r="K45" s="14">
        <v>592812</v>
      </c>
      <c r="L45" s="80">
        <v>64596</v>
      </c>
      <c r="M45" s="14">
        <v>604010</v>
      </c>
      <c r="N45" s="74" t="s">
        <v>10</v>
      </c>
      <c r="O45" s="74" t="s">
        <v>10</v>
      </c>
      <c r="P45" s="14">
        <v>4135849</v>
      </c>
      <c r="Q45" s="14">
        <v>2481725</v>
      </c>
      <c r="S45" s="134"/>
    </row>
    <row r="46" spans="1:19" ht="17.25" customHeight="1">
      <c r="A46" s="90" t="s">
        <v>314</v>
      </c>
      <c r="B46" s="22">
        <v>59922</v>
      </c>
      <c r="C46" s="14">
        <v>1790859</v>
      </c>
      <c r="D46" s="14">
        <v>429823</v>
      </c>
      <c r="E46" s="14">
        <v>215511</v>
      </c>
      <c r="F46" s="14">
        <v>5882</v>
      </c>
      <c r="G46" s="14">
        <v>627816</v>
      </c>
      <c r="H46" s="14">
        <v>132500</v>
      </c>
      <c r="I46" s="14">
        <v>690568</v>
      </c>
      <c r="J46" s="14">
        <v>93888</v>
      </c>
      <c r="K46" s="14">
        <v>309002</v>
      </c>
      <c r="L46" s="80">
        <v>45454</v>
      </c>
      <c r="M46" s="14">
        <v>735801</v>
      </c>
      <c r="N46" s="74" t="s">
        <v>10</v>
      </c>
      <c r="O46" s="74" t="s">
        <v>10</v>
      </c>
      <c r="P46" s="14">
        <v>6623730</v>
      </c>
      <c r="Q46" s="14">
        <v>510299</v>
      </c>
      <c r="S46" s="134"/>
    </row>
    <row r="47" spans="1:19" ht="17.25" customHeight="1">
      <c r="A47" s="90" t="s">
        <v>315</v>
      </c>
      <c r="B47" s="22">
        <v>53213</v>
      </c>
      <c r="C47" s="14">
        <v>1014255</v>
      </c>
      <c r="D47" s="14">
        <v>1236035</v>
      </c>
      <c r="E47" s="14">
        <v>202909</v>
      </c>
      <c r="F47" s="14">
        <v>2998</v>
      </c>
      <c r="G47" s="14">
        <v>207433</v>
      </c>
      <c r="H47" s="14">
        <v>17401</v>
      </c>
      <c r="I47" s="14">
        <v>470670</v>
      </c>
      <c r="J47" s="14">
        <v>77607</v>
      </c>
      <c r="K47" s="14">
        <v>248888</v>
      </c>
      <c r="L47" s="74" t="s">
        <v>10</v>
      </c>
      <c r="M47" s="14">
        <v>238168</v>
      </c>
      <c r="N47" s="80">
        <v>11725</v>
      </c>
      <c r="O47" s="74" t="s">
        <v>10</v>
      </c>
      <c r="P47" s="14">
        <v>3174551</v>
      </c>
      <c r="Q47" s="14">
        <v>1889587</v>
      </c>
      <c r="S47" s="134"/>
    </row>
    <row r="48" spans="1:19" ht="17.25" customHeight="1">
      <c r="A48" s="90" t="s">
        <v>316</v>
      </c>
      <c r="B48" s="22">
        <v>95485</v>
      </c>
      <c r="C48" s="14">
        <v>1546217</v>
      </c>
      <c r="D48" s="14">
        <v>1042169</v>
      </c>
      <c r="E48" s="14">
        <v>734982</v>
      </c>
      <c r="F48" s="14">
        <v>5566</v>
      </c>
      <c r="G48" s="14">
        <v>521747</v>
      </c>
      <c r="H48" s="14">
        <v>94237</v>
      </c>
      <c r="I48" s="14">
        <v>788229</v>
      </c>
      <c r="J48" s="14">
        <v>224124</v>
      </c>
      <c r="K48" s="14">
        <v>605856</v>
      </c>
      <c r="L48" s="14">
        <v>8172</v>
      </c>
      <c r="M48" s="14">
        <v>1297892</v>
      </c>
      <c r="N48" s="14">
        <v>6141</v>
      </c>
      <c r="O48" s="74" t="s">
        <v>10</v>
      </c>
      <c r="P48" s="14">
        <v>8799767</v>
      </c>
      <c r="Q48" s="14">
        <v>1255679</v>
      </c>
      <c r="S48" s="134"/>
    </row>
    <row r="49" spans="1:19" ht="17.25" customHeight="1">
      <c r="A49" s="90" t="s">
        <v>317</v>
      </c>
      <c r="B49" s="22">
        <v>83866</v>
      </c>
      <c r="C49" s="14">
        <v>1008368</v>
      </c>
      <c r="D49" s="14">
        <v>899594</v>
      </c>
      <c r="E49" s="14">
        <v>1114056</v>
      </c>
      <c r="F49" s="14">
        <v>12014</v>
      </c>
      <c r="G49" s="14">
        <v>1253711</v>
      </c>
      <c r="H49" s="14">
        <v>365412</v>
      </c>
      <c r="I49" s="14">
        <v>619470</v>
      </c>
      <c r="J49" s="14">
        <v>236726</v>
      </c>
      <c r="K49" s="14">
        <v>980936</v>
      </c>
      <c r="L49" s="14">
        <v>83664</v>
      </c>
      <c r="M49" s="14">
        <v>891188</v>
      </c>
      <c r="N49" s="74" t="s">
        <v>10</v>
      </c>
      <c r="O49" s="74" t="s">
        <v>10</v>
      </c>
      <c r="P49" s="14">
        <v>9174777</v>
      </c>
      <c r="Q49" s="14">
        <v>2431493</v>
      </c>
      <c r="S49" s="134"/>
    </row>
    <row r="50" spans="1:19" ht="17.25" customHeight="1">
      <c r="A50" s="90" t="s">
        <v>318</v>
      </c>
      <c r="B50" s="22">
        <v>86918</v>
      </c>
      <c r="C50" s="14">
        <v>838862</v>
      </c>
      <c r="D50" s="14">
        <v>1622827</v>
      </c>
      <c r="E50" s="14">
        <v>954003</v>
      </c>
      <c r="F50" s="14">
        <v>35687</v>
      </c>
      <c r="G50" s="14">
        <v>1090394</v>
      </c>
      <c r="H50" s="14">
        <v>222089</v>
      </c>
      <c r="I50" s="14">
        <v>1169800</v>
      </c>
      <c r="J50" s="14">
        <v>247536</v>
      </c>
      <c r="K50" s="14">
        <v>556339</v>
      </c>
      <c r="L50" s="14">
        <v>5380</v>
      </c>
      <c r="M50" s="14">
        <v>1417596</v>
      </c>
      <c r="N50" s="74" t="s">
        <v>10</v>
      </c>
      <c r="O50" s="74" t="s">
        <v>10</v>
      </c>
      <c r="P50" s="14">
        <v>11821704</v>
      </c>
      <c r="Q50" s="14">
        <v>1123660</v>
      </c>
      <c r="S50" s="134"/>
    </row>
    <row r="51" spans="1:19" ht="17.25" customHeight="1">
      <c r="A51" s="90" t="s">
        <v>319</v>
      </c>
      <c r="B51" s="22">
        <v>67677</v>
      </c>
      <c r="C51" s="14">
        <v>583020</v>
      </c>
      <c r="D51" s="14">
        <v>550040</v>
      </c>
      <c r="E51" s="14">
        <v>303623</v>
      </c>
      <c r="F51" s="14">
        <v>3242</v>
      </c>
      <c r="G51" s="14">
        <v>984025</v>
      </c>
      <c r="H51" s="46">
        <v>236417</v>
      </c>
      <c r="I51" s="14">
        <v>449585</v>
      </c>
      <c r="J51" s="14">
        <v>172536</v>
      </c>
      <c r="K51" s="14">
        <v>323432</v>
      </c>
      <c r="L51" s="14">
        <v>125503</v>
      </c>
      <c r="M51" s="14">
        <v>961927</v>
      </c>
      <c r="N51" s="74" t="s">
        <v>10</v>
      </c>
      <c r="O51" s="74" t="s">
        <v>10</v>
      </c>
      <c r="P51" s="14">
        <v>8886218</v>
      </c>
      <c r="Q51" s="14">
        <v>625292</v>
      </c>
      <c r="S51" s="134"/>
    </row>
    <row r="52" spans="1:19" ht="17.25" customHeight="1">
      <c r="A52" s="90" t="s">
        <v>320</v>
      </c>
      <c r="B52" s="22">
        <v>78291</v>
      </c>
      <c r="C52" s="14">
        <v>653780</v>
      </c>
      <c r="D52" s="14">
        <v>758430</v>
      </c>
      <c r="E52" s="14">
        <v>370135</v>
      </c>
      <c r="F52" s="14">
        <v>15842</v>
      </c>
      <c r="G52" s="14">
        <v>370982</v>
      </c>
      <c r="H52" s="46">
        <v>226149</v>
      </c>
      <c r="I52" s="14">
        <v>417462</v>
      </c>
      <c r="J52" s="14">
        <v>222531</v>
      </c>
      <c r="K52" s="14">
        <v>308765</v>
      </c>
      <c r="L52" s="14">
        <v>819</v>
      </c>
      <c r="M52" s="14">
        <v>846958</v>
      </c>
      <c r="N52" s="74" t="s">
        <v>10</v>
      </c>
      <c r="O52" s="74" t="s">
        <v>10</v>
      </c>
      <c r="P52" s="14">
        <v>6874240</v>
      </c>
      <c r="Q52" s="14">
        <v>1370793</v>
      </c>
      <c r="S52" s="134"/>
    </row>
    <row r="53" spans="1:19" s="149" customFormat="1" ht="17.25" customHeight="1">
      <c r="A53" s="139" t="s">
        <v>321</v>
      </c>
      <c r="B53" s="236">
        <f>SUM(B23:B52)</f>
        <v>2429377</v>
      </c>
      <c r="C53" s="202">
        <f aca="true" t="shared" si="2" ref="C53:Q53">SUM(C23:C52)</f>
        <v>28072684</v>
      </c>
      <c r="D53" s="202">
        <f t="shared" si="2"/>
        <v>33226806</v>
      </c>
      <c r="E53" s="202">
        <f t="shared" si="2"/>
        <v>14367897</v>
      </c>
      <c r="F53" s="202">
        <f t="shared" si="2"/>
        <v>439432</v>
      </c>
      <c r="G53" s="202">
        <f t="shared" si="2"/>
        <v>13949840</v>
      </c>
      <c r="H53" s="202">
        <f t="shared" si="2"/>
        <v>9327916</v>
      </c>
      <c r="I53" s="202">
        <f t="shared" si="2"/>
        <v>24972071</v>
      </c>
      <c r="J53" s="202">
        <f t="shared" si="2"/>
        <v>5045833</v>
      </c>
      <c r="K53" s="202">
        <f t="shared" si="2"/>
        <v>20081861</v>
      </c>
      <c r="L53" s="202">
        <f t="shared" si="2"/>
        <v>781515</v>
      </c>
      <c r="M53" s="202">
        <f t="shared" si="2"/>
        <v>24203821</v>
      </c>
      <c r="N53" s="202">
        <f t="shared" si="2"/>
        <v>362852</v>
      </c>
      <c r="O53" s="173" t="s">
        <v>498</v>
      </c>
      <c r="P53" s="202">
        <f t="shared" si="2"/>
        <v>225192735</v>
      </c>
      <c r="Q53" s="202">
        <f t="shared" si="2"/>
        <v>51301886</v>
      </c>
      <c r="S53" s="161"/>
    </row>
    <row r="54" spans="1:7" ht="15" customHeight="1">
      <c r="A54" s="34" t="s">
        <v>379</v>
      </c>
      <c r="B54" s="34"/>
      <c r="C54" s="112"/>
      <c r="D54" s="112"/>
      <c r="E54" s="112"/>
      <c r="F54" s="112"/>
      <c r="G54" s="112"/>
    </row>
  </sheetData>
  <sheetProtection/>
  <mergeCells count="18">
    <mergeCell ref="P4:P5"/>
    <mergeCell ref="Q4:Q5"/>
    <mergeCell ref="A2:Q2"/>
    <mergeCell ref="A4:A5"/>
    <mergeCell ref="B4:B5"/>
    <mergeCell ref="C4:C5"/>
    <mergeCell ref="D4:D5"/>
    <mergeCell ref="E4:E5"/>
    <mergeCell ref="N4:N5"/>
    <mergeCell ref="O4:O5"/>
    <mergeCell ref="F4:F5"/>
    <mergeCell ref="G4:G5"/>
    <mergeCell ref="J4:J5"/>
    <mergeCell ref="K4:K5"/>
    <mergeCell ref="L4:L5"/>
    <mergeCell ref="M4:M5"/>
    <mergeCell ref="H4:H5"/>
    <mergeCell ref="I4:I5"/>
  </mergeCells>
  <printOptions/>
  <pageMargins left="0.984251968503937" right="0.5905511811023623" top="0.984251968503937" bottom="0.984251968503937" header="0.5118110236220472" footer="0.5118110236220472"/>
  <pageSetup fitToHeight="1" fitToWidth="1" horizontalDpi="300" verticalDpi="3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2013-05-13T08:07:51Z</cp:lastPrinted>
  <dcterms:created xsi:type="dcterms:W3CDTF">2004-09-29T07:38:06Z</dcterms:created>
  <dcterms:modified xsi:type="dcterms:W3CDTF">2013-05-13T08:07:53Z</dcterms:modified>
  <cp:category/>
  <cp:version/>
  <cp:contentType/>
  <cp:contentStatus/>
</cp:coreProperties>
</file>