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2"/>
  </bookViews>
  <sheets>
    <sheet name="２４８" sheetId="1" r:id="rId1"/>
    <sheet name="２５０" sheetId="2" r:id="rId2"/>
    <sheet name="２５２" sheetId="3" r:id="rId3"/>
    <sheet name="２５４" sheetId="4" r:id="rId4"/>
  </sheets>
  <definedNames/>
  <calcPr fullCalcOnLoad="1"/>
</workbook>
</file>

<file path=xl/sharedStrings.xml><?xml version="1.0" encoding="utf-8"?>
<sst xmlns="http://schemas.openxmlformats.org/spreadsheetml/2006/main" count="1935" uniqueCount="444">
  <si>
    <t>２２　　災　　害　　及　　び　　事　　故</t>
  </si>
  <si>
    <t>（単位：金額　千円）</t>
  </si>
  <si>
    <t>負傷者</t>
  </si>
  <si>
    <t>被害額（査定額）計</t>
  </si>
  <si>
    <t>―</t>
  </si>
  <si>
    <t>農地</t>
  </si>
  <si>
    <t>箇所</t>
  </si>
  <si>
    <t>被害額</t>
  </si>
  <si>
    <t>被害額(査定額)</t>
  </si>
  <si>
    <t>崖くずれ</t>
  </si>
  <si>
    <t>林道</t>
  </si>
  <si>
    <t>漁港</t>
  </si>
  <si>
    <t>港数</t>
  </si>
  <si>
    <t>計</t>
  </si>
  <si>
    <t>田</t>
  </si>
  <si>
    <t>畑</t>
  </si>
  <si>
    <t>(箇所)</t>
  </si>
  <si>
    <t>鉄道不通</t>
  </si>
  <si>
    <t>(隻数)</t>
  </si>
  <si>
    <t>(回線)</t>
  </si>
  <si>
    <t>(千円)</t>
  </si>
  <si>
    <t>資料　石川県消防防災課「消防防災年報」</t>
  </si>
  <si>
    <t>資料　石川県森林管理課「森林病害虫一斉調査」</t>
  </si>
  <si>
    <t>248 災害及び事故</t>
  </si>
  <si>
    <t>災害及び事故 249</t>
  </si>
  <si>
    <t>１５９　　風　　水　　害　　の　　状　　況</t>
  </si>
  <si>
    <t>農業用施設</t>
  </si>
  <si>
    <t>公　共</t>
  </si>
  <si>
    <t>公　共</t>
  </si>
  <si>
    <t>水 道</t>
  </si>
  <si>
    <t>電 話</t>
  </si>
  <si>
    <t>電 気</t>
  </si>
  <si>
    <t>(戸数)</t>
  </si>
  <si>
    <t>資料　石川県農業基盤整備課、森林管理課、水産課、中山間地域対策総室</t>
  </si>
  <si>
    <t>カシノナガキクイムシ被害　</t>
  </si>
  <si>
    <t>合計</t>
  </si>
  <si>
    <t>被害実面積</t>
  </si>
  <si>
    <t>箇所数</t>
  </si>
  <si>
    <t>金額</t>
  </si>
  <si>
    <t>被害額合計</t>
  </si>
  <si>
    <t>河川</t>
  </si>
  <si>
    <t>箇所数</t>
  </si>
  <si>
    <t>金額</t>
  </si>
  <si>
    <t>海岸</t>
  </si>
  <si>
    <t>被害面積</t>
  </si>
  <si>
    <t>砂防</t>
  </si>
  <si>
    <t>被害量</t>
  </si>
  <si>
    <t>風水害</t>
  </si>
  <si>
    <t>急 傾 斜 地　    　崩壊防止施設</t>
  </si>
  <si>
    <t>干害</t>
  </si>
  <si>
    <t>道路</t>
  </si>
  <si>
    <t>冷害</t>
  </si>
  <si>
    <t>港湾</t>
  </si>
  <si>
    <t>その他</t>
  </si>
  <si>
    <t>その他</t>
  </si>
  <si>
    <t>査定決定額合計</t>
  </si>
  <si>
    <t>査定決定額計</t>
  </si>
  <si>
    <t>河川</t>
  </si>
  <si>
    <t>海岸</t>
  </si>
  <si>
    <t>いもち病</t>
  </si>
  <si>
    <t>病害</t>
  </si>
  <si>
    <t>紋枯病</t>
  </si>
  <si>
    <t>道路</t>
  </si>
  <si>
    <t>橋梁</t>
  </si>
  <si>
    <t>公園</t>
  </si>
  <si>
    <t>ﾆｶﾒｲﾁｭｳ</t>
  </si>
  <si>
    <t>虫害</t>
  </si>
  <si>
    <t>ウンカ</t>
  </si>
  <si>
    <t>市町村工事</t>
  </si>
  <si>
    <t>海岸</t>
  </si>
  <si>
    <t>その他の被害</t>
  </si>
  <si>
    <t>橋梁</t>
  </si>
  <si>
    <t>資料　北陸農政局統計部「石川作物統計」</t>
  </si>
  <si>
    <t>下水道</t>
  </si>
  <si>
    <t>250 災害及び事故</t>
  </si>
  <si>
    <t>災害及び事故 251</t>
  </si>
  <si>
    <t>(単位：ha、ｔ）</t>
  </si>
  <si>
    <t>被害総額</t>
  </si>
  <si>
    <t>砂防施設</t>
  </si>
  <si>
    <t>港湾</t>
  </si>
  <si>
    <t>資料　石川県河川課、港湾課</t>
  </si>
  <si>
    <t>（単位：金額　千円）</t>
  </si>
  <si>
    <t>合　　　　計</t>
  </si>
  <si>
    <t>原動等</t>
  </si>
  <si>
    <t>木材加工用機械</t>
  </si>
  <si>
    <t>金属加工用機械</t>
  </si>
  <si>
    <t>一般動力機械</t>
  </si>
  <si>
    <t>動力クレ―ン等</t>
  </si>
  <si>
    <t>動力運搬機</t>
  </si>
  <si>
    <t>乗　　　　物</t>
  </si>
  <si>
    <t>圧力容器</t>
  </si>
  <si>
    <t>化学設備</t>
  </si>
  <si>
    <t>溶接装置</t>
  </si>
  <si>
    <t>炉・窯等</t>
  </si>
  <si>
    <t>電気設備</t>
  </si>
  <si>
    <t>人力機械工具等</t>
  </si>
  <si>
    <t>仮設物建築物等</t>
  </si>
  <si>
    <t>危険物・有害物等</t>
  </si>
  <si>
    <t>荷</t>
  </si>
  <si>
    <t>環境等</t>
  </si>
  <si>
    <t>その他</t>
  </si>
  <si>
    <t>部分焼</t>
  </si>
  <si>
    <t>③</t>
  </si>
  <si>
    <t>①</t>
  </si>
  <si>
    <t>④</t>
  </si>
  <si>
    <t>①</t>
  </si>
  <si>
    <t>②</t>
  </si>
  <si>
    <t>全産業計</t>
  </si>
  <si>
    <t>製造業</t>
  </si>
  <si>
    <t>食料品製造業</t>
  </si>
  <si>
    <t>収容物</t>
  </si>
  <si>
    <t>木材・木製品製造業</t>
  </si>
  <si>
    <t>家具装備品製造業</t>
  </si>
  <si>
    <t>パルプ・紙・紙加工品製造業</t>
  </si>
  <si>
    <t>窯業・土石製品製造業</t>
  </si>
  <si>
    <t>計</t>
  </si>
  <si>
    <t>一般機械器具製造業</t>
  </si>
  <si>
    <t>電気機械器具製造業</t>
  </si>
  <si>
    <t>たき火</t>
  </si>
  <si>
    <t>輸送用機械器具製造業</t>
  </si>
  <si>
    <t>こんろ</t>
  </si>
  <si>
    <t>たばこ</t>
  </si>
  <si>
    <t>その他の製造業</t>
  </si>
  <si>
    <t>放火</t>
  </si>
  <si>
    <t>鉱業</t>
  </si>
  <si>
    <t>ストーブ</t>
  </si>
  <si>
    <t>火遊び</t>
  </si>
  <si>
    <t>煙突</t>
  </si>
  <si>
    <t>その他の建設業</t>
  </si>
  <si>
    <t>風呂かまど</t>
  </si>
  <si>
    <t>鉄道等</t>
  </si>
  <si>
    <t>注　　放火は疑いを含む。</t>
  </si>
  <si>
    <t>道路旅客運送業</t>
  </si>
  <si>
    <t>道路貨物運送業</t>
  </si>
  <si>
    <t>その他の運輸交通業</t>
  </si>
  <si>
    <t>（単位：台、人）</t>
  </si>
  <si>
    <t>港湾運送業</t>
  </si>
  <si>
    <t>農業</t>
  </si>
  <si>
    <t>林業</t>
  </si>
  <si>
    <t>畜産業</t>
  </si>
  <si>
    <t>水産業</t>
  </si>
  <si>
    <t>商業</t>
  </si>
  <si>
    <t>金融広告業</t>
  </si>
  <si>
    <t>映画演劇業</t>
  </si>
  <si>
    <t>通信業</t>
  </si>
  <si>
    <t>教育研究</t>
  </si>
  <si>
    <t>保健衛生業</t>
  </si>
  <si>
    <t>接客娯楽業</t>
  </si>
  <si>
    <t>清掃・と畜業</t>
  </si>
  <si>
    <t>その他の事業</t>
  </si>
  <si>
    <t>252 災害及び事故</t>
  </si>
  <si>
    <t>災害及び事故 253</t>
  </si>
  <si>
    <t>１６５　　　火　　　　　　　　　　　　　災</t>
  </si>
  <si>
    <t>動力伝導機構</t>
  </si>
  <si>
    <t>建設用機械</t>
  </si>
  <si>
    <t>⑳</t>
  </si>
  <si>
    <t>繊維工業</t>
  </si>
  <si>
    <t>（隻）</t>
  </si>
  <si>
    <t>（台）</t>
  </si>
  <si>
    <t>（ａ）</t>
  </si>
  <si>
    <t>（㎡）</t>
  </si>
  <si>
    <t>印刷・製本業</t>
  </si>
  <si>
    <t>化学工業</t>
  </si>
  <si>
    <t>鉄鋼業　　</t>
  </si>
  <si>
    <t>１６５　　　火　　　　　　　　　災　（つづき）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</si>
  <si>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</si>
  <si>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</si>
  <si>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</si>
  <si>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</si>
  <si>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</si>
  <si>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</si>
  <si>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貨物取扱業</t>
  </si>
  <si>
    <t>１６５　　　　火　　　　　　　　　　　災　（つづき）</t>
  </si>
  <si>
    <t>陸上貨物取扱業</t>
  </si>
  <si>
    <t>資料　石川労働局</t>
  </si>
  <si>
    <r>
      <t xml:space="preserve">（３）　市 </t>
    </r>
    <r>
      <rPr>
        <sz val="12"/>
        <rFont val="ＭＳ 明朝"/>
        <family val="1"/>
      </rPr>
      <t xml:space="preserve">  町   村   別   発   生   状   況</t>
    </r>
  </si>
  <si>
    <t>市町村別</t>
  </si>
  <si>
    <t>件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</si>
  <si>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</si>
  <si>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</si>
  <si>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</si>
  <si>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</si>
  <si>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</si>
  <si>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</si>
  <si>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</si>
  <si>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</si>
  <si>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</si>
  <si>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</si>
  <si>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</si>
  <si>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</si>
  <si>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</si>
  <si>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</si>
  <si>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</si>
  <si>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</si>
  <si>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</si>
  <si>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</si>
  <si>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</si>
  <si>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</si>
  <si>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</si>
  <si>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</si>
  <si>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</si>
  <si>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注１　人口は、石川県統計課資料による。</t>
  </si>
  <si>
    <t>白峰村</t>
  </si>
  <si>
    <t>　２　自動車台数（軽二輪車以上）は、北陸信越運輸局石川運輸支局資料による。</t>
  </si>
  <si>
    <t>津幡町</t>
  </si>
  <si>
    <t>資料　石川県警本部「いしかわの交通統計」</t>
  </si>
  <si>
    <t>高松町</t>
  </si>
  <si>
    <t>七塚町</t>
  </si>
  <si>
    <t>宇ノ気町</t>
  </si>
  <si>
    <t>内灘町</t>
  </si>
  <si>
    <t>１６６　交 　　通　 　事　 　故（つづき）</t>
  </si>
  <si>
    <t>富来町</t>
  </si>
  <si>
    <r>
      <t>（２）　道 　路</t>
    </r>
    <r>
      <rPr>
        <sz val="12"/>
        <rFont val="ＭＳ 明朝"/>
        <family val="1"/>
      </rPr>
      <t xml:space="preserve"> 　別　 発　 生　 状　 況</t>
    </r>
  </si>
  <si>
    <t>志雄町</t>
  </si>
  <si>
    <t>志賀町</t>
  </si>
  <si>
    <t>押水町</t>
  </si>
  <si>
    <t>田鶴浜町</t>
  </si>
  <si>
    <t>鳥屋町</t>
  </si>
  <si>
    <t>中島町</t>
  </si>
  <si>
    <t>一般国道</t>
  </si>
  <si>
    <t>鹿島町</t>
  </si>
  <si>
    <t>北陸自動車道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</si>
  <si>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</si>
  <si>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</si>
  <si>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</si>
  <si>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</si>
  <si>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</si>
  <si>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</si>
  <si>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</si>
  <si>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</si>
  <si>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</si>
  <si>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市道</t>
  </si>
  <si>
    <t>柳田村</t>
  </si>
  <si>
    <t>内浦町</t>
  </si>
  <si>
    <t>高速道路</t>
  </si>
  <si>
    <t>資料　石川県警察本部「いしかわの交通統計」</t>
  </si>
  <si>
    <t>254 災害及び事故</t>
  </si>
  <si>
    <t>災害及び事故 255</t>
  </si>
  <si>
    <t>１６６　　交　  　　通　  　　事　  　　故</t>
  </si>
  <si>
    <t>１６６　 交　  　通  　　事　  　故 （つづき）</t>
  </si>
  <si>
    <t>（１）　年  次  別  月  別  発  生  状  況</t>
  </si>
  <si>
    <t>町村道</t>
  </si>
  <si>
    <r>
      <t>(単位：ha、千円、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、千本）</t>
    </r>
  </si>
  <si>
    <t>まつくいむし被害　</t>
  </si>
  <si>
    <t>治山施設</t>
  </si>
  <si>
    <t>１６１　　森林病害虫被害状況</t>
  </si>
  <si>
    <t>１６２　　水　稲　の　被　害　状　況</t>
  </si>
  <si>
    <t>１６３　　　土　木　関　係　災　害　状　況</t>
  </si>
  <si>
    <t>平成11年</t>
  </si>
  <si>
    <t xml:space="preserve">  12</t>
  </si>
  <si>
    <t xml:space="preserve">    12</t>
  </si>
  <si>
    <t>平成11年</t>
  </si>
  <si>
    <t>１６０　　農林水産業施設被害状況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</si>
  <si>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公共とは災害復旧対策（国庫補助及び国庫負担）の対象となるものであり、非公共とはその対象とならないものである。</t>
    </r>
  </si>
  <si>
    <t>注　  被害率は被害量の平年収量に対する割合（百分比）である。</t>
  </si>
  <si>
    <t>１６４　　業種別起因物別労働災害発生状況（平成15年）</t>
  </si>
  <si>
    <t>電気・ガス</t>
  </si>
  <si>
    <t>注１　休業４日以上の死傷数で、〇内数字は死亡者数を内数で示す。</t>
  </si>
  <si>
    <t>　２　その他は、その他の起因物、起因物なし、分類不能を含む。</t>
  </si>
  <si>
    <t xml:space="preserve">  13</t>
  </si>
  <si>
    <t xml:space="preserve">  14</t>
  </si>
  <si>
    <t xml:space="preserve">  15</t>
  </si>
  <si>
    <t xml:space="preserve">    13</t>
  </si>
  <si>
    <t xml:space="preserve">    14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</si>
  <si>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</si>
  <si>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</si>
  <si>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</si>
  <si>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</si>
  <si>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</si>
  <si>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</si>
  <si>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</si>
  <si>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</si>
  <si>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10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</si>
  <si>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</si>
  <si>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</si>
  <si>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</si>
  <si>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t>資料　 石川県警察本部「いしかわの交通統計」</t>
  </si>
  <si>
    <t>年　次
及　び
災害別</t>
  </si>
  <si>
    <t>り　災
世帯数</t>
  </si>
  <si>
    <t>り災者数
（人）</t>
  </si>
  <si>
    <t>計
（人）</t>
  </si>
  <si>
    <t>人的被害</t>
  </si>
  <si>
    <t>死者</t>
  </si>
  <si>
    <t>行　方
不明者</t>
  </si>
  <si>
    <t>住宅被害</t>
  </si>
  <si>
    <t>計
（棟）</t>
  </si>
  <si>
    <t>全壊</t>
  </si>
  <si>
    <t>半壊</t>
  </si>
  <si>
    <t>一部
破損</t>
  </si>
  <si>
    <t>床上
浸水</t>
  </si>
  <si>
    <t>床下
浸水</t>
  </si>
  <si>
    <t xml:space="preserve">  12</t>
  </si>
  <si>
    <t xml:space="preserve">  13</t>
  </si>
  <si>
    <t xml:space="preserve">  14</t>
  </si>
  <si>
    <t xml:space="preserve">  15</t>
  </si>
  <si>
    <t>津波</t>
  </si>
  <si>
    <t>大雨</t>
  </si>
  <si>
    <t>強風</t>
  </si>
  <si>
    <t>台風</t>
  </si>
  <si>
    <t>雪害</t>
  </si>
  <si>
    <t>地震</t>
  </si>
  <si>
    <t>その他</t>
  </si>
  <si>
    <t>年次
及び
災害別</t>
  </si>
  <si>
    <t>（棟）</t>
  </si>
  <si>
    <t>（ha）</t>
  </si>
  <si>
    <t>耕地被害</t>
  </si>
  <si>
    <t>冠水</t>
  </si>
  <si>
    <t>流出・
埋没等</t>
  </si>
  <si>
    <t xml:space="preserve">
非住宅
</t>
  </si>
  <si>
    <t xml:space="preserve">
計</t>
  </si>
  <si>
    <t xml:space="preserve">
学校</t>
  </si>
  <si>
    <t xml:space="preserve">
病院</t>
  </si>
  <si>
    <t xml:space="preserve">
道路</t>
  </si>
  <si>
    <t xml:space="preserve">
橋りょう</t>
  </si>
  <si>
    <t xml:space="preserve">
河川</t>
  </si>
  <si>
    <t>項目</t>
  </si>
  <si>
    <t>12年</t>
  </si>
  <si>
    <t>13年</t>
  </si>
  <si>
    <t>14年</t>
  </si>
  <si>
    <t>15年</t>
  </si>
  <si>
    <t>被害総額</t>
  </si>
  <si>
    <t>農地関
係被害</t>
  </si>
  <si>
    <t>海岸保全
施設</t>
  </si>
  <si>
    <t>地すべり
防止施設</t>
  </si>
  <si>
    <t>林野関
係被害</t>
  </si>
  <si>
    <t>水産関
係被害</t>
  </si>
  <si>
    <t>項目</t>
  </si>
  <si>
    <t>面積</t>
  </si>
  <si>
    <t>材積</t>
  </si>
  <si>
    <t>面積</t>
  </si>
  <si>
    <t>項目</t>
  </si>
  <si>
    <t>13年</t>
  </si>
  <si>
    <t>14年</t>
  </si>
  <si>
    <t>15年</t>
  </si>
  <si>
    <t>項目</t>
  </si>
  <si>
    <t>12年</t>
  </si>
  <si>
    <t>13年</t>
  </si>
  <si>
    <t>14年</t>
  </si>
  <si>
    <t>15年</t>
  </si>
  <si>
    <t>被害面積</t>
  </si>
  <si>
    <t>被害量</t>
  </si>
  <si>
    <t>被    害    率（％）</t>
  </si>
  <si>
    <t>気象
被害</t>
  </si>
  <si>
    <t>国(直轄)工
事対象の被害</t>
  </si>
  <si>
    <t>県単独
事業対象の
被害</t>
  </si>
  <si>
    <t>国庫補助
事業対象の
被害</t>
  </si>
  <si>
    <t>県工事</t>
  </si>
  <si>
    <t>地すべり防止施設</t>
  </si>
  <si>
    <t xml:space="preserve">急傾斜地
崩壊防止施設 </t>
  </si>
  <si>
    <t>用具</t>
  </si>
  <si>
    <t>その他の装置・設備</t>
  </si>
  <si>
    <t>材料</t>
  </si>
  <si>
    <t>衣服その他の繊維製品製造業</t>
  </si>
  <si>
    <t>（１）　　　件数、焼損棟数及び損害額</t>
  </si>
  <si>
    <t>年次</t>
  </si>
  <si>
    <t>合計</t>
  </si>
  <si>
    <t>火災件数</t>
  </si>
  <si>
    <t>焼損棟数</t>
  </si>
  <si>
    <t>建物</t>
  </si>
  <si>
    <t>林野</t>
  </si>
  <si>
    <t>車両</t>
  </si>
  <si>
    <t>船舶</t>
  </si>
  <si>
    <t>ぼや</t>
  </si>
  <si>
    <t>半焼</t>
  </si>
  <si>
    <t>全焼</t>
  </si>
  <si>
    <t>小損</t>
  </si>
  <si>
    <t>り災世帯数</t>
  </si>
  <si>
    <t>半損</t>
  </si>
  <si>
    <t>全損</t>
  </si>
  <si>
    <t>り　災
人員数</t>
  </si>
  <si>
    <t>死亡者</t>
  </si>
  <si>
    <t>負傷者</t>
  </si>
  <si>
    <t>損害額</t>
  </si>
  <si>
    <t>消防
吏員</t>
  </si>
  <si>
    <t>消防
団員</t>
  </si>
  <si>
    <t>その
他</t>
  </si>
  <si>
    <t>焼損
船舶
隻数</t>
  </si>
  <si>
    <t>焼損
車両
台数</t>
  </si>
  <si>
    <t>山林原
野焼損
面　積</t>
  </si>
  <si>
    <t>建物
焼損
面積</t>
  </si>
  <si>
    <t>（２）       原因別月別件数（平成15年）</t>
  </si>
  <si>
    <t>原因別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</si>
  <si>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</si>
  <si>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</si>
  <si>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</si>
  <si>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</si>
  <si>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</si>
  <si>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</si>
  <si>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</si>
  <si>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</si>
  <si>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</si>
  <si>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</si>
  <si>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</si>
  <si>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</si>
  <si>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</si>
  <si>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マッチ・ライター</t>
  </si>
  <si>
    <t>（３）　　　　　　消防現有勢力（各年４月１日現在）</t>
  </si>
  <si>
    <t>年次</t>
  </si>
  <si>
    <t xml:space="preserve">  12</t>
  </si>
  <si>
    <t xml:space="preserve">  13</t>
  </si>
  <si>
    <t xml:space="preserve">  14</t>
  </si>
  <si>
    <t xml:space="preserve">  15</t>
  </si>
  <si>
    <t>注　　「その他の消防自動車」とは、はしご車、化学車等を含む。</t>
  </si>
  <si>
    <t>消 防 ポ ン プ
自　　動　　車</t>
  </si>
  <si>
    <t>そ の 他の
消防自動車</t>
  </si>
  <si>
    <t>小型動力
ポ ン プ</t>
  </si>
  <si>
    <t>救急自動車</t>
  </si>
  <si>
    <t>消防吏員数</t>
  </si>
  <si>
    <t>消防団員数</t>
  </si>
  <si>
    <t>　　　　　　　　　　　起因物別
　業　種　別</t>
  </si>
  <si>
    <t>件数</t>
  </si>
  <si>
    <t>死者</t>
  </si>
  <si>
    <r>
      <t>負傷</t>
    </r>
    <r>
      <rPr>
        <sz val="12"/>
        <rFont val="ＭＳ 明朝"/>
        <family val="1"/>
      </rPr>
      <t>者</t>
    </r>
  </si>
  <si>
    <t>人口</t>
  </si>
  <si>
    <t>人口</t>
  </si>
  <si>
    <t>10万人当死者数</t>
  </si>
  <si>
    <t>自動車</t>
  </si>
  <si>
    <t>１万台当件数</t>
  </si>
  <si>
    <t>自動車</t>
  </si>
  <si>
    <t xml:space="preserve">    15</t>
  </si>
  <si>
    <r>
      <t xml:space="preserve">      </t>
    </r>
    <r>
      <rPr>
        <sz val="12"/>
        <rFont val="ＭＳ 明朝"/>
        <family val="1"/>
      </rPr>
      <t xml:space="preserve"> ２</t>
    </r>
  </si>
  <si>
    <t>年次及び
月　　　次</t>
  </si>
  <si>
    <t>道路別</t>
  </si>
  <si>
    <r>
      <t>負</t>
    </r>
    <r>
      <rPr>
        <sz val="12"/>
        <rFont val="ＭＳ 明朝"/>
        <family val="1"/>
      </rPr>
      <t>傷者</t>
    </r>
  </si>
  <si>
    <t>15年</t>
  </si>
  <si>
    <t>増減</t>
  </si>
  <si>
    <t>負傷者</t>
  </si>
  <si>
    <t>15年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</si>
  <si>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</si>
  <si>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t>港 湾</t>
  </si>
  <si>
    <t>砂 防</t>
  </si>
  <si>
    <t>被害船舶</t>
  </si>
  <si>
    <t>ガ ス</t>
  </si>
  <si>
    <t>総 被 害 額</t>
  </si>
  <si>
    <t>―</t>
  </si>
  <si>
    <t>―</t>
  </si>
  <si>
    <t>①</t>
  </si>
  <si>
    <t>⑥</t>
  </si>
  <si>
    <t>②</t>
  </si>
  <si>
    <t>③</t>
  </si>
  <si>
    <t>③</t>
  </si>
  <si>
    <t>⑤</t>
  </si>
  <si>
    <t>⑤</t>
  </si>
  <si>
    <t>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</si>
</sst>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[DBNum2][$-411]General"/>
    <numFmt numFmtId="189" formatCode="#,##0;&quot;▲ &quot;#,##0"/>
    <numFmt numFmtId="190" formatCode="#,##0.0;[Red]#,##0.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13" fillId="0" borderId="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distributed" vertical="center" wrapText="1"/>
      <protection/>
    </xf>
    <xf numFmtId="0" fontId="14" fillId="0" borderId="14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7" fontId="11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>
      <alignment horizontal="left" vertical="center" textRotation="255"/>
    </xf>
    <xf numFmtId="0" fontId="11" fillId="0" borderId="17" xfId="0" applyFont="1" applyFill="1" applyBorder="1" applyAlignment="1">
      <alignment horizontal="left" vertical="center" textRotation="255"/>
    </xf>
    <xf numFmtId="0" fontId="14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78" fontId="19" fillId="0" borderId="0" xfId="49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13" fillId="0" borderId="17" xfId="0" applyNumberFormat="1" applyFont="1" applyFill="1" applyBorder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0" fontId="0" fillId="0" borderId="0" xfId="49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40" fontId="13" fillId="0" borderId="0" xfId="49" applyNumberFormat="1" applyFont="1" applyFill="1" applyBorder="1" applyAlignment="1" applyProtection="1">
      <alignment horizontal="right" vertical="center"/>
      <protection/>
    </xf>
    <xf numFmtId="177" fontId="13" fillId="0" borderId="0" xfId="49" applyNumberFormat="1" applyFont="1" applyFill="1" applyBorder="1" applyAlignment="1" applyProtection="1">
      <alignment horizontal="right" vertical="center"/>
      <protection/>
    </xf>
    <xf numFmtId="37" fontId="13" fillId="0" borderId="17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vertical="center"/>
    </xf>
    <xf numFmtId="37" fontId="14" fillId="0" borderId="12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>
      <alignment/>
    </xf>
    <xf numFmtId="180" fontId="0" fillId="0" borderId="15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38" fontId="13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horizontal="center" wrapText="1"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distributed" vertical="center" wrapText="1"/>
      <protection/>
    </xf>
    <xf numFmtId="0" fontId="13" fillId="0" borderId="14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8" xfId="0" applyFont="1" applyFill="1" applyBorder="1" applyAlignment="1" applyProtection="1">
      <alignment horizontal="distributed" vertical="center"/>
      <protection/>
    </xf>
    <xf numFmtId="0" fontId="13" fillId="0" borderId="39" xfId="0" applyFont="1" applyFill="1" applyBorder="1" applyAlignment="1" applyProtection="1">
      <alignment horizontal="distributed" vertical="center"/>
      <protection/>
    </xf>
    <xf numFmtId="0" fontId="13" fillId="0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horizontal="center" vertical="distributed" textRotation="255"/>
      <protection/>
    </xf>
    <xf numFmtId="0" fontId="13" fillId="0" borderId="0" xfId="0" applyFont="1" applyFill="1" applyBorder="1" applyAlignment="1" applyProtection="1">
      <alignment horizontal="center" vertical="distributed" textRotation="255" wrapText="1"/>
      <protection/>
    </xf>
    <xf numFmtId="0" fontId="13" fillId="0" borderId="0" xfId="0" applyFont="1" applyFill="1" applyBorder="1" applyAlignment="1">
      <alignment horizontal="center" vertical="distributed" textRotation="255"/>
    </xf>
    <xf numFmtId="189" fontId="0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1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8" xfId="0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28" xfId="0" applyFill="1" applyBorder="1" applyAlignment="1" applyProtection="1">
      <alignment horizontal="center" vertical="distributed" textRotation="255" wrapText="1"/>
      <protection/>
    </xf>
    <xf numFmtId="0" fontId="0" fillId="0" borderId="28" xfId="0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7" xfId="0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0" fillId="0" borderId="53" xfId="0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45</xdr:row>
      <xdr:rowOff>47625</xdr:rowOff>
    </xdr:from>
    <xdr:to>
      <xdr:col>17</xdr:col>
      <xdr:colOff>295275</xdr:colOff>
      <xdr:row>47</xdr:row>
      <xdr:rowOff>180975</xdr:rowOff>
    </xdr:to>
    <xdr:sp>
      <xdr:nvSpPr>
        <xdr:cNvPr id="1" name="AutoShape 33"/>
        <xdr:cNvSpPr>
          <a:spLocks/>
        </xdr:cNvSpPr>
      </xdr:nvSpPr>
      <xdr:spPr>
        <a:xfrm>
          <a:off x="14449425" y="9505950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152400</xdr:colOff>
      <xdr:row>49</xdr:row>
      <xdr:rowOff>38100</xdr:rowOff>
    </xdr:from>
    <xdr:to>
      <xdr:col>17</xdr:col>
      <xdr:colOff>285750</xdr:colOff>
      <xdr:row>51</xdr:row>
      <xdr:rowOff>171450</xdr:rowOff>
    </xdr:to>
    <xdr:sp>
      <xdr:nvSpPr>
        <xdr:cNvPr id="2" name="AutoShape 34"/>
        <xdr:cNvSpPr>
          <a:spLocks/>
        </xdr:cNvSpPr>
      </xdr:nvSpPr>
      <xdr:spPr>
        <a:xfrm>
          <a:off x="14468475" y="10296525"/>
          <a:ext cx="133350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28575</xdr:rowOff>
    </xdr:from>
    <xdr:to>
      <xdr:col>1</xdr:col>
      <xdr:colOff>180975</xdr:colOff>
      <xdr:row>21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81050" y="2247900"/>
          <a:ext cx="114300" cy="1743075"/>
        </a:xfrm>
        <a:prstGeom prst="leftBrace">
          <a:avLst>
            <a:gd name="adj" fmla="val -40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76200</xdr:rowOff>
    </xdr:from>
    <xdr:to>
      <xdr:col>3</xdr:col>
      <xdr:colOff>180975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019300" y="2657475"/>
          <a:ext cx="95250" cy="238125"/>
        </a:xfrm>
        <a:prstGeom prst="leftBrace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76200</xdr:rowOff>
    </xdr:from>
    <xdr:to>
      <xdr:col>3</xdr:col>
      <xdr:colOff>190500</xdr:colOff>
      <xdr:row>17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019300" y="3019425"/>
          <a:ext cx="104775" cy="228600"/>
        </a:xfrm>
        <a:prstGeom prst="leftBrace">
          <a:avLst>
            <a:gd name="adj" fmla="val -41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76200</xdr:rowOff>
    </xdr:from>
    <xdr:to>
      <xdr:col>3</xdr:col>
      <xdr:colOff>161925</xdr:colOff>
      <xdr:row>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990725" y="2295525"/>
          <a:ext cx="104775" cy="219075"/>
        </a:xfrm>
        <a:prstGeom prst="leftBrace">
          <a:avLst>
            <a:gd name="adj" fmla="val -41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66675</xdr:rowOff>
    </xdr:from>
    <xdr:to>
      <xdr:col>3</xdr:col>
      <xdr:colOff>190500</xdr:colOff>
      <xdr:row>19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019300" y="3371850"/>
          <a:ext cx="104775" cy="228600"/>
        </a:xfrm>
        <a:prstGeom prst="leftBrace">
          <a:avLst>
            <a:gd name="adj" fmla="val -3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66675</xdr:rowOff>
    </xdr:from>
    <xdr:to>
      <xdr:col>3</xdr:col>
      <xdr:colOff>190500</xdr:colOff>
      <xdr:row>21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028825" y="3733800"/>
          <a:ext cx="95250" cy="228600"/>
        </a:xfrm>
        <a:prstGeom prst="leftBrace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32</xdr:row>
      <xdr:rowOff>66675</xdr:rowOff>
    </xdr:from>
    <xdr:to>
      <xdr:col>3</xdr:col>
      <xdr:colOff>190500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5905500"/>
          <a:ext cx="85725" cy="257175"/>
        </a:xfrm>
        <a:prstGeom prst="leftBrace">
          <a:avLst>
            <a:gd name="adj" fmla="val -43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76200</xdr:rowOff>
    </xdr:from>
    <xdr:to>
      <xdr:col>3</xdr:col>
      <xdr:colOff>161925</xdr:colOff>
      <xdr:row>31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2028825" y="5553075"/>
          <a:ext cx="66675" cy="228600"/>
        </a:xfrm>
        <a:prstGeom prst="leftBrace">
          <a:avLst>
            <a:gd name="adj" fmla="val -44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66675</xdr:rowOff>
    </xdr:from>
    <xdr:to>
      <xdr:col>3</xdr:col>
      <xdr:colOff>190500</xdr:colOff>
      <xdr:row>29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2028825" y="5181600"/>
          <a:ext cx="95250" cy="266700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76200</xdr:rowOff>
    </xdr:from>
    <xdr:to>
      <xdr:col>3</xdr:col>
      <xdr:colOff>161925</xdr:colOff>
      <xdr:row>27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2019300" y="4829175"/>
          <a:ext cx="85725" cy="228600"/>
        </a:xfrm>
        <a:prstGeom prst="leftBrace">
          <a:avLst>
            <a:gd name="adj" fmla="val -42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76200</xdr:rowOff>
    </xdr:from>
    <xdr:to>
      <xdr:col>3</xdr:col>
      <xdr:colOff>152400</xdr:colOff>
      <xdr:row>39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971675" y="7000875"/>
          <a:ext cx="114300" cy="228600"/>
        </a:xfrm>
        <a:prstGeom prst="leftBrace">
          <a:avLst>
            <a:gd name="adj" fmla="val -37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66675</xdr:rowOff>
    </xdr:from>
    <xdr:to>
      <xdr:col>3</xdr:col>
      <xdr:colOff>133350</xdr:colOff>
      <xdr:row>43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981200" y="7715250"/>
          <a:ext cx="85725" cy="200025"/>
        </a:xfrm>
        <a:prstGeom prst="leftBrace">
          <a:avLst>
            <a:gd name="adj" fmla="val -39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66675</xdr:rowOff>
    </xdr:from>
    <xdr:to>
      <xdr:col>3</xdr:col>
      <xdr:colOff>133350</xdr:colOff>
      <xdr:row>45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981200" y="8077200"/>
          <a:ext cx="85725" cy="209550"/>
        </a:xfrm>
        <a:prstGeom prst="leftBrace">
          <a:avLst>
            <a:gd name="adj" fmla="val -41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38100</xdr:rowOff>
    </xdr:from>
    <xdr:to>
      <xdr:col>3</xdr:col>
      <xdr:colOff>104775</xdr:colOff>
      <xdr:row>41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943100" y="7324725"/>
          <a:ext cx="95250" cy="238125"/>
        </a:xfrm>
        <a:prstGeom prst="leftBrace">
          <a:avLst>
            <a:gd name="adj" fmla="val -41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48</xdr:row>
      <xdr:rowOff>76200</xdr:rowOff>
    </xdr:from>
    <xdr:to>
      <xdr:col>3</xdr:col>
      <xdr:colOff>142875</xdr:colOff>
      <xdr:row>49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2019300" y="8810625"/>
          <a:ext cx="57150" cy="2476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28575</xdr:rowOff>
    </xdr:from>
    <xdr:to>
      <xdr:col>12</xdr:col>
      <xdr:colOff>104775</xdr:colOff>
      <xdr:row>52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791950" y="4057650"/>
          <a:ext cx="66675" cy="5400675"/>
        </a:xfrm>
        <a:prstGeom prst="leftBrace">
          <a:avLst>
            <a:gd name="adj" fmla="val -424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66675</xdr:rowOff>
    </xdr:from>
    <xdr:to>
      <xdr:col>14</xdr:col>
      <xdr:colOff>85725</xdr:colOff>
      <xdr:row>41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2296775" y="4276725"/>
          <a:ext cx="85725" cy="3333750"/>
        </a:xfrm>
        <a:prstGeom prst="leftBrace">
          <a:avLst>
            <a:gd name="adj" fmla="val -39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8</xdr:row>
      <xdr:rowOff>66675</xdr:rowOff>
    </xdr:from>
    <xdr:to>
      <xdr:col>16</xdr:col>
      <xdr:colOff>152400</xdr:colOff>
      <xdr:row>9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4211300" y="1562100"/>
          <a:ext cx="57150" cy="247650"/>
        </a:xfrm>
        <a:prstGeom prst="leftBrace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10</xdr:row>
      <xdr:rowOff>66675</xdr:rowOff>
    </xdr:from>
    <xdr:to>
      <xdr:col>16</xdr:col>
      <xdr:colOff>180975</xdr:colOff>
      <xdr:row>11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4201775" y="1924050"/>
          <a:ext cx="95250" cy="238125"/>
        </a:xfrm>
        <a:prstGeom prst="leftBrace">
          <a:avLst>
            <a:gd name="adj" fmla="val -40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12</xdr:row>
      <xdr:rowOff>66675</xdr:rowOff>
    </xdr:from>
    <xdr:to>
      <xdr:col>16</xdr:col>
      <xdr:colOff>161925</xdr:colOff>
      <xdr:row>13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14173200" y="2286000"/>
          <a:ext cx="104775" cy="238125"/>
        </a:xfrm>
        <a:prstGeom prst="leftBrace">
          <a:avLst>
            <a:gd name="adj" fmla="val -4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66675</xdr:rowOff>
    </xdr:from>
    <xdr:to>
      <xdr:col>16</xdr:col>
      <xdr:colOff>180975</xdr:colOff>
      <xdr:row>15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4201775" y="2647950"/>
          <a:ext cx="95250" cy="257175"/>
        </a:xfrm>
        <a:prstGeom prst="leftBrace">
          <a:avLst>
            <a:gd name="adj" fmla="val -41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66675</xdr:rowOff>
    </xdr:from>
    <xdr:to>
      <xdr:col>16</xdr:col>
      <xdr:colOff>161925</xdr:colOff>
      <xdr:row>17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4201775" y="3009900"/>
          <a:ext cx="85725" cy="228600"/>
        </a:xfrm>
        <a:prstGeom prst="leftBrace">
          <a:avLst>
            <a:gd name="adj" fmla="val -41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18</xdr:row>
      <xdr:rowOff>47625</xdr:rowOff>
    </xdr:from>
    <xdr:to>
      <xdr:col>16</xdr:col>
      <xdr:colOff>180975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4201775" y="3352800"/>
          <a:ext cx="95250" cy="285750"/>
        </a:xfrm>
        <a:prstGeom prst="leftBrace">
          <a:avLst>
            <a:gd name="adj" fmla="val -39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47625</xdr:rowOff>
    </xdr:from>
    <xdr:to>
      <xdr:col>16</xdr:col>
      <xdr:colOff>180975</xdr:colOff>
      <xdr:row>21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14201775" y="3714750"/>
          <a:ext cx="95250" cy="257175"/>
        </a:xfrm>
        <a:prstGeom prst="leftBrace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76200</xdr:rowOff>
    </xdr:from>
    <xdr:to>
      <xdr:col>16</xdr:col>
      <xdr:colOff>142875</xdr:colOff>
      <xdr:row>25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14201775" y="4467225"/>
          <a:ext cx="57150" cy="180975"/>
        </a:xfrm>
        <a:prstGeom prst="leftBrace">
          <a:avLst>
            <a:gd name="adj" fmla="val -43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26</xdr:row>
      <xdr:rowOff>104775</xdr:rowOff>
    </xdr:from>
    <xdr:to>
      <xdr:col>16</xdr:col>
      <xdr:colOff>142875</xdr:colOff>
      <xdr:row>27</xdr:row>
      <xdr:rowOff>104775</xdr:rowOff>
    </xdr:to>
    <xdr:sp>
      <xdr:nvSpPr>
        <xdr:cNvPr id="26" name="AutoShape 26"/>
        <xdr:cNvSpPr>
          <a:spLocks/>
        </xdr:cNvSpPr>
      </xdr:nvSpPr>
      <xdr:spPr>
        <a:xfrm>
          <a:off x="14211300" y="4857750"/>
          <a:ext cx="47625" cy="180975"/>
        </a:xfrm>
        <a:prstGeom prst="leftBrace">
          <a:avLst>
            <a:gd name="adj" fmla="val -44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28</xdr:row>
      <xdr:rowOff>76200</xdr:rowOff>
    </xdr:from>
    <xdr:to>
      <xdr:col>16</xdr:col>
      <xdr:colOff>152400</xdr:colOff>
      <xdr:row>29</xdr:row>
      <xdr:rowOff>95250</xdr:rowOff>
    </xdr:to>
    <xdr:sp>
      <xdr:nvSpPr>
        <xdr:cNvPr id="27" name="AutoShape 27"/>
        <xdr:cNvSpPr>
          <a:spLocks/>
        </xdr:cNvSpPr>
      </xdr:nvSpPr>
      <xdr:spPr>
        <a:xfrm>
          <a:off x="14173200" y="5191125"/>
          <a:ext cx="95250" cy="200025"/>
        </a:xfrm>
        <a:prstGeom prst="leftBrace">
          <a:avLst>
            <a:gd name="adj" fmla="val -4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30</xdr:row>
      <xdr:rowOff>104775</xdr:rowOff>
    </xdr:from>
    <xdr:to>
      <xdr:col>16</xdr:col>
      <xdr:colOff>161925</xdr:colOff>
      <xdr:row>31</xdr:row>
      <xdr:rowOff>85725</xdr:rowOff>
    </xdr:to>
    <xdr:sp>
      <xdr:nvSpPr>
        <xdr:cNvPr id="28" name="AutoShape 28"/>
        <xdr:cNvSpPr>
          <a:spLocks/>
        </xdr:cNvSpPr>
      </xdr:nvSpPr>
      <xdr:spPr>
        <a:xfrm>
          <a:off x="14201775" y="5581650"/>
          <a:ext cx="85725" cy="161925"/>
        </a:xfrm>
        <a:prstGeom prst="leftBrace">
          <a:avLst>
            <a:gd name="adj" fmla="val -40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123825</xdr:rowOff>
    </xdr:from>
    <xdr:to>
      <xdr:col>16</xdr:col>
      <xdr:colOff>152400</xdr:colOff>
      <xdr:row>33</xdr:row>
      <xdr:rowOff>123825</xdr:rowOff>
    </xdr:to>
    <xdr:sp>
      <xdr:nvSpPr>
        <xdr:cNvPr id="29" name="AutoShape 29"/>
        <xdr:cNvSpPr>
          <a:spLocks/>
        </xdr:cNvSpPr>
      </xdr:nvSpPr>
      <xdr:spPr>
        <a:xfrm>
          <a:off x="14211300" y="5962650"/>
          <a:ext cx="57150" cy="180975"/>
        </a:xfrm>
        <a:prstGeom prst="leftBrace">
          <a:avLst>
            <a:gd name="adj" fmla="val -4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34</xdr:row>
      <xdr:rowOff>85725</xdr:rowOff>
    </xdr:from>
    <xdr:to>
      <xdr:col>16</xdr:col>
      <xdr:colOff>152400</xdr:colOff>
      <xdr:row>35</xdr:row>
      <xdr:rowOff>85725</xdr:rowOff>
    </xdr:to>
    <xdr:sp>
      <xdr:nvSpPr>
        <xdr:cNvPr id="30" name="AutoShape 30"/>
        <xdr:cNvSpPr>
          <a:spLocks/>
        </xdr:cNvSpPr>
      </xdr:nvSpPr>
      <xdr:spPr>
        <a:xfrm>
          <a:off x="14201775" y="6286500"/>
          <a:ext cx="66675" cy="180975"/>
        </a:xfrm>
        <a:prstGeom prst="leftBrace">
          <a:avLst>
            <a:gd name="adj" fmla="val -42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36</xdr:row>
      <xdr:rowOff>66675</xdr:rowOff>
    </xdr:from>
    <xdr:to>
      <xdr:col>16</xdr:col>
      <xdr:colOff>133350</xdr:colOff>
      <xdr:row>37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14201775" y="6629400"/>
          <a:ext cx="47625" cy="209550"/>
        </a:xfrm>
        <a:prstGeom prst="leftBrace">
          <a:avLst>
            <a:gd name="adj" fmla="val -44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40</xdr:row>
      <xdr:rowOff>66675</xdr:rowOff>
    </xdr:from>
    <xdr:to>
      <xdr:col>16</xdr:col>
      <xdr:colOff>152400</xdr:colOff>
      <xdr:row>41</xdr:row>
      <xdr:rowOff>85725</xdr:rowOff>
    </xdr:to>
    <xdr:sp>
      <xdr:nvSpPr>
        <xdr:cNvPr id="32" name="AutoShape 32"/>
        <xdr:cNvSpPr>
          <a:spLocks/>
        </xdr:cNvSpPr>
      </xdr:nvSpPr>
      <xdr:spPr>
        <a:xfrm>
          <a:off x="14211300" y="7353300"/>
          <a:ext cx="57150" cy="200025"/>
        </a:xfrm>
        <a:prstGeom prst="leftBrace">
          <a:avLst>
            <a:gd name="adj" fmla="val -43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142875</xdr:colOff>
      <xdr:row>43</xdr:row>
      <xdr:rowOff>76200</xdr:rowOff>
    </xdr:from>
    <xdr:to>
      <xdr:col>16</xdr:col>
      <xdr:colOff>190500</xdr:colOff>
      <xdr:row>44</xdr:row>
      <xdr:rowOff>114300</xdr:rowOff>
    </xdr:to>
    <xdr:sp>
      <xdr:nvSpPr>
        <xdr:cNvPr id="33" name="AutoShape 34"/>
        <xdr:cNvSpPr>
          <a:spLocks/>
        </xdr:cNvSpPr>
      </xdr:nvSpPr>
      <xdr:spPr>
        <a:xfrm>
          <a:off x="14258925" y="7905750"/>
          <a:ext cx="47625" cy="219075"/>
        </a:xfrm>
        <a:prstGeom prst="leftBrace">
          <a:avLst>
            <a:gd name="adj" fmla="val -45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45</xdr:row>
      <xdr:rowOff>9525</xdr:rowOff>
    </xdr:from>
    <xdr:to>
      <xdr:col>16</xdr:col>
      <xdr:colOff>152400</xdr:colOff>
      <xdr:row>46</xdr:row>
      <xdr:rowOff>133350</xdr:rowOff>
    </xdr:to>
    <xdr:sp>
      <xdr:nvSpPr>
        <xdr:cNvPr id="34" name="AutoShape 35"/>
        <xdr:cNvSpPr>
          <a:spLocks/>
        </xdr:cNvSpPr>
      </xdr:nvSpPr>
      <xdr:spPr>
        <a:xfrm>
          <a:off x="14154150" y="8201025"/>
          <a:ext cx="114300" cy="304800"/>
        </a:xfrm>
        <a:prstGeom prst="leftBrace">
          <a:avLst>
            <a:gd name="adj" fmla="val -3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9525</xdr:rowOff>
    </xdr:from>
    <xdr:to>
      <xdr:col>16</xdr:col>
      <xdr:colOff>190500</xdr:colOff>
      <xdr:row>49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14211300" y="8562975"/>
          <a:ext cx="95250" cy="352425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49</xdr:row>
      <xdr:rowOff>47625</xdr:rowOff>
    </xdr:from>
    <xdr:to>
      <xdr:col>16</xdr:col>
      <xdr:colOff>142875</xdr:colOff>
      <xdr:row>50</xdr:row>
      <xdr:rowOff>161925</xdr:rowOff>
    </xdr:to>
    <xdr:sp>
      <xdr:nvSpPr>
        <xdr:cNvPr id="36" name="AutoShape 37"/>
        <xdr:cNvSpPr>
          <a:spLocks/>
        </xdr:cNvSpPr>
      </xdr:nvSpPr>
      <xdr:spPr>
        <a:xfrm>
          <a:off x="14173200" y="8963025"/>
          <a:ext cx="85725" cy="295275"/>
        </a:xfrm>
        <a:prstGeom prst="leftBrace">
          <a:avLst>
            <a:gd name="adj" fmla="val -42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66675</xdr:rowOff>
    </xdr:from>
    <xdr:to>
      <xdr:col>12</xdr:col>
      <xdr:colOff>85725</xdr:colOff>
      <xdr:row>21</xdr:row>
      <xdr:rowOff>104775</xdr:rowOff>
    </xdr:to>
    <xdr:sp>
      <xdr:nvSpPr>
        <xdr:cNvPr id="37" name="AutoShape 39"/>
        <xdr:cNvSpPr>
          <a:spLocks/>
        </xdr:cNvSpPr>
      </xdr:nvSpPr>
      <xdr:spPr>
        <a:xfrm>
          <a:off x="11763375" y="1381125"/>
          <a:ext cx="66675" cy="2571750"/>
        </a:xfrm>
        <a:prstGeom prst="leftBrace">
          <a:avLst>
            <a:gd name="adj" fmla="val -40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51</xdr:row>
      <xdr:rowOff>38100</xdr:rowOff>
    </xdr:from>
    <xdr:to>
      <xdr:col>16</xdr:col>
      <xdr:colOff>152400</xdr:colOff>
      <xdr:row>52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14173200" y="9315450"/>
          <a:ext cx="95250" cy="276225"/>
        </a:xfrm>
        <a:prstGeom prst="leftBrace">
          <a:avLst>
            <a:gd name="adj" fmla="val -41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66675</xdr:rowOff>
    </xdr:from>
    <xdr:to>
      <xdr:col>14</xdr:col>
      <xdr:colOff>133350</xdr:colOff>
      <xdr:row>54</xdr:row>
      <xdr:rowOff>104775</xdr:rowOff>
    </xdr:to>
    <xdr:sp>
      <xdr:nvSpPr>
        <xdr:cNvPr id="39" name="AutoShape 41"/>
        <xdr:cNvSpPr>
          <a:spLocks/>
        </xdr:cNvSpPr>
      </xdr:nvSpPr>
      <xdr:spPr>
        <a:xfrm>
          <a:off x="12296775" y="7715250"/>
          <a:ext cx="133350" cy="2209800"/>
        </a:xfrm>
        <a:prstGeom prst="leftBrace">
          <a:avLst>
            <a:gd name="adj" fmla="val -38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38</xdr:row>
      <xdr:rowOff>104775</xdr:rowOff>
    </xdr:from>
    <xdr:to>
      <xdr:col>16</xdr:col>
      <xdr:colOff>142875</xdr:colOff>
      <xdr:row>39</xdr:row>
      <xdr:rowOff>114300</xdr:rowOff>
    </xdr:to>
    <xdr:sp>
      <xdr:nvSpPr>
        <xdr:cNvPr id="40" name="AutoShape 42"/>
        <xdr:cNvSpPr>
          <a:spLocks/>
        </xdr:cNvSpPr>
      </xdr:nvSpPr>
      <xdr:spPr>
        <a:xfrm>
          <a:off x="14211300" y="7029450"/>
          <a:ext cx="47625" cy="190500"/>
        </a:xfrm>
        <a:prstGeom prst="leftBrace">
          <a:avLst>
            <a:gd name="adj" fmla="val -44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1</xdr:col>
      <xdr:colOff>57150</xdr:colOff>
      <xdr:row>33</xdr:row>
      <xdr:rowOff>152400</xdr:rowOff>
    </xdr:to>
    <xdr:sp>
      <xdr:nvSpPr>
        <xdr:cNvPr id="41" name="AutoShape 43"/>
        <xdr:cNvSpPr>
          <a:spLocks/>
        </xdr:cNvSpPr>
      </xdr:nvSpPr>
      <xdr:spPr>
        <a:xfrm>
          <a:off x="714375" y="4819650"/>
          <a:ext cx="66675" cy="1352550"/>
        </a:xfrm>
        <a:prstGeom prst="leftBrace">
          <a:avLst>
            <a:gd name="adj" fmla="val -43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142875</xdr:colOff>
      <xdr:row>7</xdr:row>
      <xdr:rowOff>142875</xdr:rowOff>
    </xdr:to>
    <xdr:sp>
      <xdr:nvSpPr>
        <xdr:cNvPr id="42" name="AutoShape 44"/>
        <xdr:cNvSpPr>
          <a:spLocks/>
        </xdr:cNvSpPr>
      </xdr:nvSpPr>
      <xdr:spPr>
        <a:xfrm>
          <a:off x="762000" y="781050"/>
          <a:ext cx="104775" cy="676275"/>
        </a:xfrm>
        <a:prstGeom prst="leftBrace">
          <a:avLst>
            <a:gd name="adj" fmla="val -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104775</xdr:colOff>
      <xdr:row>45</xdr:row>
      <xdr:rowOff>114300</xdr:rowOff>
    </xdr:to>
    <xdr:sp>
      <xdr:nvSpPr>
        <xdr:cNvPr id="43" name="AutoShape 45"/>
        <xdr:cNvSpPr>
          <a:spLocks/>
        </xdr:cNvSpPr>
      </xdr:nvSpPr>
      <xdr:spPr>
        <a:xfrm>
          <a:off x="723900" y="6962775"/>
          <a:ext cx="104775" cy="1343025"/>
        </a:xfrm>
        <a:prstGeom prst="leftBrace">
          <a:avLst>
            <a:gd name="adj" fmla="val -39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53</xdr:row>
      <xdr:rowOff>47625</xdr:rowOff>
    </xdr:from>
    <xdr:to>
      <xdr:col>16</xdr:col>
      <xdr:colOff>180975</xdr:colOff>
      <xdr:row>54</xdr:row>
      <xdr:rowOff>142875</xdr:rowOff>
    </xdr:to>
    <xdr:sp>
      <xdr:nvSpPr>
        <xdr:cNvPr id="44" name="AutoShape 40"/>
        <xdr:cNvSpPr>
          <a:spLocks/>
        </xdr:cNvSpPr>
      </xdr:nvSpPr>
      <xdr:spPr>
        <a:xfrm>
          <a:off x="14201775" y="9686925"/>
          <a:ext cx="95250" cy="276225"/>
        </a:xfrm>
        <a:prstGeom prst="leftBrace">
          <a:avLst>
            <a:gd name="adj" fmla="val -41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5" zoomScaleNormal="75" zoomScalePageLayoutView="0" workbookViewId="0" topLeftCell="J1">
      <selection activeCell="AB9" sqref="AB9"/>
    </sheetView>
  </sheetViews>
  <sheetFormatPr defaultColWidth="10.59765625" defaultRowHeight="15"/>
  <cols>
    <col min="1" max="1" width="9.19921875" style="4" customWidth="1"/>
    <col min="2" max="2" width="8.59765625" style="4" customWidth="1"/>
    <col min="3" max="3" width="9.8984375" style="4" customWidth="1"/>
    <col min="4" max="4" width="9.09765625" style="4" customWidth="1"/>
    <col min="5" max="5" width="9.8984375" style="4" customWidth="1"/>
    <col min="6" max="6" width="9.09765625" style="4" customWidth="1"/>
    <col min="7" max="7" width="9.8984375" style="4" customWidth="1"/>
    <col min="8" max="10" width="8.59765625" style="4" customWidth="1"/>
    <col min="11" max="11" width="9.19921875" style="4" customWidth="1"/>
    <col min="12" max="13" width="8.59765625" style="4" customWidth="1"/>
    <col min="14" max="14" width="5.5" style="4" customWidth="1"/>
    <col min="15" max="15" width="8.69921875" style="4" customWidth="1"/>
    <col min="16" max="16" width="7.59765625" style="4" customWidth="1"/>
    <col min="17" max="17" width="10.59765625" style="4" customWidth="1"/>
    <col min="18" max="18" width="3.69921875" style="4" customWidth="1"/>
    <col min="19" max="19" width="22.09765625" style="4" customWidth="1"/>
    <col min="20" max="24" width="12.59765625" style="4" customWidth="1"/>
    <col min="25" max="16384" width="10.59765625" style="4" customWidth="1"/>
  </cols>
  <sheetData>
    <row r="1" spans="1:24" s="2" customFormat="1" ht="19.5" customHeight="1">
      <c r="A1" s="1" t="s">
        <v>23</v>
      </c>
      <c r="X1" s="3" t="s">
        <v>24</v>
      </c>
    </row>
    <row r="2" spans="1:24" ht="24.75" customHeight="1">
      <c r="A2" s="249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19.5" customHeight="1">
      <c r="A3" s="251" t="s">
        <v>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41"/>
      <c r="O3" s="251" t="s">
        <v>252</v>
      </c>
      <c r="P3" s="251"/>
      <c r="Q3" s="251"/>
      <c r="R3" s="251"/>
      <c r="S3" s="251"/>
      <c r="T3" s="251"/>
      <c r="U3" s="251"/>
      <c r="V3" s="251"/>
      <c r="W3" s="251"/>
      <c r="X3" s="251"/>
    </row>
    <row r="4" spans="2:24" ht="18" customHeight="1" thickBot="1">
      <c r="B4" s="164"/>
      <c r="P4" s="5"/>
      <c r="Q4" s="5"/>
      <c r="R4" s="5"/>
      <c r="S4" s="6"/>
      <c r="T4" s="5"/>
      <c r="U4" s="5"/>
      <c r="V4" s="5"/>
      <c r="W4" s="5"/>
      <c r="X4" s="7" t="s">
        <v>1</v>
      </c>
    </row>
    <row r="5" spans="1:25" ht="15.75" customHeight="1">
      <c r="A5" s="252" t="s">
        <v>277</v>
      </c>
      <c r="B5" s="255" t="s">
        <v>278</v>
      </c>
      <c r="C5" s="255" t="s">
        <v>279</v>
      </c>
      <c r="D5" s="259" t="s">
        <v>281</v>
      </c>
      <c r="E5" s="240"/>
      <c r="F5" s="240"/>
      <c r="G5" s="241"/>
      <c r="H5" s="259" t="s">
        <v>284</v>
      </c>
      <c r="I5" s="240"/>
      <c r="J5" s="240"/>
      <c r="K5" s="240"/>
      <c r="L5" s="240"/>
      <c r="M5" s="240"/>
      <c r="N5" s="8"/>
      <c r="O5" s="239" t="s">
        <v>315</v>
      </c>
      <c r="P5" s="240"/>
      <c r="Q5" s="240"/>
      <c r="R5" s="240"/>
      <c r="S5" s="241"/>
      <c r="T5" s="47" t="s">
        <v>248</v>
      </c>
      <c r="U5" s="182" t="s">
        <v>316</v>
      </c>
      <c r="V5" s="182" t="s">
        <v>317</v>
      </c>
      <c r="W5" s="182" t="s">
        <v>318</v>
      </c>
      <c r="X5" s="170" t="s">
        <v>319</v>
      </c>
      <c r="Y5" s="70"/>
    </row>
    <row r="6" spans="1:24" ht="15.75" customHeight="1">
      <c r="A6" s="253"/>
      <c r="B6" s="256"/>
      <c r="C6" s="263"/>
      <c r="D6" s="265" t="s">
        <v>280</v>
      </c>
      <c r="E6" s="260" t="s">
        <v>282</v>
      </c>
      <c r="F6" s="262" t="s">
        <v>2</v>
      </c>
      <c r="G6" s="245" t="s">
        <v>283</v>
      </c>
      <c r="H6" s="245" t="s">
        <v>285</v>
      </c>
      <c r="I6" s="243" t="s">
        <v>286</v>
      </c>
      <c r="J6" s="243" t="s">
        <v>287</v>
      </c>
      <c r="K6" s="247" t="s">
        <v>288</v>
      </c>
      <c r="L6" s="247" t="s">
        <v>289</v>
      </c>
      <c r="M6" s="267" t="s">
        <v>290</v>
      </c>
      <c r="N6" s="8"/>
      <c r="O6" s="257" t="s">
        <v>320</v>
      </c>
      <c r="P6" s="257"/>
      <c r="Q6" s="257"/>
      <c r="R6" s="257"/>
      <c r="S6" s="258"/>
      <c r="T6" s="219">
        <f>SUM(T7,T16,T20)</f>
        <v>1819646</v>
      </c>
      <c r="U6" s="219">
        <f>SUM(U7,U16,U20)</f>
        <v>1003453</v>
      </c>
      <c r="V6" s="219">
        <f>SUM(V7,V16,V20)</f>
        <v>624573</v>
      </c>
      <c r="W6" s="219">
        <f>SUM(W7,W16,W20)</f>
        <v>1216102</v>
      </c>
      <c r="X6" s="219">
        <f>SUM(X7,X16,X20)</f>
        <v>211827</v>
      </c>
    </row>
    <row r="7" spans="1:24" ht="24" customHeight="1">
      <c r="A7" s="254"/>
      <c r="B7" s="246"/>
      <c r="C7" s="264"/>
      <c r="D7" s="266"/>
      <c r="E7" s="261"/>
      <c r="F7" s="261"/>
      <c r="G7" s="246"/>
      <c r="H7" s="246"/>
      <c r="I7" s="244"/>
      <c r="J7" s="244"/>
      <c r="K7" s="248"/>
      <c r="L7" s="248"/>
      <c r="M7" s="268"/>
      <c r="N7" s="8"/>
      <c r="O7" s="276" t="s">
        <v>321</v>
      </c>
      <c r="P7" s="271" t="s">
        <v>3</v>
      </c>
      <c r="Q7" s="257"/>
      <c r="R7" s="257"/>
      <c r="S7" s="258"/>
      <c r="T7" s="9">
        <f>SUM(T9,T11,T13,T15)</f>
        <v>1036860</v>
      </c>
      <c r="U7" s="9">
        <f>SUM(U9,U11,U13,U15)</f>
        <v>451580</v>
      </c>
      <c r="V7" s="9">
        <f>SUM(V9,V11,V13,V15)</f>
        <v>121029</v>
      </c>
      <c r="W7" s="9">
        <f>SUM(W9,W11,W13,W15)</f>
        <v>654478</v>
      </c>
      <c r="X7" s="9">
        <f>SUM(X9,X11,X13,X15)</f>
        <v>124896</v>
      </c>
    </row>
    <row r="8" spans="1:24" ht="15.75" customHeight="1">
      <c r="A8" s="44" t="s">
        <v>248</v>
      </c>
      <c r="B8" s="13">
        <v>1</v>
      </c>
      <c r="C8" s="14">
        <v>3</v>
      </c>
      <c r="D8" s="14">
        <f>SUM(E8:G8)</f>
        <v>4</v>
      </c>
      <c r="E8" s="14">
        <v>1</v>
      </c>
      <c r="F8" s="14">
        <v>3</v>
      </c>
      <c r="G8" s="14" t="s">
        <v>4</v>
      </c>
      <c r="H8" s="14">
        <f>SUM(I8:M8)</f>
        <v>194</v>
      </c>
      <c r="I8" s="14" t="s">
        <v>4</v>
      </c>
      <c r="J8" s="14" t="s">
        <v>4</v>
      </c>
      <c r="K8" s="14">
        <v>6</v>
      </c>
      <c r="L8" s="14">
        <v>6</v>
      </c>
      <c r="M8" s="14">
        <v>182</v>
      </c>
      <c r="N8" s="8"/>
      <c r="O8" s="280"/>
      <c r="P8" s="262" t="s">
        <v>27</v>
      </c>
      <c r="Q8" s="282" t="s">
        <v>5</v>
      </c>
      <c r="R8" s="283"/>
      <c r="S8" s="11" t="s">
        <v>6</v>
      </c>
      <c r="T8" s="12">
        <v>306</v>
      </c>
      <c r="U8" s="12">
        <v>174</v>
      </c>
      <c r="V8" s="12">
        <v>52</v>
      </c>
      <c r="W8" s="12">
        <v>139</v>
      </c>
      <c r="X8" s="12">
        <v>30</v>
      </c>
    </row>
    <row r="9" spans="1:24" ht="15.75" customHeight="1">
      <c r="A9" s="166" t="s">
        <v>291</v>
      </c>
      <c r="B9" s="13" t="s">
        <v>4</v>
      </c>
      <c r="C9" s="14" t="s">
        <v>4</v>
      </c>
      <c r="D9" s="14">
        <f>SUM(E9:G9)</f>
        <v>2</v>
      </c>
      <c r="E9" s="14" t="s">
        <v>4</v>
      </c>
      <c r="F9" s="14">
        <v>2</v>
      </c>
      <c r="G9" s="14" t="s">
        <v>4</v>
      </c>
      <c r="H9" s="14">
        <f>SUM(I9:M9)</f>
        <v>29</v>
      </c>
      <c r="I9" s="14" t="s">
        <v>4</v>
      </c>
      <c r="J9" s="14" t="s">
        <v>4</v>
      </c>
      <c r="K9" s="14">
        <v>6</v>
      </c>
      <c r="L9" s="14" t="s">
        <v>4</v>
      </c>
      <c r="M9" s="14">
        <v>23</v>
      </c>
      <c r="N9" s="8"/>
      <c r="O9" s="280"/>
      <c r="P9" s="269"/>
      <c r="Q9" s="284"/>
      <c r="R9" s="285"/>
      <c r="S9" s="11" t="s">
        <v>7</v>
      </c>
      <c r="T9" s="12">
        <v>350785</v>
      </c>
      <c r="U9" s="12">
        <v>163029</v>
      </c>
      <c r="V9" s="12">
        <v>39869</v>
      </c>
      <c r="W9" s="12">
        <v>145746</v>
      </c>
      <c r="X9" s="12">
        <v>26320</v>
      </c>
    </row>
    <row r="10" spans="1:24" ht="15.75" customHeight="1">
      <c r="A10" s="166" t="s">
        <v>292</v>
      </c>
      <c r="B10" s="13">
        <v>1</v>
      </c>
      <c r="C10" s="14">
        <v>4</v>
      </c>
      <c r="D10" s="14">
        <f>SUM(E10:G10)</f>
        <v>129</v>
      </c>
      <c r="E10" s="14">
        <v>1</v>
      </c>
      <c r="F10" s="14">
        <v>128</v>
      </c>
      <c r="G10" s="14" t="s">
        <v>4</v>
      </c>
      <c r="H10" s="14">
        <f>SUM(I10:M10)</f>
        <v>122</v>
      </c>
      <c r="I10" s="14" t="s">
        <v>4</v>
      </c>
      <c r="J10" s="14">
        <v>1</v>
      </c>
      <c r="K10" s="14">
        <v>78</v>
      </c>
      <c r="L10" s="14" t="s">
        <v>4</v>
      </c>
      <c r="M10" s="14">
        <v>43</v>
      </c>
      <c r="N10" s="8"/>
      <c r="O10" s="280"/>
      <c r="P10" s="269"/>
      <c r="Q10" s="286" t="s">
        <v>26</v>
      </c>
      <c r="R10" s="287"/>
      <c r="S10" s="11" t="s">
        <v>6</v>
      </c>
      <c r="T10" s="12">
        <v>365</v>
      </c>
      <c r="U10" s="12">
        <v>125</v>
      </c>
      <c r="V10" s="12">
        <v>42</v>
      </c>
      <c r="W10" s="12">
        <v>208</v>
      </c>
      <c r="X10" s="12">
        <v>33</v>
      </c>
    </row>
    <row r="11" spans="1:24" ht="15.75" customHeight="1">
      <c r="A11" s="166" t="s">
        <v>293</v>
      </c>
      <c r="B11" s="206">
        <v>1</v>
      </c>
      <c r="C11" s="206">
        <v>5</v>
      </c>
      <c r="D11" s="14">
        <f>SUM(E11:G11)</f>
        <v>2</v>
      </c>
      <c r="E11" s="206" t="s">
        <v>4</v>
      </c>
      <c r="F11" s="206">
        <v>2</v>
      </c>
      <c r="G11" s="206" t="s">
        <v>4</v>
      </c>
      <c r="H11" s="14">
        <f>SUM(I11:M11)</f>
        <v>233</v>
      </c>
      <c r="I11" s="206" t="s">
        <v>4</v>
      </c>
      <c r="J11" s="206">
        <v>1</v>
      </c>
      <c r="K11" s="206">
        <v>20</v>
      </c>
      <c r="L11" s="206">
        <v>8</v>
      </c>
      <c r="M11" s="206">
        <v>204</v>
      </c>
      <c r="N11" s="8"/>
      <c r="O11" s="280"/>
      <c r="P11" s="269"/>
      <c r="Q11" s="284"/>
      <c r="R11" s="285"/>
      <c r="S11" s="11" t="s">
        <v>7</v>
      </c>
      <c r="T11" s="12">
        <v>686075</v>
      </c>
      <c r="U11" s="12">
        <v>278980</v>
      </c>
      <c r="V11" s="12">
        <v>81160</v>
      </c>
      <c r="W11" s="12">
        <v>508732</v>
      </c>
      <c r="X11" s="12">
        <v>98576</v>
      </c>
    </row>
    <row r="12" spans="1:24" ht="15.75" customHeight="1">
      <c r="A12" s="171" t="s">
        <v>294</v>
      </c>
      <c r="B12" s="15">
        <f>SUM(B14:B21)</f>
        <v>3</v>
      </c>
      <c r="C12" s="15">
        <f>SUM(C14:C21)</f>
        <v>8</v>
      </c>
      <c r="D12" s="186" t="s">
        <v>4</v>
      </c>
      <c r="E12" s="186" t="s">
        <v>4</v>
      </c>
      <c r="F12" s="186" t="s">
        <v>4</v>
      </c>
      <c r="G12" s="186" t="s">
        <v>4</v>
      </c>
      <c r="H12" s="15">
        <f>SUM(H14:H21)</f>
        <v>129</v>
      </c>
      <c r="I12" s="15" t="s">
        <v>4</v>
      </c>
      <c r="J12" s="15" t="s">
        <v>4</v>
      </c>
      <c r="K12" s="15">
        <f>SUM(K14:K21)</f>
        <v>8</v>
      </c>
      <c r="L12" s="15">
        <f>SUM(L14:L21)</f>
        <v>3</v>
      </c>
      <c r="M12" s="15">
        <f>SUM(M14:M21)</f>
        <v>118</v>
      </c>
      <c r="N12" s="8"/>
      <c r="O12" s="280"/>
      <c r="P12" s="269"/>
      <c r="Q12" s="288" t="s">
        <v>322</v>
      </c>
      <c r="R12" s="289"/>
      <c r="S12" s="11" t="s">
        <v>6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4</v>
      </c>
    </row>
    <row r="13" spans="1:24" ht="15.75" customHeight="1">
      <c r="A13" s="16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8"/>
      <c r="O13" s="280"/>
      <c r="P13" s="269"/>
      <c r="Q13" s="290"/>
      <c r="R13" s="254"/>
      <c r="S13" s="19" t="s">
        <v>8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</row>
    <row r="14" spans="1:24" ht="15.75" customHeight="1">
      <c r="A14" s="165" t="s">
        <v>295</v>
      </c>
      <c r="B14" s="13" t="s">
        <v>4</v>
      </c>
      <c r="C14" s="14" t="s">
        <v>4</v>
      </c>
      <c r="D14" s="14" t="s">
        <v>4</v>
      </c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  <c r="J14" s="14" t="s">
        <v>4</v>
      </c>
      <c r="K14" s="14" t="s">
        <v>4</v>
      </c>
      <c r="L14" s="14" t="s">
        <v>4</v>
      </c>
      <c r="M14" s="14" t="s">
        <v>4</v>
      </c>
      <c r="N14" s="8"/>
      <c r="O14" s="280"/>
      <c r="P14" s="269"/>
      <c r="Q14" s="288" t="s">
        <v>323</v>
      </c>
      <c r="R14" s="289"/>
      <c r="S14" s="11" t="s">
        <v>6</v>
      </c>
      <c r="T14" s="12" t="s">
        <v>4</v>
      </c>
      <c r="U14" s="12">
        <v>1</v>
      </c>
      <c r="V14" s="12" t="s">
        <v>4</v>
      </c>
      <c r="W14" s="12" t="s">
        <v>4</v>
      </c>
      <c r="X14" s="12" t="s">
        <v>4</v>
      </c>
    </row>
    <row r="15" spans="1:24" ht="15.75" customHeight="1">
      <c r="A15" s="165" t="s">
        <v>296</v>
      </c>
      <c r="B15" s="13">
        <v>3</v>
      </c>
      <c r="C15" s="14">
        <v>8</v>
      </c>
      <c r="D15" s="14" t="s">
        <v>4</v>
      </c>
      <c r="E15" s="14" t="s">
        <v>4</v>
      </c>
      <c r="F15" s="14" t="s">
        <v>4</v>
      </c>
      <c r="G15" s="14" t="s">
        <v>4</v>
      </c>
      <c r="H15" s="14">
        <f>SUM(I15:M15)</f>
        <v>128</v>
      </c>
      <c r="I15" s="14" t="s">
        <v>4</v>
      </c>
      <c r="J15" s="14" t="s">
        <v>4</v>
      </c>
      <c r="K15" s="14">
        <v>8</v>
      </c>
      <c r="L15" s="14">
        <v>3</v>
      </c>
      <c r="M15" s="14">
        <v>117</v>
      </c>
      <c r="N15" s="8"/>
      <c r="O15" s="281"/>
      <c r="P15" s="270"/>
      <c r="Q15" s="290"/>
      <c r="R15" s="254"/>
      <c r="S15" s="19" t="s">
        <v>8</v>
      </c>
      <c r="T15" s="12" t="s">
        <v>4</v>
      </c>
      <c r="U15" s="12">
        <v>9571</v>
      </c>
      <c r="V15" s="12" t="s">
        <v>4</v>
      </c>
      <c r="W15" s="12" t="s">
        <v>4</v>
      </c>
      <c r="X15" s="12" t="s">
        <v>4</v>
      </c>
    </row>
    <row r="16" spans="1:24" ht="15.75" customHeight="1">
      <c r="A16" s="165" t="s">
        <v>297</v>
      </c>
      <c r="B16" s="13" t="s">
        <v>4</v>
      </c>
      <c r="C16" s="14" t="s">
        <v>4</v>
      </c>
      <c r="D16" s="14" t="s">
        <v>4</v>
      </c>
      <c r="E16" s="14" t="s">
        <v>4</v>
      </c>
      <c r="F16" s="14" t="s">
        <v>4</v>
      </c>
      <c r="G16" s="14" t="s">
        <v>4</v>
      </c>
      <c r="H16" s="14" t="s">
        <v>4</v>
      </c>
      <c r="I16" s="14" t="s">
        <v>4</v>
      </c>
      <c r="J16" s="14" t="s">
        <v>4</v>
      </c>
      <c r="K16" s="14" t="s">
        <v>4</v>
      </c>
      <c r="L16" s="14" t="s">
        <v>4</v>
      </c>
      <c r="M16" s="14" t="s">
        <v>4</v>
      </c>
      <c r="N16" s="8"/>
      <c r="O16" s="276" t="s">
        <v>324</v>
      </c>
      <c r="P16" s="271" t="s">
        <v>3</v>
      </c>
      <c r="Q16" s="257"/>
      <c r="R16" s="257"/>
      <c r="S16" s="258"/>
      <c r="T16" s="9">
        <f>SUM(T18,T19)</f>
        <v>606832</v>
      </c>
      <c r="U16" s="9">
        <f>SUM(U18,U19)</f>
        <v>278539</v>
      </c>
      <c r="V16" s="9">
        <f>SUM(V18,V19)</f>
        <v>330705</v>
      </c>
      <c r="W16" s="9">
        <f>SUM(W18,W19)</f>
        <v>475292</v>
      </c>
      <c r="X16" s="9">
        <f>SUM(X18,X19)</f>
        <v>86931</v>
      </c>
    </row>
    <row r="17" spans="1:24" ht="15.75" customHeight="1">
      <c r="A17" s="165" t="s">
        <v>298</v>
      </c>
      <c r="B17" s="13" t="s">
        <v>4</v>
      </c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>
        <f>SUM(I17:M17)</f>
        <v>1</v>
      </c>
      <c r="I17" s="14" t="s">
        <v>4</v>
      </c>
      <c r="J17" s="14" t="s">
        <v>4</v>
      </c>
      <c r="K17" s="14" t="s">
        <v>4</v>
      </c>
      <c r="L17" s="14" t="s">
        <v>4</v>
      </c>
      <c r="M17" s="14">
        <v>1</v>
      </c>
      <c r="N17" s="8"/>
      <c r="O17" s="277"/>
      <c r="P17" s="262" t="s">
        <v>27</v>
      </c>
      <c r="Q17" s="272" t="s">
        <v>244</v>
      </c>
      <c r="R17" s="273"/>
      <c r="S17" s="11" t="s">
        <v>6</v>
      </c>
      <c r="T17" s="12">
        <v>2</v>
      </c>
      <c r="U17" s="12">
        <v>1</v>
      </c>
      <c r="V17" s="12">
        <v>4</v>
      </c>
      <c r="W17" s="12">
        <v>1</v>
      </c>
      <c r="X17" s="12" t="s">
        <v>4</v>
      </c>
    </row>
    <row r="18" spans="1:24" ht="15.75" customHeight="1">
      <c r="A18" s="10" t="s">
        <v>9</v>
      </c>
      <c r="B18" s="13" t="s">
        <v>4</v>
      </c>
      <c r="C18" s="14" t="s">
        <v>4</v>
      </c>
      <c r="D18" s="14" t="s">
        <v>4</v>
      </c>
      <c r="E18" s="14" t="s">
        <v>4</v>
      </c>
      <c r="F18" s="14" t="s">
        <v>4</v>
      </c>
      <c r="G18" s="14" t="s">
        <v>4</v>
      </c>
      <c r="H18" s="14" t="s">
        <v>4</v>
      </c>
      <c r="I18" s="14" t="s">
        <v>4</v>
      </c>
      <c r="J18" s="14" t="s">
        <v>4</v>
      </c>
      <c r="K18" s="14" t="s">
        <v>4</v>
      </c>
      <c r="L18" s="14" t="s">
        <v>4</v>
      </c>
      <c r="M18" s="14" t="s">
        <v>4</v>
      </c>
      <c r="N18" s="8"/>
      <c r="O18" s="277"/>
      <c r="P18" s="269"/>
      <c r="Q18" s="274"/>
      <c r="R18" s="275"/>
      <c r="S18" s="19" t="s">
        <v>8</v>
      </c>
      <c r="T18" s="12">
        <v>233168</v>
      </c>
      <c r="U18" s="12">
        <v>41127</v>
      </c>
      <c r="V18" s="12">
        <v>240945</v>
      </c>
      <c r="W18" s="12">
        <v>37313</v>
      </c>
      <c r="X18" s="12" t="s">
        <v>4</v>
      </c>
    </row>
    <row r="19" spans="1:24" ht="15.75" customHeight="1">
      <c r="A19" s="165" t="s">
        <v>299</v>
      </c>
      <c r="B19" s="13" t="s">
        <v>4</v>
      </c>
      <c r="C19" s="14" t="s">
        <v>4</v>
      </c>
      <c r="D19" s="14" t="s">
        <v>4</v>
      </c>
      <c r="E19" s="14" t="s">
        <v>4</v>
      </c>
      <c r="F19" s="14" t="s">
        <v>4</v>
      </c>
      <c r="G19" s="14" t="s">
        <v>4</v>
      </c>
      <c r="H19" s="14" t="s">
        <v>4</v>
      </c>
      <c r="I19" s="14" t="s">
        <v>4</v>
      </c>
      <c r="J19" s="14" t="s">
        <v>4</v>
      </c>
      <c r="K19" s="14" t="s">
        <v>4</v>
      </c>
      <c r="L19" s="14" t="s">
        <v>4</v>
      </c>
      <c r="M19" s="14" t="s">
        <v>4</v>
      </c>
      <c r="N19" s="8"/>
      <c r="O19" s="278"/>
      <c r="P19" s="270"/>
      <c r="Q19" s="328" t="s">
        <v>10</v>
      </c>
      <c r="R19" s="329"/>
      <c r="S19" s="19" t="s">
        <v>8</v>
      </c>
      <c r="T19" s="12">
        <v>373664</v>
      </c>
      <c r="U19" s="12">
        <v>237412</v>
      </c>
      <c r="V19" s="12">
        <v>89760</v>
      </c>
      <c r="W19" s="12">
        <v>437979</v>
      </c>
      <c r="X19" s="12">
        <v>86931</v>
      </c>
    </row>
    <row r="20" spans="1:24" ht="15.75" customHeight="1">
      <c r="A20" s="165" t="s">
        <v>300</v>
      </c>
      <c r="B20" s="13" t="s">
        <v>4</v>
      </c>
      <c r="C20" s="14" t="s">
        <v>4</v>
      </c>
      <c r="D20" s="14" t="s">
        <v>4</v>
      </c>
      <c r="E20" s="14" t="s">
        <v>4</v>
      </c>
      <c r="F20" s="14" t="s">
        <v>4</v>
      </c>
      <c r="G20" s="14" t="s">
        <v>4</v>
      </c>
      <c r="H20" s="14" t="s">
        <v>4</v>
      </c>
      <c r="I20" s="14" t="s">
        <v>4</v>
      </c>
      <c r="J20" s="14" t="s">
        <v>4</v>
      </c>
      <c r="K20" s="14" t="s">
        <v>4</v>
      </c>
      <c r="L20" s="14" t="s">
        <v>4</v>
      </c>
      <c r="M20" s="14" t="s">
        <v>4</v>
      </c>
      <c r="N20" s="8"/>
      <c r="O20" s="291" t="s">
        <v>325</v>
      </c>
      <c r="P20" s="271" t="s">
        <v>3</v>
      </c>
      <c r="Q20" s="257"/>
      <c r="R20" s="257"/>
      <c r="S20" s="258"/>
      <c r="T20" s="9">
        <f>SUM(T22)</f>
        <v>175954</v>
      </c>
      <c r="U20" s="9">
        <f>SUM(U22)</f>
        <v>273334</v>
      </c>
      <c r="V20" s="9">
        <f>SUM(V22)</f>
        <v>172839</v>
      </c>
      <c r="W20" s="9">
        <f>SUM(W22)</f>
        <v>86332</v>
      </c>
      <c r="X20" s="9" t="s">
        <v>4</v>
      </c>
    </row>
    <row r="21" spans="1:24" ht="15.75" customHeight="1">
      <c r="A21" s="172" t="s">
        <v>301</v>
      </c>
      <c r="B21" s="45" t="s">
        <v>4</v>
      </c>
      <c r="C21" s="22" t="s">
        <v>4</v>
      </c>
      <c r="D21" s="22" t="s">
        <v>4</v>
      </c>
      <c r="E21" s="21" t="s">
        <v>4</v>
      </c>
      <c r="F21" s="21" t="s">
        <v>4</v>
      </c>
      <c r="G21" s="21" t="s">
        <v>4</v>
      </c>
      <c r="H21" s="22" t="s">
        <v>4</v>
      </c>
      <c r="I21" s="21" t="s">
        <v>4</v>
      </c>
      <c r="J21" s="22" t="s">
        <v>4</v>
      </c>
      <c r="K21" s="22" t="s">
        <v>4</v>
      </c>
      <c r="L21" s="21" t="s">
        <v>4</v>
      </c>
      <c r="M21" s="21" t="s">
        <v>4</v>
      </c>
      <c r="N21" s="8"/>
      <c r="O21" s="277"/>
      <c r="P21" s="262" t="s">
        <v>28</v>
      </c>
      <c r="Q21" s="282" t="s">
        <v>11</v>
      </c>
      <c r="R21" s="287"/>
      <c r="S21" s="23" t="s">
        <v>12</v>
      </c>
      <c r="T21" s="12">
        <v>4</v>
      </c>
      <c r="U21" s="12">
        <v>3</v>
      </c>
      <c r="V21" s="12">
        <v>3</v>
      </c>
      <c r="W21" s="12">
        <v>1</v>
      </c>
      <c r="X21" s="12" t="s">
        <v>4</v>
      </c>
    </row>
    <row r="22" spans="14:24" ht="15.75" customHeight="1">
      <c r="N22" s="8"/>
      <c r="O22" s="278"/>
      <c r="P22" s="261"/>
      <c r="Q22" s="284"/>
      <c r="R22" s="285"/>
      <c r="S22" s="19" t="s">
        <v>8</v>
      </c>
      <c r="T22" s="24">
        <v>175954</v>
      </c>
      <c r="U22" s="24">
        <v>273334</v>
      </c>
      <c r="V22" s="24">
        <v>172839</v>
      </c>
      <c r="W22" s="24">
        <v>86332</v>
      </c>
      <c r="X22" s="48" t="s">
        <v>4</v>
      </c>
    </row>
    <row r="23" spans="14:24" ht="15.75" customHeight="1">
      <c r="N23" s="8"/>
      <c r="O23" s="25" t="s">
        <v>253</v>
      </c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5" t="s">
        <v>33</v>
      </c>
      <c r="P24" s="25"/>
      <c r="Q24" s="25"/>
      <c r="R24" s="25"/>
      <c r="S24" s="25"/>
      <c r="T24" s="25"/>
      <c r="U24" s="25"/>
      <c r="V24" s="25"/>
      <c r="W24" s="25"/>
      <c r="X24" s="25"/>
    </row>
    <row r="25" spans="1:14" s="25" customFormat="1" ht="15.7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25" customFormat="1" ht="15.75" customHeight="1">
      <c r="A26" s="292" t="s">
        <v>302</v>
      </c>
      <c r="B26" s="316" t="s">
        <v>308</v>
      </c>
      <c r="C26" s="295" t="s">
        <v>305</v>
      </c>
      <c r="D26" s="296"/>
      <c r="E26" s="296"/>
      <c r="F26" s="296"/>
      <c r="G26" s="297"/>
      <c r="H26" s="324" t="s">
        <v>310</v>
      </c>
      <c r="I26" s="316" t="s">
        <v>311</v>
      </c>
      <c r="J26" s="324" t="s">
        <v>312</v>
      </c>
      <c r="K26" s="316" t="s">
        <v>313</v>
      </c>
      <c r="L26" s="322" t="s">
        <v>314</v>
      </c>
      <c r="M26" s="26"/>
      <c r="N26" s="26"/>
    </row>
    <row r="27" spans="1:12" s="25" customFormat="1" ht="24" customHeight="1">
      <c r="A27" s="293"/>
      <c r="B27" s="299"/>
      <c r="C27" s="298" t="s">
        <v>309</v>
      </c>
      <c r="D27" s="300" t="s">
        <v>14</v>
      </c>
      <c r="E27" s="301"/>
      <c r="F27" s="300" t="s">
        <v>15</v>
      </c>
      <c r="G27" s="301"/>
      <c r="H27" s="325"/>
      <c r="I27" s="299"/>
      <c r="J27" s="325"/>
      <c r="K27" s="299"/>
      <c r="L27" s="323"/>
    </row>
    <row r="28" spans="1:12" s="25" customFormat="1" ht="6.75" customHeight="1">
      <c r="A28" s="293"/>
      <c r="B28" s="299"/>
      <c r="C28" s="299"/>
      <c r="D28" s="302" t="s">
        <v>307</v>
      </c>
      <c r="E28" s="304" t="s">
        <v>306</v>
      </c>
      <c r="F28" s="302" t="s">
        <v>307</v>
      </c>
      <c r="G28" s="304" t="s">
        <v>306</v>
      </c>
      <c r="H28" s="325"/>
      <c r="I28" s="299"/>
      <c r="J28" s="325"/>
      <c r="K28" s="299"/>
      <c r="L28" s="323"/>
    </row>
    <row r="29" spans="1:12" s="25" customFormat="1" ht="23.25" customHeight="1">
      <c r="A29" s="294"/>
      <c r="B29" s="173" t="s">
        <v>303</v>
      </c>
      <c r="C29" s="174" t="s">
        <v>304</v>
      </c>
      <c r="D29" s="303"/>
      <c r="E29" s="305"/>
      <c r="F29" s="303"/>
      <c r="G29" s="305"/>
      <c r="H29" s="179" t="s">
        <v>16</v>
      </c>
      <c r="I29" s="173" t="s">
        <v>16</v>
      </c>
      <c r="J29" s="179" t="s">
        <v>16</v>
      </c>
      <c r="K29" s="173" t="s">
        <v>16</v>
      </c>
      <c r="L29" s="180" t="s">
        <v>16</v>
      </c>
    </row>
    <row r="30" spans="1:12" s="25" customFormat="1" ht="15.75" customHeight="1">
      <c r="A30" s="44" t="s">
        <v>248</v>
      </c>
      <c r="B30" s="13">
        <v>5</v>
      </c>
      <c r="C30" s="209">
        <f>SUM(D30:G30)</f>
        <v>20.6</v>
      </c>
      <c r="D30" s="210">
        <v>9.1</v>
      </c>
      <c r="E30" s="210">
        <v>7.5</v>
      </c>
      <c r="F30" s="210" t="s">
        <v>4</v>
      </c>
      <c r="G30" s="210">
        <v>4</v>
      </c>
      <c r="H30" s="14">
        <v>1</v>
      </c>
      <c r="I30" s="14" t="s">
        <v>4</v>
      </c>
      <c r="J30" s="14">
        <v>154</v>
      </c>
      <c r="K30" s="14">
        <v>3</v>
      </c>
      <c r="L30" s="14">
        <v>102</v>
      </c>
    </row>
    <row r="31" spans="1:26" s="25" customFormat="1" ht="15.75" customHeight="1">
      <c r="A31" s="166" t="s">
        <v>291</v>
      </c>
      <c r="B31" s="13">
        <v>26</v>
      </c>
      <c r="C31" s="209">
        <f>SUM(D31:G31)</f>
        <v>6.33</v>
      </c>
      <c r="D31" s="210">
        <v>6.33</v>
      </c>
      <c r="E31" s="210" t="s">
        <v>4</v>
      </c>
      <c r="F31" s="210" t="s">
        <v>4</v>
      </c>
      <c r="G31" s="210" t="s">
        <v>4</v>
      </c>
      <c r="H31" s="14">
        <v>12</v>
      </c>
      <c r="I31" s="14" t="s">
        <v>4</v>
      </c>
      <c r="J31" s="14">
        <v>153</v>
      </c>
      <c r="K31" s="14" t="s">
        <v>4</v>
      </c>
      <c r="L31" s="14">
        <v>44</v>
      </c>
      <c r="Z31" s="147"/>
    </row>
    <row r="32" spans="1:12" s="25" customFormat="1" ht="15.75" customHeight="1">
      <c r="A32" s="166" t="s">
        <v>292</v>
      </c>
      <c r="B32" s="13">
        <v>73</v>
      </c>
      <c r="C32" s="209">
        <f>SUM(D32:G32)</f>
        <v>5.4</v>
      </c>
      <c r="D32" s="210">
        <v>5.4</v>
      </c>
      <c r="E32" s="210" t="s">
        <v>4</v>
      </c>
      <c r="F32" s="210" t="s">
        <v>4</v>
      </c>
      <c r="G32" s="210" t="s">
        <v>4</v>
      </c>
      <c r="H32" s="14">
        <v>4</v>
      </c>
      <c r="I32" s="14" t="s">
        <v>4</v>
      </c>
      <c r="J32" s="14">
        <v>221</v>
      </c>
      <c r="K32" s="14" t="s">
        <v>4</v>
      </c>
      <c r="L32" s="14">
        <v>35</v>
      </c>
    </row>
    <row r="33" spans="1:25" s="25" customFormat="1" ht="15.75" customHeight="1">
      <c r="A33" s="166" t="s">
        <v>293</v>
      </c>
      <c r="B33" s="206">
        <v>97</v>
      </c>
      <c r="C33" s="209">
        <f>SUM(D33:G33)</f>
        <v>277.53</v>
      </c>
      <c r="D33" s="209">
        <v>1.03</v>
      </c>
      <c r="E33" s="209">
        <v>255.9</v>
      </c>
      <c r="F33" s="209">
        <v>0.4</v>
      </c>
      <c r="G33" s="209">
        <v>20.2</v>
      </c>
      <c r="H33" s="211">
        <v>2</v>
      </c>
      <c r="I33" s="211" t="s">
        <v>4</v>
      </c>
      <c r="J33" s="211">
        <v>224</v>
      </c>
      <c r="K33" s="211">
        <v>1</v>
      </c>
      <c r="L33" s="7">
        <v>177</v>
      </c>
      <c r="Y33" s="149"/>
    </row>
    <row r="34" spans="1:24" ht="15.75" customHeight="1">
      <c r="A34" s="171" t="s">
        <v>294</v>
      </c>
      <c r="B34" s="15">
        <f>SUM(B36:B43)</f>
        <v>13</v>
      </c>
      <c r="C34" s="217">
        <f>SUM(C36:C43)</f>
        <v>302.16</v>
      </c>
      <c r="D34" s="217">
        <f>SUM(D36:D43)</f>
        <v>0.12</v>
      </c>
      <c r="E34" s="28" t="s">
        <v>4</v>
      </c>
      <c r="F34" s="217">
        <f>SUM(F36:F43)</f>
        <v>0.04</v>
      </c>
      <c r="G34" s="218">
        <f>SUM(G36:G43)</f>
        <v>302</v>
      </c>
      <c r="H34" s="29" t="s">
        <v>4</v>
      </c>
      <c r="I34" s="29" t="s">
        <v>4</v>
      </c>
      <c r="J34" s="15">
        <f>SUM(J36:J43)</f>
        <v>68</v>
      </c>
      <c r="K34" s="29" t="s">
        <v>4</v>
      </c>
      <c r="L34" s="15">
        <f>SUM(L36:L43)</f>
        <v>25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5.75" customHeight="1">
      <c r="A35" s="16"/>
      <c r="B35" s="207"/>
      <c r="C35" s="213"/>
      <c r="D35" s="213"/>
      <c r="E35" s="213"/>
      <c r="F35" s="213"/>
      <c r="G35" s="213"/>
      <c r="H35" s="208"/>
      <c r="I35" s="208"/>
      <c r="J35" s="208"/>
      <c r="K35" s="208"/>
      <c r="L35" s="7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5.75" customHeight="1">
      <c r="A36" s="165" t="s">
        <v>295</v>
      </c>
      <c r="B36" s="13" t="s">
        <v>4</v>
      </c>
      <c r="C36" s="212" t="s">
        <v>4</v>
      </c>
      <c r="D36" s="31" t="s">
        <v>4</v>
      </c>
      <c r="E36" s="31" t="s">
        <v>4</v>
      </c>
      <c r="F36" s="31" t="s">
        <v>4</v>
      </c>
      <c r="G36" s="31" t="s">
        <v>4</v>
      </c>
      <c r="H36" s="14" t="s">
        <v>4</v>
      </c>
      <c r="I36" s="14" t="s">
        <v>4</v>
      </c>
      <c r="J36" s="14" t="s">
        <v>4</v>
      </c>
      <c r="K36" s="14" t="s">
        <v>4</v>
      </c>
      <c r="L36" s="14" t="s">
        <v>4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8" customHeight="1">
      <c r="A37" s="165" t="s">
        <v>296</v>
      </c>
      <c r="B37" s="13">
        <v>13</v>
      </c>
      <c r="C37" s="214">
        <f>SUM(D37:G37)</f>
        <v>302.16</v>
      </c>
      <c r="D37" s="46">
        <v>0.12</v>
      </c>
      <c r="E37" s="31" t="s">
        <v>4</v>
      </c>
      <c r="F37" s="46">
        <v>0.04</v>
      </c>
      <c r="G37" s="212">
        <v>302</v>
      </c>
      <c r="H37" s="14" t="s">
        <v>4</v>
      </c>
      <c r="I37" s="14" t="s">
        <v>4</v>
      </c>
      <c r="J37" s="14">
        <v>66</v>
      </c>
      <c r="K37" s="14" t="s">
        <v>4</v>
      </c>
      <c r="L37" s="14">
        <v>25</v>
      </c>
      <c r="M37" s="8"/>
      <c r="N37" s="8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.75" customHeight="1">
      <c r="A38" s="165" t="s">
        <v>297</v>
      </c>
      <c r="B38" s="13" t="s">
        <v>4</v>
      </c>
      <c r="C38" s="212" t="s">
        <v>4</v>
      </c>
      <c r="D38" s="31" t="s">
        <v>4</v>
      </c>
      <c r="E38" s="31" t="s">
        <v>4</v>
      </c>
      <c r="F38" s="31" t="s">
        <v>4</v>
      </c>
      <c r="G38" s="31" t="s">
        <v>4</v>
      </c>
      <c r="H38" s="14" t="s">
        <v>4</v>
      </c>
      <c r="I38" s="14" t="s">
        <v>4</v>
      </c>
      <c r="J38" s="14" t="s">
        <v>4</v>
      </c>
      <c r="K38" s="14" t="s">
        <v>4</v>
      </c>
      <c r="L38" s="14" t="s">
        <v>4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 customHeight="1">
      <c r="A39" s="165" t="s">
        <v>298</v>
      </c>
      <c r="B39" s="13" t="s">
        <v>4</v>
      </c>
      <c r="C39" s="212" t="s">
        <v>4</v>
      </c>
      <c r="D39" s="31" t="s">
        <v>4</v>
      </c>
      <c r="E39" s="31" t="s">
        <v>4</v>
      </c>
      <c r="F39" s="31" t="s">
        <v>4</v>
      </c>
      <c r="G39" s="31" t="s">
        <v>4</v>
      </c>
      <c r="H39" s="14" t="s">
        <v>4</v>
      </c>
      <c r="I39" s="14" t="s">
        <v>4</v>
      </c>
      <c r="J39" s="14" t="s">
        <v>4</v>
      </c>
      <c r="K39" s="14" t="s">
        <v>4</v>
      </c>
      <c r="L39" s="14" t="s">
        <v>4</v>
      </c>
      <c r="M39" s="32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10" t="s">
        <v>9</v>
      </c>
      <c r="B40" s="13" t="s">
        <v>4</v>
      </c>
      <c r="C40" s="212" t="s">
        <v>4</v>
      </c>
      <c r="D40" s="31" t="s">
        <v>4</v>
      </c>
      <c r="E40" s="31" t="s">
        <v>4</v>
      </c>
      <c r="F40" s="31" t="s">
        <v>4</v>
      </c>
      <c r="G40" s="31" t="s">
        <v>4</v>
      </c>
      <c r="H40" s="14" t="s">
        <v>4</v>
      </c>
      <c r="I40" s="14" t="s">
        <v>4</v>
      </c>
      <c r="J40" s="14">
        <v>1</v>
      </c>
      <c r="K40" s="14" t="s">
        <v>4</v>
      </c>
      <c r="L40" s="14" t="s">
        <v>4</v>
      </c>
      <c r="M40" s="8"/>
      <c r="N40" s="8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5.75" customHeight="1">
      <c r="A41" s="165" t="s">
        <v>299</v>
      </c>
      <c r="B41" s="13" t="s">
        <v>4</v>
      </c>
      <c r="C41" s="212" t="s">
        <v>4</v>
      </c>
      <c r="D41" s="31" t="s">
        <v>4</v>
      </c>
      <c r="E41" s="31" t="s">
        <v>4</v>
      </c>
      <c r="F41" s="31" t="s">
        <v>4</v>
      </c>
      <c r="G41" s="31" t="s">
        <v>4</v>
      </c>
      <c r="H41" s="14" t="s">
        <v>4</v>
      </c>
      <c r="I41" s="14" t="s">
        <v>4</v>
      </c>
      <c r="J41" s="14">
        <v>1</v>
      </c>
      <c r="K41" s="14" t="s">
        <v>4</v>
      </c>
      <c r="L41" s="14" t="s">
        <v>4</v>
      </c>
      <c r="M41" s="8"/>
      <c r="N41" s="8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5.75" customHeight="1">
      <c r="A42" s="165" t="s">
        <v>300</v>
      </c>
      <c r="B42" s="13" t="s">
        <v>4</v>
      </c>
      <c r="C42" s="212" t="s">
        <v>4</v>
      </c>
      <c r="D42" s="31" t="s">
        <v>4</v>
      </c>
      <c r="E42" s="31" t="s">
        <v>4</v>
      </c>
      <c r="F42" s="31" t="s">
        <v>4</v>
      </c>
      <c r="G42" s="31" t="s">
        <v>4</v>
      </c>
      <c r="H42" s="14" t="s">
        <v>4</v>
      </c>
      <c r="I42" s="14" t="s">
        <v>4</v>
      </c>
      <c r="J42" s="14" t="s">
        <v>4</v>
      </c>
      <c r="K42" s="14" t="s">
        <v>4</v>
      </c>
      <c r="L42" s="14" t="s">
        <v>4</v>
      </c>
      <c r="M42" s="8"/>
      <c r="N42" s="8"/>
      <c r="O42" s="251" t="s">
        <v>245</v>
      </c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14" ht="15.75" customHeight="1">
      <c r="A43" s="172" t="s">
        <v>301</v>
      </c>
      <c r="B43" s="45" t="s">
        <v>4</v>
      </c>
      <c r="C43" s="215" t="s">
        <v>4</v>
      </c>
      <c r="D43" s="37" t="s">
        <v>4</v>
      </c>
      <c r="E43" s="37" t="s">
        <v>4</v>
      </c>
      <c r="F43" s="37" t="s">
        <v>4</v>
      </c>
      <c r="G43" s="37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8"/>
      <c r="N43" s="8"/>
    </row>
    <row r="44" spans="12:24" ht="15.75" customHeight="1" thickBot="1">
      <c r="L44" s="8"/>
      <c r="M44" s="8"/>
      <c r="N44" s="8"/>
      <c r="P44" s="5"/>
      <c r="Q44" s="5"/>
      <c r="R44" s="5"/>
      <c r="S44" s="5"/>
      <c r="T44" s="5"/>
      <c r="U44" s="5"/>
      <c r="V44" s="5"/>
      <c r="W44" s="5"/>
      <c r="X44" s="106" t="s">
        <v>242</v>
      </c>
    </row>
    <row r="45" spans="12:24" ht="15.75" customHeight="1" thickBot="1">
      <c r="L45" s="8"/>
      <c r="M45" s="8"/>
      <c r="N45" s="8"/>
      <c r="O45" s="239" t="s">
        <v>326</v>
      </c>
      <c r="P45" s="239"/>
      <c r="Q45" s="239"/>
      <c r="R45" s="239"/>
      <c r="S45" s="242"/>
      <c r="T45" s="47" t="s">
        <v>248</v>
      </c>
      <c r="U45" s="182" t="s">
        <v>316</v>
      </c>
      <c r="V45" s="182" t="s">
        <v>317</v>
      </c>
      <c r="W45" s="182" t="s">
        <v>318</v>
      </c>
      <c r="X45" s="170" t="s">
        <v>319</v>
      </c>
    </row>
    <row r="46" spans="1:24" ht="15.75" customHeight="1">
      <c r="A46" s="313" t="s">
        <v>277</v>
      </c>
      <c r="B46" s="177"/>
      <c r="C46" s="175"/>
      <c r="D46" s="175"/>
      <c r="E46" s="175"/>
      <c r="F46" s="175"/>
      <c r="G46" s="175"/>
      <c r="H46" s="175"/>
      <c r="I46" s="175"/>
      <c r="J46" s="176"/>
      <c r="K46" s="178"/>
      <c r="L46" s="178"/>
      <c r="M46" s="8"/>
      <c r="N46" s="8"/>
      <c r="O46" s="330" t="s">
        <v>243</v>
      </c>
      <c r="P46" s="330"/>
      <c r="Q46" s="330"/>
      <c r="R46" s="34"/>
      <c r="S46" s="183" t="s">
        <v>327</v>
      </c>
      <c r="T46" s="35">
        <v>9933</v>
      </c>
      <c r="U46" s="35">
        <v>10031</v>
      </c>
      <c r="V46" s="35">
        <v>9681</v>
      </c>
      <c r="W46" s="35">
        <v>9191</v>
      </c>
      <c r="X46" s="35">
        <v>8673</v>
      </c>
    </row>
    <row r="47" spans="1:24" ht="15.75" customHeight="1">
      <c r="A47" s="314"/>
      <c r="B47" s="332" t="s">
        <v>429</v>
      </c>
      <c r="C47" s="326" t="s">
        <v>430</v>
      </c>
      <c r="D47" s="326" t="s">
        <v>9</v>
      </c>
      <c r="E47" s="326" t="s">
        <v>17</v>
      </c>
      <c r="F47" s="326" t="s">
        <v>431</v>
      </c>
      <c r="G47" s="327" t="s">
        <v>29</v>
      </c>
      <c r="H47" s="327" t="s">
        <v>30</v>
      </c>
      <c r="I47" s="326" t="s">
        <v>31</v>
      </c>
      <c r="J47" s="279" t="s">
        <v>432</v>
      </c>
      <c r="K47" s="331" t="s">
        <v>433</v>
      </c>
      <c r="L47" s="331"/>
      <c r="M47" s="8"/>
      <c r="N47" s="8"/>
      <c r="O47" s="320"/>
      <c r="P47" s="320"/>
      <c r="Q47" s="320"/>
      <c r="R47" s="36"/>
      <c r="S47" s="184" t="s">
        <v>38</v>
      </c>
      <c r="T47" s="12" t="s">
        <v>4</v>
      </c>
      <c r="U47" s="12" t="s">
        <v>4</v>
      </c>
      <c r="V47" s="12" t="s">
        <v>4</v>
      </c>
      <c r="W47" s="12" t="s">
        <v>4</v>
      </c>
      <c r="X47" s="12" t="s">
        <v>4</v>
      </c>
    </row>
    <row r="48" spans="1:24" ht="15.75" customHeight="1">
      <c r="A48" s="314"/>
      <c r="B48" s="332"/>
      <c r="C48" s="326"/>
      <c r="D48" s="326"/>
      <c r="E48" s="326"/>
      <c r="F48" s="326"/>
      <c r="G48" s="327"/>
      <c r="H48" s="327"/>
      <c r="I48" s="326"/>
      <c r="J48" s="279"/>
      <c r="K48" s="331"/>
      <c r="L48" s="331"/>
      <c r="M48" s="8"/>
      <c r="N48" s="8"/>
      <c r="O48" s="320"/>
      <c r="P48" s="320"/>
      <c r="Q48" s="320"/>
      <c r="R48" s="6"/>
      <c r="S48" s="184" t="s">
        <v>328</v>
      </c>
      <c r="T48" s="12">
        <v>11081</v>
      </c>
      <c r="U48" s="12">
        <v>14208</v>
      </c>
      <c r="V48" s="12">
        <v>15378</v>
      </c>
      <c r="W48" s="12">
        <v>15585</v>
      </c>
      <c r="X48" s="12">
        <v>10904</v>
      </c>
    </row>
    <row r="49" spans="1:19" ht="15.75" customHeight="1">
      <c r="A49" s="314"/>
      <c r="B49" s="332"/>
      <c r="C49" s="326"/>
      <c r="D49" s="326"/>
      <c r="E49" s="326"/>
      <c r="F49" s="326"/>
      <c r="G49" s="327"/>
      <c r="H49" s="327"/>
      <c r="I49" s="326"/>
      <c r="J49" s="279"/>
      <c r="K49" s="331"/>
      <c r="L49" s="331"/>
      <c r="M49" s="8"/>
      <c r="N49" s="8"/>
      <c r="O49" s="6"/>
      <c r="P49" s="6"/>
      <c r="Q49" s="6"/>
      <c r="R49" s="6"/>
      <c r="S49" s="185"/>
    </row>
    <row r="50" spans="1:24" ht="15.75" customHeight="1">
      <c r="A50" s="315"/>
      <c r="B50" s="39" t="s">
        <v>16</v>
      </c>
      <c r="C50" s="38" t="s">
        <v>16</v>
      </c>
      <c r="D50" s="38" t="s">
        <v>16</v>
      </c>
      <c r="E50" s="38" t="s">
        <v>16</v>
      </c>
      <c r="F50" s="38" t="s">
        <v>18</v>
      </c>
      <c r="G50" s="39" t="s">
        <v>16</v>
      </c>
      <c r="H50" s="38" t="s">
        <v>19</v>
      </c>
      <c r="I50" s="38" t="s">
        <v>32</v>
      </c>
      <c r="J50" s="38" t="s">
        <v>32</v>
      </c>
      <c r="K50" s="310" t="s">
        <v>20</v>
      </c>
      <c r="L50" s="310"/>
      <c r="M50" s="8"/>
      <c r="N50" s="8"/>
      <c r="O50" s="320" t="s">
        <v>34</v>
      </c>
      <c r="P50" s="320"/>
      <c r="Q50" s="320"/>
      <c r="R50" s="6"/>
      <c r="S50" s="184" t="s">
        <v>329</v>
      </c>
      <c r="T50" s="12">
        <v>4</v>
      </c>
      <c r="U50" s="12">
        <v>6</v>
      </c>
      <c r="V50" s="12">
        <v>5</v>
      </c>
      <c r="W50" s="12">
        <v>30</v>
      </c>
      <c r="X50" s="12">
        <v>140</v>
      </c>
    </row>
    <row r="51" spans="1:24" ht="15.75" customHeight="1">
      <c r="A51" s="44" t="s">
        <v>248</v>
      </c>
      <c r="B51" s="13" t="s">
        <v>4</v>
      </c>
      <c r="C51" s="14" t="s">
        <v>4</v>
      </c>
      <c r="D51" s="14">
        <v>38</v>
      </c>
      <c r="E51" s="14" t="s">
        <v>4</v>
      </c>
      <c r="F51" s="14" t="s">
        <v>4</v>
      </c>
      <c r="G51" s="14" t="s">
        <v>4</v>
      </c>
      <c r="H51" s="14" t="s">
        <v>4</v>
      </c>
      <c r="I51" s="14" t="s">
        <v>4</v>
      </c>
      <c r="J51" s="14" t="s">
        <v>4</v>
      </c>
      <c r="K51" s="311">
        <v>6792048</v>
      </c>
      <c r="L51" s="311"/>
      <c r="M51" s="8"/>
      <c r="N51" s="8"/>
      <c r="O51" s="320"/>
      <c r="P51" s="320"/>
      <c r="Q51" s="320"/>
      <c r="R51" s="36"/>
      <c r="S51" s="184" t="s">
        <v>38</v>
      </c>
      <c r="T51" s="12" t="s">
        <v>4</v>
      </c>
      <c r="U51" s="12" t="s">
        <v>4</v>
      </c>
      <c r="V51" s="12" t="s">
        <v>4</v>
      </c>
      <c r="W51" s="12" t="s">
        <v>4</v>
      </c>
      <c r="X51" s="12" t="s">
        <v>4</v>
      </c>
    </row>
    <row r="52" spans="1:24" ht="15.75" customHeight="1">
      <c r="A52" s="166" t="s">
        <v>291</v>
      </c>
      <c r="B52" s="13" t="s">
        <v>4</v>
      </c>
      <c r="C52" s="14">
        <v>2</v>
      </c>
      <c r="D52" s="14" t="s">
        <v>4</v>
      </c>
      <c r="E52" s="14" t="s">
        <v>4</v>
      </c>
      <c r="F52" s="14" t="s">
        <v>4</v>
      </c>
      <c r="G52" s="14" t="s">
        <v>4</v>
      </c>
      <c r="H52" s="14" t="s">
        <v>4</v>
      </c>
      <c r="I52" s="14" t="s">
        <v>4</v>
      </c>
      <c r="J52" s="14" t="s">
        <v>4</v>
      </c>
      <c r="K52" s="312">
        <v>3565207</v>
      </c>
      <c r="L52" s="312"/>
      <c r="M52" s="8"/>
      <c r="N52" s="8"/>
      <c r="O52" s="321"/>
      <c r="P52" s="321"/>
      <c r="Q52" s="321"/>
      <c r="R52" s="49"/>
      <c r="S52" s="184" t="s">
        <v>328</v>
      </c>
      <c r="T52" s="12" t="s">
        <v>4</v>
      </c>
      <c r="U52" s="12" t="s">
        <v>4</v>
      </c>
      <c r="V52" s="12" t="s">
        <v>4</v>
      </c>
      <c r="W52" s="12" t="s">
        <v>4</v>
      </c>
      <c r="X52" s="12" t="s">
        <v>4</v>
      </c>
    </row>
    <row r="53" spans="1:24" ht="15.75" customHeight="1">
      <c r="A53" s="166" t="s">
        <v>292</v>
      </c>
      <c r="B53" s="13" t="s">
        <v>4</v>
      </c>
      <c r="C53" s="14" t="s">
        <v>4</v>
      </c>
      <c r="D53" s="14" t="s">
        <v>4</v>
      </c>
      <c r="E53" s="14">
        <v>6</v>
      </c>
      <c r="F53" s="14" t="s">
        <v>4</v>
      </c>
      <c r="G53" s="14">
        <v>211</v>
      </c>
      <c r="H53" s="14">
        <v>1</v>
      </c>
      <c r="I53" s="14">
        <v>171</v>
      </c>
      <c r="J53" s="14" t="s">
        <v>4</v>
      </c>
      <c r="K53" s="312">
        <v>5603602</v>
      </c>
      <c r="L53" s="312"/>
      <c r="M53" s="8"/>
      <c r="N53" s="8"/>
      <c r="O53" s="4" t="s">
        <v>22</v>
      </c>
      <c r="S53" s="43"/>
      <c r="T53" s="43"/>
      <c r="U53" s="43"/>
      <c r="V53" s="43"/>
      <c r="W53" s="43"/>
      <c r="X53" s="43"/>
    </row>
    <row r="54" spans="1:15" ht="15.75" customHeight="1">
      <c r="A54" s="166" t="s">
        <v>293</v>
      </c>
      <c r="B54" s="206" t="s">
        <v>4</v>
      </c>
      <c r="C54" s="7" t="s">
        <v>4</v>
      </c>
      <c r="D54" s="7">
        <v>45</v>
      </c>
      <c r="E54" s="208" t="s">
        <v>4</v>
      </c>
      <c r="F54" s="7" t="s">
        <v>4</v>
      </c>
      <c r="G54" s="216">
        <v>1113</v>
      </c>
      <c r="H54" s="208" t="s">
        <v>4</v>
      </c>
      <c r="I54" s="208" t="s">
        <v>4</v>
      </c>
      <c r="J54" s="208" t="s">
        <v>4</v>
      </c>
      <c r="K54" s="306">
        <v>7424616</v>
      </c>
      <c r="L54" s="307"/>
      <c r="M54" s="8"/>
      <c r="N54" s="8"/>
      <c r="O54" s="147"/>
    </row>
    <row r="55" spans="1:14" ht="15.75" customHeight="1">
      <c r="A55" s="171" t="s">
        <v>294</v>
      </c>
      <c r="B55" s="15">
        <f>SUM(B57:B64)</f>
        <v>1</v>
      </c>
      <c r="C55" s="15">
        <f>SUM(C57:C64)</f>
        <v>2</v>
      </c>
      <c r="D55" s="15">
        <f>SUM(D57:D64)</f>
        <v>24</v>
      </c>
      <c r="E55" s="41" t="s">
        <v>4</v>
      </c>
      <c r="F55" s="30" t="s">
        <v>4</v>
      </c>
      <c r="G55" s="30" t="s">
        <v>4</v>
      </c>
      <c r="H55" s="41" t="s">
        <v>4</v>
      </c>
      <c r="I55" s="41" t="s">
        <v>4</v>
      </c>
      <c r="J55" s="41" t="s">
        <v>4</v>
      </c>
      <c r="K55" s="308">
        <f>SUM(K58:L64)</f>
        <v>1901388</v>
      </c>
      <c r="L55" s="309"/>
      <c r="M55" s="8"/>
      <c r="N55" s="8"/>
    </row>
    <row r="56" spans="1:14" ht="15.75" customHeight="1">
      <c r="A56" s="16"/>
      <c r="B56" s="17"/>
      <c r="C56" s="7"/>
      <c r="D56" s="7"/>
      <c r="E56" s="7"/>
      <c r="F56" s="7"/>
      <c r="G56" s="40"/>
      <c r="H56" s="18"/>
      <c r="I56" s="42"/>
      <c r="J56" s="40"/>
      <c r="K56" s="18"/>
      <c r="L56" s="18"/>
      <c r="M56" s="8"/>
      <c r="N56" s="8"/>
    </row>
    <row r="57" spans="1:14" ht="15.75" customHeight="1">
      <c r="A57" s="165" t="s">
        <v>295</v>
      </c>
      <c r="B57" s="13" t="s">
        <v>4</v>
      </c>
      <c r="C57" s="14" t="s">
        <v>4</v>
      </c>
      <c r="D57" s="14" t="s">
        <v>4</v>
      </c>
      <c r="E57" s="14" t="s">
        <v>4</v>
      </c>
      <c r="F57" s="14" t="s">
        <v>4</v>
      </c>
      <c r="G57" s="14" t="s">
        <v>4</v>
      </c>
      <c r="H57" s="14" t="s">
        <v>4</v>
      </c>
      <c r="I57" s="14" t="s">
        <v>4</v>
      </c>
      <c r="J57" s="14" t="s">
        <v>4</v>
      </c>
      <c r="K57" s="312" t="s">
        <v>4</v>
      </c>
      <c r="L57" s="307"/>
      <c r="M57" s="8"/>
      <c r="N57" s="8"/>
    </row>
    <row r="58" spans="1:14" ht="15.75" customHeight="1">
      <c r="A58" s="165" t="s">
        <v>296</v>
      </c>
      <c r="B58" s="13" t="s">
        <v>4</v>
      </c>
      <c r="C58" s="14">
        <v>2</v>
      </c>
      <c r="D58" s="14">
        <v>23</v>
      </c>
      <c r="E58" s="14" t="s">
        <v>4</v>
      </c>
      <c r="F58" s="14" t="s">
        <v>4</v>
      </c>
      <c r="G58" s="14" t="s">
        <v>4</v>
      </c>
      <c r="H58" s="14" t="s">
        <v>4</v>
      </c>
      <c r="I58" s="14" t="s">
        <v>4</v>
      </c>
      <c r="J58" s="14" t="s">
        <v>4</v>
      </c>
      <c r="K58" s="312">
        <v>973021</v>
      </c>
      <c r="L58" s="307"/>
      <c r="M58" s="8"/>
      <c r="N58" s="8"/>
    </row>
    <row r="59" spans="1:14" ht="15.75" customHeight="1">
      <c r="A59" s="165" t="s">
        <v>297</v>
      </c>
      <c r="B59" s="13" t="s">
        <v>4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312">
        <v>2191</v>
      </c>
      <c r="L59" s="307"/>
      <c r="M59" s="8"/>
      <c r="N59" s="8"/>
    </row>
    <row r="60" spans="1:14" ht="15.75" customHeight="1">
      <c r="A60" s="165" t="s">
        <v>298</v>
      </c>
      <c r="B60" s="13" t="s">
        <v>4</v>
      </c>
      <c r="C60" s="14" t="s">
        <v>4</v>
      </c>
      <c r="D60" s="14" t="s">
        <v>4</v>
      </c>
      <c r="E60" s="14" t="s">
        <v>4</v>
      </c>
      <c r="F60" s="14" t="s">
        <v>4</v>
      </c>
      <c r="G60" s="14" t="s">
        <v>4</v>
      </c>
      <c r="H60" s="14" t="s">
        <v>4</v>
      </c>
      <c r="I60" s="14" t="s">
        <v>4</v>
      </c>
      <c r="J60" s="14" t="s">
        <v>4</v>
      </c>
      <c r="K60" s="312">
        <v>110263</v>
      </c>
      <c r="L60" s="307"/>
      <c r="M60" s="8"/>
      <c r="N60" s="8"/>
    </row>
    <row r="61" spans="1:14" ht="15.75" customHeight="1">
      <c r="A61" s="10" t="s">
        <v>9</v>
      </c>
      <c r="B61" s="13" t="s">
        <v>4</v>
      </c>
      <c r="C61" s="14" t="s">
        <v>4</v>
      </c>
      <c r="D61" s="14">
        <v>1</v>
      </c>
      <c r="E61" s="14" t="s">
        <v>4</v>
      </c>
      <c r="F61" s="14" t="s">
        <v>4</v>
      </c>
      <c r="G61" s="14" t="s">
        <v>4</v>
      </c>
      <c r="H61" s="14" t="s">
        <v>4</v>
      </c>
      <c r="I61" s="14" t="s">
        <v>4</v>
      </c>
      <c r="J61" s="14" t="s">
        <v>4</v>
      </c>
      <c r="K61" s="312">
        <v>65000</v>
      </c>
      <c r="L61" s="307"/>
      <c r="M61" s="8"/>
      <c r="N61" s="8"/>
    </row>
    <row r="62" spans="1:14" ht="15.75" customHeight="1">
      <c r="A62" s="165" t="s">
        <v>299</v>
      </c>
      <c r="B62" s="13">
        <v>1</v>
      </c>
      <c r="C62" s="14" t="s">
        <v>4</v>
      </c>
      <c r="D62" s="14" t="s">
        <v>4</v>
      </c>
      <c r="E62" s="14" t="s">
        <v>4</v>
      </c>
      <c r="F62" s="14" t="s">
        <v>4</v>
      </c>
      <c r="G62" s="14" t="s">
        <v>4</v>
      </c>
      <c r="H62" s="14" t="s">
        <v>4</v>
      </c>
      <c r="I62" s="14" t="s">
        <v>4</v>
      </c>
      <c r="J62" s="14" t="s">
        <v>4</v>
      </c>
      <c r="K62" s="312">
        <v>750913</v>
      </c>
      <c r="L62" s="307"/>
      <c r="M62" s="8"/>
      <c r="N62" s="8"/>
    </row>
    <row r="63" spans="1:14" ht="15.75" customHeight="1">
      <c r="A63" s="165" t="s">
        <v>300</v>
      </c>
      <c r="B63" s="13" t="s">
        <v>4</v>
      </c>
      <c r="C63" s="14" t="s">
        <v>4</v>
      </c>
      <c r="D63" s="14" t="s">
        <v>4</v>
      </c>
      <c r="E63" s="14" t="s">
        <v>4</v>
      </c>
      <c r="F63" s="14" t="s">
        <v>4</v>
      </c>
      <c r="G63" s="14" t="s">
        <v>4</v>
      </c>
      <c r="H63" s="14" t="s">
        <v>4</v>
      </c>
      <c r="I63" s="14" t="s">
        <v>4</v>
      </c>
      <c r="J63" s="14" t="s">
        <v>4</v>
      </c>
      <c r="K63" s="312" t="s">
        <v>4</v>
      </c>
      <c r="L63" s="317"/>
      <c r="M63" s="8"/>
      <c r="N63" s="8"/>
    </row>
    <row r="64" spans="1:14" ht="15.75" customHeight="1">
      <c r="A64" s="172" t="s">
        <v>301</v>
      </c>
      <c r="B64" s="20" t="s">
        <v>4</v>
      </c>
      <c r="C64" s="21" t="s">
        <v>4</v>
      </c>
      <c r="D64" s="21" t="s">
        <v>4</v>
      </c>
      <c r="E64" s="21" t="s">
        <v>4</v>
      </c>
      <c r="F64" s="21" t="s">
        <v>4</v>
      </c>
      <c r="G64" s="21" t="s">
        <v>4</v>
      </c>
      <c r="H64" s="21" t="s">
        <v>4</v>
      </c>
      <c r="I64" s="21" t="s">
        <v>4</v>
      </c>
      <c r="J64" s="21" t="s">
        <v>4</v>
      </c>
      <c r="K64" s="318" t="s">
        <v>4</v>
      </c>
      <c r="L64" s="319"/>
      <c r="M64" s="8"/>
      <c r="N64" s="8"/>
    </row>
    <row r="65" spans="1:14" ht="15" customHeight="1">
      <c r="A65" s="4" t="s">
        <v>21</v>
      </c>
      <c r="M65" s="8"/>
      <c r="N65" s="8"/>
    </row>
    <row r="66" spans="13:14" ht="15.75" customHeight="1">
      <c r="M66" s="8"/>
      <c r="N66" s="8"/>
    </row>
    <row r="67" spans="13:14" ht="15.75" customHeight="1">
      <c r="M67" s="8"/>
      <c r="N67" s="8"/>
    </row>
    <row r="68" ht="15.75" customHeight="1"/>
    <row r="69" ht="15.75" customHeight="1"/>
  </sheetData>
  <sheetProtection/>
  <mergeCells count="80">
    <mergeCell ref="K47:L49"/>
    <mergeCell ref="B47:B49"/>
    <mergeCell ref="C47:C49"/>
    <mergeCell ref="D47:D49"/>
    <mergeCell ref="E47:E49"/>
    <mergeCell ref="H26:H28"/>
    <mergeCell ref="O50:Q52"/>
    <mergeCell ref="L26:L28"/>
    <mergeCell ref="I26:I28"/>
    <mergeCell ref="J26:J28"/>
    <mergeCell ref="K26:K28"/>
    <mergeCell ref="F47:F49"/>
    <mergeCell ref="G47:G49"/>
    <mergeCell ref="H47:H49"/>
    <mergeCell ref="I47:I49"/>
    <mergeCell ref="F28:F29"/>
    <mergeCell ref="A46:A50"/>
    <mergeCell ref="B26:B28"/>
    <mergeCell ref="K63:L63"/>
    <mergeCell ref="K64:L64"/>
    <mergeCell ref="K59:L59"/>
    <mergeCell ref="K60:L60"/>
    <mergeCell ref="K61:L61"/>
    <mergeCell ref="K62:L62"/>
    <mergeCell ref="K57:L57"/>
    <mergeCell ref="K58:L58"/>
    <mergeCell ref="K54:L54"/>
    <mergeCell ref="K55:L55"/>
    <mergeCell ref="K50:L50"/>
    <mergeCell ref="K51:L51"/>
    <mergeCell ref="K52:L52"/>
    <mergeCell ref="K53:L53"/>
    <mergeCell ref="A26:A29"/>
    <mergeCell ref="C26:G26"/>
    <mergeCell ref="C27:C28"/>
    <mergeCell ref="D27:E27"/>
    <mergeCell ref="F27:G27"/>
    <mergeCell ref="D28:D29"/>
    <mergeCell ref="E28:E29"/>
    <mergeCell ref="G28:G29"/>
    <mergeCell ref="J47:J49"/>
    <mergeCell ref="O7:O15"/>
    <mergeCell ref="P7:S7"/>
    <mergeCell ref="Q8:R9"/>
    <mergeCell ref="Q10:R11"/>
    <mergeCell ref="Q12:R13"/>
    <mergeCell ref="O20:O22"/>
    <mergeCell ref="Q14:R15"/>
    <mergeCell ref="Q19:R19"/>
    <mergeCell ref="O46:Q48"/>
    <mergeCell ref="C5:C7"/>
    <mergeCell ref="D6:D7"/>
    <mergeCell ref="L6:L7"/>
    <mergeCell ref="M6:M7"/>
    <mergeCell ref="P21:P22"/>
    <mergeCell ref="P8:P15"/>
    <mergeCell ref="P17:P19"/>
    <mergeCell ref="P16:S16"/>
    <mergeCell ref="Q17:R18"/>
    <mergeCell ref="O16:O19"/>
    <mergeCell ref="A2:X2"/>
    <mergeCell ref="A3:M3"/>
    <mergeCell ref="O3:X3"/>
    <mergeCell ref="A5:A7"/>
    <mergeCell ref="B5:B7"/>
    <mergeCell ref="O6:S6"/>
    <mergeCell ref="H5:M5"/>
    <mergeCell ref="E6:E7"/>
    <mergeCell ref="F6:F7"/>
    <mergeCell ref="D5:G5"/>
    <mergeCell ref="O5:S5"/>
    <mergeCell ref="O45:S45"/>
    <mergeCell ref="I6:I7"/>
    <mergeCell ref="J6:J7"/>
    <mergeCell ref="G6:G7"/>
    <mergeCell ref="H6:H7"/>
    <mergeCell ref="K6:K7"/>
    <mergeCell ref="P20:S20"/>
    <mergeCell ref="O42:X42"/>
    <mergeCell ref="Q21:R22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SheetLayoutView="75" zoomScalePageLayoutView="0" workbookViewId="0" topLeftCell="J1">
      <selection activeCell="V1" sqref="V1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1.19921875" style="4" customWidth="1"/>
    <col min="6" max="10" width="13.59765625" style="4" customWidth="1"/>
    <col min="11" max="11" width="8.1992187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7" style="4" customWidth="1"/>
    <col min="17" max="17" width="2.09765625" style="4" customWidth="1"/>
    <col min="18" max="18" width="7.59765625" style="4" customWidth="1"/>
    <col min="19" max="23" width="12.59765625" style="4" customWidth="1"/>
    <col min="24" max="16384" width="10.59765625" style="4" customWidth="1"/>
  </cols>
  <sheetData>
    <row r="1" spans="1:23" s="2" customFormat="1" ht="14.25">
      <c r="A1" s="1" t="s">
        <v>74</v>
      </c>
      <c r="B1" s="1"/>
      <c r="W1" s="3" t="s">
        <v>75</v>
      </c>
    </row>
    <row r="2" spans="1:23" s="141" customFormat="1" ht="17.25">
      <c r="A2" s="251" t="s">
        <v>246</v>
      </c>
      <c r="B2" s="251"/>
      <c r="C2" s="251"/>
      <c r="D2" s="251"/>
      <c r="E2" s="251"/>
      <c r="F2" s="251"/>
      <c r="G2" s="251"/>
      <c r="H2" s="251"/>
      <c r="I2" s="251"/>
      <c r="J2" s="251"/>
      <c r="K2" s="142"/>
      <c r="L2" s="251" t="s">
        <v>247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3:23" ht="15" thickBot="1">
      <c r="C3" s="5"/>
      <c r="D3" s="5"/>
      <c r="E3" s="5"/>
      <c r="F3" s="5"/>
      <c r="G3" s="5"/>
      <c r="H3" s="5"/>
      <c r="I3" s="5"/>
      <c r="J3" s="7" t="s">
        <v>76</v>
      </c>
      <c r="K3" s="8"/>
      <c r="N3" s="5"/>
      <c r="O3" s="5"/>
      <c r="P3" s="5"/>
      <c r="Q3" s="5"/>
      <c r="R3" s="5"/>
      <c r="S3" s="5"/>
      <c r="T3" s="5"/>
      <c r="U3" s="5"/>
      <c r="V3" s="5"/>
      <c r="W3" s="7" t="s">
        <v>1</v>
      </c>
    </row>
    <row r="4" spans="1:24" ht="14.25">
      <c r="A4" s="239" t="s">
        <v>330</v>
      </c>
      <c r="B4" s="240"/>
      <c r="C4" s="240"/>
      <c r="D4" s="240"/>
      <c r="E4" s="241"/>
      <c r="F4" s="182" t="s">
        <v>251</v>
      </c>
      <c r="G4" s="182" t="s">
        <v>316</v>
      </c>
      <c r="H4" s="182" t="s">
        <v>331</v>
      </c>
      <c r="I4" s="182" t="s">
        <v>332</v>
      </c>
      <c r="J4" s="181" t="s">
        <v>333</v>
      </c>
      <c r="K4" s="61"/>
      <c r="L4" s="239" t="s">
        <v>334</v>
      </c>
      <c r="M4" s="240"/>
      <c r="N4" s="240"/>
      <c r="O4" s="240"/>
      <c r="P4" s="240"/>
      <c r="Q4" s="240"/>
      <c r="R4" s="241"/>
      <c r="S4" s="182" t="s">
        <v>251</v>
      </c>
      <c r="T4" s="182" t="s">
        <v>335</v>
      </c>
      <c r="U4" s="182" t="s">
        <v>336</v>
      </c>
      <c r="V4" s="182" t="s">
        <v>337</v>
      </c>
      <c r="W4" s="181" t="s">
        <v>338</v>
      </c>
      <c r="X4" s="70"/>
    </row>
    <row r="5" spans="1:23" ht="14.25">
      <c r="A5" s="52"/>
      <c r="B5" s="52"/>
      <c r="C5" s="339" t="s">
        <v>339</v>
      </c>
      <c r="D5" s="339"/>
      <c r="E5" s="350"/>
      <c r="F5" s="204">
        <v>40100</v>
      </c>
      <c r="G5" s="204">
        <v>32200</v>
      </c>
      <c r="H5" s="204">
        <v>17500</v>
      </c>
      <c r="I5" s="204">
        <v>15600</v>
      </c>
      <c r="J5" s="204">
        <v>53000</v>
      </c>
      <c r="K5" s="8"/>
      <c r="L5" s="351" t="s">
        <v>77</v>
      </c>
      <c r="M5" s="352"/>
      <c r="N5" s="353"/>
      <c r="O5" s="353"/>
      <c r="P5" s="353"/>
      <c r="Q5" s="353"/>
      <c r="R5" s="354"/>
      <c r="S5" s="204">
        <f>SUM(S7,S8,S23,)</f>
        <v>3055424</v>
      </c>
      <c r="T5" s="204">
        <f>SUM(T7,T8,T23,)</f>
        <v>2296678</v>
      </c>
      <c r="U5" s="204">
        <f>SUM(U7,U8,U23,)</f>
        <v>5454299</v>
      </c>
      <c r="V5" s="204">
        <f>SUM(V7,V8,V23,)</f>
        <v>5685899</v>
      </c>
      <c r="W5" s="204">
        <f>SUM(W7,W8,W23,)</f>
        <v>1125263</v>
      </c>
    </row>
    <row r="6" spans="1:23" ht="14.25">
      <c r="A6" s="348" t="s">
        <v>35</v>
      </c>
      <c r="B6" s="53"/>
      <c r="C6" s="348" t="s">
        <v>36</v>
      </c>
      <c r="D6" s="348"/>
      <c r="E6" s="349"/>
      <c r="F6" s="55">
        <v>27800</v>
      </c>
      <c r="G6" s="55">
        <v>23300</v>
      </c>
      <c r="H6" s="55">
        <v>11600</v>
      </c>
      <c r="I6" s="55">
        <v>11500</v>
      </c>
      <c r="J6" s="55">
        <v>26100</v>
      </c>
      <c r="K6" s="56"/>
      <c r="L6" s="335" t="s">
        <v>343</v>
      </c>
      <c r="M6" s="57"/>
      <c r="N6" s="339" t="s">
        <v>37</v>
      </c>
      <c r="O6" s="339"/>
      <c r="P6" s="340"/>
      <c r="Q6" s="340"/>
      <c r="R6" s="341"/>
      <c r="S6" s="9">
        <v>7</v>
      </c>
      <c r="T6" s="9">
        <v>1</v>
      </c>
      <c r="U6" s="9">
        <v>4</v>
      </c>
      <c r="V6" s="9">
        <v>4</v>
      </c>
      <c r="W6" s="9">
        <v>0</v>
      </c>
    </row>
    <row r="7" spans="1:23" ht="14.25">
      <c r="A7" s="348"/>
      <c r="B7" s="53"/>
      <c r="C7" s="348" t="s">
        <v>340</v>
      </c>
      <c r="D7" s="348"/>
      <c r="E7" s="349"/>
      <c r="F7" s="55">
        <v>3880</v>
      </c>
      <c r="G7" s="55">
        <v>3780</v>
      </c>
      <c r="H7" s="55">
        <v>1940</v>
      </c>
      <c r="I7" s="55">
        <v>1820</v>
      </c>
      <c r="J7" s="55">
        <v>10100</v>
      </c>
      <c r="K7" s="8"/>
      <c r="L7" s="336"/>
      <c r="M7" s="58"/>
      <c r="N7" s="342" t="s">
        <v>38</v>
      </c>
      <c r="O7" s="342"/>
      <c r="P7" s="343"/>
      <c r="Q7" s="343"/>
      <c r="R7" s="344"/>
      <c r="S7" s="9">
        <v>925509</v>
      </c>
      <c r="T7" s="9">
        <v>109411</v>
      </c>
      <c r="U7" s="9">
        <v>634259</v>
      </c>
      <c r="V7" s="9">
        <v>634259</v>
      </c>
      <c r="W7" s="9">
        <v>0</v>
      </c>
    </row>
    <row r="8" spans="1:23" ht="14.25">
      <c r="A8" s="53"/>
      <c r="B8" s="53"/>
      <c r="C8" s="348" t="s">
        <v>341</v>
      </c>
      <c r="D8" s="348"/>
      <c r="E8" s="349"/>
      <c r="F8" s="151">
        <v>2.8</v>
      </c>
      <c r="G8" s="151">
        <v>2.7</v>
      </c>
      <c r="H8" s="151">
        <v>1.4</v>
      </c>
      <c r="I8" s="151">
        <v>1.3</v>
      </c>
      <c r="J8" s="151">
        <v>7.5</v>
      </c>
      <c r="K8" s="8"/>
      <c r="L8" s="33"/>
      <c r="M8" s="33"/>
      <c r="N8" s="339" t="s">
        <v>39</v>
      </c>
      <c r="O8" s="339"/>
      <c r="P8" s="340"/>
      <c r="Q8" s="340"/>
      <c r="R8" s="341"/>
      <c r="S8" s="55">
        <f>SUM(S10,S12,S14,S16,S18,S20,S22)</f>
        <v>19425</v>
      </c>
      <c r="T8" s="55">
        <f>SUM(T10,T12,T14,T16,T18,T20,T22)</f>
        <v>30064</v>
      </c>
      <c r="U8" s="55">
        <f>SUM(U10,U12,U14,U16,U18,U20,U22)</f>
        <v>36633</v>
      </c>
      <c r="V8" s="55">
        <f>SUM(V10,V12,V14,V16,V18,V20,V22)</f>
        <v>65669</v>
      </c>
      <c r="W8" s="55">
        <f>SUM(W10,W12,W14,W16,W18,W20,W22)</f>
        <v>35506</v>
      </c>
    </row>
    <row r="9" spans="1:23" ht="14.25">
      <c r="A9" s="59"/>
      <c r="B9" s="59"/>
      <c r="C9" s="59"/>
      <c r="D9" s="59"/>
      <c r="E9" s="60"/>
      <c r="F9" s="71"/>
      <c r="G9" s="72"/>
      <c r="H9" s="72"/>
      <c r="I9" s="72"/>
      <c r="J9" s="72"/>
      <c r="K9" s="8"/>
      <c r="L9" s="61"/>
      <c r="M9" s="61"/>
      <c r="N9" s="334" t="s">
        <v>40</v>
      </c>
      <c r="O9" s="334"/>
      <c r="P9" s="345"/>
      <c r="Q9" s="62"/>
      <c r="R9" s="10" t="s">
        <v>41</v>
      </c>
      <c r="S9" s="63">
        <v>1</v>
      </c>
      <c r="T9" s="63">
        <v>5</v>
      </c>
      <c r="U9" s="63">
        <v>2</v>
      </c>
      <c r="V9" s="63">
        <v>18</v>
      </c>
      <c r="W9" s="63">
        <v>4</v>
      </c>
    </row>
    <row r="10" spans="1:23" ht="14.25">
      <c r="A10" s="59"/>
      <c r="B10" s="59"/>
      <c r="C10" s="59"/>
      <c r="D10" s="59"/>
      <c r="E10" s="60"/>
      <c r="F10" s="72"/>
      <c r="G10" s="72"/>
      <c r="H10" s="72"/>
      <c r="I10" s="72"/>
      <c r="J10" s="72"/>
      <c r="K10" s="8"/>
      <c r="L10" s="61"/>
      <c r="M10" s="61"/>
      <c r="N10" s="345"/>
      <c r="O10" s="345"/>
      <c r="P10" s="345"/>
      <c r="Q10" s="62"/>
      <c r="R10" s="10" t="s">
        <v>42</v>
      </c>
      <c r="S10" s="63">
        <v>798</v>
      </c>
      <c r="T10" s="63">
        <v>5514</v>
      </c>
      <c r="U10" s="63">
        <v>1897</v>
      </c>
      <c r="V10" s="63">
        <v>20212</v>
      </c>
      <c r="W10" s="63">
        <v>3791</v>
      </c>
    </row>
    <row r="11" spans="1:23" ht="14.25">
      <c r="A11" s="64"/>
      <c r="B11" s="64"/>
      <c r="C11" s="64"/>
      <c r="D11" s="64"/>
      <c r="E11" s="65"/>
      <c r="F11" s="203"/>
      <c r="G11" s="70"/>
      <c r="H11" s="70"/>
      <c r="I11" s="70"/>
      <c r="J11" s="70"/>
      <c r="K11" s="8"/>
      <c r="L11" s="61"/>
      <c r="M11" s="61"/>
      <c r="N11" s="334" t="s">
        <v>43</v>
      </c>
      <c r="O11" s="334"/>
      <c r="P11" s="345"/>
      <c r="Q11" s="62"/>
      <c r="R11" s="10" t="s">
        <v>41</v>
      </c>
      <c r="S11" s="63" t="s">
        <v>4</v>
      </c>
      <c r="T11" s="63" t="s">
        <v>4</v>
      </c>
      <c r="U11" s="63" t="s">
        <v>4</v>
      </c>
      <c r="V11" s="63">
        <v>1</v>
      </c>
      <c r="W11" s="63">
        <v>1</v>
      </c>
    </row>
    <row r="12" spans="1:23" ht="14.25">
      <c r="A12" s="64"/>
      <c r="B12" s="64"/>
      <c r="C12" s="64"/>
      <c r="D12" s="64"/>
      <c r="E12" s="65"/>
      <c r="F12" s="70"/>
      <c r="G12" s="70"/>
      <c r="H12" s="70"/>
      <c r="I12" s="70"/>
      <c r="J12" s="70"/>
      <c r="K12" s="8"/>
      <c r="L12" s="36"/>
      <c r="M12" s="36"/>
      <c r="N12" s="345"/>
      <c r="O12" s="345"/>
      <c r="P12" s="345"/>
      <c r="Q12" s="62"/>
      <c r="R12" s="10" t="s">
        <v>42</v>
      </c>
      <c r="S12" s="63" t="s">
        <v>4</v>
      </c>
      <c r="T12" s="63" t="s">
        <v>4</v>
      </c>
      <c r="U12" s="63" t="s">
        <v>4</v>
      </c>
      <c r="V12" s="63">
        <v>10041</v>
      </c>
      <c r="W12" s="63">
        <v>1649</v>
      </c>
    </row>
    <row r="13" spans="1:23" ht="14.25">
      <c r="A13" s="59"/>
      <c r="B13" s="59"/>
      <c r="C13" s="333" t="s">
        <v>13</v>
      </c>
      <c r="D13" s="66"/>
      <c r="E13" s="54" t="s">
        <v>44</v>
      </c>
      <c r="F13" s="55">
        <v>33200</v>
      </c>
      <c r="G13" s="55">
        <v>25800</v>
      </c>
      <c r="H13" s="55">
        <v>5540</v>
      </c>
      <c r="I13" s="55">
        <v>5100</v>
      </c>
      <c r="J13" s="55">
        <v>33900</v>
      </c>
      <c r="K13" s="56"/>
      <c r="L13" s="61"/>
      <c r="M13" s="61"/>
      <c r="N13" s="334" t="s">
        <v>45</v>
      </c>
      <c r="O13" s="334"/>
      <c r="P13" s="345"/>
      <c r="Q13" s="62"/>
      <c r="R13" s="10" t="s">
        <v>41</v>
      </c>
      <c r="S13" s="63" t="s">
        <v>4</v>
      </c>
      <c r="T13" s="63" t="s">
        <v>4</v>
      </c>
      <c r="U13" s="63">
        <v>1</v>
      </c>
      <c r="V13" s="63">
        <v>7</v>
      </c>
      <c r="W13" s="63">
        <v>2</v>
      </c>
    </row>
    <row r="14" spans="1:23" ht="14.25">
      <c r="A14" s="59"/>
      <c r="B14" s="59"/>
      <c r="C14" s="333"/>
      <c r="D14" s="67"/>
      <c r="E14" s="54" t="s">
        <v>46</v>
      </c>
      <c r="F14" s="55">
        <v>3240</v>
      </c>
      <c r="G14" s="205">
        <v>2890</v>
      </c>
      <c r="H14" s="205">
        <v>1090</v>
      </c>
      <c r="I14" s="205">
        <v>1020</v>
      </c>
      <c r="J14" s="205">
        <f>SUM(J16,J18,J20,J22)</f>
        <v>7520</v>
      </c>
      <c r="K14" s="56"/>
      <c r="L14" s="337" t="s">
        <v>344</v>
      </c>
      <c r="M14" s="36"/>
      <c r="N14" s="345"/>
      <c r="O14" s="345"/>
      <c r="P14" s="345"/>
      <c r="Q14" s="62"/>
      <c r="R14" s="10" t="s">
        <v>42</v>
      </c>
      <c r="S14" s="63" t="s">
        <v>4</v>
      </c>
      <c r="T14" s="63" t="s">
        <v>4</v>
      </c>
      <c r="U14" s="63">
        <v>1176</v>
      </c>
      <c r="V14" s="63">
        <v>6573</v>
      </c>
      <c r="W14" s="63">
        <v>1864</v>
      </c>
    </row>
    <row r="15" spans="1:23" ht="14.25">
      <c r="A15" s="61"/>
      <c r="B15" s="61"/>
      <c r="C15" s="334" t="s">
        <v>47</v>
      </c>
      <c r="D15" s="36"/>
      <c r="E15" s="10" t="s">
        <v>44</v>
      </c>
      <c r="F15" s="12">
        <v>5330</v>
      </c>
      <c r="G15" s="12">
        <v>3220</v>
      </c>
      <c r="H15" s="12">
        <v>5180</v>
      </c>
      <c r="I15" s="12">
        <v>5050</v>
      </c>
      <c r="J15" s="12">
        <v>5980</v>
      </c>
      <c r="K15" s="8"/>
      <c r="L15" s="338"/>
      <c r="M15" s="61"/>
      <c r="N15" s="346" t="s">
        <v>48</v>
      </c>
      <c r="O15" s="346"/>
      <c r="P15" s="347"/>
      <c r="Q15" s="69"/>
      <c r="R15" s="10" t="s">
        <v>41</v>
      </c>
      <c r="S15" s="63" t="s">
        <v>4</v>
      </c>
      <c r="T15" s="63" t="s">
        <v>4</v>
      </c>
      <c r="U15" s="63" t="s">
        <v>4</v>
      </c>
      <c r="V15" s="63" t="s">
        <v>4</v>
      </c>
      <c r="W15" s="63" t="s">
        <v>4</v>
      </c>
    </row>
    <row r="16" spans="1:23" ht="14.25">
      <c r="A16" s="70"/>
      <c r="B16" s="61"/>
      <c r="C16" s="334"/>
      <c r="D16" s="36"/>
      <c r="E16" s="10" t="s">
        <v>46</v>
      </c>
      <c r="F16" s="12">
        <v>942</v>
      </c>
      <c r="G16" s="12">
        <v>563</v>
      </c>
      <c r="H16" s="12">
        <v>960</v>
      </c>
      <c r="I16" s="12">
        <v>989</v>
      </c>
      <c r="J16" s="12">
        <v>1450</v>
      </c>
      <c r="K16" s="8"/>
      <c r="L16" s="338"/>
      <c r="M16" s="36"/>
      <c r="N16" s="347"/>
      <c r="O16" s="347"/>
      <c r="P16" s="347"/>
      <c r="Q16" s="69"/>
      <c r="R16" s="10" t="s">
        <v>42</v>
      </c>
      <c r="S16" s="63" t="s">
        <v>4</v>
      </c>
      <c r="T16" s="63" t="s">
        <v>4</v>
      </c>
      <c r="U16" s="63" t="s">
        <v>4</v>
      </c>
      <c r="V16" s="63" t="s">
        <v>4</v>
      </c>
      <c r="W16" s="63" t="s">
        <v>4</v>
      </c>
    </row>
    <row r="17" spans="1:23" ht="14.25">
      <c r="A17" s="337" t="s">
        <v>342</v>
      </c>
      <c r="B17" s="61"/>
      <c r="C17" s="334" t="s">
        <v>49</v>
      </c>
      <c r="D17" s="36"/>
      <c r="E17" s="10" t="s">
        <v>44</v>
      </c>
      <c r="F17" s="12">
        <v>18</v>
      </c>
      <c r="G17" s="12">
        <v>208</v>
      </c>
      <c r="H17" s="12">
        <v>362</v>
      </c>
      <c r="I17" s="12">
        <v>40</v>
      </c>
      <c r="J17" s="12" t="s">
        <v>4</v>
      </c>
      <c r="K17" s="8"/>
      <c r="L17" s="61"/>
      <c r="M17" s="61"/>
      <c r="N17" s="334" t="s">
        <v>50</v>
      </c>
      <c r="O17" s="334"/>
      <c r="P17" s="345"/>
      <c r="Q17" s="62"/>
      <c r="R17" s="10" t="s">
        <v>41</v>
      </c>
      <c r="S17" s="63">
        <v>17</v>
      </c>
      <c r="T17" s="63">
        <v>26</v>
      </c>
      <c r="U17" s="63">
        <v>33</v>
      </c>
      <c r="V17" s="63">
        <v>35</v>
      </c>
      <c r="W17" s="63">
        <v>15</v>
      </c>
    </row>
    <row r="18" spans="1:23" ht="14.25">
      <c r="A18" s="338"/>
      <c r="B18" s="61"/>
      <c r="C18" s="334"/>
      <c r="D18" s="36"/>
      <c r="E18" s="10" t="s">
        <v>46</v>
      </c>
      <c r="F18" s="12">
        <v>12</v>
      </c>
      <c r="G18" s="12">
        <v>112</v>
      </c>
      <c r="H18" s="12">
        <v>132</v>
      </c>
      <c r="I18" s="12">
        <v>13</v>
      </c>
      <c r="J18" s="12" t="s">
        <v>4</v>
      </c>
      <c r="K18" s="8"/>
      <c r="L18" s="61"/>
      <c r="M18" s="61"/>
      <c r="N18" s="345"/>
      <c r="O18" s="345"/>
      <c r="P18" s="345"/>
      <c r="Q18" s="62"/>
      <c r="R18" s="10" t="s">
        <v>42</v>
      </c>
      <c r="S18" s="63">
        <v>18627</v>
      </c>
      <c r="T18" s="63">
        <v>24550</v>
      </c>
      <c r="U18" s="63">
        <v>33560</v>
      </c>
      <c r="V18" s="63">
        <v>28843</v>
      </c>
      <c r="W18" s="63">
        <v>28202</v>
      </c>
    </row>
    <row r="19" spans="1:23" ht="14.25">
      <c r="A19" s="61"/>
      <c r="B19" s="61"/>
      <c r="C19" s="334" t="s">
        <v>51</v>
      </c>
      <c r="D19" s="36"/>
      <c r="E19" s="10" t="s">
        <v>44</v>
      </c>
      <c r="F19" s="12" t="s">
        <v>4</v>
      </c>
      <c r="G19" s="12" t="s">
        <v>4</v>
      </c>
      <c r="H19" s="12" t="s">
        <v>4</v>
      </c>
      <c r="I19" s="12" t="s">
        <v>4</v>
      </c>
      <c r="J19" s="12">
        <v>1840</v>
      </c>
      <c r="K19" s="8"/>
      <c r="L19" s="61"/>
      <c r="M19" s="61"/>
      <c r="N19" s="334" t="s">
        <v>52</v>
      </c>
      <c r="O19" s="334"/>
      <c r="P19" s="345"/>
      <c r="Q19" s="62"/>
      <c r="R19" s="10" t="s">
        <v>41</v>
      </c>
      <c r="S19" s="63" t="s">
        <v>4</v>
      </c>
      <c r="T19" s="63" t="s">
        <v>4</v>
      </c>
      <c r="U19" s="63" t="s">
        <v>4</v>
      </c>
      <c r="V19" s="63" t="s">
        <v>4</v>
      </c>
      <c r="W19" s="63" t="s">
        <v>4</v>
      </c>
    </row>
    <row r="20" spans="1:23" ht="14.25">
      <c r="A20" s="61"/>
      <c r="B20" s="61"/>
      <c r="C20" s="334"/>
      <c r="D20" s="36"/>
      <c r="E20" s="10" t="s">
        <v>46</v>
      </c>
      <c r="F20" s="12" t="s">
        <v>4</v>
      </c>
      <c r="G20" s="12" t="s">
        <v>4</v>
      </c>
      <c r="H20" s="12" t="s">
        <v>4</v>
      </c>
      <c r="I20" s="12" t="s">
        <v>4</v>
      </c>
      <c r="J20" s="12">
        <v>960</v>
      </c>
      <c r="K20" s="8"/>
      <c r="L20" s="61"/>
      <c r="M20" s="61"/>
      <c r="N20" s="345"/>
      <c r="O20" s="345"/>
      <c r="P20" s="345"/>
      <c r="Q20" s="62"/>
      <c r="R20" s="10" t="s">
        <v>42</v>
      </c>
      <c r="S20" s="63" t="s">
        <v>4</v>
      </c>
      <c r="T20" s="63" t="s">
        <v>4</v>
      </c>
      <c r="U20" s="63" t="s">
        <v>4</v>
      </c>
      <c r="V20" s="63" t="s">
        <v>4</v>
      </c>
      <c r="W20" s="63" t="s">
        <v>4</v>
      </c>
    </row>
    <row r="21" spans="1:23" ht="14.25">
      <c r="A21" s="61"/>
      <c r="B21" s="61"/>
      <c r="C21" s="334" t="s">
        <v>53</v>
      </c>
      <c r="D21" s="36"/>
      <c r="E21" s="10" t="s">
        <v>44</v>
      </c>
      <c r="F21" s="12">
        <v>27900</v>
      </c>
      <c r="G21" s="12">
        <v>22400</v>
      </c>
      <c r="H21" s="12">
        <v>1</v>
      </c>
      <c r="I21" s="12">
        <v>7</v>
      </c>
      <c r="J21" s="12">
        <v>26100</v>
      </c>
      <c r="K21" s="8"/>
      <c r="L21" s="61"/>
      <c r="M21" s="61"/>
      <c r="N21" s="334" t="s">
        <v>54</v>
      </c>
      <c r="O21" s="334"/>
      <c r="P21" s="345"/>
      <c r="Q21" s="62"/>
      <c r="R21" s="10" t="s">
        <v>41</v>
      </c>
      <c r="S21" s="63" t="s">
        <v>4</v>
      </c>
      <c r="T21" s="63" t="s">
        <v>4</v>
      </c>
      <c r="U21" s="63" t="s">
        <v>4</v>
      </c>
      <c r="V21" s="63" t="s">
        <v>4</v>
      </c>
      <c r="W21" s="63" t="s">
        <v>4</v>
      </c>
    </row>
    <row r="22" spans="1:23" ht="14.25">
      <c r="A22" s="61"/>
      <c r="B22" s="61"/>
      <c r="C22" s="334"/>
      <c r="D22" s="62"/>
      <c r="E22" s="10" t="s">
        <v>46</v>
      </c>
      <c r="F22" s="12">
        <v>2290</v>
      </c>
      <c r="G22" s="12">
        <v>2210</v>
      </c>
      <c r="H22" s="12">
        <v>0</v>
      </c>
      <c r="I22" s="12">
        <v>21</v>
      </c>
      <c r="J22" s="12">
        <v>5110</v>
      </c>
      <c r="K22" s="8"/>
      <c r="L22" s="61"/>
      <c r="M22" s="61"/>
      <c r="N22" s="345"/>
      <c r="O22" s="345"/>
      <c r="P22" s="345"/>
      <c r="Q22" s="62"/>
      <c r="R22" s="10" t="s">
        <v>42</v>
      </c>
      <c r="S22" s="63" t="s">
        <v>4</v>
      </c>
      <c r="T22" s="63" t="s">
        <v>4</v>
      </c>
      <c r="U22" s="63" t="s">
        <v>4</v>
      </c>
      <c r="V22" s="63" t="s">
        <v>4</v>
      </c>
      <c r="W22" s="63" t="s">
        <v>4</v>
      </c>
    </row>
    <row r="23" spans="1:23" ht="14.25">
      <c r="A23" s="61"/>
      <c r="B23" s="61"/>
      <c r="C23" s="61"/>
      <c r="D23" s="61"/>
      <c r="E23" s="16"/>
      <c r="F23" s="71"/>
      <c r="G23" s="72"/>
      <c r="H23" s="72"/>
      <c r="I23" s="72"/>
      <c r="J23" s="72"/>
      <c r="K23" s="8"/>
      <c r="L23" s="61"/>
      <c r="M23" s="73"/>
      <c r="N23" s="348" t="s">
        <v>55</v>
      </c>
      <c r="O23" s="348"/>
      <c r="P23" s="356"/>
      <c r="Q23" s="356"/>
      <c r="R23" s="357"/>
      <c r="S23" s="55">
        <f>SUM(S24,S43)</f>
        <v>2110490</v>
      </c>
      <c r="T23" s="55">
        <f>SUM(T24,T43)</f>
        <v>2157203</v>
      </c>
      <c r="U23" s="55">
        <f>SUM(U24,U43)</f>
        <v>4783407</v>
      </c>
      <c r="V23" s="55">
        <f>SUM(V24,V43)</f>
        <v>4985971</v>
      </c>
      <c r="W23" s="55">
        <f>SUM(W24,W43)</f>
        <v>1089757</v>
      </c>
    </row>
    <row r="24" spans="1:23" ht="14.25">
      <c r="A24" s="61"/>
      <c r="B24" s="61"/>
      <c r="C24" s="61"/>
      <c r="D24" s="61"/>
      <c r="E24" s="16"/>
      <c r="F24" s="71"/>
      <c r="G24" s="72"/>
      <c r="H24" s="72"/>
      <c r="I24" s="72"/>
      <c r="J24" s="72"/>
      <c r="K24" s="8"/>
      <c r="L24" s="61"/>
      <c r="M24" s="61"/>
      <c r="N24" s="59"/>
      <c r="O24" s="59"/>
      <c r="P24" s="348" t="s">
        <v>56</v>
      </c>
      <c r="Q24" s="348"/>
      <c r="R24" s="357"/>
      <c r="S24" s="55">
        <f>SUM(S26,S28,S30,S32,S34,S36,S38,S40,S42)</f>
        <v>1039221</v>
      </c>
      <c r="T24" s="55">
        <f>SUM(T26,T28,T30,T32,T34,T36,T38,T40,T42)</f>
        <v>1749103</v>
      </c>
      <c r="U24" s="55">
        <f>SUM(U26,U28,U30,U32,U34,U36,U38,U40,U42)</f>
        <v>4019787</v>
      </c>
      <c r="V24" s="55">
        <f>SUM(V26,V28,V30,V32,V34,V36,V38,V40,V42)</f>
        <v>3533630</v>
      </c>
      <c r="W24" s="55">
        <f>SUM(W26,W28,W30,W32,W34,W36,W38,W40,W42)</f>
        <v>795577</v>
      </c>
    </row>
    <row r="25" spans="1:23" ht="14.25">
      <c r="A25" s="70"/>
      <c r="B25" s="70"/>
      <c r="C25" s="70"/>
      <c r="D25" s="70"/>
      <c r="E25" s="74"/>
      <c r="F25" s="70"/>
      <c r="G25" s="70"/>
      <c r="H25" s="70"/>
      <c r="I25" s="70"/>
      <c r="J25" s="70"/>
      <c r="K25" s="8"/>
      <c r="L25" s="61"/>
      <c r="M25" s="61"/>
      <c r="N25" s="61"/>
      <c r="O25" s="61"/>
      <c r="P25" s="334" t="s">
        <v>57</v>
      </c>
      <c r="Q25" s="36"/>
      <c r="R25" s="10" t="s">
        <v>41</v>
      </c>
      <c r="S25" s="63">
        <v>33</v>
      </c>
      <c r="T25" s="63">
        <v>10</v>
      </c>
      <c r="U25" s="63">
        <v>29</v>
      </c>
      <c r="V25" s="63">
        <v>175</v>
      </c>
      <c r="W25" s="63">
        <v>12</v>
      </c>
    </row>
    <row r="26" spans="1:23" ht="14.25">
      <c r="A26" s="70"/>
      <c r="B26" s="70"/>
      <c r="C26" s="70"/>
      <c r="D26" s="70"/>
      <c r="E26" s="74"/>
      <c r="F26" s="70"/>
      <c r="G26" s="70"/>
      <c r="H26" s="70"/>
      <c r="I26" s="70"/>
      <c r="J26" s="70"/>
      <c r="K26" s="8"/>
      <c r="L26" s="61"/>
      <c r="M26" s="61"/>
      <c r="N26" s="61"/>
      <c r="O26" s="61"/>
      <c r="P26" s="345"/>
      <c r="Q26" s="62"/>
      <c r="R26" s="10" t="s">
        <v>42</v>
      </c>
      <c r="S26" s="63">
        <v>277080</v>
      </c>
      <c r="T26" s="63">
        <v>57808</v>
      </c>
      <c r="U26" s="63">
        <v>201057</v>
      </c>
      <c r="V26" s="63">
        <v>1381312</v>
      </c>
      <c r="W26" s="63">
        <v>118821</v>
      </c>
    </row>
    <row r="27" spans="1:23" ht="14.25">
      <c r="A27" s="61"/>
      <c r="B27" s="61"/>
      <c r="C27" s="333" t="s">
        <v>13</v>
      </c>
      <c r="D27" s="66"/>
      <c r="E27" s="54" t="s">
        <v>44</v>
      </c>
      <c r="F27" s="55">
        <f aca="true" t="shared" si="0" ref="F27:I28">SUM(F29,F31,F33)</f>
        <v>4100</v>
      </c>
      <c r="G27" s="55">
        <v>3530</v>
      </c>
      <c r="H27" s="55">
        <v>5120</v>
      </c>
      <c r="I27" s="55">
        <v>4020</v>
      </c>
      <c r="J27" s="55">
        <v>11600</v>
      </c>
      <c r="K27" s="56"/>
      <c r="L27" s="61"/>
      <c r="M27" s="61"/>
      <c r="N27" s="71"/>
      <c r="O27" s="71"/>
      <c r="P27" s="334" t="s">
        <v>58</v>
      </c>
      <c r="Q27" s="36"/>
      <c r="R27" s="10" t="s">
        <v>41</v>
      </c>
      <c r="S27" s="63">
        <v>1</v>
      </c>
      <c r="T27" s="63">
        <v>3</v>
      </c>
      <c r="U27" s="63">
        <v>5</v>
      </c>
      <c r="V27" s="63">
        <v>8</v>
      </c>
      <c r="W27" s="63">
        <v>2</v>
      </c>
    </row>
    <row r="28" spans="1:23" ht="14.25">
      <c r="A28" s="61"/>
      <c r="B28" s="61"/>
      <c r="C28" s="333"/>
      <c r="D28" s="67"/>
      <c r="E28" s="54" t="s">
        <v>46</v>
      </c>
      <c r="F28" s="55">
        <f t="shared" si="0"/>
        <v>514</v>
      </c>
      <c r="G28" s="55">
        <f t="shared" si="0"/>
        <v>646</v>
      </c>
      <c r="H28" s="55">
        <f t="shared" si="0"/>
        <v>591</v>
      </c>
      <c r="I28" s="55">
        <f t="shared" si="0"/>
        <v>510</v>
      </c>
      <c r="J28" s="55">
        <v>2020</v>
      </c>
      <c r="K28" s="56"/>
      <c r="L28" s="61"/>
      <c r="M28" s="61"/>
      <c r="N28" s="71"/>
      <c r="O28" s="71"/>
      <c r="P28" s="345"/>
      <c r="Q28" s="62"/>
      <c r="R28" s="10" t="s">
        <v>42</v>
      </c>
      <c r="S28" s="63">
        <v>50052</v>
      </c>
      <c r="T28" s="63">
        <v>1171057</v>
      </c>
      <c r="U28" s="63">
        <v>2396147</v>
      </c>
      <c r="V28" s="63">
        <v>1018590</v>
      </c>
      <c r="W28" s="63">
        <v>450595</v>
      </c>
    </row>
    <row r="29" spans="1:23" ht="14.25">
      <c r="A29" s="61"/>
      <c r="B29" s="61"/>
      <c r="C29" s="334" t="s">
        <v>59</v>
      </c>
      <c r="D29" s="36"/>
      <c r="E29" s="10" t="s">
        <v>44</v>
      </c>
      <c r="F29" s="12">
        <v>1160</v>
      </c>
      <c r="G29" s="12">
        <v>597</v>
      </c>
      <c r="H29" s="12">
        <v>1260</v>
      </c>
      <c r="I29" s="12">
        <v>696</v>
      </c>
      <c r="J29" s="12">
        <v>6260</v>
      </c>
      <c r="K29" s="8"/>
      <c r="L29" s="61"/>
      <c r="M29" s="61"/>
      <c r="N29" s="360" t="s">
        <v>346</v>
      </c>
      <c r="O29" s="71"/>
      <c r="P29" s="334" t="s">
        <v>78</v>
      </c>
      <c r="Q29" s="36"/>
      <c r="R29" s="10" t="s">
        <v>41</v>
      </c>
      <c r="S29" s="63" t="s">
        <v>4</v>
      </c>
      <c r="T29" s="63">
        <v>3</v>
      </c>
      <c r="U29" s="63" t="s">
        <v>4</v>
      </c>
      <c r="V29" s="63">
        <v>7</v>
      </c>
      <c r="W29" s="63">
        <v>2</v>
      </c>
    </row>
    <row r="30" spans="1:23" ht="14.25">
      <c r="A30" s="75" t="s">
        <v>60</v>
      </c>
      <c r="B30" s="61"/>
      <c r="C30" s="334"/>
      <c r="D30" s="36"/>
      <c r="E30" s="10" t="s">
        <v>46</v>
      </c>
      <c r="F30" s="12">
        <v>173</v>
      </c>
      <c r="G30" s="12">
        <v>133</v>
      </c>
      <c r="H30" s="12">
        <v>150</v>
      </c>
      <c r="I30" s="12">
        <v>126</v>
      </c>
      <c r="J30" s="12">
        <v>1350</v>
      </c>
      <c r="K30" s="8"/>
      <c r="L30" s="61"/>
      <c r="M30" s="61"/>
      <c r="N30" s="361"/>
      <c r="O30" s="71"/>
      <c r="P30" s="345"/>
      <c r="Q30" s="62"/>
      <c r="R30" s="10" t="s">
        <v>42</v>
      </c>
      <c r="S30" s="63" t="s">
        <v>4</v>
      </c>
      <c r="T30" s="63">
        <v>24599</v>
      </c>
      <c r="U30" s="63" t="s">
        <v>4</v>
      </c>
      <c r="V30" s="63">
        <v>195011</v>
      </c>
      <c r="W30" s="63">
        <v>6637</v>
      </c>
    </row>
    <row r="31" spans="1:23" ht="14.25">
      <c r="A31" s="61"/>
      <c r="B31" s="61"/>
      <c r="C31" s="334" t="s">
        <v>61</v>
      </c>
      <c r="D31" s="36"/>
      <c r="E31" s="10" t="s">
        <v>44</v>
      </c>
      <c r="F31" s="12">
        <v>2570</v>
      </c>
      <c r="G31" s="12">
        <v>2750</v>
      </c>
      <c r="H31" s="12">
        <v>3440</v>
      </c>
      <c r="I31" s="12">
        <v>2980</v>
      </c>
      <c r="J31" s="12">
        <v>4200</v>
      </c>
      <c r="K31" s="8"/>
      <c r="L31" s="61"/>
      <c r="M31" s="61"/>
      <c r="N31" s="361"/>
      <c r="O31" s="71"/>
      <c r="P31" s="358" t="s">
        <v>347</v>
      </c>
      <c r="Q31" s="36"/>
      <c r="R31" s="10" t="s">
        <v>41</v>
      </c>
      <c r="S31" s="63" t="s">
        <v>4</v>
      </c>
      <c r="T31" s="63" t="s">
        <v>4</v>
      </c>
      <c r="U31" s="63" t="s">
        <v>4</v>
      </c>
      <c r="V31" s="63">
        <v>1</v>
      </c>
      <c r="W31" s="63" t="s">
        <v>4</v>
      </c>
    </row>
    <row r="32" spans="1:23" ht="14.25">
      <c r="A32" s="61"/>
      <c r="B32" s="61"/>
      <c r="C32" s="334"/>
      <c r="D32" s="36"/>
      <c r="E32" s="10" t="s">
        <v>46</v>
      </c>
      <c r="F32" s="12">
        <v>334</v>
      </c>
      <c r="G32" s="12">
        <v>488</v>
      </c>
      <c r="H32" s="12">
        <v>418</v>
      </c>
      <c r="I32" s="12">
        <v>354</v>
      </c>
      <c r="J32" s="12">
        <v>561</v>
      </c>
      <c r="K32" s="8"/>
      <c r="L32" s="61"/>
      <c r="M32" s="61"/>
      <c r="N32" s="361"/>
      <c r="O32" s="71"/>
      <c r="P32" s="346"/>
      <c r="Q32" s="36"/>
      <c r="R32" s="10" t="s">
        <v>42</v>
      </c>
      <c r="S32" s="63" t="s">
        <v>4</v>
      </c>
      <c r="T32" s="63" t="s">
        <v>4</v>
      </c>
      <c r="U32" s="63" t="s">
        <v>4</v>
      </c>
      <c r="V32" s="63">
        <v>11721</v>
      </c>
      <c r="W32" s="63" t="s">
        <v>4</v>
      </c>
    </row>
    <row r="33" spans="1:23" ht="14.25">
      <c r="A33" s="61"/>
      <c r="B33" s="61"/>
      <c r="C33" s="334" t="s">
        <v>53</v>
      </c>
      <c r="D33" s="36"/>
      <c r="E33" s="10" t="s">
        <v>44</v>
      </c>
      <c r="F33" s="12">
        <v>370</v>
      </c>
      <c r="G33" s="12">
        <v>187</v>
      </c>
      <c r="H33" s="12">
        <v>424</v>
      </c>
      <c r="I33" s="12">
        <v>342</v>
      </c>
      <c r="J33" s="12">
        <v>1100</v>
      </c>
      <c r="K33" s="8"/>
      <c r="L33" s="70"/>
      <c r="M33" s="70"/>
      <c r="N33" s="361"/>
      <c r="O33" s="71"/>
      <c r="P33" s="358" t="s">
        <v>348</v>
      </c>
      <c r="Q33" s="68"/>
      <c r="R33" s="10" t="s">
        <v>41</v>
      </c>
      <c r="S33" s="63">
        <v>1</v>
      </c>
      <c r="T33" s="63" t="s">
        <v>4</v>
      </c>
      <c r="U33" s="63" t="s">
        <v>4</v>
      </c>
      <c r="V33" s="63" t="s">
        <v>4</v>
      </c>
      <c r="W33" s="63">
        <v>1</v>
      </c>
    </row>
    <row r="34" spans="1:23" ht="14.25">
      <c r="A34" s="61"/>
      <c r="B34" s="61"/>
      <c r="C34" s="334"/>
      <c r="D34" s="62"/>
      <c r="E34" s="10" t="s">
        <v>46</v>
      </c>
      <c r="F34" s="12">
        <v>7</v>
      </c>
      <c r="G34" s="12">
        <v>25</v>
      </c>
      <c r="H34" s="12">
        <v>23</v>
      </c>
      <c r="I34" s="12">
        <v>30</v>
      </c>
      <c r="J34" s="12">
        <v>110</v>
      </c>
      <c r="K34" s="8"/>
      <c r="L34" s="36"/>
      <c r="M34" s="36"/>
      <c r="N34" s="361"/>
      <c r="O34" s="71"/>
      <c r="P34" s="347"/>
      <c r="Q34" s="69"/>
      <c r="R34" s="10" t="s">
        <v>42</v>
      </c>
      <c r="S34" s="63">
        <v>228593</v>
      </c>
      <c r="T34" s="63" t="s">
        <v>4</v>
      </c>
      <c r="U34" s="63" t="s">
        <v>4</v>
      </c>
      <c r="V34" s="63" t="s">
        <v>4</v>
      </c>
      <c r="W34" s="63">
        <v>1961</v>
      </c>
    </row>
    <row r="35" spans="1:23" ht="14.25">
      <c r="A35" s="61"/>
      <c r="B35" s="61"/>
      <c r="C35" s="61"/>
      <c r="D35" s="61"/>
      <c r="E35" s="16"/>
      <c r="F35" s="71"/>
      <c r="G35" s="72"/>
      <c r="H35" s="72"/>
      <c r="I35" s="72"/>
      <c r="J35" s="72"/>
      <c r="K35" s="8"/>
      <c r="L35" s="61"/>
      <c r="M35" s="61"/>
      <c r="N35" s="361"/>
      <c r="O35" s="71"/>
      <c r="P35" s="334" t="s">
        <v>62</v>
      </c>
      <c r="Q35" s="36"/>
      <c r="R35" s="10" t="s">
        <v>41</v>
      </c>
      <c r="S35" s="63">
        <v>38</v>
      </c>
      <c r="T35" s="63">
        <v>25</v>
      </c>
      <c r="U35" s="63">
        <v>113</v>
      </c>
      <c r="V35" s="63">
        <v>52</v>
      </c>
      <c r="W35" s="63">
        <v>19</v>
      </c>
    </row>
    <row r="36" spans="1:23" ht="14.25">
      <c r="A36" s="61"/>
      <c r="B36" s="61"/>
      <c r="C36" s="61"/>
      <c r="D36" s="61"/>
      <c r="E36" s="16"/>
      <c r="F36" s="71"/>
      <c r="G36" s="72"/>
      <c r="H36" s="72"/>
      <c r="I36" s="72"/>
      <c r="J36" s="72"/>
      <c r="K36" s="8"/>
      <c r="L36" s="36"/>
      <c r="M36" s="36"/>
      <c r="N36" s="361"/>
      <c r="O36" s="61"/>
      <c r="P36" s="345"/>
      <c r="Q36" s="62"/>
      <c r="R36" s="10" t="s">
        <v>42</v>
      </c>
      <c r="S36" s="63">
        <v>309101</v>
      </c>
      <c r="T36" s="63">
        <v>235090</v>
      </c>
      <c r="U36" s="63">
        <v>1124275</v>
      </c>
      <c r="V36" s="63">
        <v>635269</v>
      </c>
      <c r="W36" s="63">
        <v>170911</v>
      </c>
    </row>
    <row r="37" spans="1:23" ht="14.25">
      <c r="A37" s="70"/>
      <c r="B37" s="70"/>
      <c r="C37" s="70"/>
      <c r="D37" s="70"/>
      <c r="E37" s="74"/>
      <c r="F37" s="70"/>
      <c r="G37" s="70"/>
      <c r="H37" s="70"/>
      <c r="I37" s="70"/>
      <c r="J37" s="70"/>
      <c r="K37" s="8"/>
      <c r="L37" s="337" t="s">
        <v>345</v>
      </c>
      <c r="M37" s="61"/>
      <c r="N37" s="361"/>
      <c r="O37" s="61"/>
      <c r="P37" s="334" t="s">
        <v>63</v>
      </c>
      <c r="Q37" s="36"/>
      <c r="R37" s="10" t="s">
        <v>41</v>
      </c>
      <c r="S37" s="63" t="s">
        <v>4</v>
      </c>
      <c r="T37" s="63" t="s">
        <v>4</v>
      </c>
      <c r="U37" s="63" t="s">
        <v>4</v>
      </c>
      <c r="V37" s="63" t="s">
        <v>4</v>
      </c>
      <c r="W37" s="63" t="s">
        <v>4</v>
      </c>
    </row>
    <row r="38" spans="1:23" ht="14.25">
      <c r="A38" s="70"/>
      <c r="B38" s="70"/>
      <c r="C38" s="70"/>
      <c r="D38" s="70"/>
      <c r="E38" s="74"/>
      <c r="F38" s="70"/>
      <c r="G38" s="70"/>
      <c r="H38" s="70"/>
      <c r="I38" s="70"/>
      <c r="J38" s="70"/>
      <c r="K38" s="8"/>
      <c r="L38" s="338"/>
      <c r="M38" s="36"/>
      <c r="N38" s="61"/>
      <c r="O38" s="61"/>
      <c r="P38" s="345"/>
      <c r="Q38" s="62"/>
      <c r="R38" s="10" t="s">
        <v>42</v>
      </c>
      <c r="S38" s="63" t="s">
        <v>4</v>
      </c>
      <c r="T38" s="63" t="s">
        <v>4</v>
      </c>
      <c r="U38" s="63" t="s">
        <v>4</v>
      </c>
      <c r="V38" s="63" t="s">
        <v>4</v>
      </c>
      <c r="W38" s="63" t="s">
        <v>4</v>
      </c>
    </row>
    <row r="39" spans="1:23" ht="14.25">
      <c r="A39" s="61"/>
      <c r="B39" s="61"/>
      <c r="C39" s="333" t="s">
        <v>13</v>
      </c>
      <c r="D39" s="66"/>
      <c r="E39" s="54" t="s">
        <v>44</v>
      </c>
      <c r="F39" s="55">
        <f aca="true" t="shared" si="1" ref="F39:J40">SUM(F41,F43,F45)</f>
        <v>2260</v>
      </c>
      <c r="G39" s="55">
        <v>2200</v>
      </c>
      <c r="H39" s="55">
        <f t="shared" si="1"/>
        <v>5760</v>
      </c>
      <c r="I39" s="55">
        <v>5210</v>
      </c>
      <c r="J39" s="55">
        <v>6660</v>
      </c>
      <c r="K39" s="56"/>
      <c r="L39" s="338"/>
      <c r="M39" s="36"/>
      <c r="N39" s="61"/>
      <c r="O39" s="61"/>
      <c r="P39" s="345" t="s">
        <v>64</v>
      </c>
      <c r="Q39" s="62"/>
      <c r="R39" s="10" t="s">
        <v>41</v>
      </c>
      <c r="S39" s="63" t="s">
        <v>4</v>
      </c>
      <c r="T39" s="63" t="s">
        <v>4</v>
      </c>
      <c r="U39" s="63">
        <v>1</v>
      </c>
      <c r="V39" s="63" t="s">
        <v>4</v>
      </c>
      <c r="W39" s="63" t="s">
        <v>4</v>
      </c>
    </row>
    <row r="40" spans="1:23" ht="14.25">
      <c r="A40" s="61"/>
      <c r="B40" s="61"/>
      <c r="C40" s="333"/>
      <c r="D40" s="67"/>
      <c r="E40" s="54" t="s">
        <v>46</v>
      </c>
      <c r="F40" s="55">
        <f t="shared" si="1"/>
        <v>67</v>
      </c>
      <c r="G40" s="55">
        <f t="shared" si="1"/>
        <v>108</v>
      </c>
      <c r="H40" s="55">
        <f t="shared" si="1"/>
        <v>167</v>
      </c>
      <c r="I40" s="55">
        <f t="shared" si="1"/>
        <v>178</v>
      </c>
      <c r="J40" s="55">
        <f t="shared" si="1"/>
        <v>337</v>
      </c>
      <c r="K40" s="56"/>
      <c r="L40" s="36"/>
      <c r="M40" s="36"/>
      <c r="N40" s="61"/>
      <c r="O40" s="61"/>
      <c r="P40" s="345"/>
      <c r="Q40" s="62"/>
      <c r="R40" s="10" t="s">
        <v>42</v>
      </c>
      <c r="S40" s="63" t="s">
        <v>4</v>
      </c>
      <c r="T40" s="63" t="s">
        <v>4</v>
      </c>
      <c r="U40" s="63">
        <v>65429</v>
      </c>
      <c r="V40" s="63" t="s">
        <v>4</v>
      </c>
      <c r="W40" s="63" t="s">
        <v>4</v>
      </c>
    </row>
    <row r="41" spans="1:23" ht="14.25">
      <c r="A41" s="61"/>
      <c r="B41" s="61"/>
      <c r="C41" s="334" t="s">
        <v>65</v>
      </c>
      <c r="D41" s="36"/>
      <c r="E41" s="10" t="s">
        <v>44</v>
      </c>
      <c r="F41" s="148">
        <v>239</v>
      </c>
      <c r="G41" s="148">
        <v>316</v>
      </c>
      <c r="H41" s="148">
        <v>929</v>
      </c>
      <c r="I41" s="148">
        <v>713</v>
      </c>
      <c r="J41" s="148">
        <v>921</v>
      </c>
      <c r="K41" s="8"/>
      <c r="L41" s="70"/>
      <c r="M41" s="70"/>
      <c r="N41" s="61"/>
      <c r="O41" s="61"/>
      <c r="P41" s="334" t="s">
        <v>79</v>
      </c>
      <c r="Q41" s="36"/>
      <c r="R41" s="10" t="s">
        <v>41</v>
      </c>
      <c r="S41" s="63">
        <v>2</v>
      </c>
      <c r="T41" s="63">
        <v>4</v>
      </c>
      <c r="U41" s="63">
        <v>3</v>
      </c>
      <c r="V41" s="63">
        <v>3</v>
      </c>
      <c r="W41" s="63">
        <v>1</v>
      </c>
    </row>
    <row r="42" spans="1:23" ht="14.25">
      <c r="A42" s="75" t="s">
        <v>66</v>
      </c>
      <c r="B42" s="61"/>
      <c r="C42" s="334"/>
      <c r="D42" s="36"/>
      <c r="E42" s="10" t="s">
        <v>46</v>
      </c>
      <c r="F42" s="148">
        <v>16</v>
      </c>
      <c r="G42" s="148">
        <v>32</v>
      </c>
      <c r="H42" s="148">
        <v>56</v>
      </c>
      <c r="I42" s="148">
        <v>46</v>
      </c>
      <c r="J42" s="148">
        <v>90</v>
      </c>
      <c r="K42" s="8"/>
      <c r="L42" s="61"/>
      <c r="M42" s="61"/>
      <c r="N42" s="61"/>
      <c r="O42" s="61"/>
      <c r="P42" s="345"/>
      <c r="Q42" s="62"/>
      <c r="R42" s="10" t="s">
        <v>42</v>
      </c>
      <c r="S42" s="63">
        <v>174395</v>
      </c>
      <c r="T42" s="63">
        <v>260549</v>
      </c>
      <c r="U42" s="63">
        <v>232879</v>
      </c>
      <c r="V42" s="63">
        <v>291727</v>
      </c>
      <c r="W42" s="63">
        <v>46652</v>
      </c>
    </row>
    <row r="43" spans="1:23" ht="14.25">
      <c r="A43" s="62"/>
      <c r="B43" s="61"/>
      <c r="C43" s="334" t="s">
        <v>67</v>
      </c>
      <c r="D43" s="36"/>
      <c r="E43" s="10" t="s">
        <v>44</v>
      </c>
      <c r="F43" s="148">
        <v>291</v>
      </c>
      <c r="G43" s="148">
        <v>255</v>
      </c>
      <c r="H43" s="148">
        <v>821</v>
      </c>
      <c r="I43" s="148">
        <v>872</v>
      </c>
      <c r="J43" s="148">
        <v>1140</v>
      </c>
      <c r="K43" s="8"/>
      <c r="L43" s="61"/>
      <c r="M43" s="61"/>
      <c r="N43" s="61"/>
      <c r="O43" s="61"/>
      <c r="P43" s="348" t="s">
        <v>56</v>
      </c>
      <c r="Q43" s="348"/>
      <c r="R43" s="357"/>
      <c r="S43" s="55">
        <f>SUM(S45,S47,S49,S51,S53,S55)</f>
        <v>1071269</v>
      </c>
      <c r="T43" s="55">
        <f>SUM(T45,T47,T49,T51,T53,T55)</f>
        <v>408100</v>
      </c>
      <c r="U43" s="55">
        <f>SUM(U45,U47,U49,U51,U53,U55)</f>
        <v>763620</v>
      </c>
      <c r="V43" s="55">
        <f>SUM(V45,V47,V49,V51,V53,V55)</f>
        <v>1452341</v>
      </c>
      <c r="W43" s="55">
        <f>SUM(W45,W47,W49,W51,W53,W55)</f>
        <v>294180</v>
      </c>
    </row>
    <row r="44" spans="1:23" ht="14.25">
      <c r="A44" s="61"/>
      <c r="B44" s="61"/>
      <c r="C44" s="334"/>
      <c r="D44" s="36"/>
      <c r="E44" s="10" t="s">
        <v>46</v>
      </c>
      <c r="F44" s="148">
        <v>10</v>
      </c>
      <c r="G44" s="148">
        <v>8</v>
      </c>
      <c r="H44" s="148">
        <v>37</v>
      </c>
      <c r="I44" s="148">
        <v>45</v>
      </c>
      <c r="J44" s="148">
        <v>82</v>
      </c>
      <c r="K44" s="8"/>
      <c r="L44" s="61"/>
      <c r="M44" s="61"/>
      <c r="N44" s="71"/>
      <c r="O44" s="71"/>
      <c r="P44" s="334" t="s">
        <v>57</v>
      </c>
      <c r="Q44" s="36"/>
      <c r="R44" s="10" t="s">
        <v>41</v>
      </c>
      <c r="S44" s="63">
        <v>65</v>
      </c>
      <c r="T44" s="63">
        <v>33</v>
      </c>
      <c r="U44" s="63">
        <v>6</v>
      </c>
      <c r="V44" s="63">
        <v>163</v>
      </c>
      <c r="W44" s="63">
        <v>13</v>
      </c>
    </row>
    <row r="45" spans="1:23" ht="14.25">
      <c r="A45" s="61"/>
      <c r="B45" s="61"/>
      <c r="C45" s="334" t="s">
        <v>53</v>
      </c>
      <c r="D45" s="36"/>
      <c r="E45" s="10" t="s">
        <v>44</v>
      </c>
      <c r="F45" s="148">
        <v>1730</v>
      </c>
      <c r="G45" s="148">
        <v>1630</v>
      </c>
      <c r="H45" s="148">
        <v>4010</v>
      </c>
      <c r="I45" s="148">
        <v>3620</v>
      </c>
      <c r="J45" s="148">
        <v>4600</v>
      </c>
      <c r="K45" s="8"/>
      <c r="L45" s="61"/>
      <c r="M45" s="61"/>
      <c r="N45" s="71"/>
      <c r="O45" s="71"/>
      <c r="P45" s="345"/>
      <c r="Q45" s="62"/>
      <c r="R45" s="10" t="s">
        <v>42</v>
      </c>
      <c r="S45" s="63">
        <v>384320</v>
      </c>
      <c r="T45" s="63">
        <v>141962</v>
      </c>
      <c r="U45" s="63">
        <v>52204</v>
      </c>
      <c r="V45" s="63">
        <v>790797</v>
      </c>
      <c r="W45" s="63">
        <v>97833</v>
      </c>
    </row>
    <row r="46" spans="1:23" ht="14.25">
      <c r="A46" s="61"/>
      <c r="B46" s="61"/>
      <c r="C46" s="334"/>
      <c r="D46" s="62"/>
      <c r="E46" s="10" t="s">
        <v>46</v>
      </c>
      <c r="F46" s="148">
        <v>41</v>
      </c>
      <c r="G46" s="148">
        <v>68</v>
      </c>
      <c r="H46" s="148">
        <v>74</v>
      </c>
      <c r="I46" s="148">
        <v>87</v>
      </c>
      <c r="J46" s="148">
        <v>165</v>
      </c>
      <c r="K46" s="8"/>
      <c r="L46" s="61"/>
      <c r="M46" s="61"/>
      <c r="N46" s="359" t="s">
        <v>68</v>
      </c>
      <c r="O46" s="71"/>
      <c r="P46" s="334" t="s">
        <v>69</v>
      </c>
      <c r="Q46" s="36"/>
      <c r="R46" s="10" t="s">
        <v>41</v>
      </c>
      <c r="S46" s="63" t="s">
        <v>4</v>
      </c>
      <c r="T46" s="63" t="s">
        <v>4</v>
      </c>
      <c r="U46" s="63" t="s">
        <v>4</v>
      </c>
      <c r="V46" s="63" t="s">
        <v>4</v>
      </c>
      <c r="W46" s="63" t="s">
        <v>4</v>
      </c>
    </row>
    <row r="47" spans="1:23" ht="14.25">
      <c r="A47" s="61"/>
      <c r="B47" s="61"/>
      <c r="C47" s="70"/>
      <c r="D47" s="70"/>
      <c r="E47" s="74"/>
      <c r="F47" s="149"/>
      <c r="G47" s="149"/>
      <c r="H47" s="149"/>
      <c r="I47" s="129"/>
      <c r="J47" s="129"/>
      <c r="K47" s="8"/>
      <c r="L47" s="61"/>
      <c r="M47" s="61"/>
      <c r="N47" s="359"/>
      <c r="O47" s="71"/>
      <c r="P47" s="345"/>
      <c r="Q47" s="62"/>
      <c r="R47" s="10" t="s">
        <v>42</v>
      </c>
      <c r="S47" s="63" t="s">
        <v>4</v>
      </c>
      <c r="T47" s="63" t="s">
        <v>4</v>
      </c>
      <c r="U47" s="63" t="s">
        <v>4</v>
      </c>
      <c r="V47" s="63" t="s">
        <v>4</v>
      </c>
      <c r="W47" s="63" t="s">
        <v>4</v>
      </c>
    </row>
    <row r="48" spans="1:23" ht="14.25">
      <c r="A48" s="61"/>
      <c r="B48" s="61"/>
      <c r="C48" s="70"/>
      <c r="D48" s="70"/>
      <c r="E48" s="74"/>
      <c r="F48" s="149"/>
      <c r="G48" s="149"/>
      <c r="H48" s="149"/>
      <c r="I48" s="129"/>
      <c r="J48" s="129"/>
      <c r="K48" s="8"/>
      <c r="L48" s="61"/>
      <c r="M48" s="61"/>
      <c r="N48" s="359"/>
      <c r="O48" s="71"/>
      <c r="P48" s="358" t="s">
        <v>348</v>
      </c>
      <c r="Q48" s="68"/>
      <c r="R48" s="10" t="s">
        <v>41</v>
      </c>
      <c r="S48" s="63" t="s">
        <v>4</v>
      </c>
      <c r="T48" s="63" t="s">
        <v>4</v>
      </c>
      <c r="U48" s="63" t="s">
        <v>4</v>
      </c>
      <c r="V48" s="63" t="s">
        <v>4</v>
      </c>
      <c r="W48" s="63" t="s">
        <v>4</v>
      </c>
    </row>
    <row r="49" spans="1:23" ht="14.25">
      <c r="A49" s="348" t="s">
        <v>70</v>
      </c>
      <c r="B49" s="356"/>
      <c r="C49" s="356"/>
      <c r="D49" s="77"/>
      <c r="E49" s="54" t="s">
        <v>44</v>
      </c>
      <c r="F49" s="55">
        <v>522</v>
      </c>
      <c r="G49" s="55">
        <v>634</v>
      </c>
      <c r="H49" s="55">
        <v>1120</v>
      </c>
      <c r="I49" s="55">
        <v>1270</v>
      </c>
      <c r="J49" s="55">
        <v>815</v>
      </c>
      <c r="K49" s="8"/>
      <c r="L49" s="61"/>
      <c r="M49" s="61"/>
      <c r="N49" s="359"/>
      <c r="O49" s="71"/>
      <c r="P49" s="347"/>
      <c r="Q49" s="69"/>
      <c r="R49" s="10" t="s">
        <v>42</v>
      </c>
      <c r="S49" s="63" t="s">
        <v>4</v>
      </c>
      <c r="T49" s="63" t="s">
        <v>4</v>
      </c>
      <c r="U49" s="63" t="s">
        <v>4</v>
      </c>
      <c r="V49" s="63" t="s">
        <v>4</v>
      </c>
      <c r="W49" s="63" t="s">
        <v>4</v>
      </c>
    </row>
    <row r="50" spans="1:23" ht="14.25">
      <c r="A50" s="356"/>
      <c r="B50" s="356"/>
      <c r="C50" s="356"/>
      <c r="D50" s="77"/>
      <c r="E50" s="153" t="s">
        <v>46</v>
      </c>
      <c r="F50" s="55">
        <v>57</v>
      </c>
      <c r="G50" s="55">
        <v>132</v>
      </c>
      <c r="H50" s="55">
        <v>89</v>
      </c>
      <c r="I50" s="55">
        <v>107</v>
      </c>
      <c r="J50" s="55">
        <v>173</v>
      </c>
      <c r="K50" s="8"/>
      <c r="L50" s="61"/>
      <c r="M50" s="61"/>
      <c r="N50" s="359"/>
      <c r="O50" s="71"/>
      <c r="P50" s="334" t="s">
        <v>62</v>
      </c>
      <c r="Q50" s="36"/>
      <c r="R50" s="10" t="s">
        <v>41</v>
      </c>
      <c r="S50" s="63">
        <v>119</v>
      </c>
      <c r="T50" s="63">
        <v>64</v>
      </c>
      <c r="U50" s="63">
        <v>125</v>
      </c>
      <c r="V50" s="63">
        <v>153</v>
      </c>
      <c r="W50" s="63">
        <v>34</v>
      </c>
    </row>
    <row r="51" spans="1:23" ht="14.25">
      <c r="A51" s="70"/>
      <c r="B51" s="70"/>
      <c r="C51" s="70"/>
      <c r="D51" s="70"/>
      <c r="E51" s="154"/>
      <c r="F51" s="70"/>
      <c r="G51" s="70"/>
      <c r="H51" s="70"/>
      <c r="I51" s="70"/>
      <c r="J51" s="70"/>
      <c r="K51" s="8"/>
      <c r="L51" s="61"/>
      <c r="M51" s="61"/>
      <c r="N51" s="359"/>
      <c r="O51" s="71"/>
      <c r="P51" s="345"/>
      <c r="Q51" s="62"/>
      <c r="R51" s="10" t="s">
        <v>42</v>
      </c>
      <c r="S51" s="63">
        <v>686949</v>
      </c>
      <c r="T51" s="63">
        <v>266138</v>
      </c>
      <c r="U51" s="63">
        <v>711416</v>
      </c>
      <c r="V51" s="63">
        <v>659929</v>
      </c>
      <c r="W51" s="63">
        <v>196347</v>
      </c>
    </row>
    <row r="52" spans="1:23" ht="14.25">
      <c r="A52" s="152"/>
      <c r="B52" s="152"/>
      <c r="C52" s="152"/>
      <c r="D52" s="152"/>
      <c r="E52" s="155"/>
      <c r="F52" s="152"/>
      <c r="G52" s="152"/>
      <c r="H52" s="152"/>
      <c r="I52" s="152"/>
      <c r="J52" s="152"/>
      <c r="K52" s="8"/>
      <c r="L52" s="61"/>
      <c r="M52" s="61"/>
      <c r="N52" s="359"/>
      <c r="O52" s="71"/>
      <c r="P52" s="334" t="s">
        <v>71</v>
      </c>
      <c r="Q52" s="36"/>
      <c r="R52" s="10" t="s">
        <v>41</v>
      </c>
      <c r="S52" s="63" t="s">
        <v>4</v>
      </c>
      <c r="T52" s="63" t="s">
        <v>4</v>
      </c>
      <c r="U52" s="63" t="s">
        <v>4</v>
      </c>
      <c r="V52" s="63">
        <v>1</v>
      </c>
      <c r="W52" s="63" t="s">
        <v>4</v>
      </c>
    </row>
    <row r="53" spans="1:23" ht="14.25">
      <c r="A53" s="108" t="s">
        <v>254</v>
      </c>
      <c r="B53" s="61"/>
      <c r="C53" s="61"/>
      <c r="D53" s="61"/>
      <c r="E53" s="61"/>
      <c r="F53" s="71"/>
      <c r="G53" s="71"/>
      <c r="H53" s="71"/>
      <c r="I53" s="71"/>
      <c r="J53" s="71"/>
      <c r="K53" s="8"/>
      <c r="L53" s="61"/>
      <c r="M53" s="61"/>
      <c r="N53" s="61"/>
      <c r="O53" s="61"/>
      <c r="P53" s="345"/>
      <c r="Q53" s="62"/>
      <c r="R53" s="10" t="s">
        <v>42</v>
      </c>
      <c r="S53" s="63" t="s">
        <v>4</v>
      </c>
      <c r="T53" s="63" t="s">
        <v>4</v>
      </c>
      <c r="U53" s="63" t="s">
        <v>4</v>
      </c>
      <c r="V53" s="63">
        <v>1615</v>
      </c>
      <c r="W53" s="63" t="s">
        <v>4</v>
      </c>
    </row>
    <row r="54" spans="1:23" ht="14.25">
      <c r="A54" s="8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61"/>
      <c r="M54" s="61"/>
      <c r="N54" s="61"/>
      <c r="O54" s="61"/>
      <c r="P54" s="345" t="s">
        <v>73</v>
      </c>
      <c r="Q54" s="62"/>
      <c r="R54" s="10" t="s">
        <v>41</v>
      </c>
      <c r="S54" s="63" t="s">
        <v>4</v>
      </c>
      <c r="T54" s="63" t="s">
        <v>4</v>
      </c>
      <c r="U54" s="63" t="s">
        <v>4</v>
      </c>
      <c r="V54" s="63" t="s">
        <v>4</v>
      </c>
      <c r="W54" s="63" t="s">
        <v>4</v>
      </c>
    </row>
    <row r="55" spans="1:23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78"/>
      <c r="M55" s="78"/>
      <c r="N55" s="78"/>
      <c r="O55" s="78"/>
      <c r="P55" s="355"/>
      <c r="Q55" s="79"/>
      <c r="R55" s="11" t="s">
        <v>42</v>
      </c>
      <c r="S55" s="80" t="s">
        <v>4</v>
      </c>
      <c r="T55" s="80" t="s">
        <v>4</v>
      </c>
      <c r="U55" s="80" t="s">
        <v>4</v>
      </c>
      <c r="V55" s="80" t="s">
        <v>4</v>
      </c>
      <c r="W55" s="81" t="s">
        <v>4</v>
      </c>
    </row>
    <row r="56" spans="1:12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4" t="s">
        <v>80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>
      <c r="G63" s="150"/>
    </row>
    <row r="64" ht="14.25" customHeight="1"/>
    <row r="65" ht="14.25" customHeight="1"/>
  </sheetData>
  <sheetProtection/>
  <mergeCells count="58">
    <mergeCell ref="C45:C46"/>
    <mergeCell ref="P27:P28"/>
    <mergeCell ref="P29:P30"/>
    <mergeCell ref="P46:P47"/>
    <mergeCell ref="P35:P36"/>
    <mergeCell ref="P50:P51"/>
    <mergeCell ref="P41:P42"/>
    <mergeCell ref="P31:P32"/>
    <mergeCell ref="N46:N52"/>
    <mergeCell ref="N29:N37"/>
    <mergeCell ref="P48:P49"/>
    <mergeCell ref="P43:R43"/>
    <mergeCell ref="C17:C18"/>
    <mergeCell ref="N9:P10"/>
    <mergeCell ref="N8:R8"/>
    <mergeCell ref="N17:P18"/>
    <mergeCell ref="N21:P22"/>
    <mergeCell ref="N23:R23"/>
    <mergeCell ref="N19:P20"/>
    <mergeCell ref="P33:P34"/>
    <mergeCell ref="P37:P38"/>
    <mergeCell ref="C39:C40"/>
    <mergeCell ref="C21:C22"/>
    <mergeCell ref="C29:C30"/>
    <mergeCell ref="C19:C20"/>
    <mergeCell ref="P24:R24"/>
    <mergeCell ref="P25:P26"/>
    <mergeCell ref="C31:C32"/>
    <mergeCell ref="C5:E5"/>
    <mergeCell ref="L5:R5"/>
    <mergeCell ref="C33:C34"/>
    <mergeCell ref="C27:C28"/>
    <mergeCell ref="P54:P55"/>
    <mergeCell ref="P39:P40"/>
    <mergeCell ref="A49:C50"/>
    <mergeCell ref="P44:P45"/>
    <mergeCell ref="P52:P53"/>
    <mergeCell ref="L37:L39"/>
    <mergeCell ref="N15:P16"/>
    <mergeCell ref="C8:E8"/>
    <mergeCell ref="C41:C42"/>
    <mergeCell ref="C43:C44"/>
    <mergeCell ref="L2:W2"/>
    <mergeCell ref="A2:J2"/>
    <mergeCell ref="A6:A7"/>
    <mergeCell ref="C6:E6"/>
    <mergeCell ref="C7:E7"/>
    <mergeCell ref="A4:E4"/>
    <mergeCell ref="C13:C14"/>
    <mergeCell ref="C15:C16"/>
    <mergeCell ref="L4:R4"/>
    <mergeCell ref="L6:L7"/>
    <mergeCell ref="A17:A18"/>
    <mergeCell ref="L14:L16"/>
    <mergeCell ref="N6:R6"/>
    <mergeCell ref="N7:R7"/>
    <mergeCell ref="N11:P12"/>
    <mergeCell ref="N13:P14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8"/>
  <sheetViews>
    <sheetView tabSelected="1" zoomScalePageLayoutView="0" workbookViewId="0" topLeftCell="W4">
      <selection activeCell="AD12" sqref="AD12"/>
    </sheetView>
  </sheetViews>
  <sheetFormatPr defaultColWidth="10.59765625" defaultRowHeight="15"/>
  <cols>
    <col min="1" max="2" width="2.59765625" style="4" customWidth="1"/>
    <col min="3" max="3" width="29" style="4" customWidth="1"/>
    <col min="4" max="4" width="8.5" style="4" customWidth="1"/>
    <col min="5" max="27" width="5.59765625" style="4" customWidth="1"/>
    <col min="28" max="28" width="10.59765625" style="4" customWidth="1"/>
    <col min="29" max="29" width="18.3984375" style="4" customWidth="1"/>
    <col min="30" max="30" width="10.59765625" style="4" customWidth="1"/>
    <col min="31" max="35" width="10.09765625" style="4" customWidth="1"/>
    <col min="36" max="36" width="11.8984375" style="4" customWidth="1"/>
    <col min="37" max="37" width="12.59765625" style="4" customWidth="1"/>
    <col min="38" max="38" width="11.5" style="4" customWidth="1"/>
    <col min="39" max="39" width="12" style="4" customWidth="1"/>
    <col min="40" max="43" width="10.09765625" style="4" customWidth="1"/>
    <col min="44" max="44" width="9.09765625" style="4" customWidth="1"/>
    <col min="45" max="16384" width="10.59765625" style="4" customWidth="1"/>
  </cols>
  <sheetData>
    <row r="1" spans="1:43" s="2" customFormat="1" ht="19.5" customHeight="1">
      <c r="A1" s="1" t="s">
        <v>150</v>
      </c>
      <c r="AQ1" s="3" t="s">
        <v>151</v>
      </c>
    </row>
    <row r="2" spans="1:43" ht="19.5" customHeight="1">
      <c r="A2" s="251" t="s">
        <v>255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C2" s="251" t="s">
        <v>152</v>
      </c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</row>
    <row r="3" spans="1:43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C3" s="366" t="s">
        <v>353</v>
      </c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</row>
    <row r="4" spans="1:43" ht="18" customHeight="1" thickBot="1">
      <c r="A4" s="8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Q4" s="7" t="s">
        <v>81</v>
      </c>
    </row>
    <row r="5" spans="1:43" ht="18" customHeight="1">
      <c r="A5" s="431" t="s">
        <v>409</v>
      </c>
      <c r="B5" s="432"/>
      <c r="C5" s="433"/>
      <c r="D5" s="370" t="s">
        <v>82</v>
      </c>
      <c r="E5" s="376" t="s">
        <v>83</v>
      </c>
      <c r="F5" s="370" t="s">
        <v>153</v>
      </c>
      <c r="G5" s="370" t="s">
        <v>84</v>
      </c>
      <c r="H5" s="370" t="s">
        <v>154</v>
      </c>
      <c r="I5" s="370" t="s">
        <v>85</v>
      </c>
      <c r="J5" s="370" t="s">
        <v>86</v>
      </c>
      <c r="K5" s="370" t="s">
        <v>87</v>
      </c>
      <c r="L5" s="370" t="s">
        <v>88</v>
      </c>
      <c r="M5" s="370" t="s">
        <v>89</v>
      </c>
      <c r="N5" s="373" t="s">
        <v>90</v>
      </c>
      <c r="O5" s="374" t="s">
        <v>91</v>
      </c>
      <c r="P5" s="373" t="s">
        <v>92</v>
      </c>
      <c r="Q5" s="370" t="s">
        <v>93</v>
      </c>
      <c r="R5" s="376" t="s">
        <v>94</v>
      </c>
      <c r="S5" s="370" t="s">
        <v>95</v>
      </c>
      <c r="T5" s="373" t="s">
        <v>349</v>
      </c>
      <c r="U5" s="375" t="s">
        <v>350</v>
      </c>
      <c r="V5" s="370" t="s">
        <v>96</v>
      </c>
      <c r="W5" s="370" t="s">
        <v>97</v>
      </c>
      <c r="X5" s="373" t="s">
        <v>351</v>
      </c>
      <c r="Y5" s="370" t="s">
        <v>98</v>
      </c>
      <c r="Z5" s="370" t="s">
        <v>99</v>
      </c>
      <c r="AA5" s="379" t="s">
        <v>100</v>
      </c>
      <c r="AB5" s="61"/>
      <c r="AC5" s="382" t="s">
        <v>354</v>
      </c>
      <c r="AD5" s="239" t="s">
        <v>356</v>
      </c>
      <c r="AE5" s="240"/>
      <c r="AF5" s="240"/>
      <c r="AG5" s="240"/>
      <c r="AH5" s="240"/>
      <c r="AI5" s="241"/>
      <c r="AJ5" s="390" t="s">
        <v>357</v>
      </c>
      <c r="AK5" s="391"/>
      <c r="AL5" s="391"/>
      <c r="AM5" s="392"/>
      <c r="AN5" s="259" t="s">
        <v>366</v>
      </c>
      <c r="AO5" s="393"/>
      <c r="AP5" s="394"/>
      <c r="AQ5" s="377" t="s">
        <v>369</v>
      </c>
    </row>
    <row r="6" spans="1:43" ht="18" customHeight="1">
      <c r="A6" s="434"/>
      <c r="B6" s="434"/>
      <c r="C6" s="435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80"/>
      <c r="AB6" s="61"/>
      <c r="AC6" s="383"/>
      <c r="AD6" s="190" t="s">
        <v>355</v>
      </c>
      <c r="AE6" s="190" t="s">
        <v>358</v>
      </c>
      <c r="AF6" s="190" t="s">
        <v>359</v>
      </c>
      <c r="AG6" s="190" t="s">
        <v>360</v>
      </c>
      <c r="AH6" s="190" t="s">
        <v>361</v>
      </c>
      <c r="AI6" s="38" t="s">
        <v>53</v>
      </c>
      <c r="AJ6" s="191" t="s">
        <v>362</v>
      </c>
      <c r="AK6" s="83" t="s">
        <v>101</v>
      </c>
      <c r="AL6" s="192" t="s">
        <v>363</v>
      </c>
      <c r="AM6" s="192" t="s">
        <v>364</v>
      </c>
      <c r="AN6" s="192" t="s">
        <v>365</v>
      </c>
      <c r="AO6" s="192" t="s">
        <v>367</v>
      </c>
      <c r="AP6" s="192" t="s">
        <v>368</v>
      </c>
      <c r="AQ6" s="378"/>
    </row>
    <row r="7" spans="1:43" ht="18" customHeight="1">
      <c r="A7" s="434"/>
      <c r="B7" s="434"/>
      <c r="C7" s="435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80"/>
      <c r="AB7" s="61"/>
      <c r="AC7" s="84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</row>
    <row r="8" spans="1:43" ht="18" customHeight="1">
      <c r="A8" s="434"/>
      <c r="B8" s="434"/>
      <c r="C8" s="435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80"/>
      <c r="AB8" s="61"/>
      <c r="AC8" s="44" t="s">
        <v>251</v>
      </c>
      <c r="AD8" s="95">
        <f>SUM(AE8:AI8)</f>
        <v>379</v>
      </c>
      <c r="AE8" s="70">
        <v>226</v>
      </c>
      <c r="AF8" s="70">
        <v>24</v>
      </c>
      <c r="AG8" s="70">
        <v>69</v>
      </c>
      <c r="AH8" s="70">
        <v>1</v>
      </c>
      <c r="AI8" s="70">
        <v>59</v>
      </c>
      <c r="AJ8" s="70">
        <v>105</v>
      </c>
      <c r="AK8" s="70">
        <v>106</v>
      </c>
      <c r="AL8" s="70">
        <v>23</v>
      </c>
      <c r="AM8" s="70">
        <v>62</v>
      </c>
      <c r="AN8" s="70">
        <v>148</v>
      </c>
      <c r="AO8" s="70">
        <v>18</v>
      </c>
      <c r="AP8" s="70">
        <v>41</v>
      </c>
      <c r="AQ8" s="70">
        <v>666</v>
      </c>
    </row>
    <row r="9" spans="1:43" ht="18" customHeight="1">
      <c r="A9" s="434"/>
      <c r="B9" s="434"/>
      <c r="C9" s="435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80"/>
      <c r="AB9" s="61"/>
      <c r="AC9" s="166" t="s">
        <v>249</v>
      </c>
      <c r="AD9" s="95">
        <f>SUM(AE9:AI9)</f>
        <v>424</v>
      </c>
      <c r="AE9" s="70">
        <v>217</v>
      </c>
      <c r="AF9" s="70">
        <v>33</v>
      </c>
      <c r="AG9" s="70">
        <v>68</v>
      </c>
      <c r="AH9" s="70">
        <v>1</v>
      </c>
      <c r="AI9" s="70">
        <v>105</v>
      </c>
      <c r="AJ9" s="70">
        <v>105</v>
      </c>
      <c r="AK9" s="70">
        <v>112</v>
      </c>
      <c r="AL9" s="70">
        <v>19</v>
      </c>
      <c r="AM9" s="70">
        <v>46</v>
      </c>
      <c r="AN9" s="70">
        <v>128</v>
      </c>
      <c r="AO9" s="70">
        <v>15</v>
      </c>
      <c r="AP9" s="70">
        <v>22</v>
      </c>
      <c r="AQ9" s="70">
        <v>571</v>
      </c>
    </row>
    <row r="10" spans="1:43" ht="18" customHeight="1">
      <c r="A10" s="434"/>
      <c r="B10" s="434"/>
      <c r="C10" s="435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80"/>
      <c r="AB10" s="61"/>
      <c r="AC10" s="166" t="s">
        <v>259</v>
      </c>
      <c r="AD10" s="95">
        <f>SUM(AE10:AI10)</f>
        <v>414</v>
      </c>
      <c r="AE10" s="70">
        <v>228</v>
      </c>
      <c r="AF10" s="70">
        <v>57</v>
      </c>
      <c r="AG10" s="70">
        <v>48</v>
      </c>
      <c r="AH10" s="70">
        <v>2</v>
      </c>
      <c r="AI10" s="70">
        <v>79</v>
      </c>
      <c r="AJ10" s="70">
        <v>97</v>
      </c>
      <c r="AK10" s="70">
        <v>110</v>
      </c>
      <c r="AL10" s="70">
        <v>16</v>
      </c>
      <c r="AM10" s="70">
        <v>78</v>
      </c>
      <c r="AN10" s="70">
        <v>121</v>
      </c>
      <c r="AO10" s="70">
        <v>15</v>
      </c>
      <c r="AP10" s="70">
        <v>48</v>
      </c>
      <c r="AQ10" s="70">
        <v>545</v>
      </c>
    </row>
    <row r="11" spans="1:43" ht="28.5" customHeight="1">
      <c r="A11" s="436"/>
      <c r="B11" s="436"/>
      <c r="C11" s="437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81"/>
      <c r="AB11" s="61"/>
      <c r="AC11" s="166" t="s">
        <v>260</v>
      </c>
      <c r="AD11" s="95">
        <f>SUM(AE11:AI11)</f>
        <v>418</v>
      </c>
      <c r="AE11" s="70">
        <v>246</v>
      </c>
      <c r="AF11" s="70">
        <v>34</v>
      </c>
      <c r="AG11" s="70">
        <v>56</v>
      </c>
      <c r="AH11" s="42" t="s">
        <v>4</v>
      </c>
      <c r="AI11" s="70">
        <v>82</v>
      </c>
      <c r="AJ11" s="70">
        <v>125</v>
      </c>
      <c r="AK11" s="70">
        <v>105</v>
      </c>
      <c r="AL11" s="70">
        <v>28</v>
      </c>
      <c r="AM11" s="70">
        <v>58</v>
      </c>
      <c r="AN11" s="70">
        <v>148</v>
      </c>
      <c r="AO11" s="70">
        <v>17</v>
      </c>
      <c r="AP11" s="70">
        <v>60</v>
      </c>
      <c r="AQ11" s="70">
        <v>697</v>
      </c>
    </row>
    <row r="12" spans="1:43" ht="16.5" customHeight="1">
      <c r="A12" s="34"/>
      <c r="B12" s="34"/>
      <c r="C12" s="86"/>
      <c r="D12" s="87" t="s">
        <v>155</v>
      </c>
      <c r="E12" s="88"/>
      <c r="F12" s="88"/>
      <c r="G12" s="88"/>
      <c r="H12" s="88" t="s">
        <v>102</v>
      </c>
      <c r="I12" s="88"/>
      <c r="J12" s="88"/>
      <c r="K12" s="88" t="s">
        <v>103</v>
      </c>
      <c r="L12" s="88" t="s">
        <v>104</v>
      </c>
      <c r="M12" s="88" t="s">
        <v>102</v>
      </c>
      <c r="N12" s="88"/>
      <c r="O12" s="88"/>
      <c r="P12" s="88"/>
      <c r="Q12" s="88"/>
      <c r="R12" s="88"/>
      <c r="S12" s="88" t="s">
        <v>105</v>
      </c>
      <c r="T12" s="88" t="s">
        <v>102</v>
      </c>
      <c r="U12" s="88"/>
      <c r="V12" s="88" t="s">
        <v>102</v>
      </c>
      <c r="W12" s="88"/>
      <c r="X12" s="6"/>
      <c r="Y12" s="88"/>
      <c r="Z12" s="88" t="s">
        <v>106</v>
      </c>
      <c r="AA12" s="88"/>
      <c r="AB12" s="8"/>
      <c r="AC12" s="171" t="s">
        <v>261</v>
      </c>
      <c r="AD12" s="223">
        <f>SUM(AE12:AI12)</f>
        <v>356</v>
      </c>
      <c r="AE12" s="143">
        <v>197</v>
      </c>
      <c r="AF12" s="143">
        <v>34</v>
      </c>
      <c r="AG12" s="143">
        <v>55</v>
      </c>
      <c r="AH12" s="144">
        <v>2</v>
      </c>
      <c r="AI12" s="143">
        <v>68</v>
      </c>
      <c r="AJ12" s="143">
        <v>95</v>
      </c>
      <c r="AK12" s="143">
        <v>97</v>
      </c>
      <c r="AL12" s="143">
        <v>27</v>
      </c>
      <c r="AM12" s="143">
        <v>48</v>
      </c>
      <c r="AN12" s="143">
        <v>122</v>
      </c>
      <c r="AO12" s="143">
        <v>19</v>
      </c>
      <c r="AP12" s="143">
        <v>42</v>
      </c>
      <c r="AQ12" s="143">
        <v>511</v>
      </c>
    </row>
    <row r="13" spans="1:43" ht="16.5" customHeight="1">
      <c r="A13" s="348" t="s">
        <v>107</v>
      </c>
      <c r="B13" s="348"/>
      <c r="C13" s="349"/>
      <c r="D13" s="220">
        <f>SUM(D15,D51,D53,D61,D71,D77:D101)</f>
        <v>1191</v>
      </c>
      <c r="E13" s="30" t="s">
        <v>434</v>
      </c>
      <c r="F13" s="221">
        <f aca="true" t="shared" si="0" ref="F13:AA13">SUM(F15,F51,F53,F61,F71,F77:F101)</f>
        <v>6</v>
      </c>
      <c r="G13" s="221">
        <f t="shared" si="0"/>
        <v>37</v>
      </c>
      <c r="H13" s="221">
        <f t="shared" si="0"/>
        <v>25</v>
      </c>
      <c r="I13" s="221">
        <f t="shared" si="0"/>
        <v>38</v>
      </c>
      <c r="J13" s="221">
        <f t="shared" si="0"/>
        <v>88</v>
      </c>
      <c r="K13" s="221">
        <f t="shared" si="0"/>
        <v>33</v>
      </c>
      <c r="L13" s="221">
        <f t="shared" si="0"/>
        <v>123</v>
      </c>
      <c r="M13" s="221">
        <f t="shared" si="0"/>
        <v>69</v>
      </c>
      <c r="N13" s="30" t="s">
        <v>434</v>
      </c>
      <c r="O13" s="30" t="s">
        <v>434</v>
      </c>
      <c r="P13" s="221">
        <f t="shared" si="0"/>
        <v>2</v>
      </c>
      <c r="Q13" s="221">
        <f t="shared" si="0"/>
        <v>1</v>
      </c>
      <c r="R13" s="221">
        <f t="shared" si="0"/>
        <v>2</v>
      </c>
      <c r="S13" s="221">
        <f t="shared" si="0"/>
        <v>68</v>
      </c>
      <c r="T13" s="221">
        <f t="shared" si="0"/>
        <v>110</v>
      </c>
      <c r="U13" s="221">
        <f t="shared" si="0"/>
        <v>19</v>
      </c>
      <c r="V13" s="221">
        <f t="shared" si="0"/>
        <v>290</v>
      </c>
      <c r="W13" s="221">
        <f t="shared" si="0"/>
        <v>10</v>
      </c>
      <c r="X13" s="221">
        <f t="shared" si="0"/>
        <v>69</v>
      </c>
      <c r="Y13" s="221">
        <f t="shared" si="0"/>
        <v>35</v>
      </c>
      <c r="Z13" s="221">
        <f t="shared" si="0"/>
        <v>82</v>
      </c>
      <c r="AA13" s="221">
        <f t="shared" si="0"/>
        <v>84</v>
      </c>
      <c r="AB13" s="8"/>
      <c r="AC13" s="90"/>
      <c r="AD13" s="91"/>
      <c r="AE13" s="91"/>
      <c r="AF13" s="91"/>
      <c r="AG13" s="91"/>
      <c r="AH13" s="91"/>
      <c r="AI13" s="91"/>
      <c r="AJ13" s="92"/>
      <c r="AK13" s="91"/>
      <c r="AL13" s="91"/>
      <c r="AM13" s="91"/>
      <c r="AN13" s="91"/>
      <c r="AO13" s="91"/>
      <c r="AP13" s="91"/>
      <c r="AQ13" s="91"/>
    </row>
    <row r="14" spans="1:43" ht="16.5" customHeight="1">
      <c r="A14" s="93"/>
      <c r="B14" s="93"/>
      <c r="C14" s="93"/>
      <c r="D14" s="189" t="s">
        <v>103</v>
      </c>
      <c r="E14" s="73"/>
      <c r="F14" s="73"/>
      <c r="G14" s="61"/>
      <c r="H14" s="73"/>
      <c r="I14" s="73"/>
      <c r="J14" s="73"/>
      <c r="K14" s="61"/>
      <c r="L14" s="61" t="s">
        <v>103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61"/>
      <c r="X14" s="6"/>
      <c r="Y14" s="73"/>
      <c r="Z14" s="73"/>
      <c r="AA14" s="73"/>
      <c r="AB14" s="8"/>
      <c r="AC14" s="94"/>
      <c r="AD14" s="73"/>
      <c r="AE14" s="73"/>
      <c r="AF14" s="73"/>
      <c r="AG14" s="73"/>
      <c r="AH14" s="73"/>
      <c r="AI14" s="73"/>
      <c r="AJ14" s="89"/>
      <c r="AK14" s="73"/>
      <c r="AL14" s="73"/>
      <c r="AM14" s="73"/>
      <c r="AN14" s="73"/>
      <c r="AO14" s="73"/>
      <c r="AP14" s="73"/>
      <c r="AQ14" s="73"/>
    </row>
    <row r="15" spans="1:28" ht="16.5" customHeight="1">
      <c r="A15" s="6"/>
      <c r="B15" s="334" t="s">
        <v>108</v>
      </c>
      <c r="C15" s="430"/>
      <c r="D15" s="95">
        <f>SUM(D17:D49)</f>
        <v>359</v>
      </c>
      <c r="E15" s="7" t="s">
        <v>434</v>
      </c>
      <c r="F15" s="61">
        <f aca="true" t="shared" si="1" ref="F15:AA15">SUM(F17:F49)</f>
        <v>2</v>
      </c>
      <c r="G15" s="61">
        <f t="shared" si="1"/>
        <v>11</v>
      </c>
      <c r="H15" s="61">
        <f t="shared" si="1"/>
        <v>2</v>
      </c>
      <c r="I15" s="61">
        <f t="shared" si="1"/>
        <v>34</v>
      </c>
      <c r="J15" s="61">
        <f t="shared" si="1"/>
        <v>76</v>
      </c>
      <c r="K15" s="61">
        <f t="shared" si="1"/>
        <v>12</v>
      </c>
      <c r="L15" s="61">
        <f t="shared" si="1"/>
        <v>20</v>
      </c>
      <c r="M15" s="61">
        <f t="shared" si="1"/>
        <v>4</v>
      </c>
      <c r="N15" s="7" t="s">
        <v>434</v>
      </c>
      <c r="O15" s="7" t="s">
        <v>434</v>
      </c>
      <c r="P15" s="61">
        <f t="shared" si="1"/>
        <v>2</v>
      </c>
      <c r="Q15" s="61">
        <f t="shared" si="1"/>
        <v>1</v>
      </c>
      <c r="R15" s="7" t="s">
        <v>435</v>
      </c>
      <c r="S15" s="61">
        <f t="shared" si="1"/>
        <v>22</v>
      </c>
      <c r="T15" s="61">
        <f t="shared" si="1"/>
        <v>35</v>
      </c>
      <c r="U15" s="61">
        <f t="shared" si="1"/>
        <v>9</v>
      </c>
      <c r="V15" s="61">
        <f t="shared" si="1"/>
        <v>54</v>
      </c>
      <c r="W15" s="61">
        <f t="shared" si="1"/>
        <v>6</v>
      </c>
      <c r="X15" s="61">
        <f t="shared" si="1"/>
        <v>30</v>
      </c>
      <c r="Y15" s="61">
        <f t="shared" si="1"/>
        <v>7</v>
      </c>
      <c r="Z15" s="61">
        <f t="shared" si="1"/>
        <v>6</v>
      </c>
      <c r="AA15" s="61">
        <f t="shared" si="1"/>
        <v>26</v>
      </c>
      <c r="AB15" s="8"/>
    </row>
    <row r="16" spans="1:28" ht="16.5" customHeight="1">
      <c r="A16" s="6"/>
      <c r="B16" s="6"/>
      <c r="C16" s="74"/>
      <c r="D16" s="96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8"/>
    </row>
    <row r="17" spans="1:28" ht="16.5" customHeight="1" thickBot="1">
      <c r="A17" s="6"/>
      <c r="B17" s="6"/>
      <c r="C17" s="10" t="s">
        <v>109</v>
      </c>
      <c r="D17" s="95">
        <f>SUM(E17:AA17)</f>
        <v>81</v>
      </c>
      <c r="E17" s="7" t="s">
        <v>434</v>
      </c>
      <c r="F17" s="7" t="s">
        <v>434</v>
      </c>
      <c r="G17" s="7" t="s">
        <v>434</v>
      </c>
      <c r="H17" s="7" t="s">
        <v>434</v>
      </c>
      <c r="I17" s="7" t="s">
        <v>434</v>
      </c>
      <c r="J17" s="7">
        <v>29</v>
      </c>
      <c r="K17" s="7" t="s">
        <v>434</v>
      </c>
      <c r="L17" s="61">
        <v>4</v>
      </c>
      <c r="M17" s="7" t="s">
        <v>434</v>
      </c>
      <c r="N17" s="7" t="s">
        <v>434</v>
      </c>
      <c r="O17" s="7" t="s">
        <v>434</v>
      </c>
      <c r="P17" s="7" t="s">
        <v>434</v>
      </c>
      <c r="Q17" s="7" t="s">
        <v>434</v>
      </c>
      <c r="R17" s="7" t="s">
        <v>434</v>
      </c>
      <c r="S17" s="61">
        <v>11</v>
      </c>
      <c r="T17" s="61">
        <v>3</v>
      </c>
      <c r="U17" s="7">
        <v>3</v>
      </c>
      <c r="V17" s="61">
        <v>21</v>
      </c>
      <c r="W17" s="7" t="s">
        <v>434</v>
      </c>
      <c r="X17" s="7" t="s">
        <v>434</v>
      </c>
      <c r="Y17" s="7">
        <v>3</v>
      </c>
      <c r="Z17" s="7">
        <v>1</v>
      </c>
      <c r="AA17" s="7">
        <v>6</v>
      </c>
      <c r="AB17" s="8"/>
    </row>
    <row r="18" spans="1:43" ht="16.5" customHeight="1">
      <c r="A18" s="70"/>
      <c r="B18" s="70"/>
      <c r="C18" s="74"/>
      <c r="D18" s="96"/>
      <c r="E18" s="70"/>
      <c r="F18" s="70"/>
      <c r="G18" s="70"/>
      <c r="H18" s="70"/>
      <c r="I18" s="70"/>
      <c r="J18" s="70"/>
      <c r="K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"/>
      <c r="AA18" s="70"/>
      <c r="AC18" s="382" t="s">
        <v>354</v>
      </c>
      <c r="AD18" s="386" t="s">
        <v>370</v>
      </c>
      <c r="AE18" s="387"/>
      <c r="AF18" s="388"/>
      <c r="AG18" s="395" t="s">
        <v>371</v>
      </c>
      <c r="AH18" s="387"/>
      <c r="AI18" s="388"/>
      <c r="AJ18" s="395" t="s">
        <v>372</v>
      </c>
      <c r="AK18" s="387"/>
      <c r="AL18" s="387"/>
      <c r="AM18" s="388"/>
      <c r="AN18" s="255" t="s">
        <v>376</v>
      </c>
      <c r="AO18" s="255" t="s">
        <v>377</v>
      </c>
      <c r="AP18" s="255" t="s">
        <v>378</v>
      </c>
      <c r="AQ18" s="399" t="s">
        <v>379</v>
      </c>
    </row>
    <row r="19" spans="1:43" ht="16.5" customHeight="1">
      <c r="A19" s="6"/>
      <c r="B19" s="6"/>
      <c r="C19" s="10" t="s">
        <v>156</v>
      </c>
      <c r="D19" s="95">
        <f>SUM(E19:AA19)</f>
        <v>31</v>
      </c>
      <c r="E19" s="7" t="s">
        <v>434</v>
      </c>
      <c r="F19" s="7" t="s">
        <v>434</v>
      </c>
      <c r="G19" s="7" t="s">
        <v>434</v>
      </c>
      <c r="H19" s="7" t="s">
        <v>434</v>
      </c>
      <c r="I19" s="7" t="s">
        <v>434</v>
      </c>
      <c r="J19" s="7">
        <v>15</v>
      </c>
      <c r="K19" s="7">
        <v>3</v>
      </c>
      <c r="L19" s="7">
        <v>1</v>
      </c>
      <c r="M19" s="7">
        <v>1</v>
      </c>
      <c r="N19" s="7" t="s">
        <v>434</v>
      </c>
      <c r="O19" s="7" t="s">
        <v>434</v>
      </c>
      <c r="P19" s="7" t="s">
        <v>434</v>
      </c>
      <c r="Q19" s="7" t="s">
        <v>434</v>
      </c>
      <c r="R19" s="7" t="s">
        <v>434</v>
      </c>
      <c r="S19" s="61">
        <v>1</v>
      </c>
      <c r="T19" s="61">
        <v>3</v>
      </c>
      <c r="U19" s="7">
        <v>1</v>
      </c>
      <c r="V19" s="61">
        <v>4</v>
      </c>
      <c r="W19" s="7">
        <v>1</v>
      </c>
      <c r="X19" s="7" t="s">
        <v>434</v>
      </c>
      <c r="Y19" s="7" t="s">
        <v>434</v>
      </c>
      <c r="Z19" s="7" t="s">
        <v>434</v>
      </c>
      <c r="AA19" s="7">
        <v>1</v>
      </c>
      <c r="AC19" s="384"/>
      <c r="AD19" s="389"/>
      <c r="AE19" s="389"/>
      <c r="AF19" s="385"/>
      <c r="AG19" s="396"/>
      <c r="AH19" s="389"/>
      <c r="AI19" s="385"/>
      <c r="AJ19" s="396"/>
      <c r="AK19" s="389"/>
      <c r="AL19" s="389"/>
      <c r="AM19" s="385"/>
      <c r="AN19" s="256"/>
      <c r="AO19" s="256"/>
      <c r="AP19" s="256"/>
      <c r="AQ19" s="400"/>
    </row>
    <row r="20" spans="1:43" ht="16.5" customHeight="1">
      <c r="A20" s="6"/>
      <c r="B20" s="6"/>
      <c r="C20" s="187"/>
      <c r="D20" s="97"/>
      <c r="E20" s="71"/>
      <c r="F20" s="71"/>
      <c r="G20" s="71"/>
      <c r="H20" s="7"/>
      <c r="I20" s="71"/>
      <c r="J20" s="7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C20" s="384"/>
      <c r="AD20" s="401" t="s">
        <v>373</v>
      </c>
      <c r="AE20" s="245" t="s">
        <v>374</v>
      </c>
      <c r="AF20" s="245" t="s">
        <v>375</v>
      </c>
      <c r="AG20" s="401" t="s">
        <v>373</v>
      </c>
      <c r="AH20" s="245" t="s">
        <v>374</v>
      </c>
      <c r="AI20" s="245" t="s">
        <v>375</v>
      </c>
      <c r="AJ20" s="243" t="s">
        <v>355</v>
      </c>
      <c r="AK20" s="243" t="s">
        <v>358</v>
      </c>
      <c r="AL20" s="397" t="s">
        <v>110</v>
      </c>
      <c r="AM20" s="262" t="s">
        <v>53</v>
      </c>
      <c r="AN20" s="256"/>
      <c r="AO20" s="256"/>
      <c r="AP20" s="256"/>
      <c r="AQ20" s="400"/>
    </row>
    <row r="21" spans="1:43" ht="16.5" customHeight="1">
      <c r="A21" s="6"/>
      <c r="B21" s="6"/>
      <c r="C21" s="188" t="s">
        <v>352</v>
      </c>
      <c r="D21" s="95">
        <f>SUM(E21:AA21)</f>
        <v>7</v>
      </c>
      <c r="E21" s="7" t="s">
        <v>434</v>
      </c>
      <c r="F21" s="7" t="s">
        <v>434</v>
      </c>
      <c r="G21" s="7" t="s">
        <v>434</v>
      </c>
      <c r="H21" s="7" t="s">
        <v>434</v>
      </c>
      <c r="I21" s="7" t="s">
        <v>434</v>
      </c>
      <c r="J21" s="7">
        <v>3</v>
      </c>
      <c r="K21" s="7" t="s">
        <v>434</v>
      </c>
      <c r="L21" s="7" t="s">
        <v>434</v>
      </c>
      <c r="M21" s="7">
        <v>1</v>
      </c>
      <c r="N21" s="7" t="s">
        <v>434</v>
      </c>
      <c r="O21" s="7" t="s">
        <v>434</v>
      </c>
      <c r="P21" s="7" t="s">
        <v>434</v>
      </c>
      <c r="Q21" s="7" t="s">
        <v>434</v>
      </c>
      <c r="R21" s="7" t="s">
        <v>434</v>
      </c>
      <c r="S21" s="7" t="s">
        <v>434</v>
      </c>
      <c r="T21" s="7">
        <v>1</v>
      </c>
      <c r="U21" s="7" t="s">
        <v>434</v>
      </c>
      <c r="V21" s="61">
        <v>2</v>
      </c>
      <c r="W21" s="7" t="s">
        <v>434</v>
      </c>
      <c r="X21" s="7" t="s">
        <v>434</v>
      </c>
      <c r="Y21" s="7" t="s">
        <v>434</v>
      </c>
      <c r="Z21" s="7" t="s">
        <v>434</v>
      </c>
      <c r="AA21" s="7" t="s">
        <v>434</v>
      </c>
      <c r="AC21" s="385"/>
      <c r="AD21" s="402"/>
      <c r="AE21" s="403"/>
      <c r="AF21" s="403"/>
      <c r="AG21" s="402"/>
      <c r="AH21" s="403"/>
      <c r="AI21" s="403"/>
      <c r="AJ21" s="398"/>
      <c r="AK21" s="398"/>
      <c r="AL21" s="398"/>
      <c r="AM21" s="270"/>
      <c r="AN21" s="99" t="s">
        <v>157</v>
      </c>
      <c r="AO21" s="99" t="s">
        <v>158</v>
      </c>
      <c r="AP21" s="99" t="s">
        <v>159</v>
      </c>
      <c r="AQ21" s="100" t="s">
        <v>160</v>
      </c>
    </row>
    <row r="22" spans="1:43" ht="16.5" customHeight="1">
      <c r="A22" s="6"/>
      <c r="B22" s="6"/>
      <c r="C22" s="98"/>
      <c r="D22" s="96"/>
      <c r="E22" s="71"/>
      <c r="F22" s="71"/>
      <c r="G22" s="71"/>
      <c r="H22" s="7"/>
      <c r="I22" s="71"/>
      <c r="J22" s="71"/>
      <c r="K22" s="71"/>
      <c r="L22" s="71"/>
      <c r="M22" s="7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8"/>
      <c r="AC22" s="84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3" ht="16.5" customHeight="1">
      <c r="A23" s="6"/>
      <c r="B23" s="6"/>
      <c r="C23" s="10" t="s">
        <v>111</v>
      </c>
      <c r="D23" s="95">
        <f>SUM(E23:AA23)</f>
        <v>21</v>
      </c>
      <c r="E23" s="7" t="s">
        <v>434</v>
      </c>
      <c r="F23" s="7" t="s">
        <v>434</v>
      </c>
      <c r="G23" s="61">
        <v>7</v>
      </c>
      <c r="H23" s="7" t="s">
        <v>434</v>
      </c>
      <c r="I23" s="7" t="s">
        <v>434</v>
      </c>
      <c r="J23" s="7" t="s">
        <v>434</v>
      </c>
      <c r="K23" s="7" t="s">
        <v>434</v>
      </c>
      <c r="L23" s="7">
        <v>1</v>
      </c>
      <c r="M23" s="7" t="s">
        <v>434</v>
      </c>
      <c r="N23" s="7" t="s">
        <v>434</v>
      </c>
      <c r="O23" s="7" t="s">
        <v>434</v>
      </c>
      <c r="P23" s="7" t="s">
        <v>434</v>
      </c>
      <c r="Q23" s="7">
        <v>1</v>
      </c>
      <c r="R23" s="7" t="s">
        <v>434</v>
      </c>
      <c r="S23" s="7">
        <v>1</v>
      </c>
      <c r="T23" s="7">
        <v>1</v>
      </c>
      <c r="U23" s="7" t="s">
        <v>434</v>
      </c>
      <c r="V23" s="7">
        <v>1</v>
      </c>
      <c r="W23" s="7" t="s">
        <v>434</v>
      </c>
      <c r="X23" s="7">
        <v>7</v>
      </c>
      <c r="Y23" s="7" t="s">
        <v>434</v>
      </c>
      <c r="Z23" s="7" t="s">
        <v>434</v>
      </c>
      <c r="AA23" s="7">
        <v>2</v>
      </c>
      <c r="AB23" s="8"/>
      <c r="AC23" s="44" t="s">
        <v>251</v>
      </c>
      <c r="AD23" s="42" t="s">
        <v>4</v>
      </c>
      <c r="AE23" s="42" t="s">
        <v>4</v>
      </c>
      <c r="AF23" s="42">
        <v>17</v>
      </c>
      <c r="AG23" s="42" t="s">
        <v>4</v>
      </c>
      <c r="AH23" s="42">
        <v>3</v>
      </c>
      <c r="AI23" s="42">
        <v>49</v>
      </c>
      <c r="AJ23" s="224">
        <f>SUM(AK23:AM23)</f>
        <v>871237</v>
      </c>
      <c r="AK23" s="199">
        <v>636335</v>
      </c>
      <c r="AL23" s="199">
        <v>215512</v>
      </c>
      <c r="AM23" s="199">
        <v>19390</v>
      </c>
      <c r="AN23" s="199">
        <v>1</v>
      </c>
      <c r="AO23" s="199">
        <v>73</v>
      </c>
      <c r="AP23" s="199">
        <v>470</v>
      </c>
      <c r="AQ23" s="199">
        <v>15642</v>
      </c>
    </row>
    <row r="24" spans="1:43" ht="16.5" customHeight="1">
      <c r="A24" s="6"/>
      <c r="B24" s="6"/>
      <c r="C24" s="101"/>
      <c r="D24" s="97"/>
      <c r="E24" s="71"/>
      <c r="F24" s="71"/>
      <c r="G24" s="71"/>
      <c r="H24" s="7"/>
      <c r="I24" s="71"/>
      <c r="J24" s="71"/>
      <c r="K24" s="71"/>
      <c r="L24" s="71"/>
      <c r="M24" s="7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C24" s="166" t="s">
        <v>249</v>
      </c>
      <c r="AD24" s="42" t="s">
        <v>4</v>
      </c>
      <c r="AE24" s="42" t="s">
        <v>4</v>
      </c>
      <c r="AF24" s="42">
        <v>18</v>
      </c>
      <c r="AG24" s="42">
        <v>2</v>
      </c>
      <c r="AH24" s="42">
        <v>2</v>
      </c>
      <c r="AI24" s="42">
        <v>47</v>
      </c>
      <c r="AJ24" s="224">
        <f>SUM(AK24:AM24)</f>
        <v>898751</v>
      </c>
      <c r="AK24" s="199">
        <v>569911</v>
      </c>
      <c r="AL24" s="199">
        <v>300846</v>
      </c>
      <c r="AM24" s="199">
        <v>27994</v>
      </c>
      <c r="AN24" s="199">
        <v>1</v>
      </c>
      <c r="AO24" s="199">
        <v>76</v>
      </c>
      <c r="AP24" s="199">
        <v>643</v>
      </c>
      <c r="AQ24" s="199">
        <v>13774</v>
      </c>
    </row>
    <row r="25" spans="1:43" ht="16.5" customHeight="1">
      <c r="A25" s="6"/>
      <c r="B25" s="6"/>
      <c r="C25" s="102" t="s">
        <v>112</v>
      </c>
      <c r="D25" s="95">
        <f>SUM(E25:AA25)</f>
        <v>4</v>
      </c>
      <c r="E25" s="7" t="s">
        <v>434</v>
      </c>
      <c r="F25" s="7" t="s">
        <v>434</v>
      </c>
      <c r="G25" s="61">
        <v>1</v>
      </c>
      <c r="H25" s="7" t="s">
        <v>434</v>
      </c>
      <c r="I25" s="7">
        <v>1</v>
      </c>
      <c r="J25" s="7" t="s">
        <v>434</v>
      </c>
      <c r="K25" s="7">
        <v>1</v>
      </c>
      <c r="L25" s="7" t="s">
        <v>434</v>
      </c>
      <c r="M25" s="7" t="s">
        <v>434</v>
      </c>
      <c r="N25" s="7" t="s">
        <v>434</v>
      </c>
      <c r="O25" s="7" t="s">
        <v>434</v>
      </c>
      <c r="P25" s="7" t="s">
        <v>434</v>
      </c>
      <c r="Q25" s="7" t="s">
        <v>434</v>
      </c>
      <c r="R25" s="7" t="s">
        <v>434</v>
      </c>
      <c r="S25" s="7" t="s">
        <v>434</v>
      </c>
      <c r="T25" s="7">
        <v>1</v>
      </c>
      <c r="U25" s="7" t="s">
        <v>434</v>
      </c>
      <c r="V25" s="7" t="s">
        <v>434</v>
      </c>
      <c r="W25" s="7" t="s">
        <v>434</v>
      </c>
      <c r="X25" s="7" t="s">
        <v>434</v>
      </c>
      <c r="Y25" s="7" t="s">
        <v>434</v>
      </c>
      <c r="Z25" s="7" t="s">
        <v>434</v>
      </c>
      <c r="AA25" s="7" t="s">
        <v>434</v>
      </c>
      <c r="AC25" s="166" t="s">
        <v>259</v>
      </c>
      <c r="AD25" s="42" t="s">
        <v>4</v>
      </c>
      <c r="AE25" s="42" t="s">
        <v>4</v>
      </c>
      <c r="AF25" s="42">
        <v>20</v>
      </c>
      <c r="AG25" s="42">
        <v>2</v>
      </c>
      <c r="AH25" s="42">
        <v>4</v>
      </c>
      <c r="AI25" s="42">
        <v>39</v>
      </c>
      <c r="AJ25" s="224">
        <f>SUM(AK25:AM25)</f>
        <v>1669307</v>
      </c>
      <c r="AK25" s="199">
        <v>1017746</v>
      </c>
      <c r="AL25" s="199">
        <v>496422</v>
      </c>
      <c r="AM25" s="199">
        <v>155139</v>
      </c>
      <c r="AN25" s="199">
        <v>2</v>
      </c>
      <c r="AO25" s="199">
        <v>48</v>
      </c>
      <c r="AP25" s="199">
        <v>8420</v>
      </c>
      <c r="AQ25" s="199">
        <v>9834</v>
      </c>
    </row>
    <row r="26" spans="1:43" ht="16.5" customHeight="1">
      <c r="A26" s="6"/>
      <c r="B26" s="6"/>
      <c r="C26" s="103"/>
      <c r="D26" s="97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C26" s="166" t="s">
        <v>260</v>
      </c>
      <c r="AD26" s="42" t="s">
        <v>4</v>
      </c>
      <c r="AE26" s="42" t="s">
        <v>4</v>
      </c>
      <c r="AF26" s="42">
        <v>14</v>
      </c>
      <c r="AG26" s="42">
        <v>3</v>
      </c>
      <c r="AH26" s="42">
        <v>5</v>
      </c>
      <c r="AI26" s="42">
        <v>53</v>
      </c>
      <c r="AJ26" s="224">
        <f>SUM(AK26:AM26)</f>
        <v>1128902</v>
      </c>
      <c r="AK26" s="199">
        <v>641763</v>
      </c>
      <c r="AL26" s="199">
        <v>406038</v>
      </c>
      <c r="AM26" s="199">
        <v>81101</v>
      </c>
      <c r="AN26" s="199" t="s">
        <v>4</v>
      </c>
      <c r="AO26" s="199">
        <v>56</v>
      </c>
      <c r="AP26" s="199">
        <v>433</v>
      </c>
      <c r="AQ26" s="199">
        <v>16399</v>
      </c>
    </row>
    <row r="27" spans="1:43" ht="16.5" customHeight="1">
      <c r="A27" s="6"/>
      <c r="B27" s="6"/>
      <c r="C27" s="103" t="s">
        <v>113</v>
      </c>
      <c r="D27" s="95">
        <f>SUM(E27:AA27)</f>
        <v>10</v>
      </c>
      <c r="E27" s="7" t="s">
        <v>434</v>
      </c>
      <c r="F27" s="7" t="s">
        <v>434</v>
      </c>
      <c r="G27" s="7">
        <v>1</v>
      </c>
      <c r="H27" s="7" t="s">
        <v>434</v>
      </c>
      <c r="I27" s="7" t="s">
        <v>434</v>
      </c>
      <c r="J27" s="7">
        <v>6</v>
      </c>
      <c r="K27" s="7" t="s">
        <v>434</v>
      </c>
      <c r="L27" s="7" t="s">
        <v>434</v>
      </c>
      <c r="M27" s="7" t="s">
        <v>434</v>
      </c>
      <c r="N27" s="7" t="s">
        <v>434</v>
      </c>
      <c r="O27" s="7" t="s">
        <v>434</v>
      </c>
      <c r="P27" s="7" t="s">
        <v>434</v>
      </c>
      <c r="Q27" s="7" t="s">
        <v>434</v>
      </c>
      <c r="R27" s="7" t="s">
        <v>434</v>
      </c>
      <c r="S27" s="7" t="s">
        <v>434</v>
      </c>
      <c r="T27" s="7">
        <v>1</v>
      </c>
      <c r="U27" s="7" t="s">
        <v>434</v>
      </c>
      <c r="V27" s="7">
        <v>2</v>
      </c>
      <c r="W27" s="7" t="s">
        <v>434</v>
      </c>
      <c r="X27" s="7" t="s">
        <v>434</v>
      </c>
      <c r="Y27" s="7" t="s">
        <v>434</v>
      </c>
      <c r="Z27" s="7" t="s">
        <v>434</v>
      </c>
      <c r="AA27" s="7" t="s">
        <v>434</v>
      </c>
      <c r="AB27" s="8"/>
      <c r="AC27" s="171" t="s">
        <v>261</v>
      </c>
      <c r="AD27" s="144" t="s">
        <v>4</v>
      </c>
      <c r="AE27" s="144" t="s">
        <v>4</v>
      </c>
      <c r="AF27" s="144">
        <v>21</v>
      </c>
      <c r="AG27" s="144">
        <v>1</v>
      </c>
      <c r="AH27" s="144">
        <v>2</v>
      </c>
      <c r="AI27" s="144">
        <v>42</v>
      </c>
      <c r="AJ27" s="225">
        <f>SUM(AK27:AM27)</f>
        <v>860134</v>
      </c>
      <c r="AK27" s="200">
        <v>578430</v>
      </c>
      <c r="AL27" s="200">
        <v>238788</v>
      </c>
      <c r="AM27" s="200">
        <v>42916</v>
      </c>
      <c r="AN27" s="200" t="s">
        <v>4</v>
      </c>
      <c r="AO27" s="200">
        <v>55</v>
      </c>
      <c r="AP27" s="200">
        <v>553</v>
      </c>
      <c r="AQ27" s="200">
        <v>10737</v>
      </c>
    </row>
    <row r="28" spans="1:43" ht="16.5" customHeight="1">
      <c r="A28" s="6"/>
      <c r="B28" s="6"/>
      <c r="C28" s="98"/>
      <c r="D28" s="97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8"/>
      <c r="AC28" s="90"/>
      <c r="AD28" s="104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32" ht="16.5" customHeight="1">
      <c r="A29" s="6"/>
      <c r="B29" s="6"/>
      <c r="C29" s="10" t="s">
        <v>161</v>
      </c>
      <c r="D29" s="95">
        <f>SUM(E29:AA29)</f>
        <v>5</v>
      </c>
      <c r="E29" s="7" t="s">
        <v>434</v>
      </c>
      <c r="F29" s="7" t="s">
        <v>434</v>
      </c>
      <c r="G29" s="7" t="s">
        <v>434</v>
      </c>
      <c r="H29" s="7" t="s">
        <v>434</v>
      </c>
      <c r="I29" s="7" t="s">
        <v>434</v>
      </c>
      <c r="J29" s="7">
        <v>4</v>
      </c>
      <c r="K29" s="7" t="s">
        <v>434</v>
      </c>
      <c r="L29" s="7" t="s">
        <v>434</v>
      </c>
      <c r="M29" s="7" t="s">
        <v>434</v>
      </c>
      <c r="N29" s="7" t="s">
        <v>434</v>
      </c>
      <c r="O29" s="7" t="s">
        <v>434</v>
      </c>
      <c r="P29" s="7" t="s">
        <v>434</v>
      </c>
      <c r="Q29" s="7" t="s">
        <v>434</v>
      </c>
      <c r="R29" s="7" t="s">
        <v>434</v>
      </c>
      <c r="S29" s="7" t="s">
        <v>434</v>
      </c>
      <c r="T29" s="7" t="s">
        <v>434</v>
      </c>
      <c r="U29" s="7">
        <v>1</v>
      </c>
      <c r="V29" s="7" t="s">
        <v>434</v>
      </c>
      <c r="W29" s="7" t="s">
        <v>434</v>
      </c>
      <c r="X29" s="7" t="s">
        <v>434</v>
      </c>
      <c r="Y29" s="7" t="s">
        <v>434</v>
      </c>
      <c r="Z29" s="7" t="s">
        <v>434</v>
      </c>
      <c r="AA29" s="7" t="s">
        <v>434</v>
      </c>
      <c r="AB29" s="8"/>
      <c r="AC29" s="85" t="s">
        <v>21</v>
      </c>
      <c r="AD29" s="85"/>
      <c r="AE29" s="85"/>
      <c r="AF29" s="85"/>
    </row>
    <row r="30" spans="1:28" ht="16.5" customHeight="1">
      <c r="A30" s="6"/>
      <c r="B30" s="6"/>
      <c r="C30" s="10"/>
      <c r="D30" s="95"/>
      <c r="E30" s="7"/>
      <c r="F30" s="61"/>
      <c r="G30" s="7"/>
      <c r="H30" s="7"/>
      <c r="I30" s="61"/>
      <c r="J30" s="7"/>
      <c r="K30" s="7"/>
      <c r="L30" s="61"/>
      <c r="M30" s="7"/>
      <c r="N30" s="7"/>
      <c r="O30" s="7"/>
      <c r="P30" s="7"/>
      <c r="Q30" s="7"/>
      <c r="R30" s="7"/>
      <c r="S30" s="7"/>
      <c r="T30" s="7"/>
      <c r="U30" s="7"/>
      <c r="V30" s="61"/>
      <c r="W30" s="6"/>
      <c r="X30" s="7"/>
      <c r="Y30" s="7"/>
      <c r="Z30" s="7"/>
      <c r="AA30" s="61"/>
      <c r="AB30" s="8"/>
    </row>
    <row r="31" spans="1:28" ht="16.5" customHeight="1">
      <c r="A31" s="6"/>
      <c r="B31" s="6"/>
      <c r="C31" s="10" t="s">
        <v>162</v>
      </c>
      <c r="D31" s="95">
        <f>SUM(E31:AA31)</f>
        <v>17</v>
      </c>
      <c r="E31" s="7" t="s">
        <v>434</v>
      </c>
      <c r="F31" s="7" t="s">
        <v>434</v>
      </c>
      <c r="G31" s="7" t="s">
        <v>434</v>
      </c>
      <c r="H31" s="7" t="s">
        <v>434</v>
      </c>
      <c r="I31" s="7" t="s">
        <v>434</v>
      </c>
      <c r="J31" s="7">
        <v>8</v>
      </c>
      <c r="K31" s="7" t="s">
        <v>434</v>
      </c>
      <c r="L31" s="7">
        <v>1</v>
      </c>
      <c r="M31" s="7" t="s">
        <v>434</v>
      </c>
      <c r="N31" s="7" t="s">
        <v>434</v>
      </c>
      <c r="O31" s="7" t="s">
        <v>434</v>
      </c>
      <c r="P31" s="7" t="s">
        <v>434</v>
      </c>
      <c r="Q31" s="7" t="s">
        <v>434</v>
      </c>
      <c r="R31" s="7" t="s">
        <v>434</v>
      </c>
      <c r="S31" s="7">
        <v>1</v>
      </c>
      <c r="T31" s="7">
        <v>2</v>
      </c>
      <c r="U31" s="7" t="s">
        <v>434</v>
      </c>
      <c r="V31" s="7">
        <v>3</v>
      </c>
      <c r="W31" s="7" t="s">
        <v>434</v>
      </c>
      <c r="X31" s="7" t="s">
        <v>434</v>
      </c>
      <c r="Y31" s="7" t="s">
        <v>434</v>
      </c>
      <c r="Z31" s="7">
        <v>2</v>
      </c>
      <c r="AA31" s="7" t="s">
        <v>434</v>
      </c>
      <c r="AB31" s="8"/>
    </row>
    <row r="32" spans="1:28" ht="16.5" customHeight="1">
      <c r="A32" s="6"/>
      <c r="B32" s="6"/>
      <c r="C32" s="10"/>
      <c r="D32" s="97"/>
      <c r="E32" s="71"/>
      <c r="F32" s="71"/>
      <c r="G32" s="71"/>
      <c r="H32" s="71"/>
      <c r="I32" s="6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"/>
      <c r="V32" s="71"/>
      <c r="W32" s="71"/>
      <c r="X32" s="71"/>
      <c r="Y32" s="71"/>
      <c r="Z32" s="71"/>
      <c r="AA32" s="71"/>
      <c r="AB32" s="8"/>
    </row>
    <row r="33" spans="1:28" ht="16.5" customHeight="1">
      <c r="A33" s="6"/>
      <c r="B33" s="6"/>
      <c r="C33" s="10" t="s">
        <v>114</v>
      </c>
      <c r="D33" s="95">
        <f>SUM(E33:AA33)</f>
        <v>14</v>
      </c>
      <c r="E33" s="7" t="s">
        <v>434</v>
      </c>
      <c r="F33" s="7" t="s">
        <v>434</v>
      </c>
      <c r="G33" s="7">
        <v>1</v>
      </c>
      <c r="H33" s="7">
        <v>1</v>
      </c>
      <c r="I33" s="7" t="s">
        <v>434</v>
      </c>
      <c r="J33" s="7">
        <v>2</v>
      </c>
      <c r="K33" s="7" t="s">
        <v>434</v>
      </c>
      <c r="L33" s="7">
        <v>4</v>
      </c>
      <c r="M33" s="7" t="s">
        <v>434</v>
      </c>
      <c r="N33" s="7" t="s">
        <v>434</v>
      </c>
      <c r="O33" s="7" t="s">
        <v>434</v>
      </c>
      <c r="P33" s="7" t="s">
        <v>434</v>
      </c>
      <c r="Q33" s="7" t="s">
        <v>434</v>
      </c>
      <c r="R33" s="7" t="s">
        <v>434</v>
      </c>
      <c r="S33" s="7" t="s">
        <v>434</v>
      </c>
      <c r="T33" s="7" t="s">
        <v>434</v>
      </c>
      <c r="U33" s="7">
        <v>2</v>
      </c>
      <c r="V33" s="7">
        <v>1</v>
      </c>
      <c r="W33" s="7" t="s">
        <v>434</v>
      </c>
      <c r="X33" s="7">
        <v>1</v>
      </c>
      <c r="Y33" s="7" t="s">
        <v>434</v>
      </c>
      <c r="Z33" s="7" t="s">
        <v>434</v>
      </c>
      <c r="AA33" s="7">
        <v>2</v>
      </c>
      <c r="AB33" s="8"/>
    </row>
    <row r="34" spans="1:28" ht="16.5" customHeight="1">
      <c r="A34" s="6"/>
      <c r="B34" s="6"/>
      <c r="C34" s="10"/>
      <c r="D34" s="10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8"/>
    </row>
    <row r="35" spans="1:28" ht="16.5" customHeight="1">
      <c r="A35" s="6"/>
      <c r="B35" s="6"/>
      <c r="C35" s="10" t="s">
        <v>163</v>
      </c>
      <c r="D35" s="95">
        <f>SUM(E35:AA35)</f>
        <v>7</v>
      </c>
      <c r="E35" s="7" t="s">
        <v>434</v>
      </c>
      <c r="F35" s="7" t="s">
        <v>434</v>
      </c>
      <c r="G35" s="7" t="s">
        <v>434</v>
      </c>
      <c r="H35" s="7" t="s">
        <v>434</v>
      </c>
      <c r="I35" s="7" t="s">
        <v>434</v>
      </c>
      <c r="J35" s="7">
        <v>1</v>
      </c>
      <c r="K35" s="7">
        <v>1</v>
      </c>
      <c r="L35" s="7">
        <v>1</v>
      </c>
      <c r="M35" s="7" t="s">
        <v>434</v>
      </c>
      <c r="N35" s="7" t="s">
        <v>434</v>
      </c>
      <c r="O35" s="7" t="s">
        <v>434</v>
      </c>
      <c r="P35" s="7" t="s">
        <v>434</v>
      </c>
      <c r="Q35" s="7" t="s">
        <v>434</v>
      </c>
      <c r="R35" s="7" t="s">
        <v>434</v>
      </c>
      <c r="S35" s="7" t="s">
        <v>434</v>
      </c>
      <c r="T35" s="7" t="s">
        <v>434</v>
      </c>
      <c r="U35" s="7" t="s">
        <v>434</v>
      </c>
      <c r="V35" s="7" t="s">
        <v>434</v>
      </c>
      <c r="W35" s="7" t="s">
        <v>434</v>
      </c>
      <c r="X35" s="7">
        <v>3</v>
      </c>
      <c r="Y35" s="7">
        <v>1</v>
      </c>
      <c r="Z35" s="7" t="s">
        <v>434</v>
      </c>
      <c r="AA35" s="7" t="s">
        <v>434</v>
      </c>
      <c r="AB35" s="8"/>
    </row>
    <row r="36" spans="1:28" ht="16.5" customHeight="1">
      <c r="A36" s="6"/>
      <c r="B36" s="6"/>
      <c r="C36" s="10"/>
      <c r="D36" s="97" t="s">
        <v>436</v>
      </c>
      <c r="E36" s="71"/>
      <c r="F36" s="71"/>
      <c r="G36" s="71"/>
      <c r="H36" s="71"/>
      <c r="I36" s="71"/>
      <c r="J36" s="71"/>
      <c r="K36" s="71"/>
      <c r="L36" s="61" t="s">
        <v>436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8"/>
    </row>
    <row r="37" spans="1:28" ht="16.5" customHeight="1">
      <c r="A37" s="6"/>
      <c r="B37" s="6"/>
      <c r="C37" s="10" t="s">
        <v>165</v>
      </c>
      <c r="D37" s="95">
        <f>SUM(E37:AA37)</f>
        <v>3</v>
      </c>
      <c r="E37" s="7" t="s">
        <v>434</v>
      </c>
      <c r="F37" s="7" t="s">
        <v>434</v>
      </c>
      <c r="G37" s="7" t="s">
        <v>434</v>
      </c>
      <c r="H37" s="7" t="s">
        <v>434</v>
      </c>
      <c r="I37" s="7" t="s">
        <v>434</v>
      </c>
      <c r="J37" s="7" t="s">
        <v>434</v>
      </c>
      <c r="K37" s="7" t="s">
        <v>434</v>
      </c>
      <c r="L37" s="7">
        <v>1</v>
      </c>
      <c r="M37" s="7" t="s">
        <v>434</v>
      </c>
      <c r="N37" s="7" t="s">
        <v>434</v>
      </c>
      <c r="O37" s="7" t="s">
        <v>434</v>
      </c>
      <c r="P37" s="7" t="s">
        <v>434</v>
      </c>
      <c r="Q37" s="7" t="s">
        <v>434</v>
      </c>
      <c r="R37" s="7" t="s">
        <v>434</v>
      </c>
      <c r="S37" s="7" t="s">
        <v>434</v>
      </c>
      <c r="T37" s="7" t="s">
        <v>434</v>
      </c>
      <c r="U37" s="7" t="s">
        <v>434</v>
      </c>
      <c r="V37" s="7" t="s">
        <v>434</v>
      </c>
      <c r="W37" s="7">
        <v>1</v>
      </c>
      <c r="X37" s="7" t="s">
        <v>434</v>
      </c>
      <c r="Y37" s="7">
        <v>1</v>
      </c>
      <c r="Z37" s="7" t="s">
        <v>434</v>
      </c>
      <c r="AA37" s="7" t="s">
        <v>434</v>
      </c>
      <c r="AB37" s="8"/>
    </row>
    <row r="38" spans="1:28" ht="16.5" customHeight="1">
      <c r="A38" s="6"/>
      <c r="B38" s="6"/>
      <c r="C38" s="10"/>
      <c r="D38" s="107"/>
      <c r="E38" s="71"/>
      <c r="F38" s="71"/>
      <c r="G38" s="71"/>
      <c r="H38" s="71"/>
      <c r="I38" s="6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6"/>
      <c r="Y38" s="71"/>
      <c r="Z38" s="71"/>
      <c r="AA38" s="71"/>
      <c r="AB38" s="8"/>
    </row>
    <row r="39" spans="1:28" ht="16.5" customHeight="1">
      <c r="A39" s="6"/>
      <c r="B39" s="6"/>
      <c r="C39" s="10" t="s">
        <v>166</v>
      </c>
      <c r="D39" s="95">
        <f>SUM(E39:AA39)</f>
        <v>52</v>
      </c>
      <c r="E39" s="7" t="s">
        <v>434</v>
      </c>
      <c r="F39" s="7">
        <v>1</v>
      </c>
      <c r="G39" s="7" t="s">
        <v>434</v>
      </c>
      <c r="H39" s="7" t="s">
        <v>434</v>
      </c>
      <c r="I39" s="7">
        <v>13</v>
      </c>
      <c r="J39" s="7">
        <v>1</v>
      </c>
      <c r="K39" s="7">
        <v>5</v>
      </c>
      <c r="L39" s="7">
        <v>1</v>
      </c>
      <c r="M39" s="7" t="s">
        <v>434</v>
      </c>
      <c r="N39" s="7" t="s">
        <v>434</v>
      </c>
      <c r="O39" s="7" t="s">
        <v>434</v>
      </c>
      <c r="P39" s="7" t="s">
        <v>434</v>
      </c>
      <c r="Q39" s="7" t="s">
        <v>434</v>
      </c>
      <c r="R39" s="7" t="s">
        <v>434</v>
      </c>
      <c r="S39" s="7">
        <v>1</v>
      </c>
      <c r="T39" s="7">
        <v>9</v>
      </c>
      <c r="U39" s="7">
        <v>1</v>
      </c>
      <c r="V39" s="7">
        <v>4</v>
      </c>
      <c r="W39" s="7">
        <v>2</v>
      </c>
      <c r="X39" s="7">
        <v>9</v>
      </c>
      <c r="Y39" s="7">
        <v>1</v>
      </c>
      <c r="Z39" s="7" t="s">
        <v>434</v>
      </c>
      <c r="AA39" s="7">
        <v>4</v>
      </c>
      <c r="AB39" s="8"/>
    </row>
    <row r="40" spans="1:27" ht="16.5" customHeight="1">
      <c r="A40" s="6"/>
      <c r="B40" s="6"/>
      <c r="C40" s="10"/>
      <c r="D40" s="107"/>
      <c r="E40" s="71"/>
      <c r="F40" s="71"/>
      <c r="G40" s="71"/>
      <c r="H40" s="71"/>
      <c r="I40" s="6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16.5" customHeight="1">
      <c r="A41" s="6"/>
      <c r="B41" s="6"/>
      <c r="C41" s="10" t="s">
        <v>116</v>
      </c>
      <c r="D41" s="95">
        <f>SUM(E41:AA41)</f>
        <v>53</v>
      </c>
      <c r="E41" s="7" t="s">
        <v>434</v>
      </c>
      <c r="F41" s="7">
        <v>1</v>
      </c>
      <c r="G41" s="7" t="s">
        <v>434</v>
      </c>
      <c r="H41" s="7" t="s">
        <v>434</v>
      </c>
      <c r="I41" s="7">
        <v>15</v>
      </c>
      <c r="J41" s="7">
        <v>4</v>
      </c>
      <c r="K41" s="7" t="s">
        <v>434</v>
      </c>
      <c r="L41" s="7">
        <v>2</v>
      </c>
      <c r="M41" s="7" t="s">
        <v>434</v>
      </c>
      <c r="N41" s="7" t="s">
        <v>434</v>
      </c>
      <c r="O41" s="7" t="s">
        <v>434</v>
      </c>
      <c r="P41" s="7">
        <v>1</v>
      </c>
      <c r="Q41" s="7" t="s">
        <v>434</v>
      </c>
      <c r="R41" s="7" t="s">
        <v>434</v>
      </c>
      <c r="S41" s="7">
        <v>2</v>
      </c>
      <c r="T41" s="7">
        <v>8</v>
      </c>
      <c r="U41" s="7">
        <v>1</v>
      </c>
      <c r="V41" s="7">
        <v>6</v>
      </c>
      <c r="W41" s="7">
        <v>2</v>
      </c>
      <c r="X41" s="7">
        <v>5</v>
      </c>
      <c r="Y41" s="7" t="s">
        <v>434</v>
      </c>
      <c r="Z41" s="7">
        <v>1</v>
      </c>
      <c r="AA41" s="7">
        <v>5</v>
      </c>
    </row>
    <row r="42" spans="1:46" ht="16.5" customHeight="1">
      <c r="A42" s="6"/>
      <c r="B42" s="6"/>
      <c r="C42" s="10"/>
      <c r="D42" s="97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S42" s="50"/>
      <c r="AT42" s="50"/>
    </row>
    <row r="43" spans="1:46" ht="16.5" customHeight="1">
      <c r="A43" s="6"/>
      <c r="B43" s="6"/>
      <c r="C43" s="10" t="s">
        <v>117</v>
      </c>
      <c r="D43" s="95">
        <f>SUM(E43:AA43)</f>
        <v>10</v>
      </c>
      <c r="E43" s="7" t="s">
        <v>434</v>
      </c>
      <c r="F43" s="7" t="s">
        <v>434</v>
      </c>
      <c r="G43" s="7" t="s">
        <v>434</v>
      </c>
      <c r="H43" s="7" t="s">
        <v>434</v>
      </c>
      <c r="I43" s="7">
        <v>3</v>
      </c>
      <c r="J43" s="7" t="s">
        <v>434</v>
      </c>
      <c r="K43" s="7" t="s">
        <v>434</v>
      </c>
      <c r="L43" s="7" t="s">
        <v>434</v>
      </c>
      <c r="M43" s="7" t="s">
        <v>434</v>
      </c>
      <c r="N43" s="7" t="s">
        <v>434</v>
      </c>
      <c r="O43" s="7" t="s">
        <v>434</v>
      </c>
      <c r="P43" s="7" t="s">
        <v>434</v>
      </c>
      <c r="Q43" s="7" t="s">
        <v>434</v>
      </c>
      <c r="R43" s="7" t="s">
        <v>434</v>
      </c>
      <c r="S43" s="7">
        <v>2</v>
      </c>
      <c r="T43" s="7" t="s">
        <v>434</v>
      </c>
      <c r="U43" s="7" t="s">
        <v>434</v>
      </c>
      <c r="V43" s="7">
        <v>1</v>
      </c>
      <c r="W43" s="7" t="s">
        <v>434</v>
      </c>
      <c r="X43" s="7">
        <v>1</v>
      </c>
      <c r="Y43" s="7">
        <v>1</v>
      </c>
      <c r="Z43" s="7" t="s">
        <v>434</v>
      </c>
      <c r="AA43" s="7">
        <v>2</v>
      </c>
      <c r="AB43" s="8"/>
      <c r="AC43" s="251" t="s">
        <v>164</v>
      </c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S43" s="71"/>
      <c r="AT43" s="71"/>
    </row>
    <row r="44" spans="1:42" ht="16.5" customHeight="1">
      <c r="A44" s="6"/>
      <c r="B44" s="6"/>
      <c r="C44" s="10"/>
      <c r="D44" s="97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C44" s="366" t="s">
        <v>380</v>
      </c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</row>
    <row r="45" spans="1:28" ht="16.5" customHeight="1" thickBot="1">
      <c r="A45" s="6"/>
      <c r="B45" s="6"/>
      <c r="C45" s="10" t="s">
        <v>119</v>
      </c>
      <c r="D45" s="95">
        <f>SUM(E45:AA45)</f>
        <v>17</v>
      </c>
      <c r="E45" s="7" t="s">
        <v>434</v>
      </c>
      <c r="F45" s="7" t="s">
        <v>434</v>
      </c>
      <c r="G45" s="7">
        <v>1</v>
      </c>
      <c r="H45" s="7" t="s">
        <v>434</v>
      </c>
      <c r="I45" s="7">
        <v>2</v>
      </c>
      <c r="J45" s="7" t="s">
        <v>434</v>
      </c>
      <c r="K45" s="7" t="s">
        <v>434</v>
      </c>
      <c r="L45" s="7">
        <v>2</v>
      </c>
      <c r="M45" s="7">
        <v>1</v>
      </c>
      <c r="N45" s="7" t="s">
        <v>434</v>
      </c>
      <c r="O45" s="7" t="s">
        <v>434</v>
      </c>
      <c r="P45" s="7">
        <v>1</v>
      </c>
      <c r="Q45" s="7" t="s">
        <v>434</v>
      </c>
      <c r="R45" s="7" t="s">
        <v>434</v>
      </c>
      <c r="S45" s="7">
        <v>1</v>
      </c>
      <c r="T45" s="7">
        <v>1</v>
      </c>
      <c r="U45" s="7" t="s">
        <v>434</v>
      </c>
      <c r="V45" s="7">
        <v>4</v>
      </c>
      <c r="W45" s="7" t="s">
        <v>434</v>
      </c>
      <c r="X45" s="7">
        <v>1</v>
      </c>
      <c r="Y45" s="7" t="s">
        <v>434</v>
      </c>
      <c r="Z45" s="7" t="s">
        <v>434</v>
      </c>
      <c r="AA45" s="7">
        <v>3</v>
      </c>
      <c r="AB45" s="8"/>
    </row>
    <row r="46" spans="1:43" ht="16.5" customHeight="1">
      <c r="A46" s="6"/>
      <c r="B46" s="6"/>
      <c r="C46" s="10"/>
      <c r="D46" s="97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8"/>
      <c r="AC46" s="404" t="s">
        <v>381</v>
      </c>
      <c r="AD46" s="406" t="s">
        <v>115</v>
      </c>
      <c r="AE46" s="408" t="s">
        <v>382</v>
      </c>
      <c r="AF46" s="408" t="s">
        <v>383</v>
      </c>
      <c r="AG46" s="408" t="s">
        <v>384</v>
      </c>
      <c r="AH46" s="408" t="s">
        <v>385</v>
      </c>
      <c r="AI46" s="408" t="s">
        <v>386</v>
      </c>
      <c r="AJ46" s="408" t="s">
        <v>387</v>
      </c>
      <c r="AK46" s="408" t="s">
        <v>388</v>
      </c>
      <c r="AL46" s="408" t="s">
        <v>389</v>
      </c>
      <c r="AM46" s="408" t="s">
        <v>390</v>
      </c>
      <c r="AN46" s="408" t="s">
        <v>391</v>
      </c>
      <c r="AO46" s="408" t="s">
        <v>392</v>
      </c>
      <c r="AP46" s="409" t="s">
        <v>393</v>
      </c>
      <c r="AQ46" s="70"/>
    </row>
    <row r="47" spans="1:43" ht="16.5" customHeight="1">
      <c r="A47" s="6"/>
      <c r="B47" s="6"/>
      <c r="C47" s="165" t="s">
        <v>256</v>
      </c>
      <c r="D47" s="7" t="s">
        <v>434</v>
      </c>
      <c r="E47" s="7" t="s">
        <v>434</v>
      </c>
      <c r="F47" s="7" t="s">
        <v>434</v>
      </c>
      <c r="G47" s="7" t="s">
        <v>434</v>
      </c>
      <c r="H47" s="7" t="s">
        <v>434</v>
      </c>
      <c r="I47" s="7" t="s">
        <v>434</v>
      </c>
      <c r="J47" s="7" t="s">
        <v>434</v>
      </c>
      <c r="K47" s="7" t="s">
        <v>434</v>
      </c>
      <c r="L47" s="7" t="s">
        <v>434</v>
      </c>
      <c r="M47" s="7" t="s">
        <v>434</v>
      </c>
      <c r="N47" s="7" t="s">
        <v>434</v>
      </c>
      <c r="O47" s="7" t="s">
        <v>434</v>
      </c>
      <c r="P47" s="7" t="s">
        <v>434</v>
      </c>
      <c r="Q47" s="7" t="s">
        <v>434</v>
      </c>
      <c r="R47" s="7" t="s">
        <v>434</v>
      </c>
      <c r="S47" s="7" t="s">
        <v>434</v>
      </c>
      <c r="T47" s="7" t="s">
        <v>434</v>
      </c>
      <c r="U47" s="7" t="s">
        <v>434</v>
      </c>
      <c r="V47" s="7" t="s">
        <v>434</v>
      </c>
      <c r="W47" s="7" t="s">
        <v>434</v>
      </c>
      <c r="X47" s="7" t="s">
        <v>434</v>
      </c>
      <c r="Y47" s="7" t="s">
        <v>434</v>
      </c>
      <c r="Z47" s="7" t="s">
        <v>434</v>
      </c>
      <c r="AA47" s="7" t="s">
        <v>434</v>
      </c>
      <c r="AB47" s="8"/>
      <c r="AC47" s="405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10"/>
      <c r="AQ47" s="70"/>
    </row>
    <row r="48" spans="1:42" ht="16.5" customHeight="1">
      <c r="A48" s="6"/>
      <c r="B48" s="6"/>
      <c r="C48" s="10"/>
      <c r="D48" s="97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8"/>
      <c r="AC48" s="84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:42" ht="16.5" customHeight="1">
      <c r="A49" s="6"/>
      <c r="B49" s="6"/>
      <c r="C49" s="10" t="s">
        <v>122</v>
      </c>
      <c r="D49" s="95">
        <f>SUM(E49:AA49)</f>
        <v>27</v>
      </c>
      <c r="E49" s="7" t="s">
        <v>434</v>
      </c>
      <c r="F49" s="7" t="s">
        <v>434</v>
      </c>
      <c r="G49" s="7" t="s">
        <v>434</v>
      </c>
      <c r="H49" s="7">
        <v>1</v>
      </c>
      <c r="I49" s="7" t="s">
        <v>434</v>
      </c>
      <c r="J49" s="7">
        <v>3</v>
      </c>
      <c r="K49" s="7">
        <v>2</v>
      </c>
      <c r="L49" s="7">
        <v>2</v>
      </c>
      <c r="M49" s="7">
        <v>1</v>
      </c>
      <c r="N49" s="7" t="s">
        <v>434</v>
      </c>
      <c r="O49" s="7" t="s">
        <v>434</v>
      </c>
      <c r="P49" s="7" t="s">
        <v>434</v>
      </c>
      <c r="Q49" s="7" t="s">
        <v>434</v>
      </c>
      <c r="R49" s="7" t="s">
        <v>434</v>
      </c>
      <c r="S49" s="7">
        <v>2</v>
      </c>
      <c r="T49" s="7">
        <v>5</v>
      </c>
      <c r="U49" s="7" t="s">
        <v>434</v>
      </c>
      <c r="V49" s="7">
        <v>5</v>
      </c>
      <c r="W49" s="7" t="s">
        <v>434</v>
      </c>
      <c r="X49" s="7">
        <v>3</v>
      </c>
      <c r="Y49" s="7" t="s">
        <v>434</v>
      </c>
      <c r="Z49" s="7">
        <v>2</v>
      </c>
      <c r="AA49" s="7">
        <v>1</v>
      </c>
      <c r="AB49" s="8"/>
      <c r="AC49" s="109" t="s">
        <v>394</v>
      </c>
      <c r="AD49" s="226">
        <f>SUM(AD51:AD69)</f>
        <v>356</v>
      </c>
      <c r="AE49" s="143">
        <f aca="true" t="shared" si="2" ref="AE49:AP49">SUM(AE51:AE69)</f>
        <v>30</v>
      </c>
      <c r="AF49" s="143">
        <f t="shared" si="2"/>
        <v>15</v>
      </c>
      <c r="AG49" s="143">
        <f t="shared" si="2"/>
        <v>57</v>
      </c>
      <c r="AH49" s="143">
        <f t="shared" si="2"/>
        <v>42</v>
      </c>
      <c r="AI49" s="143">
        <f t="shared" si="2"/>
        <v>42</v>
      </c>
      <c r="AJ49" s="143">
        <f t="shared" si="2"/>
        <v>24</v>
      </c>
      <c r="AK49" s="143">
        <f t="shared" si="2"/>
        <v>21</v>
      </c>
      <c r="AL49" s="143">
        <f t="shared" si="2"/>
        <v>29</v>
      </c>
      <c r="AM49" s="143">
        <f t="shared" si="2"/>
        <v>21</v>
      </c>
      <c r="AN49" s="143">
        <f t="shared" si="2"/>
        <v>26</v>
      </c>
      <c r="AO49" s="143">
        <f t="shared" si="2"/>
        <v>23</v>
      </c>
      <c r="AP49" s="143">
        <f t="shared" si="2"/>
        <v>26</v>
      </c>
    </row>
    <row r="50" spans="1:42" ht="16.5" customHeight="1">
      <c r="A50" s="6"/>
      <c r="B50" s="6"/>
      <c r="C50" s="74"/>
      <c r="D50" s="95"/>
      <c r="E50" s="7"/>
      <c r="F50" s="7"/>
      <c r="G50" s="7"/>
      <c r="H50" s="7"/>
      <c r="I50" s="71"/>
      <c r="J50" s="7"/>
      <c r="K50" s="7"/>
      <c r="L50" s="7"/>
      <c r="M50" s="7"/>
      <c r="N50" s="7"/>
      <c r="O50" s="7"/>
      <c r="P50" s="7"/>
      <c r="Q50" s="7"/>
      <c r="R50" s="7"/>
      <c r="S50" s="61"/>
      <c r="T50" s="7"/>
      <c r="U50" s="71"/>
      <c r="V50" s="61"/>
      <c r="W50" s="71"/>
      <c r="X50" s="61"/>
      <c r="Y50" s="71"/>
      <c r="Z50" s="7"/>
      <c r="AA50" s="71"/>
      <c r="AB50" s="8"/>
      <c r="AC50" s="10"/>
      <c r="AD50" s="110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</row>
    <row r="51" spans="1:42" ht="16.5" customHeight="1">
      <c r="A51" s="6"/>
      <c r="B51" s="334" t="s">
        <v>124</v>
      </c>
      <c r="C51" s="411"/>
      <c r="D51" s="95">
        <f>SUM(E51:AA51)</f>
        <v>7</v>
      </c>
      <c r="E51" s="7" t="s">
        <v>434</v>
      </c>
      <c r="F51" s="7" t="s">
        <v>434</v>
      </c>
      <c r="G51" s="7" t="s">
        <v>434</v>
      </c>
      <c r="H51" s="7">
        <v>1</v>
      </c>
      <c r="I51" s="7" t="s">
        <v>434</v>
      </c>
      <c r="J51" s="7">
        <v>1</v>
      </c>
      <c r="K51" s="7" t="s">
        <v>434</v>
      </c>
      <c r="L51" s="7" t="s">
        <v>434</v>
      </c>
      <c r="M51" s="7" t="s">
        <v>434</v>
      </c>
      <c r="N51" s="7" t="s">
        <v>434</v>
      </c>
      <c r="O51" s="7" t="s">
        <v>434</v>
      </c>
      <c r="P51" s="7" t="s">
        <v>434</v>
      </c>
      <c r="Q51" s="7" t="s">
        <v>434</v>
      </c>
      <c r="R51" s="7" t="s">
        <v>434</v>
      </c>
      <c r="S51" s="7" t="s">
        <v>434</v>
      </c>
      <c r="T51" s="7" t="s">
        <v>434</v>
      </c>
      <c r="U51" s="7" t="s">
        <v>434</v>
      </c>
      <c r="V51" s="7">
        <v>4</v>
      </c>
      <c r="W51" s="7" t="s">
        <v>434</v>
      </c>
      <c r="X51" s="7" t="s">
        <v>434</v>
      </c>
      <c r="Y51" s="7" t="s">
        <v>434</v>
      </c>
      <c r="Z51" s="7" t="s">
        <v>434</v>
      </c>
      <c r="AA51" s="7">
        <v>1</v>
      </c>
      <c r="AB51" s="8"/>
      <c r="AC51" s="10" t="s">
        <v>118</v>
      </c>
      <c r="AD51" s="95">
        <v>34</v>
      </c>
      <c r="AE51" s="7">
        <v>2</v>
      </c>
      <c r="AF51" s="7">
        <v>1</v>
      </c>
      <c r="AG51" s="7">
        <v>11</v>
      </c>
      <c r="AH51" s="7">
        <v>5</v>
      </c>
      <c r="AI51" s="7">
        <v>10</v>
      </c>
      <c r="AJ51" s="7">
        <v>2</v>
      </c>
      <c r="AK51" s="7" t="s">
        <v>4</v>
      </c>
      <c r="AL51" s="7">
        <v>1</v>
      </c>
      <c r="AM51" s="7">
        <v>2</v>
      </c>
      <c r="AN51" s="7" t="s">
        <v>4</v>
      </c>
      <c r="AO51" s="7" t="s">
        <v>4</v>
      </c>
      <c r="AP51" s="7" t="s">
        <v>4</v>
      </c>
    </row>
    <row r="52" spans="1:42" ht="16.5" customHeight="1">
      <c r="A52" s="6"/>
      <c r="B52" s="6"/>
      <c r="C52" s="10"/>
      <c r="D52" s="97" t="s">
        <v>437</v>
      </c>
      <c r="E52" s="71"/>
      <c r="F52" s="71"/>
      <c r="G52" s="71"/>
      <c r="H52" s="6"/>
      <c r="I52" s="71"/>
      <c r="J52" s="71"/>
      <c r="K52" s="61" t="s">
        <v>436</v>
      </c>
      <c r="L52" s="61"/>
      <c r="M52" s="6" t="s">
        <v>436</v>
      </c>
      <c r="N52" s="71"/>
      <c r="O52" s="71"/>
      <c r="P52" s="71"/>
      <c r="Q52" s="71"/>
      <c r="R52" s="71"/>
      <c r="S52" s="71"/>
      <c r="T52" s="6" t="s">
        <v>438</v>
      </c>
      <c r="U52" s="6"/>
      <c r="V52" s="6" t="s">
        <v>436</v>
      </c>
      <c r="W52" s="71"/>
      <c r="X52" s="71"/>
      <c r="Y52" s="71"/>
      <c r="Z52" s="6" t="s">
        <v>436</v>
      </c>
      <c r="AA52" s="71"/>
      <c r="AB52" s="8"/>
      <c r="AC52" s="74"/>
      <c r="AD52" s="96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</row>
    <row r="53" spans="1:42" ht="16.5" customHeight="1">
      <c r="A53" s="6"/>
      <c r="B53" s="334" t="s">
        <v>167</v>
      </c>
      <c r="C53" s="411"/>
      <c r="D53" s="95">
        <f>SUM(D55:D59)</f>
        <v>183</v>
      </c>
      <c r="E53" s="7" t="s">
        <v>434</v>
      </c>
      <c r="F53" s="7" t="s">
        <v>434</v>
      </c>
      <c r="G53" s="61">
        <f aca="true" t="shared" si="3" ref="G53:AA53">SUM(G55:G59)</f>
        <v>15</v>
      </c>
      <c r="H53" s="61">
        <f t="shared" si="3"/>
        <v>15</v>
      </c>
      <c r="I53" s="61">
        <f t="shared" si="3"/>
        <v>3</v>
      </c>
      <c r="J53" s="61">
        <f t="shared" si="3"/>
        <v>2</v>
      </c>
      <c r="K53" s="61">
        <f t="shared" si="3"/>
        <v>8</v>
      </c>
      <c r="L53" s="61">
        <f t="shared" si="3"/>
        <v>15</v>
      </c>
      <c r="M53" s="61">
        <f t="shared" si="3"/>
        <v>2</v>
      </c>
      <c r="N53" s="7" t="s">
        <v>434</v>
      </c>
      <c r="O53" s="7" t="s">
        <v>434</v>
      </c>
      <c r="P53" s="7" t="s">
        <v>434</v>
      </c>
      <c r="Q53" s="7" t="s">
        <v>434</v>
      </c>
      <c r="R53" s="7" t="s">
        <v>434</v>
      </c>
      <c r="S53" s="61">
        <f t="shared" si="3"/>
        <v>5</v>
      </c>
      <c r="T53" s="61">
        <f t="shared" si="3"/>
        <v>19</v>
      </c>
      <c r="U53" s="61">
        <f t="shared" si="3"/>
        <v>2</v>
      </c>
      <c r="V53" s="61">
        <f t="shared" si="3"/>
        <v>60</v>
      </c>
      <c r="W53" s="7" t="s">
        <v>434</v>
      </c>
      <c r="X53" s="61">
        <f t="shared" si="3"/>
        <v>22</v>
      </c>
      <c r="Y53" s="61">
        <f t="shared" si="3"/>
        <v>1</v>
      </c>
      <c r="Z53" s="61">
        <f t="shared" si="3"/>
        <v>12</v>
      </c>
      <c r="AA53" s="61">
        <f t="shared" si="3"/>
        <v>2</v>
      </c>
      <c r="AB53" s="8"/>
      <c r="AC53" s="10" t="s">
        <v>120</v>
      </c>
      <c r="AD53" s="95">
        <v>35</v>
      </c>
      <c r="AE53" s="7">
        <v>8</v>
      </c>
      <c r="AF53" s="7">
        <v>3</v>
      </c>
      <c r="AG53" s="7">
        <v>2</v>
      </c>
      <c r="AH53" s="7">
        <v>3</v>
      </c>
      <c r="AI53" s="7">
        <v>5</v>
      </c>
      <c r="AJ53" s="7">
        <v>1</v>
      </c>
      <c r="AK53" s="7">
        <v>2</v>
      </c>
      <c r="AL53" s="7">
        <v>2</v>
      </c>
      <c r="AM53" s="7">
        <v>1</v>
      </c>
      <c r="AN53" s="7">
        <v>2</v>
      </c>
      <c r="AO53" s="7">
        <v>1</v>
      </c>
      <c r="AP53" s="7">
        <v>5</v>
      </c>
    </row>
    <row r="54" spans="1:42" ht="16.5" customHeight="1">
      <c r="A54" s="6"/>
      <c r="B54" s="70"/>
      <c r="C54" s="74"/>
      <c r="D54" s="97" t="s">
        <v>439</v>
      </c>
      <c r="E54" s="71"/>
      <c r="F54" s="71"/>
      <c r="G54" s="71"/>
      <c r="H54" s="71"/>
      <c r="I54" s="71"/>
      <c r="J54" s="71"/>
      <c r="K54" s="61" t="s">
        <v>436</v>
      </c>
      <c r="L54" s="71"/>
      <c r="M54" s="6" t="s">
        <v>436</v>
      </c>
      <c r="N54" s="71"/>
      <c r="O54" s="71"/>
      <c r="P54" s="71"/>
      <c r="Q54" s="71"/>
      <c r="R54" s="71"/>
      <c r="S54" s="71"/>
      <c r="T54" s="6" t="s">
        <v>436</v>
      </c>
      <c r="U54" s="71"/>
      <c r="W54" s="71"/>
      <c r="X54" s="71"/>
      <c r="Y54" s="71"/>
      <c r="Z54" s="71"/>
      <c r="AA54" s="71"/>
      <c r="AB54" s="8"/>
      <c r="AC54" s="74"/>
      <c r="AD54" s="9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6.5" customHeight="1">
      <c r="A55" s="6"/>
      <c r="B55" s="70"/>
      <c r="C55" s="10" t="s">
        <v>168</v>
      </c>
      <c r="D55" s="95">
        <f>SUM(E55:AA55)</f>
        <v>64</v>
      </c>
      <c r="E55" s="7" t="s">
        <v>434</v>
      </c>
      <c r="F55" s="7" t="s">
        <v>434</v>
      </c>
      <c r="G55" s="7">
        <v>1</v>
      </c>
      <c r="H55" s="7">
        <v>13</v>
      </c>
      <c r="I55" s="7" t="s">
        <v>434</v>
      </c>
      <c r="J55" s="7">
        <v>1</v>
      </c>
      <c r="K55" s="7">
        <v>5</v>
      </c>
      <c r="L55" s="7">
        <v>8</v>
      </c>
      <c r="M55" s="7">
        <v>2</v>
      </c>
      <c r="N55" s="7" t="s">
        <v>434</v>
      </c>
      <c r="O55" s="7" t="s">
        <v>434</v>
      </c>
      <c r="P55" s="7" t="s">
        <v>434</v>
      </c>
      <c r="Q55" s="7" t="s">
        <v>434</v>
      </c>
      <c r="R55" s="7" t="s">
        <v>434</v>
      </c>
      <c r="S55" s="7">
        <v>3</v>
      </c>
      <c r="T55" s="7">
        <v>3</v>
      </c>
      <c r="U55" s="7">
        <v>1</v>
      </c>
      <c r="V55" s="7">
        <v>15</v>
      </c>
      <c r="W55" s="7" t="s">
        <v>434</v>
      </c>
      <c r="X55" s="7">
        <v>8</v>
      </c>
      <c r="Y55" s="7" t="s">
        <v>434</v>
      </c>
      <c r="Z55" s="7">
        <v>4</v>
      </c>
      <c r="AA55" s="7" t="s">
        <v>434</v>
      </c>
      <c r="AB55" s="8"/>
      <c r="AC55" s="10" t="s">
        <v>121</v>
      </c>
      <c r="AD55" s="95">
        <v>34</v>
      </c>
      <c r="AE55" s="7">
        <v>4</v>
      </c>
      <c r="AF55" s="7">
        <v>1</v>
      </c>
      <c r="AG55" s="7">
        <v>6</v>
      </c>
      <c r="AH55" s="7">
        <v>2</v>
      </c>
      <c r="AI55" s="7">
        <v>5</v>
      </c>
      <c r="AJ55" s="7">
        <v>4</v>
      </c>
      <c r="AK55" s="7">
        <v>2</v>
      </c>
      <c r="AL55" s="7">
        <v>4</v>
      </c>
      <c r="AM55" s="7">
        <v>2</v>
      </c>
      <c r="AN55" s="7">
        <v>2</v>
      </c>
      <c r="AO55" s="7">
        <v>2</v>
      </c>
      <c r="AP55" s="7" t="s">
        <v>4</v>
      </c>
    </row>
    <row r="56" spans="1:42" ht="16.5" customHeight="1">
      <c r="A56" s="6"/>
      <c r="B56" s="6"/>
      <c r="C56" s="10"/>
      <c r="D56" s="97" t="s">
        <v>440</v>
      </c>
      <c r="E56" s="71"/>
      <c r="F56" s="71"/>
      <c r="G56" s="71"/>
      <c r="H56" s="71"/>
      <c r="I56" s="71"/>
      <c r="J56" s="71"/>
      <c r="K56" s="71"/>
      <c r="L56" s="71"/>
      <c r="M56" s="71"/>
      <c r="N56" s="7"/>
      <c r="O56" s="71"/>
      <c r="P56" s="7"/>
      <c r="Q56" s="71"/>
      <c r="R56" s="71"/>
      <c r="S56" s="71"/>
      <c r="T56" s="6" t="s">
        <v>436</v>
      </c>
      <c r="U56" s="71"/>
      <c r="V56" s="6" t="s">
        <v>436</v>
      </c>
      <c r="W56" s="71"/>
      <c r="X56" s="71"/>
      <c r="Y56" s="71"/>
      <c r="Z56" s="6" t="s">
        <v>436</v>
      </c>
      <c r="AA56" s="71"/>
      <c r="AB56" s="8"/>
      <c r="AC56" s="74"/>
      <c r="AD56" s="96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6.5" customHeight="1">
      <c r="A57" s="6"/>
      <c r="B57" s="6"/>
      <c r="C57" s="10" t="s">
        <v>169</v>
      </c>
      <c r="D57" s="95">
        <f>SUM(E57:AA57)</f>
        <v>106</v>
      </c>
      <c r="E57" s="7" t="s">
        <v>434</v>
      </c>
      <c r="F57" s="7" t="s">
        <v>434</v>
      </c>
      <c r="G57" s="7">
        <v>14</v>
      </c>
      <c r="H57" s="7">
        <v>1</v>
      </c>
      <c r="I57" s="7">
        <v>3</v>
      </c>
      <c r="J57" s="7" t="s">
        <v>434</v>
      </c>
      <c r="K57" s="7">
        <v>2</v>
      </c>
      <c r="L57" s="7">
        <v>7</v>
      </c>
      <c r="M57" s="7" t="s">
        <v>434</v>
      </c>
      <c r="N57" s="7" t="s">
        <v>434</v>
      </c>
      <c r="O57" s="7" t="s">
        <v>434</v>
      </c>
      <c r="P57" s="7" t="s">
        <v>434</v>
      </c>
      <c r="Q57" s="7" t="s">
        <v>434</v>
      </c>
      <c r="R57" s="7" t="s">
        <v>434</v>
      </c>
      <c r="S57" s="7">
        <v>2</v>
      </c>
      <c r="T57" s="7">
        <v>15</v>
      </c>
      <c r="U57" s="7">
        <v>1</v>
      </c>
      <c r="V57" s="7">
        <v>42</v>
      </c>
      <c r="W57" s="7" t="s">
        <v>434</v>
      </c>
      <c r="X57" s="7">
        <v>11</v>
      </c>
      <c r="Y57" s="7">
        <v>1</v>
      </c>
      <c r="Z57" s="7">
        <v>5</v>
      </c>
      <c r="AA57" s="7">
        <v>2</v>
      </c>
      <c r="AB57" s="8"/>
      <c r="AC57" s="10" t="s">
        <v>123</v>
      </c>
      <c r="AD57" s="95">
        <v>66</v>
      </c>
      <c r="AE57" s="7">
        <v>2</v>
      </c>
      <c r="AF57" s="7">
        <v>1</v>
      </c>
      <c r="AG57" s="7">
        <v>7</v>
      </c>
      <c r="AH57" s="7">
        <v>5</v>
      </c>
      <c r="AI57" s="7">
        <v>6</v>
      </c>
      <c r="AJ57" s="7">
        <v>1</v>
      </c>
      <c r="AK57" s="7">
        <v>8</v>
      </c>
      <c r="AL57" s="7">
        <v>9</v>
      </c>
      <c r="AM57" s="7">
        <v>3</v>
      </c>
      <c r="AN57" s="7">
        <v>6</v>
      </c>
      <c r="AO57" s="7">
        <v>6</v>
      </c>
      <c r="AP57" s="7">
        <v>12</v>
      </c>
    </row>
    <row r="58" spans="1:42" ht="16.5" customHeight="1">
      <c r="A58" s="6"/>
      <c r="B58" s="6"/>
      <c r="C58" s="10"/>
      <c r="D58" s="107"/>
      <c r="E58" s="71"/>
      <c r="F58" s="71"/>
      <c r="G58" s="71"/>
      <c r="H58" s="6"/>
      <c r="I58" s="71"/>
      <c r="J58" s="71"/>
      <c r="K58" s="71"/>
      <c r="L58" s="61"/>
      <c r="M58" s="71"/>
      <c r="N58" s="71"/>
      <c r="O58" s="71"/>
      <c r="P58" s="71"/>
      <c r="Q58" s="71"/>
      <c r="R58" s="71"/>
      <c r="S58" s="71"/>
      <c r="T58" s="71"/>
      <c r="U58" s="6"/>
      <c r="W58" s="71"/>
      <c r="X58" s="71"/>
      <c r="Y58" s="71"/>
      <c r="Z58" s="71"/>
      <c r="AA58" s="71"/>
      <c r="AB58" s="8"/>
      <c r="AC58" s="74"/>
      <c r="AD58" s="96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6.5" customHeight="1">
      <c r="A59" s="6"/>
      <c r="B59" s="6"/>
      <c r="C59" s="10" t="s">
        <v>128</v>
      </c>
      <c r="D59" s="95">
        <f>SUM(E59:AA59)</f>
        <v>13</v>
      </c>
      <c r="E59" s="7" t="s">
        <v>434</v>
      </c>
      <c r="F59" s="7" t="s">
        <v>434</v>
      </c>
      <c r="G59" s="7" t="s">
        <v>434</v>
      </c>
      <c r="H59" s="7">
        <v>1</v>
      </c>
      <c r="I59" s="7" t="s">
        <v>434</v>
      </c>
      <c r="J59" s="7">
        <v>1</v>
      </c>
      <c r="K59" s="7">
        <v>1</v>
      </c>
      <c r="L59" s="7" t="s">
        <v>434</v>
      </c>
      <c r="M59" s="7" t="s">
        <v>434</v>
      </c>
      <c r="N59" s="7" t="s">
        <v>434</v>
      </c>
      <c r="O59" s="7" t="s">
        <v>434</v>
      </c>
      <c r="P59" s="7" t="s">
        <v>434</v>
      </c>
      <c r="Q59" s="7" t="s">
        <v>434</v>
      </c>
      <c r="R59" s="7" t="s">
        <v>434</v>
      </c>
      <c r="S59" s="7" t="s">
        <v>434</v>
      </c>
      <c r="T59" s="7">
        <v>1</v>
      </c>
      <c r="U59" s="7" t="s">
        <v>434</v>
      </c>
      <c r="V59" s="7">
        <v>3</v>
      </c>
      <c r="W59" s="7" t="s">
        <v>434</v>
      </c>
      <c r="X59" s="7">
        <v>3</v>
      </c>
      <c r="Y59" s="7" t="s">
        <v>434</v>
      </c>
      <c r="Z59" s="7">
        <v>3</v>
      </c>
      <c r="AA59" s="7" t="s">
        <v>434</v>
      </c>
      <c r="AB59" s="8"/>
      <c r="AC59" s="10" t="s">
        <v>125</v>
      </c>
      <c r="AD59" s="95">
        <v>11</v>
      </c>
      <c r="AE59" s="7">
        <v>4</v>
      </c>
      <c r="AF59" s="7" t="s">
        <v>4</v>
      </c>
      <c r="AG59" s="7">
        <v>1</v>
      </c>
      <c r="AH59" s="7" t="s">
        <v>4</v>
      </c>
      <c r="AI59" s="7" t="s">
        <v>4</v>
      </c>
      <c r="AJ59" s="7">
        <v>1</v>
      </c>
      <c r="AK59" s="7" t="s">
        <v>4</v>
      </c>
      <c r="AL59" s="7" t="s">
        <v>4</v>
      </c>
      <c r="AM59" s="7" t="s">
        <v>4</v>
      </c>
      <c r="AN59" s="7" t="s">
        <v>4</v>
      </c>
      <c r="AO59" s="7">
        <v>2</v>
      </c>
      <c r="AP59" s="7">
        <v>3</v>
      </c>
    </row>
    <row r="60" spans="1:42" ht="16.5" customHeight="1">
      <c r="A60" s="6"/>
      <c r="B60" s="6"/>
      <c r="C60" s="74"/>
      <c r="D60" s="97" t="s">
        <v>441</v>
      </c>
      <c r="E60" s="71"/>
      <c r="F60" s="71"/>
      <c r="G60" s="71"/>
      <c r="H60" s="6" t="s">
        <v>436</v>
      </c>
      <c r="I60" s="71"/>
      <c r="J60" s="71"/>
      <c r="K60" s="71"/>
      <c r="L60" s="61" t="s">
        <v>440</v>
      </c>
      <c r="M60" s="6"/>
      <c r="N60" s="71"/>
      <c r="O60" s="71"/>
      <c r="P60" s="71"/>
      <c r="Q60" s="71"/>
      <c r="R60" s="71"/>
      <c r="S60" s="6" t="s">
        <v>436</v>
      </c>
      <c r="T60" s="71"/>
      <c r="U60" s="71"/>
      <c r="V60" s="71"/>
      <c r="W60" s="71"/>
      <c r="X60" s="71"/>
      <c r="Y60" s="71"/>
      <c r="Z60" s="71"/>
      <c r="AA60" s="71"/>
      <c r="AB60" s="8"/>
      <c r="AC60" s="74"/>
      <c r="AD60" s="96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6.5" customHeight="1">
      <c r="A61" s="6"/>
      <c r="B61" s="334" t="s">
        <v>170</v>
      </c>
      <c r="C61" s="430"/>
      <c r="D61" s="95">
        <f>SUM(D63:D69)</f>
        <v>157</v>
      </c>
      <c r="E61" s="7" t="s">
        <v>434</v>
      </c>
      <c r="F61" s="7" t="s">
        <v>434</v>
      </c>
      <c r="G61" s="7" t="s">
        <v>434</v>
      </c>
      <c r="H61" s="61">
        <f aca="true" t="shared" si="4" ref="H61:AA61">SUM(H63:H69)</f>
        <v>2</v>
      </c>
      <c r="I61" s="7" t="s">
        <v>434</v>
      </c>
      <c r="J61" s="7" t="s">
        <v>434</v>
      </c>
      <c r="K61" s="61">
        <f t="shared" si="4"/>
        <v>8</v>
      </c>
      <c r="L61" s="61">
        <f t="shared" si="4"/>
        <v>66</v>
      </c>
      <c r="M61" s="61">
        <f t="shared" si="4"/>
        <v>5</v>
      </c>
      <c r="N61" s="7" t="s">
        <v>434</v>
      </c>
      <c r="O61" s="7" t="s">
        <v>434</v>
      </c>
      <c r="P61" s="7" t="s">
        <v>434</v>
      </c>
      <c r="Q61" s="7" t="s">
        <v>434</v>
      </c>
      <c r="R61" s="7" t="s">
        <v>434</v>
      </c>
      <c r="S61" s="61">
        <f t="shared" si="4"/>
        <v>5</v>
      </c>
      <c r="T61" s="61">
        <f t="shared" si="4"/>
        <v>11</v>
      </c>
      <c r="U61" s="61">
        <f t="shared" si="4"/>
        <v>1</v>
      </c>
      <c r="V61" s="61">
        <f t="shared" si="4"/>
        <v>30</v>
      </c>
      <c r="W61" s="7" t="s">
        <v>434</v>
      </c>
      <c r="X61" s="61">
        <f t="shared" si="4"/>
        <v>5</v>
      </c>
      <c r="Y61" s="61">
        <f t="shared" si="4"/>
        <v>9</v>
      </c>
      <c r="Z61" s="61">
        <f t="shared" si="4"/>
        <v>10</v>
      </c>
      <c r="AA61" s="61">
        <f t="shared" si="4"/>
        <v>5</v>
      </c>
      <c r="AB61" s="8"/>
      <c r="AC61" s="165" t="s">
        <v>395</v>
      </c>
      <c r="AD61" s="111">
        <v>5</v>
      </c>
      <c r="AE61" s="7" t="s">
        <v>4</v>
      </c>
      <c r="AF61" s="7" t="s">
        <v>4</v>
      </c>
      <c r="AG61" s="7">
        <v>2</v>
      </c>
      <c r="AH61" s="7">
        <v>1</v>
      </c>
      <c r="AI61" s="7" t="s">
        <v>4</v>
      </c>
      <c r="AJ61" s="7" t="s">
        <v>4</v>
      </c>
      <c r="AK61" s="7" t="s">
        <v>4</v>
      </c>
      <c r="AL61" s="7" t="s">
        <v>4</v>
      </c>
      <c r="AM61" s="7">
        <v>2</v>
      </c>
      <c r="AN61" s="7" t="s">
        <v>4</v>
      </c>
      <c r="AO61" s="7" t="s">
        <v>4</v>
      </c>
      <c r="AP61" s="7" t="s">
        <v>4</v>
      </c>
    </row>
    <row r="62" spans="1:42" ht="16.5" customHeight="1">
      <c r="A62" s="6"/>
      <c r="B62" s="70"/>
      <c r="C62" s="10"/>
      <c r="D62" s="97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C62" s="74"/>
      <c r="AD62" s="96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6.5" customHeight="1">
      <c r="A63" s="6"/>
      <c r="B63" s="70"/>
      <c r="C63" s="10" t="s">
        <v>130</v>
      </c>
      <c r="D63" s="95">
        <f>SUM(E63:AA63)</f>
        <v>2</v>
      </c>
      <c r="E63" s="7" t="s">
        <v>434</v>
      </c>
      <c r="F63" s="7" t="s">
        <v>434</v>
      </c>
      <c r="G63" s="7" t="s">
        <v>434</v>
      </c>
      <c r="H63" s="7" t="s">
        <v>434</v>
      </c>
      <c r="I63" s="7" t="s">
        <v>434</v>
      </c>
      <c r="J63" s="7" t="s">
        <v>434</v>
      </c>
      <c r="K63" s="7" t="s">
        <v>434</v>
      </c>
      <c r="L63" s="7" t="s">
        <v>434</v>
      </c>
      <c r="M63" s="7" t="s">
        <v>434</v>
      </c>
      <c r="N63" s="7" t="s">
        <v>434</v>
      </c>
      <c r="O63" s="7" t="s">
        <v>434</v>
      </c>
      <c r="P63" s="7" t="s">
        <v>434</v>
      </c>
      <c r="Q63" s="7" t="s">
        <v>434</v>
      </c>
      <c r="R63" s="7" t="s">
        <v>434</v>
      </c>
      <c r="S63" s="7" t="s">
        <v>434</v>
      </c>
      <c r="T63" s="7" t="s">
        <v>434</v>
      </c>
      <c r="U63" s="7" t="s">
        <v>434</v>
      </c>
      <c r="V63" s="7">
        <v>2</v>
      </c>
      <c r="W63" s="7" t="s">
        <v>434</v>
      </c>
      <c r="X63" s="7" t="s">
        <v>434</v>
      </c>
      <c r="Y63" s="7" t="s">
        <v>434</v>
      </c>
      <c r="Z63" s="7" t="s">
        <v>434</v>
      </c>
      <c r="AA63" s="7" t="s">
        <v>434</v>
      </c>
      <c r="AC63" s="10" t="s">
        <v>126</v>
      </c>
      <c r="AD63" s="95">
        <v>8</v>
      </c>
      <c r="AE63" s="7" t="s">
        <v>4</v>
      </c>
      <c r="AF63" s="7" t="s">
        <v>4</v>
      </c>
      <c r="AG63" s="7">
        <v>1</v>
      </c>
      <c r="AH63" s="7">
        <v>2</v>
      </c>
      <c r="AI63" s="7" t="s">
        <v>4</v>
      </c>
      <c r="AJ63" s="7">
        <v>1</v>
      </c>
      <c r="AK63" s="7" t="s">
        <v>4</v>
      </c>
      <c r="AL63" s="7">
        <v>3</v>
      </c>
      <c r="AM63" s="7" t="s">
        <v>4</v>
      </c>
      <c r="AN63" s="7" t="s">
        <v>4</v>
      </c>
      <c r="AO63" s="7" t="s">
        <v>4</v>
      </c>
      <c r="AP63" s="7">
        <v>1</v>
      </c>
    </row>
    <row r="64" spans="1:42" ht="16.5" customHeight="1">
      <c r="A64" s="6"/>
      <c r="B64" s="70"/>
      <c r="C64" s="10"/>
      <c r="D64" s="97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C64" s="74"/>
      <c r="AD64" s="96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16.5" customHeight="1">
      <c r="A65" s="6"/>
      <c r="B65" s="36"/>
      <c r="C65" s="10" t="s">
        <v>132</v>
      </c>
      <c r="D65" s="95">
        <f>SUM(E65:AA65)</f>
        <v>13</v>
      </c>
      <c r="E65" s="7" t="s">
        <v>434</v>
      </c>
      <c r="F65" s="7" t="s">
        <v>434</v>
      </c>
      <c r="G65" s="7" t="s">
        <v>434</v>
      </c>
      <c r="H65" s="7" t="s">
        <v>434</v>
      </c>
      <c r="I65" s="7" t="s">
        <v>434</v>
      </c>
      <c r="J65" s="7" t="s">
        <v>434</v>
      </c>
      <c r="K65" s="7" t="s">
        <v>434</v>
      </c>
      <c r="L65" s="7" t="s">
        <v>434</v>
      </c>
      <c r="M65" s="7">
        <v>4</v>
      </c>
      <c r="N65" s="7" t="s">
        <v>434</v>
      </c>
      <c r="O65" s="7" t="s">
        <v>434</v>
      </c>
      <c r="P65" s="7" t="s">
        <v>434</v>
      </c>
      <c r="Q65" s="7" t="s">
        <v>434</v>
      </c>
      <c r="R65" s="7" t="s">
        <v>434</v>
      </c>
      <c r="S65" s="7" t="s">
        <v>434</v>
      </c>
      <c r="T65" s="7" t="s">
        <v>434</v>
      </c>
      <c r="U65" s="7" t="s">
        <v>434</v>
      </c>
      <c r="V65" s="7">
        <v>4</v>
      </c>
      <c r="W65" s="7" t="s">
        <v>434</v>
      </c>
      <c r="X65" s="7" t="s">
        <v>434</v>
      </c>
      <c r="Y65" s="7" t="s">
        <v>434</v>
      </c>
      <c r="Z65" s="7">
        <v>3</v>
      </c>
      <c r="AA65" s="7">
        <v>2</v>
      </c>
      <c r="AC65" s="10" t="s">
        <v>127</v>
      </c>
      <c r="AD65" s="95">
        <v>1</v>
      </c>
      <c r="AE65" s="7">
        <v>1</v>
      </c>
      <c r="AF65" s="7" t="s">
        <v>4</v>
      </c>
      <c r="AG65" s="7" t="s">
        <v>4</v>
      </c>
      <c r="AH65" s="7" t="s">
        <v>4</v>
      </c>
      <c r="AI65" s="7" t="s">
        <v>4</v>
      </c>
      <c r="AJ65" s="7" t="s">
        <v>4</v>
      </c>
      <c r="AK65" s="7" t="s">
        <v>4</v>
      </c>
      <c r="AL65" s="7" t="s">
        <v>4</v>
      </c>
      <c r="AM65" s="7" t="s">
        <v>4</v>
      </c>
      <c r="AN65" s="7" t="s">
        <v>4</v>
      </c>
      <c r="AO65" s="7" t="s">
        <v>4</v>
      </c>
      <c r="AP65" s="7" t="s">
        <v>4</v>
      </c>
    </row>
    <row r="66" spans="1:42" ht="16.5" customHeight="1">
      <c r="A66" s="6"/>
      <c r="B66" s="6"/>
      <c r="C66" s="74"/>
      <c r="D66" s="97" t="s">
        <v>442</v>
      </c>
      <c r="E66" s="71"/>
      <c r="F66" s="71"/>
      <c r="G66" s="71"/>
      <c r="H66" s="6" t="s">
        <v>436</v>
      </c>
      <c r="I66" s="71"/>
      <c r="J66" s="71"/>
      <c r="K66" s="6"/>
      <c r="L66" s="6" t="s">
        <v>440</v>
      </c>
      <c r="N66" s="71"/>
      <c r="O66" s="71"/>
      <c r="P66" s="71"/>
      <c r="Q66" s="71"/>
      <c r="R66" s="71"/>
      <c r="S66" s="6" t="s">
        <v>436</v>
      </c>
      <c r="T66" s="71"/>
      <c r="U66" s="71"/>
      <c r="V66" s="71"/>
      <c r="W66" s="71"/>
      <c r="X66" s="71"/>
      <c r="Y66" s="71"/>
      <c r="Z66" s="71"/>
      <c r="AA66" s="71"/>
      <c r="AB66" s="8"/>
      <c r="AC66" s="74"/>
      <c r="AD66" s="96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6.5" customHeight="1">
      <c r="A67" s="6"/>
      <c r="B67" s="6"/>
      <c r="C67" s="10" t="s">
        <v>133</v>
      </c>
      <c r="D67" s="95">
        <f>SUM(E67:AA67)</f>
        <v>142</v>
      </c>
      <c r="E67" s="7" t="s">
        <v>434</v>
      </c>
      <c r="F67" s="7" t="s">
        <v>434</v>
      </c>
      <c r="G67" s="7" t="s">
        <v>434</v>
      </c>
      <c r="H67" s="7">
        <v>2</v>
      </c>
      <c r="I67" s="7" t="s">
        <v>434</v>
      </c>
      <c r="J67" s="7" t="s">
        <v>434</v>
      </c>
      <c r="K67" s="7">
        <v>8</v>
      </c>
      <c r="L67" s="7">
        <v>66</v>
      </c>
      <c r="M67" s="7">
        <v>1</v>
      </c>
      <c r="N67" s="7" t="s">
        <v>434</v>
      </c>
      <c r="O67" s="7" t="s">
        <v>434</v>
      </c>
      <c r="P67" s="7" t="s">
        <v>434</v>
      </c>
      <c r="Q67" s="7" t="s">
        <v>434</v>
      </c>
      <c r="R67" s="7" t="s">
        <v>434</v>
      </c>
      <c r="S67" s="7">
        <v>5</v>
      </c>
      <c r="T67" s="7">
        <v>11</v>
      </c>
      <c r="U67" s="7">
        <v>1</v>
      </c>
      <c r="V67" s="7">
        <v>24</v>
      </c>
      <c r="W67" s="7" t="s">
        <v>434</v>
      </c>
      <c r="X67" s="7">
        <v>5</v>
      </c>
      <c r="Y67" s="7">
        <v>9</v>
      </c>
      <c r="Z67" s="7">
        <v>7</v>
      </c>
      <c r="AA67" s="7">
        <v>3</v>
      </c>
      <c r="AB67" s="8"/>
      <c r="AC67" s="112" t="s">
        <v>129</v>
      </c>
      <c r="AD67" s="95">
        <v>2</v>
      </c>
      <c r="AE67" s="7" t="s">
        <v>4</v>
      </c>
      <c r="AF67" s="7" t="s">
        <v>4</v>
      </c>
      <c r="AG67" s="7" t="s">
        <v>4</v>
      </c>
      <c r="AH67" s="7">
        <v>1</v>
      </c>
      <c r="AI67" s="7" t="s">
        <v>4</v>
      </c>
      <c r="AJ67" s="7" t="s">
        <v>4</v>
      </c>
      <c r="AK67" s="7">
        <v>1</v>
      </c>
      <c r="AL67" s="7" t="s">
        <v>4</v>
      </c>
      <c r="AM67" s="7" t="s">
        <v>4</v>
      </c>
      <c r="AN67" s="7" t="s">
        <v>4</v>
      </c>
      <c r="AO67" s="7" t="s">
        <v>4</v>
      </c>
      <c r="AP67" s="7" t="s">
        <v>4</v>
      </c>
    </row>
    <row r="68" spans="1:42" ht="16.5" customHeight="1">
      <c r="A68" s="6"/>
      <c r="B68" s="6"/>
      <c r="C68" s="74"/>
      <c r="D68" s="97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8"/>
      <c r="AC68" s="74"/>
      <c r="AD68" s="96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6.5" customHeight="1">
      <c r="A69" s="6"/>
      <c r="B69" s="6"/>
      <c r="C69" s="10" t="s">
        <v>134</v>
      </c>
      <c r="D69" s="7" t="s">
        <v>434</v>
      </c>
      <c r="E69" s="7" t="s">
        <v>434</v>
      </c>
      <c r="F69" s="7" t="s">
        <v>434</v>
      </c>
      <c r="G69" s="7" t="s">
        <v>434</v>
      </c>
      <c r="H69" s="7" t="s">
        <v>434</v>
      </c>
      <c r="I69" s="7" t="s">
        <v>434</v>
      </c>
      <c r="J69" s="7" t="s">
        <v>434</v>
      </c>
      <c r="K69" s="7" t="s">
        <v>434</v>
      </c>
      <c r="L69" s="7" t="s">
        <v>434</v>
      </c>
      <c r="M69" s="7" t="s">
        <v>434</v>
      </c>
      <c r="N69" s="7" t="s">
        <v>434</v>
      </c>
      <c r="O69" s="7" t="s">
        <v>434</v>
      </c>
      <c r="P69" s="7" t="s">
        <v>434</v>
      </c>
      <c r="Q69" s="7" t="s">
        <v>434</v>
      </c>
      <c r="R69" s="7" t="s">
        <v>434</v>
      </c>
      <c r="S69" s="7" t="s">
        <v>434</v>
      </c>
      <c r="T69" s="7" t="s">
        <v>434</v>
      </c>
      <c r="U69" s="7" t="s">
        <v>434</v>
      </c>
      <c r="V69" s="7" t="s">
        <v>434</v>
      </c>
      <c r="W69" s="7" t="s">
        <v>434</v>
      </c>
      <c r="X69" s="7" t="s">
        <v>434</v>
      </c>
      <c r="Y69" s="7" t="s">
        <v>434</v>
      </c>
      <c r="Z69" s="7" t="s">
        <v>434</v>
      </c>
      <c r="AA69" s="7" t="s">
        <v>434</v>
      </c>
      <c r="AB69" s="8"/>
      <c r="AC69" s="10" t="s">
        <v>53</v>
      </c>
      <c r="AD69" s="95">
        <v>160</v>
      </c>
      <c r="AE69" s="7">
        <v>9</v>
      </c>
      <c r="AF69" s="7">
        <v>9</v>
      </c>
      <c r="AG69" s="7">
        <v>27</v>
      </c>
      <c r="AH69" s="7">
        <v>23</v>
      </c>
      <c r="AI69" s="7">
        <v>16</v>
      </c>
      <c r="AJ69" s="7">
        <v>14</v>
      </c>
      <c r="AK69" s="7">
        <v>8</v>
      </c>
      <c r="AL69" s="7">
        <v>10</v>
      </c>
      <c r="AM69" s="7">
        <v>11</v>
      </c>
      <c r="AN69" s="7">
        <v>16</v>
      </c>
      <c r="AO69" s="7">
        <v>12</v>
      </c>
      <c r="AP69" s="7">
        <v>5</v>
      </c>
    </row>
    <row r="70" spans="1:42" ht="16.5" customHeight="1">
      <c r="A70" s="6"/>
      <c r="B70" s="6"/>
      <c r="C70" s="74"/>
      <c r="D70" s="97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8"/>
      <c r="AC70" s="90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</row>
    <row r="71" spans="1:33" ht="16.5" customHeight="1">
      <c r="A71" s="6"/>
      <c r="B71" s="334" t="s">
        <v>171</v>
      </c>
      <c r="C71" s="430"/>
      <c r="D71" s="95">
        <f>SUM(D73,D75)</f>
        <v>8</v>
      </c>
      <c r="E71" s="7" t="s">
        <v>434</v>
      </c>
      <c r="F71" s="61">
        <f>SUM(F73,F75)</f>
        <v>1</v>
      </c>
      <c r="G71" s="7" t="s">
        <v>434</v>
      </c>
      <c r="H71" s="61">
        <f>SUM(H73,H75)</f>
        <v>1</v>
      </c>
      <c r="I71" s="7" t="s">
        <v>434</v>
      </c>
      <c r="J71" s="7" t="s">
        <v>434</v>
      </c>
      <c r="K71" s="7" t="s">
        <v>434</v>
      </c>
      <c r="L71" s="61">
        <f>SUM(L73,L75)</f>
        <v>1</v>
      </c>
      <c r="M71" s="61">
        <f>SUM(M73,M75)</f>
        <v>1</v>
      </c>
      <c r="N71" s="7" t="s">
        <v>434</v>
      </c>
      <c r="O71" s="7" t="s">
        <v>434</v>
      </c>
      <c r="P71" s="7" t="s">
        <v>434</v>
      </c>
      <c r="Q71" s="7" t="s">
        <v>434</v>
      </c>
      <c r="R71" s="7" t="s">
        <v>434</v>
      </c>
      <c r="S71" s="7" t="s">
        <v>434</v>
      </c>
      <c r="T71" s="61">
        <f>SUM(T73,T75)</f>
        <v>2</v>
      </c>
      <c r="U71" s="7" t="s">
        <v>434</v>
      </c>
      <c r="V71" s="61">
        <f>SUM(V73,V75)</f>
        <v>1</v>
      </c>
      <c r="W71" s="7" t="s">
        <v>434</v>
      </c>
      <c r="X71" s="7" t="s">
        <v>434</v>
      </c>
      <c r="Y71" s="7" t="s">
        <v>434</v>
      </c>
      <c r="Z71" s="61">
        <f>SUM(Z73,Z75)</f>
        <v>1</v>
      </c>
      <c r="AA71" s="7" t="s">
        <v>434</v>
      </c>
      <c r="AB71" s="8"/>
      <c r="AC71" s="70" t="s">
        <v>131</v>
      </c>
      <c r="AD71" s="70"/>
      <c r="AE71" s="70"/>
      <c r="AF71" s="70"/>
      <c r="AG71" s="70"/>
    </row>
    <row r="72" spans="1:29" ht="16.5" customHeight="1">
      <c r="A72" s="6"/>
      <c r="B72" s="70"/>
      <c r="C72" s="10"/>
      <c r="D72" s="97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8"/>
      <c r="AC72" s="70" t="s">
        <v>21</v>
      </c>
    </row>
    <row r="73" spans="1:42" ht="16.5" customHeight="1">
      <c r="A73" s="6"/>
      <c r="B73" s="70"/>
      <c r="C73" s="10" t="s">
        <v>173</v>
      </c>
      <c r="D73" s="95">
        <f>SUM(E73:AA73)</f>
        <v>4</v>
      </c>
      <c r="E73" s="7" t="s">
        <v>434</v>
      </c>
      <c r="F73" s="7" t="s">
        <v>434</v>
      </c>
      <c r="G73" s="7" t="s">
        <v>434</v>
      </c>
      <c r="H73" s="7" t="s">
        <v>434</v>
      </c>
      <c r="I73" s="7" t="s">
        <v>434</v>
      </c>
      <c r="J73" s="7" t="s">
        <v>434</v>
      </c>
      <c r="K73" s="7" t="s">
        <v>434</v>
      </c>
      <c r="L73" s="7">
        <v>1</v>
      </c>
      <c r="M73" s="7" t="s">
        <v>434</v>
      </c>
      <c r="N73" s="7" t="s">
        <v>434</v>
      </c>
      <c r="O73" s="7" t="s">
        <v>434</v>
      </c>
      <c r="P73" s="7" t="s">
        <v>434</v>
      </c>
      <c r="Q73" s="7" t="s">
        <v>434</v>
      </c>
      <c r="R73" s="7" t="s">
        <v>434</v>
      </c>
      <c r="S73" s="7" t="s">
        <v>434</v>
      </c>
      <c r="T73" s="7">
        <v>2</v>
      </c>
      <c r="U73" s="7" t="s">
        <v>434</v>
      </c>
      <c r="V73" s="7">
        <v>1</v>
      </c>
      <c r="W73" s="7" t="s">
        <v>434</v>
      </c>
      <c r="X73" s="7" t="s">
        <v>434</v>
      </c>
      <c r="Y73" s="7" t="s">
        <v>434</v>
      </c>
      <c r="Z73" s="7" t="s">
        <v>434</v>
      </c>
      <c r="AA73" s="7" t="s">
        <v>434</v>
      </c>
      <c r="AB73" s="8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40"/>
    </row>
    <row r="74" spans="1:42" ht="16.5" customHeight="1">
      <c r="A74" s="6"/>
      <c r="B74" s="6"/>
      <c r="C74" s="10"/>
      <c r="D74" s="97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8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4"/>
    </row>
    <row r="75" spans="1:42" ht="16.5" customHeight="1">
      <c r="A75" s="6"/>
      <c r="B75" s="6"/>
      <c r="C75" s="103" t="s">
        <v>136</v>
      </c>
      <c r="D75" s="95">
        <f>SUM(E75:AA75)</f>
        <v>4</v>
      </c>
      <c r="E75" s="7" t="s">
        <v>434</v>
      </c>
      <c r="F75" s="7">
        <v>1</v>
      </c>
      <c r="G75" s="7" t="s">
        <v>434</v>
      </c>
      <c r="H75" s="7">
        <v>1</v>
      </c>
      <c r="I75" s="7" t="s">
        <v>434</v>
      </c>
      <c r="J75" s="7" t="s">
        <v>434</v>
      </c>
      <c r="K75" s="7" t="s">
        <v>434</v>
      </c>
      <c r="L75" s="7" t="s">
        <v>434</v>
      </c>
      <c r="M75" s="7">
        <v>1</v>
      </c>
      <c r="N75" s="7" t="s">
        <v>434</v>
      </c>
      <c r="O75" s="7" t="s">
        <v>434</v>
      </c>
      <c r="P75" s="7" t="s">
        <v>434</v>
      </c>
      <c r="Q75" s="7" t="s">
        <v>434</v>
      </c>
      <c r="R75" s="7" t="s">
        <v>434</v>
      </c>
      <c r="S75" s="7" t="s">
        <v>434</v>
      </c>
      <c r="T75" s="7" t="s">
        <v>434</v>
      </c>
      <c r="U75" s="7" t="s">
        <v>434</v>
      </c>
      <c r="V75" s="7" t="s">
        <v>434</v>
      </c>
      <c r="W75" s="7" t="s">
        <v>434</v>
      </c>
      <c r="X75" s="7" t="s">
        <v>434</v>
      </c>
      <c r="Y75" s="7" t="s">
        <v>434</v>
      </c>
      <c r="Z75" s="7">
        <v>1</v>
      </c>
      <c r="AA75" s="7" t="s">
        <v>434</v>
      </c>
      <c r="AB75" s="8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4"/>
    </row>
    <row r="76" spans="1:42" ht="16.5" customHeight="1">
      <c r="A76" s="6"/>
      <c r="B76" s="70"/>
      <c r="C76" s="74"/>
      <c r="D76" s="97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4"/>
    </row>
    <row r="77" spans="1:42" ht="16.5" customHeight="1">
      <c r="A77" s="70"/>
      <c r="B77" s="334" t="s">
        <v>137</v>
      </c>
      <c r="C77" s="411"/>
      <c r="D77" s="95">
        <f>SUM(E77:AA77)</f>
        <v>10</v>
      </c>
      <c r="E77" s="7" t="s">
        <v>434</v>
      </c>
      <c r="F77" s="7" t="s">
        <v>434</v>
      </c>
      <c r="G77" s="7" t="s">
        <v>434</v>
      </c>
      <c r="H77" s="7" t="s">
        <v>434</v>
      </c>
      <c r="I77" s="7" t="s">
        <v>434</v>
      </c>
      <c r="J77" s="7">
        <v>1</v>
      </c>
      <c r="K77" s="7" t="s">
        <v>434</v>
      </c>
      <c r="L77" s="7">
        <v>1</v>
      </c>
      <c r="M77" s="7" t="s">
        <v>434</v>
      </c>
      <c r="N77" s="7" t="s">
        <v>434</v>
      </c>
      <c r="O77" s="7" t="s">
        <v>434</v>
      </c>
      <c r="P77" s="7" t="s">
        <v>434</v>
      </c>
      <c r="Q77" s="7" t="s">
        <v>434</v>
      </c>
      <c r="R77" s="7" t="s">
        <v>434</v>
      </c>
      <c r="S77" s="7" t="s">
        <v>434</v>
      </c>
      <c r="T77" s="7">
        <v>5</v>
      </c>
      <c r="U77" s="7" t="s">
        <v>434</v>
      </c>
      <c r="V77" s="7">
        <v>2</v>
      </c>
      <c r="W77" s="7" t="s">
        <v>434</v>
      </c>
      <c r="X77" s="7">
        <v>1</v>
      </c>
      <c r="Y77" s="7" t="s">
        <v>434</v>
      </c>
      <c r="Z77" s="7" t="s">
        <v>434</v>
      </c>
      <c r="AA77" s="7" t="s">
        <v>434</v>
      </c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4"/>
    </row>
    <row r="78" spans="1:43" ht="16.5" customHeight="1">
      <c r="A78" s="6"/>
      <c r="B78" s="36"/>
      <c r="C78" s="10"/>
      <c r="D78" s="97" t="s">
        <v>436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 t="s">
        <v>436</v>
      </c>
      <c r="AA78" s="70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4"/>
      <c r="AQ78" s="114"/>
    </row>
    <row r="79" spans="1:42" ht="16.5" customHeight="1">
      <c r="A79" s="6"/>
      <c r="B79" s="334" t="s">
        <v>138</v>
      </c>
      <c r="C79" s="411"/>
      <c r="D79" s="95">
        <f>SUM(E79:AA79)</f>
        <v>36</v>
      </c>
      <c r="E79" s="7" t="s">
        <v>434</v>
      </c>
      <c r="F79" s="7" t="s">
        <v>434</v>
      </c>
      <c r="G79" s="7">
        <v>6</v>
      </c>
      <c r="H79" s="7" t="s">
        <v>434</v>
      </c>
      <c r="I79" s="7" t="s">
        <v>434</v>
      </c>
      <c r="J79" s="7">
        <v>3</v>
      </c>
      <c r="K79" s="7">
        <v>1</v>
      </c>
      <c r="L79" s="7" t="s">
        <v>434</v>
      </c>
      <c r="M79" s="7" t="s">
        <v>434</v>
      </c>
      <c r="N79" s="7" t="s">
        <v>434</v>
      </c>
      <c r="O79" s="7" t="s">
        <v>434</v>
      </c>
      <c r="P79" s="7" t="s">
        <v>434</v>
      </c>
      <c r="Q79" s="7" t="s">
        <v>434</v>
      </c>
      <c r="R79" s="7" t="s">
        <v>434</v>
      </c>
      <c r="S79" s="7">
        <v>5</v>
      </c>
      <c r="T79" s="7">
        <v>6</v>
      </c>
      <c r="U79" s="7" t="s">
        <v>434</v>
      </c>
      <c r="V79" s="7">
        <v>3</v>
      </c>
      <c r="W79" s="7" t="s">
        <v>434</v>
      </c>
      <c r="X79" s="7" t="s">
        <v>434</v>
      </c>
      <c r="Y79" s="7" t="s">
        <v>434</v>
      </c>
      <c r="Z79" s="7">
        <v>12</v>
      </c>
      <c r="AA79" s="7" t="s">
        <v>434</v>
      </c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4"/>
    </row>
    <row r="80" spans="1:42" ht="16.5" customHeight="1">
      <c r="A80" s="6"/>
      <c r="B80" s="36"/>
      <c r="C80" s="10"/>
      <c r="D80" s="95"/>
      <c r="E80" s="7"/>
      <c r="F80" s="7"/>
      <c r="G80" s="61"/>
      <c r="H80" s="7"/>
      <c r="I80" s="61"/>
      <c r="J80" s="7"/>
      <c r="K80" s="7"/>
      <c r="L80" s="7"/>
      <c r="M80" s="7"/>
      <c r="N80" s="7"/>
      <c r="O80" s="7"/>
      <c r="P80" s="7"/>
      <c r="Q80" s="7"/>
      <c r="R80" s="7"/>
      <c r="S80" s="61"/>
      <c r="T80" s="61"/>
      <c r="U80" s="7"/>
      <c r="V80" s="61"/>
      <c r="W80" s="7"/>
      <c r="X80" s="61"/>
      <c r="Y80" s="7"/>
      <c r="Z80" s="61"/>
      <c r="AA80" s="70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4"/>
    </row>
    <row r="81" spans="1:43" ht="16.5" customHeight="1">
      <c r="A81" s="6"/>
      <c r="B81" s="334" t="s">
        <v>139</v>
      </c>
      <c r="C81" s="411"/>
      <c r="D81" s="95">
        <f>SUM(E81:AA81)</f>
        <v>11</v>
      </c>
      <c r="E81" s="7" t="s">
        <v>434</v>
      </c>
      <c r="F81" s="7" t="s">
        <v>434</v>
      </c>
      <c r="G81" s="7" t="s">
        <v>434</v>
      </c>
      <c r="H81" s="7" t="s">
        <v>434</v>
      </c>
      <c r="I81" s="7" t="s">
        <v>434</v>
      </c>
      <c r="J81" s="7" t="s">
        <v>434</v>
      </c>
      <c r="K81" s="7" t="s">
        <v>434</v>
      </c>
      <c r="L81" s="7" t="s">
        <v>434</v>
      </c>
      <c r="M81" s="7" t="s">
        <v>434</v>
      </c>
      <c r="N81" s="7" t="s">
        <v>434</v>
      </c>
      <c r="O81" s="7" t="s">
        <v>434</v>
      </c>
      <c r="P81" s="7" t="s">
        <v>434</v>
      </c>
      <c r="Q81" s="7" t="s">
        <v>434</v>
      </c>
      <c r="R81" s="7" t="s">
        <v>434</v>
      </c>
      <c r="S81" s="7" t="s">
        <v>434</v>
      </c>
      <c r="T81" s="7" t="s">
        <v>434</v>
      </c>
      <c r="U81" s="7">
        <v>1</v>
      </c>
      <c r="V81" s="7">
        <v>3</v>
      </c>
      <c r="W81" s="7" t="s">
        <v>434</v>
      </c>
      <c r="X81" s="7" t="s">
        <v>434</v>
      </c>
      <c r="Y81" s="7" t="s">
        <v>434</v>
      </c>
      <c r="Z81" s="7">
        <v>7</v>
      </c>
      <c r="AA81" s="7" t="s">
        <v>434</v>
      </c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4"/>
      <c r="AQ81" s="51"/>
    </row>
    <row r="82" spans="1:43" ht="16.5" customHeight="1">
      <c r="A82" s="6"/>
      <c r="B82" s="36"/>
      <c r="C82" s="10"/>
      <c r="D82" s="95"/>
      <c r="E82" s="7"/>
      <c r="F82" s="7"/>
      <c r="G82" s="7"/>
      <c r="H82" s="7"/>
      <c r="I82" s="61"/>
      <c r="J82" s="61"/>
      <c r="K82" s="7"/>
      <c r="L82" s="61"/>
      <c r="M82" s="7"/>
      <c r="N82" s="7"/>
      <c r="O82" s="7"/>
      <c r="P82" s="7"/>
      <c r="Q82" s="7"/>
      <c r="R82" s="7"/>
      <c r="S82" s="7"/>
      <c r="T82" s="61"/>
      <c r="U82" s="7"/>
      <c r="V82" s="7"/>
      <c r="W82" s="7"/>
      <c r="X82" s="7"/>
      <c r="Y82" s="7"/>
      <c r="Z82" s="61"/>
      <c r="AA82" s="7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40"/>
      <c r="AQ82" s="51"/>
    </row>
    <row r="83" spans="1:42" ht="16.5" customHeight="1">
      <c r="A83" s="6"/>
      <c r="B83" s="334" t="s">
        <v>140</v>
      </c>
      <c r="C83" s="411"/>
      <c r="D83" s="95">
        <f>SUM(E83:AA83)</f>
        <v>19</v>
      </c>
      <c r="E83" s="7" t="s">
        <v>434</v>
      </c>
      <c r="F83" s="7" t="s">
        <v>434</v>
      </c>
      <c r="G83" s="7">
        <v>1</v>
      </c>
      <c r="H83" s="7" t="s">
        <v>434</v>
      </c>
      <c r="I83" s="7" t="s">
        <v>434</v>
      </c>
      <c r="J83" s="7" t="s">
        <v>434</v>
      </c>
      <c r="K83" s="7">
        <v>3</v>
      </c>
      <c r="L83" s="7">
        <v>1</v>
      </c>
      <c r="M83" s="7">
        <v>6</v>
      </c>
      <c r="N83" s="7" t="s">
        <v>434</v>
      </c>
      <c r="O83" s="7" t="s">
        <v>434</v>
      </c>
      <c r="P83" s="7" t="s">
        <v>434</v>
      </c>
      <c r="Q83" s="7" t="s">
        <v>434</v>
      </c>
      <c r="R83" s="7" t="s">
        <v>434</v>
      </c>
      <c r="S83" s="7">
        <v>1</v>
      </c>
      <c r="T83" s="7">
        <v>2</v>
      </c>
      <c r="U83" s="7">
        <v>1</v>
      </c>
      <c r="V83" s="7" t="s">
        <v>434</v>
      </c>
      <c r="W83" s="7" t="s">
        <v>434</v>
      </c>
      <c r="X83" s="7" t="s">
        <v>434</v>
      </c>
      <c r="Y83" s="7">
        <v>2</v>
      </c>
      <c r="Z83" s="7">
        <v>1</v>
      </c>
      <c r="AA83" s="7">
        <v>1</v>
      </c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1:42" ht="16.5" customHeight="1">
      <c r="A84" s="6"/>
      <c r="B84" s="36"/>
      <c r="C84" s="10"/>
      <c r="D84" s="97" t="s">
        <v>438</v>
      </c>
      <c r="E84" s="7"/>
      <c r="F84" s="7"/>
      <c r="G84" s="7"/>
      <c r="H84" s="61" t="s">
        <v>436</v>
      </c>
      <c r="I84" s="61"/>
      <c r="J84" s="61"/>
      <c r="K84" s="7"/>
      <c r="L84" s="61"/>
      <c r="M84" s="7"/>
      <c r="N84" s="7"/>
      <c r="O84" s="7"/>
      <c r="P84" s="7"/>
      <c r="Q84" s="7"/>
      <c r="R84" s="7"/>
      <c r="S84" s="7"/>
      <c r="T84" s="61"/>
      <c r="U84" s="7"/>
      <c r="V84" s="61" t="s">
        <v>436</v>
      </c>
      <c r="W84" s="7"/>
      <c r="X84" s="7"/>
      <c r="Y84" s="7"/>
      <c r="Z84" s="61"/>
      <c r="AA84" s="7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40"/>
    </row>
    <row r="85" spans="1:42" ht="16.5" customHeight="1">
      <c r="A85" s="6"/>
      <c r="B85" s="334" t="s">
        <v>141</v>
      </c>
      <c r="C85" s="411"/>
      <c r="D85" s="95">
        <f>SUM(E85:AA85)</f>
        <v>138</v>
      </c>
      <c r="E85" s="7" t="s">
        <v>434</v>
      </c>
      <c r="F85" s="7">
        <v>3</v>
      </c>
      <c r="G85" s="7">
        <v>1</v>
      </c>
      <c r="H85" s="7">
        <v>1</v>
      </c>
      <c r="I85" s="7" t="s">
        <v>434</v>
      </c>
      <c r="J85" s="7">
        <v>4</v>
      </c>
      <c r="K85" s="7">
        <v>1</v>
      </c>
      <c r="L85" s="7">
        <v>7</v>
      </c>
      <c r="M85" s="7">
        <v>19</v>
      </c>
      <c r="N85" s="7" t="s">
        <v>434</v>
      </c>
      <c r="O85" s="7" t="s">
        <v>434</v>
      </c>
      <c r="P85" s="7" t="s">
        <v>434</v>
      </c>
      <c r="Q85" s="7" t="s">
        <v>434</v>
      </c>
      <c r="R85" s="7" t="s">
        <v>434</v>
      </c>
      <c r="S85" s="7">
        <v>15</v>
      </c>
      <c r="T85" s="7">
        <v>9</v>
      </c>
      <c r="U85" s="7">
        <v>1</v>
      </c>
      <c r="V85" s="7">
        <v>38</v>
      </c>
      <c r="W85" s="7" t="s">
        <v>434</v>
      </c>
      <c r="X85" s="7">
        <v>4</v>
      </c>
      <c r="Y85" s="7">
        <v>10</v>
      </c>
      <c r="Z85" s="7">
        <v>12</v>
      </c>
      <c r="AA85" s="7">
        <v>13</v>
      </c>
      <c r="AC85" s="113"/>
      <c r="AD85" s="113"/>
      <c r="AE85" s="113"/>
      <c r="AF85" s="2"/>
      <c r="AG85" s="113"/>
      <c r="AH85" s="2"/>
      <c r="AI85" s="113"/>
      <c r="AJ85" s="2"/>
      <c r="AK85" s="113"/>
      <c r="AL85" s="2"/>
      <c r="AM85" s="113"/>
      <c r="AN85" s="2"/>
      <c r="AO85" s="113"/>
      <c r="AP85" s="2"/>
    </row>
    <row r="86" spans="1:42" ht="16.5" customHeight="1">
      <c r="A86" s="6"/>
      <c r="B86" s="36"/>
      <c r="C86" s="10"/>
      <c r="D86" s="95"/>
      <c r="E86" s="7"/>
      <c r="F86" s="7"/>
      <c r="G86" s="7"/>
      <c r="H86" s="7"/>
      <c r="I86" s="61"/>
      <c r="J86" s="61"/>
      <c r="K86" s="7"/>
      <c r="L86" s="61"/>
      <c r="M86" s="7"/>
      <c r="N86" s="7"/>
      <c r="O86" s="7"/>
      <c r="P86" s="7"/>
      <c r="Q86" s="7"/>
      <c r="R86" s="7"/>
      <c r="S86" s="7"/>
      <c r="T86" s="61"/>
      <c r="U86" s="7"/>
      <c r="V86" s="7"/>
      <c r="W86" s="7"/>
      <c r="X86" s="7"/>
      <c r="Y86" s="7"/>
      <c r="Z86" s="61"/>
      <c r="AA86" s="7"/>
      <c r="AC86" s="251" t="s">
        <v>172</v>
      </c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</row>
    <row r="87" spans="1:42" ht="16.5" customHeight="1">
      <c r="A87" s="6"/>
      <c r="B87" s="429" t="s">
        <v>142</v>
      </c>
      <c r="C87" s="411"/>
      <c r="D87" s="95">
        <f>SUM(E87:AA87)</f>
        <v>15</v>
      </c>
      <c r="E87" s="7" t="s">
        <v>434</v>
      </c>
      <c r="F87" s="7" t="s">
        <v>434</v>
      </c>
      <c r="G87" s="7" t="s">
        <v>434</v>
      </c>
      <c r="H87" s="7" t="s">
        <v>434</v>
      </c>
      <c r="I87" s="7" t="s">
        <v>434</v>
      </c>
      <c r="J87" s="7" t="s">
        <v>434</v>
      </c>
      <c r="K87" s="7" t="s">
        <v>434</v>
      </c>
      <c r="L87" s="7" t="s">
        <v>434</v>
      </c>
      <c r="M87" s="7">
        <v>5</v>
      </c>
      <c r="N87" s="7" t="s">
        <v>434</v>
      </c>
      <c r="O87" s="7" t="s">
        <v>434</v>
      </c>
      <c r="P87" s="7" t="s">
        <v>434</v>
      </c>
      <c r="Q87" s="7" t="s">
        <v>434</v>
      </c>
      <c r="R87" s="7" t="s">
        <v>434</v>
      </c>
      <c r="S87" s="7">
        <v>1</v>
      </c>
      <c r="T87" s="7">
        <v>1</v>
      </c>
      <c r="U87" s="7" t="s">
        <v>434</v>
      </c>
      <c r="V87" s="7">
        <v>6</v>
      </c>
      <c r="W87" s="7" t="s">
        <v>434</v>
      </c>
      <c r="X87" s="7" t="s">
        <v>434</v>
      </c>
      <c r="Y87" s="7" t="s">
        <v>434</v>
      </c>
      <c r="Z87" s="7">
        <v>2</v>
      </c>
      <c r="AA87" s="7" t="s">
        <v>434</v>
      </c>
      <c r="AC87" s="367" t="s">
        <v>396</v>
      </c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</row>
    <row r="88" spans="1:42" ht="16.5" customHeight="1" thickBot="1">
      <c r="A88" s="6"/>
      <c r="B88" s="36"/>
      <c r="C88" s="10"/>
      <c r="D88" s="95"/>
      <c r="E88" s="7"/>
      <c r="F88" s="7"/>
      <c r="G88" s="61"/>
      <c r="H88" s="7"/>
      <c r="I88" s="61"/>
      <c r="J88" s="7"/>
      <c r="K88" s="7"/>
      <c r="L88" s="7"/>
      <c r="M88" s="7"/>
      <c r="N88" s="7"/>
      <c r="O88" s="7"/>
      <c r="P88" s="7"/>
      <c r="Q88" s="7"/>
      <c r="R88" s="7"/>
      <c r="S88" s="61"/>
      <c r="T88" s="61"/>
      <c r="U88" s="7"/>
      <c r="V88" s="61"/>
      <c r="W88" s="7"/>
      <c r="X88" s="61"/>
      <c r="Y88" s="7"/>
      <c r="Z88" s="61"/>
      <c r="AA88" s="70"/>
      <c r="AP88" s="32" t="s">
        <v>135</v>
      </c>
    </row>
    <row r="89" spans="1:42" ht="16.5" customHeight="1">
      <c r="A89" s="6"/>
      <c r="B89" s="429" t="s">
        <v>143</v>
      </c>
      <c r="C89" s="411"/>
      <c r="D89" s="7" t="s">
        <v>434</v>
      </c>
      <c r="E89" s="7" t="s">
        <v>434</v>
      </c>
      <c r="F89" s="7" t="s">
        <v>434</v>
      </c>
      <c r="G89" s="7" t="s">
        <v>434</v>
      </c>
      <c r="H89" s="7" t="s">
        <v>434</v>
      </c>
      <c r="I89" s="7" t="s">
        <v>434</v>
      </c>
      <c r="J89" s="7" t="s">
        <v>434</v>
      </c>
      <c r="K89" s="7" t="s">
        <v>434</v>
      </c>
      <c r="L89" s="7" t="s">
        <v>434</v>
      </c>
      <c r="M89" s="7" t="s">
        <v>434</v>
      </c>
      <c r="N89" s="7" t="s">
        <v>434</v>
      </c>
      <c r="O89" s="7" t="s">
        <v>434</v>
      </c>
      <c r="P89" s="7" t="s">
        <v>434</v>
      </c>
      <c r="Q89" s="7" t="s">
        <v>434</v>
      </c>
      <c r="R89" s="7" t="s">
        <v>434</v>
      </c>
      <c r="S89" s="7" t="s">
        <v>434</v>
      </c>
      <c r="T89" s="7" t="s">
        <v>434</v>
      </c>
      <c r="U89" s="7" t="s">
        <v>434</v>
      </c>
      <c r="V89" s="7" t="s">
        <v>434</v>
      </c>
      <c r="W89" s="7" t="s">
        <v>434</v>
      </c>
      <c r="X89" s="7" t="s">
        <v>434</v>
      </c>
      <c r="Y89" s="7" t="s">
        <v>434</v>
      </c>
      <c r="Z89" s="7" t="s">
        <v>434</v>
      </c>
      <c r="AA89" s="7" t="s">
        <v>434</v>
      </c>
      <c r="AC89" s="386" t="s">
        <v>397</v>
      </c>
      <c r="AD89" s="415"/>
      <c r="AE89" s="377" t="s">
        <v>403</v>
      </c>
      <c r="AF89" s="417"/>
      <c r="AG89" s="377" t="s">
        <v>404</v>
      </c>
      <c r="AH89" s="417"/>
      <c r="AI89" s="377" t="s">
        <v>405</v>
      </c>
      <c r="AJ89" s="417"/>
      <c r="AK89" s="412" t="s">
        <v>406</v>
      </c>
      <c r="AL89" s="419"/>
      <c r="AM89" s="412" t="s">
        <v>407</v>
      </c>
      <c r="AN89" s="419"/>
      <c r="AO89" s="412" t="s">
        <v>408</v>
      </c>
      <c r="AP89" s="413"/>
    </row>
    <row r="90" spans="1:42" ht="16.5" customHeight="1">
      <c r="A90" s="6"/>
      <c r="B90" s="36"/>
      <c r="C90" s="10"/>
      <c r="D90" s="95"/>
      <c r="E90" s="7"/>
      <c r="F90" s="7"/>
      <c r="G90" s="7"/>
      <c r="H90" s="7"/>
      <c r="I90" s="61"/>
      <c r="J90" s="7"/>
      <c r="K90" s="7"/>
      <c r="L90" s="7"/>
      <c r="M90" s="7"/>
      <c r="N90" s="7"/>
      <c r="O90" s="7"/>
      <c r="P90" s="7"/>
      <c r="Q90" s="7"/>
      <c r="R90" s="7"/>
      <c r="S90" s="61"/>
      <c r="T90" s="61"/>
      <c r="U90" s="7"/>
      <c r="V90" s="7"/>
      <c r="W90" s="7"/>
      <c r="X90" s="7"/>
      <c r="Y90" s="7"/>
      <c r="Z90" s="7"/>
      <c r="AA90" s="7"/>
      <c r="AC90" s="416"/>
      <c r="AD90" s="383"/>
      <c r="AE90" s="378"/>
      <c r="AF90" s="418"/>
      <c r="AG90" s="378"/>
      <c r="AH90" s="418"/>
      <c r="AI90" s="378"/>
      <c r="AJ90" s="418"/>
      <c r="AK90" s="414"/>
      <c r="AL90" s="420"/>
      <c r="AM90" s="414"/>
      <c r="AN90" s="420"/>
      <c r="AO90" s="414"/>
      <c r="AP90" s="310"/>
    </row>
    <row r="91" spans="1:30" ht="16.5" customHeight="1">
      <c r="A91" s="6"/>
      <c r="B91" s="429" t="s">
        <v>144</v>
      </c>
      <c r="C91" s="411"/>
      <c r="D91" s="95">
        <f>SUM(E91:AA91)</f>
        <v>1</v>
      </c>
      <c r="E91" s="7" t="s">
        <v>434</v>
      </c>
      <c r="F91" s="7" t="s">
        <v>434</v>
      </c>
      <c r="G91" s="7" t="s">
        <v>434</v>
      </c>
      <c r="H91" s="7" t="s">
        <v>434</v>
      </c>
      <c r="I91" s="7" t="s">
        <v>434</v>
      </c>
      <c r="J91" s="7" t="s">
        <v>434</v>
      </c>
      <c r="K91" s="7" t="s">
        <v>434</v>
      </c>
      <c r="L91" s="7" t="s">
        <v>434</v>
      </c>
      <c r="M91" s="7">
        <v>1</v>
      </c>
      <c r="N91" s="7" t="s">
        <v>434</v>
      </c>
      <c r="O91" s="7" t="s">
        <v>434</v>
      </c>
      <c r="P91" s="7" t="s">
        <v>434</v>
      </c>
      <c r="Q91" s="7" t="s">
        <v>434</v>
      </c>
      <c r="R91" s="7" t="s">
        <v>434</v>
      </c>
      <c r="S91" s="7" t="s">
        <v>434</v>
      </c>
      <c r="T91" s="7" t="s">
        <v>434</v>
      </c>
      <c r="U91" s="7" t="s">
        <v>434</v>
      </c>
      <c r="V91" s="7" t="s">
        <v>434</v>
      </c>
      <c r="W91" s="7" t="s">
        <v>434</v>
      </c>
      <c r="X91" s="7" t="s">
        <v>434</v>
      </c>
      <c r="Y91" s="7" t="s">
        <v>434</v>
      </c>
      <c r="Z91" s="7" t="s">
        <v>434</v>
      </c>
      <c r="AA91" s="7" t="s">
        <v>434</v>
      </c>
      <c r="AD91" s="84"/>
    </row>
    <row r="92" spans="1:42" ht="16.5" customHeight="1">
      <c r="A92" s="6"/>
      <c r="B92" s="36"/>
      <c r="C92" s="10"/>
      <c r="D92" s="71" t="s">
        <v>436</v>
      </c>
      <c r="E92" s="7"/>
      <c r="F92" s="7"/>
      <c r="G92" s="7"/>
      <c r="H92" s="61" t="s">
        <v>436</v>
      </c>
      <c r="I92" s="61"/>
      <c r="J92" s="7"/>
      <c r="K92" s="7"/>
      <c r="L92" s="7"/>
      <c r="M92" s="7"/>
      <c r="N92" s="7"/>
      <c r="O92" s="7"/>
      <c r="P92" s="7"/>
      <c r="Q92" s="7"/>
      <c r="R92" s="7"/>
      <c r="S92" s="7"/>
      <c r="T92" s="61"/>
      <c r="U92" s="7"/>
      <c r="V92" s="7"/>
      <c r="W92" s="7"/>
      <c r="X92" s="7"/>
      <c r="Y92" s="7"/>
      <c r="Z92" s="7"/>
      <c r="AA92" s="7"/>
      <c r="AC92" s="366" t="s">
        <v>251</v>
      </c>
      <c r="AD92" s="421"/>
      <c r="AE92" s="364">
        <v>342</v>
      </c>
      <c r="AF92" s="362"/>
      <c r="AG92" s="362">
        <v>170</v>
      </c>
      <c r="AH92" s="362"/>
      <c r="AI92" s="362">
        <v>261</v>
      </c>
      <c r="AJ92" s="362"/>
      <c r="AK92" s="362">
        <v>52</v>
      </c>
      <c r="AL92" s="362"/>
      <c r="AM92" s="362">
        <v>1459</v>
      </c>
      <c r="AN92" s="362"/>
      <c r="AO92" s="362">
        <v>5235</v>
      </c>
      <c r="AP92" s="362"/>
    </row>
    <row r="93" spans="1:42" ht="16.5" customHeight="1">
      <c r="A93" s="6"/>
      <c r="B93" s="429" t="s">
        <v>145</v>
      </c>
      <c r="C93" s="411"/>
      <c r="D93" s="95">
        <f>SUM(E93:AA93)</f>
        <v>8</v>
      </c>
      <c r="E93" s="7" t="s">
        <v>434</v>
      </c>
      <c r="F93" s="7" t="s">
        <v>434</v>
      </c>
      <c r="G93" s="7" t="s">
        <v>434</v>
      </c>
      <c r="H93" s="7">
        <v>1</v>
      </c>
      <c r="I93" s="7" t="s">
        <v>434</v>
      </c>
      <c r="J93" s="7" t="s">
        <v>434</v>
      </c>
      <c r="K93" s="7" t="s">
        <v>434</v>
      </c>
      <c r="L93" s="7" t="s">
        <v>434</v>
      </c>
      <c r="M93" s="7">
        <v>2</v>
      </c>
      <c r="N93" s="7" t="s">
        <v>434</v>
      </c>
      <c r="O93" s="7" t="s">
        <v>434</v>
      </c>
      <c r="P93" s="7" t="s">
        <v>434</v>
      </c>
      <c r="Q93" s="7" t="s">
        <v>434</v>
      </c>
      <c r="R93" s="7" t="s">
        <v>434</v>
      </c>
      <c r="S93" s="7">
        <v>1</v>
      </c>
      <c r="T93" s="7">
        <v>1</v>
      </c>
      <c r="U93" s="7" t="s">
        <v>434</v>
      </c>
      <c r="V93" s="7">
        <v>2</v>
      </c>
      <c r="W93" s="7" t="s">
        <v>434</v>
      </c>
      <c r="X93" s="7" t="s">
        <v>434</v>
      </c>
      <c r="Y93" s="7" t="s">
        <v>434</v>
      </c>
      <c r="Z93" s="7">
        <v>1</v>
      </c>
      <c r="AA93" s="7" t="s">
        <v>434</v>
      </c>
      <c r="AC93" s="131"/>
      <c r="AD93" s="51"/>
      <c r="AE93" s="194"/>
      <c r="AF93" s="195"/>
      <c r="AG93" s="196"/>
      <c r="AH93" s="195"/>
      <c r="AI93" s="196"/>
      <c r="AJ93" s="195"/>
      <c r="AK93" s="196"/>
      <c r="AL93" s="195"/>
      <c r="AM93" s="196"/>
      <c r="AN93" s="195"/>
      <c r="AO93" s="196"/>
      <c r="AP93" s="195"/>
    </row>
    <row r="94" spans="1:42" ht="16.5" customHeight="1">
      <c r="A94" s="6"/>
      <c r="B94" s="36"/>
      <c r="C94" s="10"/>
      <c r="D94" s="71" t="s">
        <v>436</v>
      </c>
      <c r="E94" s="7"/>
      <c r="F94" s="7"/>
      <c r="G94" s="7"/>
      <c r="H94" s="7"/>
      <c r="I94" s="61"/>
      <c r="J94" s="7"/>
      <c r="K94" s="7"/>
      <c r="L94" s="7"/>
      <c r="M94" s="7"/>
      <c r="N94" s="7"/>
      <c r="O94" s="7"/>
      <c r="P94" s="7"/>
      <c r="Q94" s="7"/>
      <c r="R94" s="7"/>
      <c r="S94" s="7"/>
      <c r="T94" s="61" t="s">
        <v>436</v>
      </c>
      <c r="U94" s="7"/>
      <c r="V94" s="7"/>
      <c r="W94" s="7"/>
      <c r="X94" s="7"/>
      <c r="Y94" s="7"/>
      <c r="Z94" s="61"/>
      <c r="AA94" s="7"/>
      <c r="AC94" s="422" t="s">
        <v>398</v>
      </c>
      <c r="AD94" s="423"/>
      <c r="AE94" s="364">
        <v>342</v>
      </c>
      <c r="AF94" s="362"/>
      <c r="AG94" s="362">
        <v>165</v>
      </c>
      <c r="AH94" s="362"/>
      <c r="AI94" s="362">
        <v>246</v>
      </c>
      <c r="AJ94" s="362"/>
      <c r="AK94" s="362">
        <v>54</v>
      </c>
      <c r="AL94" s="362"/>
      <c r="AM94" s="362">
        <v>1460</v>
      </c>
      <c r="AN94" s="362"/>
      <c r="AO94" s="362">
        <v>5213</v>
      </c>
      <c r="AP94" s="362"/>
    </row>
    <row r="95" spans="1:42" ht="16.5" customHeight="1">
      <c r="A95" s="6"/>
      <c r="B95" s="429" t="s">
        <v>146</v>
      </c>
      <c r="C95" s="411"/>
      <c r="D95" s="95">
        <f>SUM(E95:AA95)</f>
        <v>54</v>
      </c>
      <c r="E95" s="7" t="s">
        <v>434</v>
      </c>
      <c r="F95" s="7" t="s">
        <v>434</v>
      </c>
      <c r="G95" s="7" t="s">
        <v>434</v>
      </c>
      <c r="H95" s="7" t="s">
        <v>434</v>
      </c>
      <c r="I95" s="7" t="s">
        <v>434</v>
      </c>
      <c r="J95" s="7" t="s">
        <v>434</v>
      </c>
      <c r="K95" s="7" t="s">
        <v>434</v>
      </c>
      <c r="L95" s="7">
        <v>1</v>
      </c>
      <c r="M95" s="7">
        <v>3</v>
      </c>
      <c r="N95" s="7" t="s">
        <v>434</v>
      </c>
      <c r="O95" s="7" t="s">
        <v>434</v>
      </c>
      <c r="P95" s="7" t="s">
        <v>434</v>
      </c>
      <c r="Q95" s="7" t="s">
        <v>434</v>
      </c>
      <c r="R95" s="7" t="s">
        <v>434</v>
      </c>
      <c r="S95" s="7">
        <v>3</v>
      </c>
      <c r="T95" s="7">
        <v>2</v>
      </c>
      <c r="U95" s="7">
        <v>1</v>
      </c>
      <c r="V95" s="7">
        <v>15</v>
      </c>
      <c r="W95" s="7">
        <v>1</v>
      </c>
      <c r="X95" s="7" t="s">
        <v>434</v>
      </c>
      <c r="Y95" s="7">
        <v>1</v>
      </c>
      <c r="Z95" s="7">
        <v>10</v>
      </c>
      <c r="AA95" s="7">
        <v>17</v>
      </c>
      <c r="AC95" s="115"/>
      <c r="AD95" s="116"/>
      <c r="AE95" s="194"/>
      <c r="AF95" s="195"/>
      <c r="AG95" s="196"/>
      <c r="AH95" s="195"/>
      <c r="AI95" s="196"/>
      <c r="AJ95" s="195"/>
      <c r="AK95" s="196"/>
      <c r="AL95" s="195"/>
      <c r="AM95" s="196"/>
      <c r="AN95" s="195"/>
      <c r="AO95" s="196"/>
      <c r="AP95" s="195"/>
    </row>
    <row r="96" spans="1:42" ht="16.5" customHeight="1">
      <c r="A96" s="6"/>
      <c r="B96" s="36"/>
      <c r="C96" s="10"/>
      <c r="D96" s="95"/>
      <c r="E96" s="7"/>
      <c r="F96" s="7"/>
      <c r="G96" s="7"/>
      <c r="H96" s="7"/>
      <c r="I96" s="61"/>
      <c r="J96" s="61"/>
      <c r="K96" s="7"/>
      <c r="L96" s="61"/>
      <c r="M96" s="7"/>
      <c r="N96" s="7"/>
      <c r="O96" s="7"/>
      <c r="P96" s="7"/>
      <c r="Q96" s="7"/>
      <c r="R96" s="7"/>
      <c r="S96" s="7"/>
      <c r="T96" s="61"/>
      <c r="U96" s="7"/>
      <c r="V96" s="7"/>
      <c r="W96" s="7"/>
      <c r="X96" s="7"/>
      <c r="Y96" s="7"/>
      <c r="Z96" s="61"/>
      <c r="AA96" s="7"/>
      <c r="AC96" s="422" t="s">
        <v>399</v>
      </c>
      <c r="AD96" s="423"/>
      <c r="AE96" s="364">
        <v>344</v>
      </c>
      <c r="AF96" s="362"/>
      <c r="AG96" s="362">
        <v>158</v>
      </c>
      <c r="AH96" s="362"/>
      <c r="AI96" s="362">
        <v>251</v>
      </c>
      <c r="AJ96" s="362"/>
      <c r="AK96" s="362">
        <v>54</v>
      </c>
      <c r="AL96" s="362"/>
      <c r="AM96" s="362">
        <v>1465</v>
      </c>
      <c r="AN96" s="362"/>
      <c r="AO96" s="362">
        <v>5224</v>
      </c>
      <c r="AP96" s="362"/>
    </row>
    <row r="97" spans="1:42" ht="16.5" customHeight="1">
      <c r="A97" s="6"/>
      <c r="B97" s="334" t="s">
        <v>147</v>
      </c>
      <c r="C97" s="411"/>
      <c r="D97" s="95">
        <f>SUM(E97:AA97)</f>
        <v>107</v>
      </c>
      <c r="E97" s="7" t="s">
        <v>434</v>
      </c>
      <c r="F97" s="7" t="s">
        <v>434</v>
      </c>
      <c r="G97" s="7">
        <v>2</v>
      </c>
      <c r="H97" s="7" t="s">
        <v>434</v>
      </c>
      <c r="I97" s="7" t="s">
        <v>434</v>
      </c>
      <c r="J97" s="7">
        <v>1</v>
      </c>
      <c r="K97" s="7" t="s">
        <v>434</v>
      </c>
      <c r="L97" s="7">
        <v>1</v>
      </c>
      <c r="M97" s="7">
        <v>10</v>
      </c>
      <c r="N97" s="7" t="s">
        <v>434</v>
      </c>
      <c r="O97" s="7" t="s">
        <v>434</v>
      </c>
      <c r="P97" s="7" t="s">
        <v>434</v>
      </c>
      <c r="Q97" s="7" t="s">
        <v>434</v>
      </c>
      <c r="R97" s="7">
        <v>1</v>
      </c>
      <c r="S97" s="7">
        <v>7</v>
      </c>
      <c r="T97" s="7">
        <v>6</v>
      </c>
      <c r="U97" s="7">
        <v>2</v>
      </c>
      <c r="V97" s="7">
        <v>50</v>
      </c>
      <c r="W97" s="7">
        <v>2</v>
      </c>
      <c r="X97" s="7">
        <v>5</v>
      </c>
      <c r="Y97" s="7">
        <v>3</v>
      </c>
      <c r="Z97" s="7">
        <v>3</v>
      </c>
      <c r="AA97" s="7">
        <v>14</v>
      </c>
      <c r="AC97" s="115"/>
      <c r="AD97" s="116"/>
      <c r="AE97" s="194"/>
      <c r="AF97" s="195"/>
      <c r="AG97" s="196"/>
      <c r="AH97" s="195"/>
      <c r="AI97" s="196"/>
      <c r="AJ97" s="195"/>
      <c r="AK97" s="196"/>
      <c r="AL97" s="195"/>
      <c r="AM97" s="196"/>
      <c r="AN97" s="195"/>
      <c r="AO97" s="196"/>
      <c r="AP97" s="195"/>
    </row>
    <row r="98" spans="1:42" ht="16.5" customHeight="1">
      <c r="A98" s="6"/>
      <c r="B98" s="36"/>
      <c r="C98" s="10"/>
      <c r="D98" s="97" t="s">
        <v>438</v>
      </c>
      <c r="E98" s="7"/>
      <c r="F98" s="7"/>
      <c r="G98" s="7"/>
      <c r="H98" s="7"/>
      <c r="I98" s="61"/>
      <c r="J98" s="61"/>
      <c r="K98" s="7"/>
      <c r="L98" s="61"/>
      <c r="M98" s="61" t="s">
        <v>436</v>
      </c>
      <c r="N98" s="7"/>
      <c r="O98" s="7"/>
      <c r="P98" s="7"/>
      <c r="Q98" s="7"/>
      <c r="R98" s="7"/>
      <c r="S98" s="7"/>
      <c r="T98" s="61"/>
      <c r="U98" s="7"/>
      <c r="V98" s="61" t="s">
        <v>436</v>
      </c>
      <c r="W98" s="7"/>
      <c r="X98" s="7"/>
      <c r="Y98" s="7"/>
      <c r="Z98" s="61"/>
      <c r="AA98" s="7"/>
      <c r="AC98" s="422" t="s">
        <v>400</v>
      </c>
      <c r="AD98" s="424"/>
      <c r="AE98" s="364">
        <v>344</v>
      </c>
      <c r="AF98" s="362"/>
      <c r="AG98" s="362">
        <v>166</v>
      </c>
      <c r="AH98" s="362"/>
      <c r="AI98" s="362">
        <v>261</v>
      </c>
      <c r="AJ98" s="362"/>
      <c r="AK98" s="362">
        <v>54</v>
      </c>
      <c r="AL98" s="362"/>
      <c r="AM98" s="362">
        <v>1465</v>
      </c>
      <c r="AN98" s="362"/>
      <c r="AO98" s="362">
        <v>5224</v>
      </c>
      <c r="AP98" s="362"/>
    </row>
    <row r="99" spans="1:42" ht="16.5" customHeight="1">
      <c r="A99" s="6"/>
      <c r="B99" s="334" t="s">
        <v>148</v>
      </c>
      <c r="C99" s="411"/>
      <c r="D99" s="95">
        <f>SUM(E99:AA99)</f>
        <v>37</v>
      </c>
      <c r="E99" s="7" t="s">
        <v>434</v>
      </c>
      <c r="F99" s="7" t="s">
        <v>434</v>
      </c>
      <c r="G99" s="7">
        <v>1</v>
      </c>
      <c r="H99" s="7">
        <v>2</v>
      </c>
      <c r="I99" s="7">
        <v>1</v>
      </c>
      <c r="J99" s="7" t="s">
        <v>434</v>
      </c>
      <c r="K99" s="7" t="s">
        <v>434</v>
      </c>
      <c r="L99" s="7">
        <v>5</v>
      </c>
      <c r="M99" s="7">
        <v>1</v>
      </c>
      <c r="N99" s="7" t="s">
        <v>434</v>
      </c>
      <c r="O99" s="7" t="s">
        <v>434</v>
      </c>
      <c r="P99" s="7" t="s">
        <v>434</v>
      </c>
      <c r="Q99" s="7" t="s">
        <v>434</v>
      </c>
      <c r="R99" s="7" t="s">
        <v>434</v>
      </c>
      <c r="S99" s="7" t="s">
        <v>434</v>
      </c>
      <c r="T99" s="7">
        <v>6</v>
      </c>
      <c r="U99" s="7" t="s">
        <v>434</v>
      </c>
      <c r="V99" s="7">
        <v>15</v>
      </c>
      <c r="W99" s="7" t="s">
        <v>434</v>
      </c>
      <c r="X99" s="7">
        <v>2</v>
      </c>
      <c r="Y99" s="7" t="s">
        <v>434</v>
      </c>
      <c r="Z99" s="7" t="s">
        <v>434</v>
      </c>
      <c r="AA99" s="7">
        <v>4</v>
      </c>
      <c r="AC99" s="117"/>
      <c r="AD99" s="118"/>
      <c r="AE99" s="194"/>
      <c r="AF99" s="197"/>
      <c r="AG99" s="198"/>
      <c r="AH99" s="197"/>
      <c r="AI99" s="198"/>
      <c r="AJ99" s="197"/>
      <c r="AK99" s="198"/>
      <c r="AL99" s="197"/>
      <c r="AM99" s="198"/>
      <c r="AN99" s="197"/>
      <c r="AO99" s="198"/>
      <c r="AP99" s="197"/>
    </row>
    <row r="100" spans="1:42" ht="16.5" customHeight="1">
      <c r="A100" s="6"/>
      <c r="B100" s="70"/>
      <c r="C100" s="70"/>
      <c r="D100" s="189" t="s">
        <v>436</v>
      </c>
      <c r="E100" s="7"/>
      <c r="F100" s="7"/>
      <c r="G100" s="7"/>
      <c r="H100" s="7"/>
      <c r="I100" s="61"/>
      <c r="J100" s="61"/>
      <c r="K100" s="61"/>
      <c r="M100" s="61" t="s">
        <v>436</v>
      </c>
      <c r="N100" s="7"/>
      <c r="O100" s="7"/>
      <c r="P100" s="7"/>
      <c r="Q100" s="7"/>
      <c r="R100" s="7"/>
      <c r="S100" s="7"/>
      <c r="T100" s="61"/>
      <c r="U100" s="7"/>
      <c r="V100" s="7"/>
      <c r="W100" s="6"/>
      <c r="X100" s="7"/>
      <c r="Y100" s="7"/>
      <c r="Z100" s="61"/>
      <c r="AA100" s="7"/>
      <c r="AC100" s="425" t="s">
        <v>401</v>
      </c>
      <c r="AD100" s="426"/>
      <c r="AE100" s="365">
        <v>344</v>
      </c>
      <c r="AF100" s="363"/>
      <c r="AG100" s="363">
        <v>167</v>
      </c>
      <c r="AH100" s="363"/>
      <c r="AI100" s="363">
        <v>259</v>
      </c>
      <c r="AJ100" s="363"/>
      <c r="AK100" s="363">
        <v>54</v>
      </c>
      <c r="AL100" s="363"/>
      <c r="AM100" s="363">
        <v>1474</v>
      </c>
      <c r="AN100" s="363"/>
      <c r="AO100" s="363">
        <v>5219</v>
      </c>
      <c r="AP100" s="363"/>
    </row>
    <row r="101" spans="1:42" ht="16.5" customHeight="1">
      <c r="A101" s="120"/>
      <c r="B101" s="427" t="s">
        <v>149</v>
      </c>
      <c r="C101" s="428"/>
      <c r="D101" s="222">
        <f>SUM(E101:AA101)</f>
        <v>41</v>
      </c>
      <c r="E101" s="121" t="s">
        <v>434</v>
      </c>
      <c r="F101" s="121" t="s">
        <v>434</v>
      </c>
      <c r="G101" s="121" t="s">
        <v>434</v>
      </c>
      <c r="H101" s="121" t="s">
        <v>4</v>
      </c>
      <c r="I101" s="121" t="s">
        <v>4</v>
      </c>
      <c r="J101" s="121" t="s">
        <v>4</v>
      </c>
      <c r="K101" s="121" t="s">
        <v>4</v>
      </c>
      <c r="L101" s="121">
        <v>5</v>
      </c>
      <c r="M101" s="121">
        <v>10</v>
      </c>
      <c r="N101" s="121" t="s">
        <v>434</v>
      </c>
      <c r="O101" s="121" t="s">
        <v>434</v>
      </c>
      <c r="P101" s="121" t="s">
        <v>434</v>
      </c>
      <c r="Q101" s="121" t="s">
        <v>434</v>
      </c>
      <c r="R101" s="121">
        <v>1</v>
      </c>
      <c r="S101" s="121">
        <v>3</v>
      </c>
      <c r="T101" s="121">
        <v>5</v>
      </c>
      <c r="U101" s="121">
        <v>1</v>
      </c>
      <c r="V101" s="121">
        <v>7</v>
      </c>
      <c r="W101" s="7">
        <v>1</v>
      </c>
      <c r="X101" s="7" t="s">
        <v>434</v>
      </c>
      <c r="Y101" s="7">
        <v>2</v>
      </c>
      <c r="Z101" s="121">
        <v>5</v>
      </c>
      <c r="AA101" s="122">
        <v>1</v>
      </c>
      <c r="AC101" s="105"/>
      <c r="AD101" s="105"/>
      <c r="AE101" s="119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</row>
    <row r="102" spans="1:29" ht="15" customHeight="1">
      <c r="A102" s="123" t="s">
        <v>257</v>
      </c>
      <c r="B102" s="85"/>
      <c r="C102" s="85"/>
      <c r="D102" s="71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71"/>
      <c r="AC102" s="193" t="s">
        <v>402</v>
      </c>
    </row>
    <row r="103" spans="1:29" ht="15" customHeight="1">
      <c r="A103" s="123" t="s">
        <v>258</v>
      </c>
      <c r="B103" s="70"/>
      <c r="C103" s="70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C103" s="70" t="s">
        <v>21</v>
      </c>
    </row>
    <row r="104" spans="1:36" ht="15" customHeight="1">
      <c r="A104" s="125" t="s">
        <v>174</v>
      </c>
      <c r="B104" s="70"/>
      <c r="C104" s="70"/>
      <c r="D104" s="6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D104" s="70"/>
      <c r="AE104" s="70"/>
      <c r="AF104" s="70"/>
      <c r="AG104" s="70"/>
      <c r="AH104" s="70"/>
      <c r="AI104" s="70"/>
      <c r="AJ104" s="70"/>
    </row>
    <row r="105" spans="2:36" ht="15" customHeight="1">
      <c r="B105" s="125"/>
      <c r="C105" s="125"/>
      <c r="D105" s="70"/>
      <c r="F105" s="70"/>
      <c r="G105" s="70"/>
      <c r="H105" s="70"/>
      <c r="I105" s="70"/>
      <c r="AD105" s="70"/>
      <c r="AE105" s="70"/>
      <c r="AF105" s="70"/>
      <c r="AG105" s="70"/>
      <c r="AH105" s="70"/>
      <c r="AI105" s="70"/>
      <c r="AJ105" s="70"/>
    </row>
    <row r="106" spans="2:9" ht="15" customHeight="1">
      <c r="B106" s="125"/>
      <c r="C106" s="125"/>
      <c r="D106" s="70"/>
      <c r="F106" s="70"/>
      <c r="G106" s="70"/>
      <c r="H106" s="70"/>
      <c r="I106" s="70"/>
    </row>
    <row r="107" spans="2:9" ht="15" customHeight="1">
      <c r="B107" s="70"/>
      <c r="C107" s="125"/>
      <c r="D107" s="70"/>
      <c r="F107" s="70"/>
      <c r="G107" s="70"/>
      <c r="H107" s="70"/>
      <c r="I107" s="70"/>
    </row>
    <row r="108" spans="2:9" ht="15" customHeight="1">
      <c r="B108" s="70"/>
      <c r="C108" s="125"/>
      <c r="D108" s="70"/>
      <c r="F108" s="70"/>
      <c r="G108" s="70"/>
      <c r="H108" s="70"/>
      <c r="I108" s="70"/>
    </row>
  </sheetData>
  <sheetProtection/>
  <mergeCells count="130">
    <mergeCell ref="E5:E11"/>
    <mergeCell ref="B87:C87"/>
    <mergeCell ref="B89:C89"/>
    <mergeCell ref="B91:C91"/>
    <mergeCell ref="B61:C61"/>
    <mergeCell ref="B71:C71"/>
    <mergeCell ref="B15:C15"/>
    <mergeCell ref="A5:C11"/>
    <mergeCell ref="B83:C83"/>
    <mergeCell ref="AC100:AD100"/>
    <mergeCell ref="B97:C97"/>
    <mergeCell ref="B99:C99"/>
    <mergeCell ref="B101:C101"/>
    <mergeCell ref="B93:C93"/>
    <mergeCell ref="B95:C95"/>
    <mergeCell ref="AC96:AD96"/>
    <mergeCell ref="AC92:AD92"/>
    <mergeCell ref="B79:C79"/>
    <mergeCell ref="AC94:AD94"/>
    <mergeCell ref="B81:C81"/>
    <mergeCell ref="AC98:AD98"/>
    <mergeCell ref="B85:C85"/>
    <mergeCell ref="AO89:AP90"/>
    <mergeCell ref="B77:C77"/>
    <mergeCell ref="AC89:AD90"/>
    <mergeCell ref="AE89:AF90"/>
    <mergeCell ref="AG89:AH90"/>
    <mergeCell ref="AI89:AJ90"/>
    <mergeCell ref="AK89:AL90"/>
    <mergeCell ref="AM89:AN90"/>
    <mergeCell ref="AP46:AP47"/>
    <mergeCell ref="B51:C51"/>
    <mergeCell ref="B53:C53"/>
    <mergeCell ref="AK46:AK47"/>
    <mergeCell ref="AL46:AL47"/>
    <mergeCell ref="AM46:AM47"/>
    <mergeCell ref="AN46:AN47"/>
    <mergeCell ref="AC43:AP43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O46:AO47"/>
    <mergeCell ref="AP18:AP20"/>
    <mergeCell ref="AQ18:AQ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C18:AC21"/>
    <mergeCell ref="AD18:AF19"/>
    <mergeCell ref="AJ5:AM5"/>
    <mergeCell ref="AN5:AP5"/>
    <mergeCell ref="AG18:AI19"/>
    <mergeCell ref="AJ18:AM19"/>
    <mergeCell ref="AN18:AN20"/>
    <mergeCell ref="AO18:AO20"/>
    <mergeCell ref="AL20:AL21"/>
    <mergeCell ref="AM20:AM21"/>
    <mergeCell ref="AQ5:AQ6"/>
    <mergeCell ref="A13:C13"/>
    <mergeCell ref="Z5:Z11"/>
    <mergeCell ref="AA5:AA11"/>
    <mergeCell ref="AC5:AC6"/>
    <mergeCell ref="AD5:AI5"/>
    <mergeCell ref="V5:V11"/>
    <mergeCell ref="W5:W11"/>
    <mergeCell ref="Y5:Y11"/>
    <mergeCell ref="Q5:Q11"/>
    <mergeCell ref="L5:L11"/>
    <mergeCell ref="M5:M11"/>
    <mergeCell ref="N5:N11"/>
    <mergeCell ref="O5:O11"/>
    <mergeCell ref="X5:X11"/>
    <mergeCell ref="P5:P11"/>
    <mergeCell ref="S5:S11"/>
    <mergeCell ref="T5:T11"/>
    <mergeCell ref="U5:U11"/>
    <mergeCell ref="R5:R11"/>
    <mergeCell ref="A2:AA2"/>
    <mergeCell ref="AC2:AQ2"/>
    <mergeCell ref="AC3:AQ3"/>
    <mergeCell ref="D5:D11"/>
    <mergeCell ref="F5:F11"/>
    <mergeCell ref="G5:G11"/>
    <mergeCell ref="H5:H11"/>
    <mergeCell ref="I5:I11"/>
    <mergeCell ref="J5:J11"/>
    <mergeCell ref="K5:K11"/>
    <mergeCell ref="AC44:AP44"/>
    <mergeCell ref="AO92:AP92"/>
    <mergeCell ref="AE92:AF92"/>
    <mergeCell ref="AE94:AF94"/>
    <mergeCell ref="AI92:AJ92"/>
    <mergeCell ref="AI94:AJ94"/>
    <mergeCell ref="AM92:AN92"/>
    <mergeCell ref="AM94:AN94"/>
    <mergeCell ref="AC86:AP86"/>
    <mergeCell ref="AC87:AP87"/>
    <mergeCell ref="AE98:AF98"/>
    <mergeCell ref="AE100:AF100"/>
    <mergeCell ref="AG92:AH92"/>
    <mergeCell ref="AG94:AH94"/>
    <mergeCell ref="AG96:AH96"/>
    <mergeCell ref="AG98:AH98"/>
    <mergeCell ref="AG100:AH100"/>
    <mergeCell ref="AE96:AF96"/>
    <mergeCell ref="AI98:AJ98"/>
    <mergeCell ref="AI100:AJ100"/>
    <mergeCell ref="AK92:AL92"/>
    <mergeCell ref="AK94:AL94"/>
    <mergeCell ref="AK96:AL96"/>
    <mergeCell ref="AK98:AL98"/>
    <mergeCell ref="AK100:AL100"/>
    <mergeCell ref="AI96:AJ96"/>
    <mergeCell ref="AM98:AN98"/>
    <mergeCell ref="AM100:AN100"/>
    <mergeCell ref="AO94:AP94"/>
    <mergeCell ref="AO96:AP96"/>
    <mergeCell ref="AO98:AP98"/>
    <mergeCell ref="AO100:AP100"/>
    <mergeCell ref="AM96:AN96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zoomScale="75" zoomScaleNormal="75" zoomScalePageLayoutView="0" workbookViewId="0" topLeftCell="A26">
      <selection activeCell="A54" sqref="A54"/>
    </sheetView>
  </sheetViews>
  <sheetFormatPr defaultColWidth="10.59765625" defaultRowHeight="15"/>
  <cols>
    <col min="1" max="1" width="15.09765625" style="4" customWidth="1"/>
    <col min="2" max="10" width="15.3984375" style="4" customWidth="1"/>
    <col min="11" max="11" width="10.59765625" style="4" customWidth="1"/>
    <col min="12" max="12" width="13.09765625" style="4" customWidth="1"/>
    <col min="13" max="13" width="12" style="4" customWidth="1"/>
    <col min="14" max="15" width="9.59765625" style="4" customWidth="1"/>
    <col min="16" max="16" width="11.69921875" style="4" customWidth="1"/>
    <col min="17" max="18" width="9.59765625" style="4" customWidth="1"/>
    <col min="19" max="19" width="11.69921875" style="4" customWidth="1"/>
    <col min="20" max="20" width="9.59765625" style="4" customWidth="1"/>
    <col min="21" max="21" width="10.5" style="4" customWidth="1"/>
    <col min="22" max="24" width="6.5" style="4" customWidth="1"/>
    <col min="25" max="25" width="7.5" style="4" customWidth="1"/>
    <col min="26" max="26" width="3.59765625" style="4" customWidth="1"/>
    <col min="27" max="41" width="10.09765625" style="4" customWidth="1"/>
    <col min="42" max="16384" width="10.59765625" style="4" customWidth="1"/>
  </cols>
  <sheetData>
    <row r="1" spans="1:21" s="2" customFormat="1" ht="19.5" customHeight="1">
      <c r="A1" s="1" t="s">
        <v>236</v>
      </c>
      <c r="U1" s="3" t="s">
        <v>237</v>
      </c>
    </row>
    <row r="2" spans="1:41" s="141" customFormat="1" ht="19.5" customHeight="1">
      <c r="A2" s="251" t="s">
        <v>238</v>
      </c>
      <c r="B2" s="251"/>
      <c r="C2" s="251"/>
      <c r="D2" s="251"/>
      <c r="E2" s="251"/>
      <c r="F2" s="251"/>
      <c r="G2" s="251"/>
      <c r="H2" s="251"/>
      <c r="I2" s="145"/>
      <c r="J2" s="145"/>
      <c r="K2" s="145"/>
      <c r="L2" s="251" t="s">
        <v>239</v>
      </c>
      <c r="M2" s="251"/>
      <c r="N2" s="251"/>
      <c r="O2" s="251"/>
      <c r="P2" s="251"/>
      <c r="Q2" s="251"/>
      <c r="R2" s="251"/>
      <c r="S2" s="251"/>
      <c r="T2" s="251"/>
      <c r="U2" s="251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41" ht="19.5" customHeight="1">
      <c r="A3" s="369" t="s">
        <v>240</v>
      </c>
      <c r="B3" s="369"/>
      <c r="C3" s="369"/>
      <c r="D3" s="369"/>
      <c r="E3" s="369"/>
      <c r="F3" s="369"/>
      <c r="G3" s="369"/>
      <c r="H3" s="369"/>
      <c r="I3" s="113"/>
      <c r="J3" s="113"/>
      <c r="K3" s="113"/>
      <c r="L3" s="369" t="s">
        <v>175</v>
      </c>
      <c r="M3" s="369"/>
      <c r="N3" s="369"/>
      <c r="O3" s="369"/>
      <c r="P3" s="369"/>
      <c r="Q3" s="369"/>
      <c r="R3" s="369"/>
      <c r="S3" s="369"/>
      <c r="T3" s="369"/>
      <c r="U3" s="369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8" customHeight="1" thickBot="1">
      <c r="A4" s="8"/>
      <c r="B4" s="8"/>
      <c r="C4" s="8"/>
      <c r="D4" s="8"/>
      <c r="E4" s="8"/>
      <c r="F4" s="8"/>
      <c r="G4" s="8"/>
      <c r="H4" s="8"/>
      <c r="I4" s="113"/>
      <c r="J4" s="113"/>
      <c r="K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1" ht="18.75" customHeight="1">
      <c r="A5" s="443" t="s">
        <v>421</v>
      </c>
      <c r="B5" s="441" t="s">
        <v>410</v>
      </c>
      <c r="C5" s="441" t="s">
        <v>411</v>
      </c>
      <c r="D5" s="441" t="s">
        <v>412</v>
      </c>
      <c r="E5" s="441" t="s">
        <v>413</v>
      </c>
      <c r="F5" s="445"/>
      <c r="G5" s="441" t="s">
        <v>418</v>
      </c>
      <c r="H5" s="442"/>
      <c r="I5" s="113"/>
      <c r="J5" s="113"/>
      <c r="K5" s="113"/>
      <c r="L5" s="388" t="s">
        <v>176</v>
      </c>
      <c r="M5" s="395" t="s">
        <v>410</v>
      </c>
      <c r="N5" s="387"/>
      <c r="O5" s="388"/>
      <c r="P5" s="395" t="s">
        <v>411</v>
      </c>
      <c r="Q5" s="387"/>
      <c r="R5" s="388"/>
      <c r="S5" s="395" t="s">
        <v>426</v>
      </c>
      <c r="T5" s="387"/>
      <c r="U5" s="387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8.75" customHeight="1">
      <c r="A6" s="280"/>
      <c r="B6" s="444"/>
      <c r="C6" s="444"/>
      <c r="D6" s="444"/>
      <c r="E6" s="446" t="s">
        <v>414</v>
      </c>
      <c r="F6" s="438" t="s">
        <v>415</v>
      </c>
      <c r="G6" s="446" t="s">
        <v>416</v>
      </c>
      <c r="H6" s="447" t="s">
        <v>417</v>
      </c>
      <c r="I6" s="113"/>
      <c r="J6" s="113"/>
      <c r="K6" s="113"/>
      <c r="L6" s="383"/>
      <c r="M6" s="126" t="s">
        <v>275</v>
      </c>
      <c r="N6" s="201" t="s">
        <v>427</v>
      </c>
      <c r="O6" s="202" t="s">
        <v>425</v>
      </c>
      <c r="P6" s="126" t="s">
        <v>428</v>
      </c>
      <c r="Q6" s="201" t="s">
        <v>333</v>
      </c>
      <c r="R6" s="202" t="s">
        <v>425</v>
      </c>
      <c r="S6" s="126" t="s">
        <v>428</v>
      </c>
      <c r="T6" s="201" t="s">
        <v>333</v>
      </c>
      <c r="U6" s="202" t="s">
        <v>425</v>
      </c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8.75" customHeight="1">
      <c r="A7" s="281"/>
      <c r="B7" s="444"/>
      <c r="C7" s="444"/>
      <c r="D7" s="444"/>
      <c r="E7" s="444"/>
      <c r="F7" s="439"/>
      <c r="G7" s="444"/>
      <c r="H7" s="448"/>
      <c r="I7" s="113"/>
      <c r="J7" s="113"/>
      <c r="K7" s="113"/>
      <c r="L7" s="169" t="s">
        <v>355</v>
      </c>
      <c r="M7" s="219">
        <f>SUM(M9:M50)</f>
        <v>8998</v>
      </c>
      <c r="N7" s="219">
        <f>SUM(N9:N50)</f>
        <v>8699</v>
      </c>
      <c r="O7" s="235">
        <f>N7-M7</f>
        <v>-299</v>
      </c>
      <c r="P7" s="219">
        <f>SUM(P9:P50)</f>
        <v>79</v>
      </c>
      <c r="Q7" s="219">
        <f>SUM(Q9:Q50)</f>
        <v>92</v>
      </c>
      <c r="R7" s="235">
        <f>Q7-P7</f>
        <v>13</v>
      </c>
      <c r="S7" s="219">
        <f>SUM(S9:S50)</f>
        <v>11215</v>
      </c>
      <c r="T7" s="219">
        <f>SUM(T9:T50)</f>
        <v>10792</v>
      </c>
      <c r="U7" s="235">
        <f>T7-S7</f>
        <v>-423</v>
      </c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8.75" customHeight="1">
      <c r="A8" s="33"/>
      <c r="B8" s="161" t="s">
        <v>177</v>
      </c>
      <c r="C8" s="162" t="s">
        <v>178</v>
      </c>
      <c r="D8" s="162" t="s">
        <v>178</v>
      </c>
      <c r="E8" s="162" t="s">
        <v>178</v>
      </c>
      <c r="F8" s="127" t="s">
        <v>178</v>
      </c>
      <c r="G8" s="127" t="s">
        <v>179</v>
      </c>
      <c r="H8" s="127" t="s">
        <v>180</v>
      </c>
      <c r="I8" s="113"/>
      <c r="J8" s="113"/>
      <c r="K8" s="113"/>
      <c r="L8" s="10"/>
      <c r="M8" s="7"/>
      <c r="N8" s="7"/>
      <c r="O8" s="14"/>
      <c r="P8" s="14"/>
      <c r="Q8" s="14"/>
      <c r="R8" s="14"/>
      <c r="S8" s="14"/>
      <c r="T8" s="14"/>
      <c r="U8" s="14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8.75" customHeight="1">
      <c r="A9" s="165" t="s">
        <v>251</v>
      </c>
      <c r="B9" s="128">
        <v>9250</v>
      </c>
      <c r="C9" s="129">
        <v>100</v>
      </c>
      <c r="D9" s="129">
        <v>11443</v>
      </c>
      <c r="E9" s="129">
        <v>1183881</v>
      </c>
      <c r="F9" s="228">
        <f>100000*C9/E9</f>
        <v>8.446794905906929</v>
      </c>
      <c r="G9" s="76">
        <v>814097</v>
      </c>
      <c r="H9" s="229">
        <f>10000*B9/G9</f>
        <v>113.62282381583522</v>
      </c>
      <c r="I9" s="113"/>
      <c r="J9" s="113"/>
      <c r="K9" s="113"/>
      <c r="L9" s="10" t="s">
        <v>181</v>
      </c>
      <c r="M9" s="12">
        <v>4373</v>
      </c>
      <c r="N9" s="12">
        <v>4135</v>
      </c>
      <c r="O9" s="236">
        <f>N9-M9</f>
        <v>-238</v>
      </c>
      <c r="P9" s="12">
        <v>22</v>
      </c>
      <c r="Q9" s="12">
        <v>27</v>
      </c>
      <c r="R9" s="236">
        <f aca="true" t="shared" si="0" ref="R9:R16">Q9-P9</f>
        <v>5</v>
      </c>
      <c r="S9" s="12">
        <v>5303</v>
      </c>
      <c r="T9" s="12">
        <v>5004</v>
      </c>
      <c r="U9" s="236">
        <f>T9-S9</f>
        <v>-299</v>
      </c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8.75" customHeight="1">
      <c r="A10" s="166" t="s">
        <v>250</v>
      </c>
      <c r="B10" s="128">
        <v>9645</v>
      </c>
      <c r="C10" s="129">
        <v>98</v>
      </c>
      <c r="D10" s="129">
        <v>11952</v>
      </c>
      <c r="E10" s="129">
        <v>1180977</v>
      </c>
      <c r="F10" s="228">
        <f aca="true" t="shared" si="1" ref="F10:F28">100000*C10/E10</f>
        <v>8.29821410577852</v>
      </c>
      <c r="G10" s="76">
        <v>826271</v>
      </c>
      <c r="H10" s="229">
        <f aca="true" t="shared" si="2" ref="H10:H28">10000*B10/G10</f>
        <v>116.72925710814006</v>
      </c>
      <c r="I10" s="113"/>
      <c r="J10" s="113"/>
      <c r="K10" s="113"/>
      <c r="L10" s="10" t="s">
        <v>182</v>
      </c>
      <c r="M10" s="12">
        <v>209</v>
      </c>
      <c r="N10" s="12">
        <v>259</v>
      </c>
      <c r="O10" s="236">
        <f aca="true" t="shared" si="3" ref="O10:O50">N10-M10</f>
        <v>50</v>
      </c>
      <c r="P10" s="12">
        <v>1</v>
      </c>
      <c r="Q10" s="12">
        <v>2</v>
      </c>
      <c r="R10" s="236">
        <f t="shared" si="0"/>
        <v>1</v>
      </c>
      <c r="S10" s="12">
        <v>247</v>
      </c>
      <c r="T10" s="12">
        <v>313</v>
      </c>
      <c r="U10" s="236">
        <f aca="true" t="shared" si="4" ref="U10:U50">T10-S10</f>
        <v>66</v>
      </c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</row>
    <row r="11" spans="1:41" ht="18.75" customHeight="1">
      <c r="A11" s="166" t="s">
        <v>262</v>
      </c>
      <c r="B11" s="128">
        <v>9523</v>
      </c>
      <c r="C11" s="129">
        <v>108</v>
      </c>
      <c r="D11" s="129">
        <v>11894</v>
      </c>
      <c r="E11" s="129">
        <v>1180525</v>
      </c>
      <c r="F11" s="228">
        <f t="shared" si="1"/>
        <v>9.148472078100845</v>
      </c>
      <c r="G11" s="76">
        <v>836657</v>
      </c>
      <c r="H11" s="229">
        <f t="shared" si="2"/>
        <v>113.82203220674661</v>
      </c>
      <c r="I11" s="113"/>
      <c r="J11" s="113"/>
      <c r="K11" s="113"/>
      <c r="L11" s="10" t="s">
        <v>183</v>
      </c>
      <c r="M11" s="12">
        <v>969</v>
      </c>
      <c r="N11" s="12">
        <v>796</v>
      </c>
      <c r="O11" s="236">
        <f t="shared" si="3"/>
        <v>-173</v>
      </c>
      <c r="P11" s="12">
        <v>5</v>
      </c>
      <c r="Q11" s="12">
        <v>4</v>
      </c>
      <c r="R11" s="236">
        <f t="shared" si="0"/>
        <v>-1</v>
      </c>
      <c r="S11" s="12">
        <v>1227</v>
      </c>
      <c r="T11" s="12">
        <v>977</v>
      </c>
      <c r="U11" s="236">
        <f t="shared" si="4"/>
        <v>-250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</row>
    <row r="12" spans="1:41" ht="18.75" customHeight="1">
      <c r="A12" s="166" t="s">
        <v>263</v>
      </c>
      <c r="B12" s="128">
        <v>8998</v>
      </c>
      <c r="C12" s="129">
        <v>79</v>
      </c>
      <c r="D12" s="129">
        <v>11215</v>
      </c>
      <c r="E12" s="129">
        <v>1180565</v>
      </c>
      <c r="F12" s="228">
        <f t="shared" si="1"/>
        <v>6.691711172192975</v>
      </c>
      <c r="G12" s="76">
        <v>845934</v>
      </c>
      <c r="H12" s="229">
        <f t="shared" si="2"/>
        <v>106.36763624585369</v>
      </c>
      <c r="I12" s="113"/>
      <c r="J12" s="113"/>
      <c r="K12" s="113"/>
      <c r="L12" s="10" t="s">
        <v>184</v>
      </c>
      <c r="M12" s="12">
        <v>75</v>
      </c>
      <c r="N12" s="12">
        <v>80</v>
      </c>
      <c r="O12" s="236">
        <f t="shared" si="3"/>
        <v>5</v>
      </c>
      <c r="P12" s="12">
        <v>2</v>
      </c>
      <c r="Q12" s="12">
        <v>1</v>
      </c>
      <c r="R12" s="236">
        <f t="shared" si="0"/>
        <v>-1</v>
      </c>
      <c r="S12" s="12">
        <v>91</v>
      </c>
      <c r="T12" s="12">
        <v>103</v>
      </c>
      <c r="U12" s="236">
        <f t="shared" si="4"/>
        <v>12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</row>
    <row r="13" spans="1:41" ht="18.75" customHeight="1">
      <c r="A13" s="171" t="s">
        <v>419</v>
      </c>
      <c r="B13" s="227">
        <f>SUM(B15:B28)</f>
        <v>8699</v>
      </c>
      <c r="C13" s="130">
        <f>SUM(C15:C28)</f>
        <v>92</v>
      </c>
      <c r="D13" s="130">
        <f>SUM(D15:D28)</f>
        <v>10792</v>
      </c>
      <c r="E13" s="130">
        <v>1179168</v>
      </c>
      <c r="F13" s="233">
        <f t="shared" si="1"/>
        <v>7.8021113191674125</v>
      </c>
      <c r="G13" s="55">
        <v>852946</v>
      </c>
      <c r="H13" s="234">
        <f t="shared" si="2"/>
        <v>101.98769910404644</v>
      </c>
      <c r="I13" s="113"/>
      <c r="J13" s="113"/>
      <c r="K13" s="113"/>
      <c r="L13" s="10" t="s">
        <v>185</v>
      </c>
      <c r="M13" s="12">
        <v>57</v>
      </c>
      <c r="N13" s="12">
        <v>52</v>
      </c>
      <c r="O13" s="236">
        <f t="shared" si="3"/>
        <v>-5</v>
      </c>
      <c r="P13" s="12">
        <v>1</v>
      </c>
      <c r="Q13" s="12">
        <v>2</v>
      </c>
      <c r="R13" s="236">
        <f t="shared" si="0"/>
        <v>1</v>
      </c>
      <c r="S13" s="12">
        <v>66</v>
      </c>
      <c r="T13" s="12">
        <v>57</v>
      </c>
      <c r="U13" s="236">
        <f t="shared" si="4"/>
        <v>-9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</row>
    <row r="14" spans="1:41" ht="18.75" customHeight="1">
      <c r="A14" s="131"/>
      <c r="B14" s="96"/>
      <c r="C14" s="70"/>
      <c r="D14" s="70"/>
      <c r="E14" s="70"/>
      <c r="F14" s="70"/>
      <c r="G14" s="70"/>
      <c r="H14" s="70"/>
      <c r="I14" s="113"/>
      <c r="J14" s="113"/>
      <c r="K14" s="113"/>
      <c r="L14" s="10" t="s">
        <v>186</v>
      </c>
      <c r="M14" s="12">
        <v>484</v>
      </c>
      <c r="N14" s="12">
        <v>504</v>
      </c>
      <c r="O14" s="236">
        <f t="shared" si="3"/>
        <v>20</v>
      </c>
      <c r="P14" s="12">
        <v>7</v>
      </c>
      <c r="Q14" s="12">
        <v>9</v>
      </c>
      <c r="R14" s="236">
        <f t="shared" si="0"/>
        <v>2</v>
      </c>
      <c r="S14" s="12">
        <v>599</v>
      </c>
      <c r="T14" s="12">
        <v>645</v>
      </c>
      <c r="U14" s="236">
        <f t="shared" si="4"/>
        <v>46</v>
      </c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</row>
    <row r="15" spans="1:41" ht="18.75" customHeight="1">
      <c r="A15" s="167" t="s">
        <v>264</v>
      </c>
      <c r="B15" s="128">
        <v>606</v>
      </c>
      <c r="C15" s="129">
        <v>2</v>
      </c>
      <c r="D15" s="129">
        <v>778</v>
      </c>
      <c r="E15" s="129">
        <v>1180744</v>
      </c>
      <c r="F15" s="228">
        <f t="shared" si="1"/>
        <v>0.16938472691794326</v>
      </c>
      <c r="G15" s="76">
        <v>846420</v>
      </c>
      <c r="H15" s="229">
        <f t="shared" si="2"/>
        <v>7.159566172822004</v>
      </c>
      <c r="I15" s="56"/>
      <c r="J15" s="113"/>
      <c r="K15" s="113"/>
      <c r="L15" s="10" t="s">
        <v>187</v>
      </c>
      <c r="M15" s="12">
        <v>143</v>
      </c>
      <c r="N15" s="12">
        <v>149</v>
      </c>
      <c r="O15" s="236">
        <f t="shared" si="3"/>
        <v>6</v>
      </c>
      <c r="P15" s="12">
        <v>4</v>
      </c>
      <c r="Q15" s="12">
        <v>3</v>
      </c>
      <c r="R15" s="236">
        <f t="shared" si="0"/>
        <v>-1</v>
      </c>
      <c r="S15" s="12">
        <v>194</v>
      </c>
      <c r="T15" s="12">
        <v>189</v>
      </c>
      <c r="U15" s="236">
        <f t="shared" si="4"/>
        <v>-5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</row>
    <row r="16" spans="1:41" ht="18.75" customHeight="1">
      <c r="A16" s="115" t="s">
        <v>420</v>
      </c>
      <c r="B16" s="128">
        <v>617</v>
      </c>
      <c r="C16" s="129">
        <v>6</v>
      </c>
      <c r="D16" s="129">
        <v>753</v>
      </c>
      <c r="E16" s="129">
        <v>1180472</v>
      </c>
      <c r="F16" s="228">
        <f t="shared" si="1"/>
        <v>0.5082712677640808</v>
      </c>
      <c r="G16" s="76">
        <v>847835</v>
      </c>
      <c r="H16" s="229">
        <f t="shared" si="2"/>
        <v>7.277359391862803</v>
      </c>
      <c r="I16" s="56"/>
      <c r="J16" s="113"/>
      <c r="K16" s="113"/>
      <c r="L16" s="10" t="s">
        <v>188</v>
      </c>
      <c r="M16" s="12">
        <v>598</v>
      </c>
      <c r="N16" s="12">
        <v>587</v>
      </c>
      <c r="O16" s="236">
        <f t="shared" si="3"/>
        <v>-11</v>
      </c>
      <c r="P16" s="12">
        <v>10</v>
      </c>
      <c r="Q16" s="12">
        <v>6</v>
      </c>
      <c r="R16" s="236">
        <f t="shared" si="0"/>
        <v>-4</v>
      </c>
      <c r="S16" s="12">
        <v>780</v>
      </c>
      <c r="T16" s="12">
        <v>746</v>
      </c>
      <c r="U16" s="236">
        <f t="shared" si="4"/>
        <v>-34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</row>
    <row r="17" spans="1:41" ht="18.75" customHeight="1">
      <c r="A17" s="115" t="s">
        <v>265</v>
      </c>
      <c r="B17" s="128">
        <v>714</v>
      </c>
      <c r="C17" s="129">
        <v>10</v>
      </c>
      <c r="D17" s="129">
        <v>892</v>
      </c>
      <c r="E17" s="129">
        <v>1180177</v>
      </c>
      <c r="F17" s="228">
        <f t="shared" si="1"/>
        <v>0.8473305275395131</v>
      </c>
      <c r="G17" s="76">
        <v>845231</v>
      </c>
      <c r="H17" s="229">
        <f t="shared" si="2"/>
        <v>8.44739485418779</v>
      </c>
      <c r="I17" s="56"/>
      <c r="J17" s="113"/>
      <c r="K17" s="113"/>
      <c r="L17" s="10" t="s">
        <v>189</v>
      </c>
      <c r="M17" s="12">
        <v>33</v>
      </c>
      <c r="N17" s="12">
        <v>34</v>
      </c>
      <c r="O17" s="236">
        <f t="shared" si="3"/>
        <v>1</v>
      </c>
      <c r="P17" s="12">
        <v>1</v>
      </c>
      <c r="Q17" s="12" t="s">
        <v>4</v>
      </c>
      <c r="R17" s="236">
        <v>-1</v>
      </c>
      <c r="S17" s="12">
        <v>53</v>
      </c>
      <c r="T17" s="12">
        <v>38</v>
      </c>
      <c r="U17" s="236">
        <f t="shared" si="4"/>
        <v>-15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</row>
    <row r="18" spans="1:41" ht="18.75" customHeight="1">
      <c r="A18" s="115" t="s">
        <v>266</v>
      </c>
      <c r="B18" s="128">
        <v>662</v>
      </c>
      <c r="C18" s="129">
        <v>7</v>
      </c>
      <c r="D18" s="129">
        <v>821</v>
      </c>
      <c r="E18" s="129">
        <v>1176734</v>
      </c>
      <c r="F18" s="228">
        <f t="shared" si="1"/>
        <v>0.5948668093213929</v>
      </c>
      <c r="G18" s="76">
        <v>845823</v>
      </c>
      <c r="H18" s="229">
        <f t="shared" si="2"/>
        <v>7.826696602007749</v>
      </c>
      <c r="I18" s="56"/>
      <c r="J18" s="113"/>
      <c r="K18" s="113"/>
      <c r="L18" s="10" t="s">
        <v>190</v>
      </c>
      <c r="M18" s="12">
        <v>86</v>
      </c>
      <c r="N18" s="12">
        <v>76</v>
      </c>
      <c r="O18" s="236">
        <f t="shared" si="3"/>
        <v>-10</v>
      </c>
      <c r="P18" s="12">
        <v>2</v>
      </c>
      <c r="Q18" s="12">
        <v>2</v>
      </c>
      <c r="R18" s="12" t="s">
        <v>4</v>
      </c>
      <c r="S18" s="12">
        <v>109</v>
      </c>
      <c r="T18" s="12">
        <v>94</v>
      </c>
      <c r="U18" s="236">
        <f t="shared" si="4"/>
        <v>-15</v>
      </c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</row>
    <row r="19" spans="1:41" ht="18.75" customHeight="1">
      <c r="A19" s="27"/>
      <c r="B19" s="156"/>
      <c r="C19" s="27"/>
      <c r="D19" s="27"/>
      <c r="E19" s="157"/>
      <c r="F19" s="134"/>
      <c r="G19" s="134"/>
      <c r="H19" s="134"/>
      <c r="I19" s="56"/>
      <c r="J19" s="113"/>
      <c r="K19" s="113"/>
      <c r="L19" s="10" t="s">
        <v>191</v>
      </c>
      <c r="M19" s="12">
        <v>97</v>
      </c>
      <c r="N19" s="12">
        <v>85</v>
      </c>
      <c r="O19" s="236">
        <f t="shared" si="3"/>
        <v>-12</v>
      </c>
      <c r="P19" s="12" t="s">
        <v>4</v>
      </c>
      <c r="Q19" s="12">
        <v>1</v>
      </c>
      <c r="R19" s="236">
        <v>1</v>
      </c>
      <c r="S19" s="12">
        <v>116</v>
      </c>
      <c r="T19" s="12">
        <v>93</v>
      </c>
      <c r="U19" s="236">
        <f t="shared" si="4"/>
        <v>-23</v>
      </c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</row>
    <row r="20" spans="1:41" ht="18.75" customHeight="1">
      <c r="A20" s="115" t="s">
        <v>267</v>
      </c>
      <c r="B20" s="128">
        <v>694</v>
      </c>
      <c r="C20" s="129">
        <v>10</v>
      </c>
      <c r="D20" s="129">
        <v>861</v>
      </c>
      <c r="E20" s="129">
        <v>1178492</v>
      </c>
      <c r="F20" s="228">
        <f t="shared" si="1"/>
        <v>0.8485420350753335</v>
      </c>
      <c r="G20" s="76">
        <v>846631</v>
      </c>
      <c r="H20" s="229">
        <f t="shared" si="2"/>
        <v>8.19719570863812</v>
      </c>
      <c r="I20" s="132"/>
      <c r="J20" s="113"/>
      <c r="K20" s="113"/>
      <c r="L20" s="10" t="s">
        <v>192</v>
      </c>
      <c r="M20" s="12">
        <v>79</v>
      </c>
      <c r="N20" s="12">
        <v>69</v>
      </c>
      <c r="O20" s="236">
        <f t="shared" si="3"/>
        <v>-10</v>
      </c>
      <c r="P20" s="12">
        <v>1</v>
      </c>
      <c r="Q20" s="12">
        <v>2</v>
      </c>
      <c r="R20" s="236">
        <f>Q20-P20</f>
        <v>1</v>
      </c>
      <c r="S20" s="12">
        <v>100</v>
      </c>
      <c r="T20" s="12">
        <v>84</v>
      </c>
      <c r="U20" s="236">
        <f t="shared" si="4"/>
        <v>-16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</row>
    <row r="21" spans="1:41" ht="18.75" customHeight="1">
      <c r="A21" s="115" t="s">
        <v>268</v>
      </c>
      <c r="B21" s="128">
        <v>673</v>
      </c>
      <c r="C21" s="129">
        <v>6</v>
      </c>
      <c r="D21" s="129">
        <v>819</v>
      </c>
      <c r="E21" s="129">
        <v>1178595</v>
      </c>
      <c r="F21" s="228">
        <f t="shared" si="1"/>
        <v>0.5090807274763596</v>
      </c>
      <c r="G21" s="76">
        <v>847993</v>
      </c>
      <c r="H21" s="229">
        <f t="shared" si="2"/>
        <v>7.936386267339471</v>
      </c>
      <c r="I21" s="56"/>
      <c r="J21" s="113"/>
      <c r="K21" s="113"/>
      <c r="L21" s="10" t="s">
        <v>193</v>
      </c>
      <c r="M21" s="12">
        <v>38</v>
      </c>
      <c r="N21" s="12">
        <v>48</v>
      </c>
      <c r="O21" s="236">
        <f t="shared" si="3"/>
        <v>10</v>
      </c>
      <c r="P21" s="12" t="s">
        <v>4</v>
      </c>
      <c r="Q21" s="12" t="s">
        <v>4</v>
      </c>
      <c r="R21" s="12" t="s">
        <v>4</v>
      </c>
      <c r="S21" s="12">
        <v>48</v>
      </c>
      <c r="T21" s="12">
        <v>54</v>
      </c>
      <c r="U21" s="236">
        <f t="shared" si="4"/>
        <v>6</v>
      </c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</row>
    <row r="22" spans="1:41" ht="18.75" customHeight="1">
      <c r="A22" s="115" t="s">
        <v>269</v>
      </c>
      <c r="B22" s="128">
        <v>779</v>
      </c>
      <c r="C22" s="129">
        <v>5</v>
      </c>
      <c r="D22" s="129">
        <v>984</v>
      </c>
      <c r="E22" s="129">
        <v>1178750</v>
      </c>
      <c r="F22" s="228">
        <f t="shared" si="1"/>
        <v>0.4241781548250265</v>
      </c>
      <c r="G22" s="76">
        <v>849733</v>
      </c>
      <c r="H22" s="229">
        <f t="shared" si="2"/>
        <v>9.16758558276541</v>
      </c>
      <c r="I22" s="132"/>
      <c r="J22" s="113"/>
      <c r="K22" s="113"/>
      <c r="L22" s="10" t="s">
        <v>194</v>
      </c>
      <c r="M22" s="12">
        <v>44</v>
      </c>
      <c r="N22" s="12">
        <v>48</v>
      </c>
      <c r="O22" s="236">
        <f t="shared" si="3"/>
        <v>4</v>
      </c>
      <c r="P22" s="12" t="s">
        <v>4</v>
      </c>
      <c r="Q22" s="12">
        <v>3</v>
      </c>
      <c r="R22" s="236">
        <v>3</v>
      </c>
      <c r="S22" s="12">
        <v>55</v>
      </c>
      <c r="T22" s="12">
        <v>59</v>
      </c>
      <c r="U22" s="236">
        <f t="shared" si="4"/>
        <v>4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</row>
    <row r="23" spans="1:41" ht="18.75" customHeight="1">
      <c r="A23" s="115" t="s">
        <v>270</v>
      </c>
      <c r="B23" s="128">
        <v>736</v>
      </c>
      <c r="C23" s="129">
        <v>12</v>
      </c>
      <c r="D23" s="129">
        <v>923</v>
      </c>
      <c r="E23" s="129">
        <v>1178883</v>
      </c>
      <c r="F23" s="228">
        <f t="shared" si="1"/>
        <v>1.017912719073903</v>
      </c>
      <c r="G23" s="76">
        <v>850078</v>
      </c>
      <c r="H23" s="229">
        <f t="shared" si="2"/>
        <v>8.658029027924496</v>
      </c>
      <c r="I23" s="132"/>
      <c r="J23" s="113"/>
      <c r="K23" s="113"/>
      <c r="L23" s="10" t="s">
        <v>195</v>
      </c>
      <c r="M23" s="12">
        <v>108</v>
      </c>
      <c r="N23" s="12">
        <v>108</v>
      </c>
      <c r="O23" s="236"/>
      <c r="P23" s="12">
        <v>1</v>
      </c>
      <c r="Q23" s="12">
        <v>2</v>
      </c>
      <c r="R23" s="236">
        <f>Q23-P23</f>
        <v>1</v>
      </c>
      <c r="S23" s="12">
        <v>142</v>
      </c>
      <c r="T23" s="12">
        <v>145</v>
      </c>
      <c r="U23" s="236">
        <f t="shared" si="4"/>
        <v>3</v>
      </c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</row>
    <row r="24" spans="1:41" ht="18.75" customHeight="1">
      <c r="A24" s="27"/>
      <c r="B24" s="156"/>
      <c r="C24" s="27"/>
      <c r="D24" s="27"/>
      <c r="E24" s="157"/>
      <c r="F24" s="134"/>
      <c r="G24" s="134"/>
      <c r="H24" s="134"/>
      <c r="I24" s="132"/>
      <c r="J24" s="113"/>
      <c r="K24" s="113"/>
      <c r="L24" s="10" t="s">
        <v>196</v>
      </c>
      <c r="M24" s="12">
        <v>529</v>
      </c>
      <c r="N24" s="12">
        <v>611</v>
      </c>
      <c r="O24" s="236">
        <f t="shared" si="3"/>
        <v>82</v>
      </c>
      <c r="P24" s="12">
        <v>1</v>
      </c>
      <c r="Q24" s="12">
        <v>4</v>
      </c>
      <c r="R24" s="236">
        <f>Q24-P24</f>
        <v>3</v>
      </c>
      <c r="S24" s="12">
        <v>652</v>
      </c>
      <c r="T24" s="12">
        <v>764</v>
      </c>
      <c r="U24" s="236">
        <f t="shared" si="4"/>
        <v>112</v>
      </c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</row>
    <row r="25" spans="1:41" ht="18.75" customHeight="1">
      <c r="A25" s="115" t="s">
        <v>271</v>
      </c>
      <c r="B25" s="128">
        <v>686</v>
      </c>
      <c r="C25" s="129">
        <v>13</v>
      </c>
      <c r="D25" s="129">
        <v>860</v>
      </c>
      <c r="E25" s="129">
        <v>1179067</v>
      </c>
      <c r="F25" s="228">
        <f t="shared" si="1"/>
        <v>1.1025666904425278</v>
      </c>
      <c r="G25" s="76">
        <v>852449</v>
      </c>
      <c r="H25" s="229">
        <f t="shared" si="2"/>
        <v>8.047402249284122</v>
      </c>
      <c r="I25" s="132"/>
      <c r="J25" s="113"/>
      <c r="K25" s="113"/>
      <c r="L25" s="10" t="s">
        <v>197</v>
      </c>
      <c r="M25" s="12">
        <v>8</v>
      </c>
      <c r="N25" s="12">
        <v>7</v>
      </c>
      <c r="O25" s="236">
        <f t="shared" si="3"/>
        <v>-1</v>
      </c>
      <c r="P25" s="12" t="s">
        <v>4</v>
      </c>
      <c r="Q25" s="12" t="s">
        <v>4</v>
      </c>
      <c r="R25" s="12" t="s">
        <v>4</v>
      </c>
      <c r="S25" s="12">
        <v>10</v>
      </c>
      <c r="T25" s="12">
        <v>7</v>
      </c>
      <c r="U25" s="236">
        <f t="shared" si="4"/>
        <v>-3</v>
      </c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</row>
    <row r="26" spans="1:41" ht="18.75" customHeight="1">
      <c r="A26" s="115" t="s">
        <v>272</v>
      </c>
      <c r="B26" s="128">
        <v>832</v>
      </c>
      <c r="C26" s="129">
        <v>4</v>
      </c>
      <c r="D26" s="129">
        <v>1019</v>
      </c>
      <c r="E26" s="129">
        <v>1179168</v>
      </c>
      <c r="F26" s="228">
        <f t="shared" si="1"/>
        <v>0.3392222312681484</v>
      </c>
      <c r="G26" s="76">
        <v>852816</v>
      </c>
      <c r="H26" s="229">
        <f t="shared" si="2"/>
        <v>9.755914523179678</v>
      </c>
      <c r="I26" s="132"/>
      <c r="J26" s="113"/>
      <c r="K26" s="113"/>
      <c r="L26" s="10" t="s">
        <v>198</v>
      </c>
      <c r="M26" s="12">
        <v>6</v>
      </c>
      <c r="N26" s="12">
        <v>8</v>
      </c>
      <c r="O26" s="236">
        <f t="shared" si="3"/>
        <v>2</v>
      </c>
      <c r="P26" s="12" t="s">
        <v>4</v>
      </c>
      <c r="Q26" s="12" t="s">
        <v>4</v>
      </c>
      <c r="R26" s="12" t="s">
        <v>4</v>
      </c>
      <c r="S26" s="12">
        <v>7</v>
      </c>
      <c r="T26" s="12">
        <v>8</v>
      </c>
      <c r="U26" s="236">
        <f t="shared" si="4"/>
        <v>1</v>
      </c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</row>
    <row r="27" spans="1:41" ht="18.75" customHeight="1">
      <c r="A27" s="115" t="s">
        <v>273</v>
      </c>
      <c r="B27" s="128">
        <v>683</v>
      </c>
      <c r="C27" s="129">
        <v>12</v>
      </c>
      <c r="D27" s="129">
        <v>814</v>
      </c>
      <c r="E27" s="129">
        <v>1179230</v>
      </c>
      <c r="F27" s="228">
        <f t="shared" si="1"/>
        <v>1.01761318826692</v>
      </c>
      <c r="G27" s="76">
        <v>853888</v>
      </c>
      <c r="H27" s="229">
        <f t="shared" si="2"/>
        <v>7.998707090391246</v>
      </c>
      <c r="I27" s="132"/>
      <c r="J27" s="113"/>
      <c r="K27" s="113"/>
      <c r="L27" s="10" t="s">
        <v>199</v>
      </c>
      <c r="M27" s="12">
        <v>9</v>
      </c>
      <c r="N27" s="12">
        <v>6</v>
      </c>
      <c r="O27" s="236">
        <f t="shared" si="3"/>
        <v>-3</v>
      </c>
      <c r="P27" s="12" t="s">
        <v>4</v>
      </c>
      <c r="Q27" s="12" t="s">
        <v>4</v>
      </c>
      <c r="R27" s="12" t="s">
        <v>4</v>
      </c>
      <c r="S27" s="12">
        <v>9</v>
      </c>
      <c r="T27" s="12">
        <v>8</v>
      </c>
      <c r="U27" s="236">
        <f t="shared" si="4"/>
        <v>-1</v>
      </c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</row>
    <row r="28" spans="1:41" ht="18.75" customHeight="1">
      <c r="A28" s="158" t="s">
        <v>274</v>
      </c>
      <c r="B28" s="159">
        <v>1017</v>
      </c>
      <c r="C28" s="160">
        <v>5</v>
      </c>
      <c r="D28" s="146">
        <v>1268</v>
      </c>
      <c r="E28" s="146">
        <v>1179053</v>
      </c>
      <c r="F28" s="230">
        <f t="shared" si="1"/>
        <v>0.4240691470188363</v>
      </c>
      <c r="G28" s="231">
        <v>852946</v>
      </c>
      <c r="H28" s="232">
        <f t="shared" si="2"/>
        <v>11.923380847087623</v>
      </c>
      <c r="I28" s="133"/>
      <c r="J28" s="113"/>
      <c r="K28" s="113"/>
      <c r="L28" s="10" t="s">
        <v>200</v>
      </c>
      <c r="M28" s="12">
        <v>3</v>
      </c>
      <c r="N28" s="12">
        <v>9</v>
      </c>
      <c r="O28" s="236">
        <f t="shared" si="3"/>
        <v>6</v>
      </c>
      <c r="P28" s="12" t="s">
        <v>4</v>
      </c>
      <c r="Q28" s="12" t="s">
        <v>4</v>
      </c>
      <c r="R28" s="12" t="s">
        <v>4</v>
      </c>
      <c r="S28" s="12">
        <v>5</v>
      </c>
      <c r="T28" s="12">
        <v>13</v>
      </c>
      <c r="U28" s="236">
        <f t="shared" si="4"/>
        <v>8</v>
      </c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</row>
    <row r="29" spans="1:41" ht="18.75" customHeight="1">
      <c r="A29" s="33" t="s">
        <v>201</v>
      </c>
      <c r="B29" s="33"/>
      <c r="C29" s="33"/>
      <c r="D29" s="61"/>
      <c r="E29" s="61"/>
      <c r="F29" s="61"/>
      <c r="G29" s="61"/>
      <c r="H29" s="8"/>
      <c r="I29" s="113"/>
      <c r="J29" s="113"/>
      <c r="K29" s="113"/>
      <c r="L29" s="10" t="s">
        <v>202</v>
      </c>
      <c r="M29" s="12">
        <v>11</v>
      </c>
      <c r="N29" s="12">
        <v>4</v>
      </c>
      <c r="O29" s="236">
        <f t="shared" si="3"/>
        <v>-7</v>
      </c>
      <c r="P29" s="12" t="s">
        <v>4</v>
      </c>
      <c r="Q29" s="12" t="s">
        <v>4</v>
      </c>
      <c r="R29" s="12" t="s">
        <v>4</v>
      </c>
      <c r="S29" s="12">
        <v>18</v>
      </c>
      <c r="T29" s="12">
        <v>7</v>
      </c>
      <c r="U29" s="236">
        <f t="shared" si="4"/>
        <v>-11</v>
      </c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</row>
    <row r="30" spans="1:41" ht="18.75" customHeight="1">
      <c r="A30" s="70" t="s">
        <v>203</v>
      </c>
      <c r="B30" s="61"/>
      <c r="C30" s="61"/>
      <c r="D30" s="61"/>
      <c r="E30" s="61"/>
      <c r="F30" s="61"/>
      <c r="G30" s="61"/>
      <c r="H30" s="8"/>
      <c r="I30" s="113"/>
      <c r="J30" s="113"/>
      <c r="K30" s="113"/>
      <c r="L30" s="10" t="s">
        <v>204</v>
      </c>
      <c r="M30" s="12">
        <v>210</v>
      </c>
      <c r="N30" s="12">
        <v>227</v>
      </c>
      <c r="O30" s="236">
        <f t="shared" si="3"/>
        <v>17</v>
      </c>
      <c r="P30" s="12">
        <v>3</v>
      </c>
      <c r="Q30" s="12">
        <v>2</v>
      </c>
      <c r="R30" s="236">
        <f>Q30-P30</f>
        <v>-1</v>
      </c>
      <c r="S30" s="12">
        <v>260</v>
      </c>
      <c r="T30" s="12">
        <v>317</v>
      </c>
      <c r="U30" s="236">
        <f t="shared" si="4"/>
        <v>57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</row>
    <row r="31" spans="1:41" ht="18.75" customHeight="1">
      <c r="A31" s="61" t="s">
        <v>205</v>
      </c>
      <c r="B31" s="134"/>
      <c r="C31" s="134"/>
      <c r="D31" s="134"/>
      <c r="E31" s="134"/>
      <c r="F31" s="134"/>
      <c r="G31" s="134"/>
      <c r="H31" s="113"/>
      <c r="I31" s="113"/>
      <c r="J31" s="113"/>
      <c r="K31" s="113"/>
      <c r="L31" s="10" t="s">
        <v>206</v>
      </c>
      <c r="M31" s="12">
        <v>37</v>
      </c>
      <c r="N31" s="12">
        <v>44</v>
      </c>
      <c r="O31" s="236">
        <f t="shared" si="3"/>
        <v>7</v>
      </c>
      <c r="P31" s="12" t="s">
        <v>4</v>
      </c>
      <c r="Q31" s="12" t="s">
        <v>4</v>
      </c>
      <c r="R31" s="12" t="s">
        <v>4</v>
      </c>
      <c r="S31" s="12">
        <v>49</v>
      </c>
      <c r="T31" s="12">
        <v>58</v>
      </c>
      <c r="U31" s="236">
        <f t="shared" si="4"/>
        <v>9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</row>
    <row r="32" spans="1:41" ht="18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0" t="s">
        <v>207</v>
      </c>
      <c r="M32" s="12">
        <v>56</v>
      </c>
      <c r="N32" s="12">
        <v>61</v>
      </c>
      <c r="O32" s="236">
        <f t="shared" si="3"/>
        <v>5</v>
      </c>
      <c r="P32" s="12">
        <v>1</v>
      </c>
      <c r="Q32" s="12" t="s">
        <v>4</v>
      </c>
      <c r="R32" s="236">
        <v>-1</v>
      </c>
      <c r="S32" s="12">
        <v>66</v>
      </c>
      <c r="T32" s="12">
        <v>80</v>
      </c>
      <c r="U32" s="236">
        <f t="shared" si="4"/>
        <v>14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1:41" ht="18.75" customHeight="1">
      <c r="K33" s="113"/>
      <c r="L33" s="10" t="s">
        <v>208</v>
      </c>
      <c r="M33" s="12">
        <v>87</v>
      </c>
      <c r="N33" s="12">
        <v>66</v>
      </c>
      <c r="O33" s="236">
        <f t="shared" si="3"/>
        <v>-21</v>
      </c>
      <c r="P33" s="12">
        <v>1</v>
      </c>
      <c r="Q33" s="12" t="s">
        <v>4</v>
      </c>
      <c r="R33" s="236">
        <v>-1</v>
      </c>
      <c r="S33" s="12">
        <v>115</v>
      </c>
      <c r="T33" s="12">
        <v>76</v>
      </c>
      <c r="U33" s="236">
        <f t="shared" si="4"/>
        <v>-39</v>
      </c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</row>
    <row r="34" spans="11:41" ht="18.75" customHeight="1">
      <c r="K34" s="113"/>
      <c r="L34" s="10" t="s">
        <v>209</v>
      </c>
      <c r="M34" s="12">
        <v>163</v>
      </c>
      <c r="N34" s="12">
        <v>145</v>
      </c>
      <c r="O34" s="236">
        <f t="shared" si="3"/>
        <v>-18</v>
      </c>
      <c r="P34" s="12">
        <v>1</v>
      </c>
      <c r="Q34" s="12">
        <v>3</v>
      </c>
      <c r="R34" s="236">
        <f>Q34-P34</f>
        <v>2</v>
      </c>
      <c r="S34" s="12">
        <v>221</v>
      </c>
      <c r="T34" s="12">
        <v>178</v>
      </c>
      <c r="U34" s="236">
        <f t="shared" si="4"/>
        <v>-43</v>
      </c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</row>
    <row r="35" spans="1:41" ht="18.75" customHeight="1">
      <c r="A35" s="251" t="s">
        <v>210</v>
      </c>
      <c r="B35" s="251"/>
      <c r="C35" s="251"/>
      <c r="D35" s="251"/>
      <c r="E35" s="251"/>
      <c r="F35" s="251"/>
      <c r="G35" s="251"/>
      <c r="H35" s="251"/>
      <c r="I35" s="251"/>
      <c r="J35" s="251"/>
      <c r="K35" s="113"/>
      <c r="L35" s="10" t="s">
        <v>211</v>
      </c>
      <c r="M35" s="12">
        <v>26</v>
      </c>
      <c r="N35" s="12">
        <v>24</v>
      </c>
      <c r="O35" s="236">
        <f t="shared" si="3"/>
        <v>-2</v>
      </c>
      <c r="P35" s="12" t="s">
        <v>4</v>
      </c>
      <c r="Q35" s="12" t="s">
        <v>4</v>
      </c>
      <c r="R35" s="12" t="s">
        <v>4</v>
      </c>
      <c r="S35" s="12">
        <v>40</v>
      </c>
      <c r="T35" s="12">
        <v>35</v>
      </c>
      <c r="U35" s="236">
        <f t="shared" si="4"/>
        <v>-5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</row>
    <row r="36" spans="1:41" ht="18.75" customHeight="1">
      <c r="A36" s="369" t="s">
        <v>212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113"/>
      <c r="L36" s="10" t="s">
        <v>213</v>
      </c>
      <c r="M36" s="12">
        <v>31</v>
      </c>
      <c r="N36" s="12">
        <v>35</v>
      </c>
      <c r="O36" s="236">
        <f t="shared" si="3"/>
        <v>4</v>
      </c>
      <c r="P36" s="12" t="s">
        <v>4</v>
      </c>
      <c r="Q36" s="12">
        <v>3</v>
      </c>
      <c r="R36" s="236">
        <v>3</v>
      </c>
      <c r="S36" s="12">
        <v>55</v>
      </c>
      <c r="T36" s="12">
        <v>44</v>
      </c>
      <c r="U36" s="236">
        <f t="shared" si="4"/>
        <v>-11</v>
      </c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</row>
    <row r="37" spans="1:41" ht="18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113"/>
      <c r="L37" s="10" t="s">
        <v>214</v>
      </c>
      <c r="M37" s="12">
        <v>57</v>
      </c>
      <c r="N37" s="12">
        <v>64</v>
      </c>
      <c r="O37" s="236">
        <f t="shared" si="3"/>
        <v>7</v>
      </c>
      <c r="P37" s="12">
        <v>1</v>
      </c>
      <c r="Q37" s="12" t="s">
        <v>4</v>
      </c>
      <c r="R37" s="236">
        <v>-1</v>
      </c>
      <c r="S37" s="12">
        <v>84</v>
      </c>
      <c r="T37" s="12">
        <v>89</v>
      </c>
      <c r="U37" s="236">
        <f t="shared" si="4"/>
        <v>5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</row>
    <row r="38" spans="1:41" ht="18.75" customHeight="1">
      <c r="A38" s="382" t="s">
        <v>422</v>
      </c>
      <c r="B38" s="395" t="s">
        <v>410</v>
      </c>
      <c r="C38" s="440"/>
      <c r="D38" s="415"/>
      <c r="E38" s="395" t="s">
        <v>411</v>
      </c>
      <c r="F38" s="440"/>
      <c r="G38" s="415"/>
      <c r="H38" s="259" t="s">
        <v>423</v>
      </c>
      <c r="I38" s="393"/>
      <c r="J38" s="393"/>
      <c r="K38" s="113"/>
      <c r="L38" s="10" t="s">
        <v>215</v>
      </c>
      <c r="M38" s="12">
        <v>57</v>
      </c>
      <c r="N38" s="12">
        <v>42</v>
      </c>
      <c r="O38" s="236">
        <f t="shared" si="3"/>
        <v>-15</v>
      </c>
      <c r="P38" s="12">
        <v>2</v>
      </c>
      <c r="Q38" s="12" t="s">
        <v>4</v>
      </c>
      <c r="R38" s="236">
        <v>-2</v>
      </c>
      <c r="S38" s="12">
        <v>74</v>
      </c>
      <c r="T38" s="12">
        <v>64</v>
      </c>
      <c r="U38" s="236">
        <f t="shared" si="4"/>
        <v>-10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</row>
    <row r="39" spans="1:41" ht="18.75" customHeight="1">
      <c r="A39" s="383"/>
      <c r="B39" s="126" t="s">
        <v>275</v>
      </c>
      <c r="C39" s="201" t="s">
        <v>424</v>
      </c>
      <c r="D39" s="201" t="s">
        <v>425</v>
      </c>
      <c r="E39" s="126" t="s">
        <v>428</v>
      </c>
      <c r="F39" s="201" t="s">
        <v>333</v>
      </c>
      <c r="G39" s="201" t="s">
        <v>425</v>
      </c>
      <c r="H39" s="126" t="s">
        <v>428</v>
      </c>
      <c r="I39" s="201" t="s">
        <v>333</v>
      </c>
      <c r="J39" s="202" t="s">
        <v>425</v>
      </c>
      <c r="K39" s="113"/>
      <c r="L39" s="10" t="s">
        <v>216</v>
      </c>
      <c r="M39" s="12">
        <v>25</v>
      </c>
      <c r="N39" s="12">
        <v>26</v>
      </c>
      <c r="O39" s="236">
        <f t="shared" si="3"/>
        <v>1</v>
      </c>
      <c r="P39" s="12">
        <v>1</v>
      </c>
      <c r="Q39" s="12" t="s">
        <v>4</v>
      </c>
      <c r="R39" s="236">
        <v>-1</v>
      </c>
      <c r="S39" s="12">
        <v>37</v>
      </c>
      <c r="T39" s="12">
        <v>36</v>
      </c>
      <c r="U39" s="236">
        <f t="shared" si="4"/>
        <v>-1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</row>
    <row r="40" spans="1:41" ht="18.75" customHeight="1">
      <c r="A40" s="169" t="s">
        <v>355</v>
      </c>
      <c r="B40" s="204">
        <f>SUM(B42:B50)</f>
        <v>8998</v>
      </c>
      <c r="C40" s="204">
        <f>SUM(C42:C50)</f>
        <v>8699</v>
      </c>
      <c r="D40" s="235">
        <f>C40-B40</f>
        <v>-299</v>
      </c>
      <c r="E40" s="204">
        <f>SUM(E42:E50)</f>
        <v>79</v>
      </c>
      <c r="F40" s="204">
        <f>SUM(F42:F50)</f>
        <v>92</v>
      </c>
      <c r="G40" s="235">
        <f>F40-E40</f>
        <v>13</v>
      </c>
      <c r="H40" s="204">
        <f>SUM(H42:H50)</f>
        <v>11215</v>
      </c>
      <c r="I40" s="204">
        <f>SUM(I42:I50)</f>
        <v>10792</v>
      </c>
      <c r="J40" s="235">
        <f>I40-H40</f>
        <v>-423</v>
      </c>
      <c r="K40" s="113"/>
      <c r="L40" s="10" t="s">
        <v>217</v>
      </c>
      <c r="M40" s="12">
        <v>17</v>
      </c>
      <c r="N40" s="12">
        <v>18</v>
      </c>
      <c r="O40" s="236">
        <f t="shared" si="3"/>
        <v>1</v>
      </c>
      <c r="P40" s="12" t="s">
        <v>4</v>
      </c>
      <c r="Q40" s="12" t="s">
        <v>4</v>
      </c>
      <c r="R40" s="12" t="s">
        <v>4</v>
      </c>
      <c r="S40" s="12">
        <v>20</v>
      </c>
      <c r="T40" s="12">
        <v>24</v>
      </c>
      <c r="U40" s="236">
        <f t="shared" si="4"/>
        <v>4</v>
      </c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</row>
    <row r="41" spans="1:41" ht="18.75" customHeight="1">
      <c r="A41" s="135"/>
      <c r="B41" s="136"/>
      <c r="C41" s="136"/>
      <c r="D41" s="137"/>
      <c r="E41" s="136"/>
      <c r="F41" s="136"/>
      <c r="G41" s="137"/>
      <c r="H41" s="136"/>
      <c r="I41" s="136"/>
      <c r="J41" s="137"/>
      <c r="K41" s="113"/>
      <c r="L41" s="10" t="s">
        <v>218</v>
      </c>
      <c r="M41" s="12">
        <v>29</v>
      </c>
      <c r="N41" s="12">
        <v>24</v>
      </c>
      <c r="O41" s="236">
        <f t="shared" si="3"/>
        <v>-5</v>
      </c>
      <c r="P41" s="12">
        <v>2</v>
      </c>
      <c r="Q41" s="12">
        <v>2</v>
      </c>
      <c r="R41" s="12" t="s">
        <v>4</v>
      </c>
      <c r="S41" s="12">
        <v>30</v>
      </c>
      <c r="T41" s="12">
        <v>39</v>
      </c>
      <c r="U41" s="236">
        <f t="shared" si="4"/>
        <v>9</v>
      </c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</row>
    <row r="42" spans="1:41" ht="18.75" customHeight="1">
      <c r="A42" s="10" t="s">
        <v>219</v>
      </c>
      <c r="B42" s="76">
        <v>2082</v>
      </c>
      <c r="C42" s="76">
        <v>2074</v>
      </c>
      <c r="D42" s="236">
        <f>C42-B42</f>
        <v>-8</v>
      </c>
      <c r="E42" s="12">
        <v>24</v>
      </c>
      <c r="F42" s="12">
        <v>24</v>
      </c>
      <c r="G42" s="14" t="s">
        <v>443</v>
      </c>
      <c r="H42" s="76">
        <v>2780</v>
      </c>
      <c r="I42" s="76">
        <v>2746</v>
      </c>
      <c r="J42" s="236">
        <f>I42-H42</f>
        <v>-34</v>
      </c>
      <c r="K42" s="113"/>
      <c r="L42" s="10" t="s">
        <v>220</v>
      </c>
      <c r="M42" s="12">
        <v>36</v>
      </c>
      <c r="N42" s="12">
        <v>48</v>
      </c>
      <c r="O42" s="236">
        <f t="shared" si="3"/>
        <v>12</v>
      </c>
      <c r="P42" s="12" t="s">
        <v>4</v>
      </c>
      <c r="Q42" s="12" t="s">
        <v>4</v>
      </c>
      <c r="R42" s="12" t="s">
        <v>4</v>
      </c>
      <c r="S42" s="12">
        <v>56</v>
      </c>
      <c r="T42" s="12">
        <v>71</v>
      </c>
      <c r="U42" s="236">
        <f t="shared" si="4"/>
        <v>15</v>
      </c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</row>
    <row r="43" spans="1:41" ht="18.75" customHeight="1">
      <c r="A43" s="10" t="s">
        <v>221</v>
      </c>
      <c r="B43" s="76">
        <v>42</v>
      </c>
      <c r="C43" s="76">
        <v>38</v>
      </c>
      <c r="D43" s="236">
        <f aca="true" t="shared" si="5" ref="D43:D50">C43-B43</f>
        <v>-4</v>
      </c>
      <c r="E43" s="12">
        <v>2</v>
      </c>
      <c r="F43" s="12">
        <v>1</v>
      </c>
      <c r="G43" s="236">
        <f aca="true" t="shared" si="6" ref="G43:G50">F43-E43</f>
        <v>-1</v>
      </c>
      <c r="H43" s="76">
        <v>65</v>
      </c>
      <c r="I43" s="76">
        <v>54</v>
      </c>
      <c r="J43" s="236">
        <f aca="true" t="shared" si="7" ref="J43:J50">I43-H43</f>
        <v>-11</v>
      </c>
      <c r="K43" s="113"/>
      <c r="L43" s="10" t="s">
        <v>222</v>
      </c>
      <c r="M43" s="12">
        <v>7</v>
      </c>
      <c r="N43" s="12">
        <v>10</v>
      </c>
      <c r="O43" s="236">
        <f t="shared" si="3"/>
        <v>3</v>
      </c>
      <c r="P43" s="12" t="s">
        <v>4</v>
      </c>
      <c r="Q43" s="12">
        <v>2</v>
      </c>
      <c r="R43" s="236">
        <v>2</v>
      </c>
      <c r="S43" s="12">
        <v>10</v>
      </c>
      <c r="T43" s="12">
        <v>14</v>
      </c>
      <c r="U43" s="236">
        <f t="shared" si="4"/>
        <v>4</v>
      </c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</row>
    <row r="44" spans="1:41" ht="18.75" customHeight="1">
      <c r="A44" s="10" t="s">
        <v>223</v>
      </c>
      <c r="B44" s="76">
        <v>1408</v>
      </c>
      <c r="C44" s="76">
        <v>1372</v>
      </c>
      <c r="D44" s="236">
        <f t="shared" si="5"/>
        <v>-36</v>
      </c>
      <c r="E44" s="12">
        <v>13</v>
      </c>
      <c r="F44" s="12">
        <v>18</v>
      </c>
      <c r="G44" s="236">
        <f t="shared" si="6"/>
        <v>5</v>
      </c>
      <c r="H44" s="76">
        <v>1733</v>
      </c>
      <c r="I44" s="76">
        <v>1717</v>
      </c>
      <c r="J44" s="236">
        <f t="shared" si="7"/>
        <v>-16</v>
      </c>
      <c r="K44" s="113"/>
      <c r="L44" s="10" t="s">
        <v>224</v>
      </c>
      <c r="M44" s="12">
        <v>14</v>
      </c>
      <c r="N44" s="12">
        <v>19</v>
      </c>
      <c r="O44" s="236">
        <f t="shared" si="3"/>
        <v>5</v>
      </c>
      <c r="P44" s="12">
        <v>1</v>
      </c>
      <c r="Q44" s="12" t="s">
        <v>4</v>
      </c>
      <c r="R44" s="236">
        <v>-1</v>
      </c>
      <c r="S44" s="12">
        <v>15</v>
      </c>
      <c r="T44" s="12">
        <v>23</v>
      </c>
      <c r="U44" s="236">
        <f t="shared" si="4"/>
        <v>8</v>
      </c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</row>
    <row r="45" spans="1:41" ht="18.75" customHeight="1">
      <c r="A45" s="10" t="s">
        <v>225</v>
      </c>
      <c r="B45" s="76">
        <v>42</v>
      </c>
      <c r="C45" s="76">
        <v>49</v>
      </c>
      <c r="D45" s="236">
        <f t="shared" si="5"/>
        <v>7</v>
      </c>
      <c r="E45" s="12">
        <v>2</v>
      </c>
      <c r="F45" s="12">
        <v>1</v>
      </c>
      <c r="G45" s="236">
        <f t="shared" si="6"/>
        <v>-1</v>
      </c>
      <c r="H45" s="76">
        <v>68</v>
      </c>
      <c r="I45" s="76">
        <v>94</v>
      </c>
      <c r="J45" s="236">
        <f t="shared" si="7"/>
        <v>26</v>
      </c>
      <c r="K45" s="113"/>
      <c r="L45" s="10" t="s">
        <v>226</v>
      </c>
      <c r="M45" s="12">
        <v>46</v>
      </c>
      <c r="N45" s="12">
        <v>47</v>
      </c>
      <c r="O45" s="236">
        <f t="shared" si="3"/>
        <v>1</v>
      </c>
      <c r="P45" s="12">
        <v>2</v>
      </c>
      <c r="Q45" s="12">
        <v>6</v>
      </c>
      <c r="R45" s="236">
        <f>Q45-P45</f>
        <v>4</v>
      </c>
      <c r="S45" s="12">
        <v>63</v>
      </c>
      <c r="T45" s="12">
        <v>77</v>
      </c>
      <c r="U45" s="236">
        <f t="shared" si="4"/>
        <v>14</v>
      </c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</row>
    <row r="46" spans="1:41" ht="18.75" customHeight="1">
      <c r="A46" s="138" t="s">
        <v>227</v>
      </c>
      <c r="B46" s="76">
        <v>2</v>
      </c>
      <c r="C46" s="76">
        <v>4</v>
      </c>
      <c r="D46" s="236">
        <f t="shared" si="5"/>
        <v>2</v>
      </c>
      <c r="E46" s="12">
        <v>1</v>
      </c>
      <c r="F46" s="12">
        <v>1</v>
      </c>
      <c r="G46" s="14" t="s">
        <v>443</v>
      </c>
      <c r="H46" s="76">
        <v>1</v>
      </c>
      <c r="I46" s="76">
        <v>5</v>
      </c>
      <c r="J46" s="236">
        <f t="shared" si="7"/>
        <v>4</v>
      </c>
      <c r="K46" s="113"/>
      <c r="L46" s="10" t="s">
        <v>228</v>
      </c>
      <c r="M46" s="12">
        <v>22</v>
      </c>
      <c r="N46" s="12">
        <v>13</v>
      </c>
      <c r="O46" s="236">
        <f t="shared" si="3"/>
        <v>-9</v>
      </c>
      <c r="P46" s="12" t="s">
        <v>4</v>
      </c>
      <c r="Q46" s="12">
        <v>1</v>
      </c>
      <c r="R46" s="236">
        <v>1</v>
      </c>
      <c r="S46" s="12">
        <v>29</v>
      </c>
      <c r="T46" s="12">
        <v>14</v>
      </c>
      <c r="U46" s="236">
        <f t="shared" si="4"/>
        <v>-15</v>
      </c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</row>
    <row r="47" spans="1:41" ht="18.75" customHeight="1">
      <c r="A47" s="10" t="s">
        <v>229</v>
      </c>
      <c r="B47" s="76">
        <v>1190</v>
      </c>
      <c r="C47" s="76">
        <v>1201</v>
      </c>
      <c r="D47" s="236">
        <f t="shared" si="5"/>
        <v>11</v>
      </c>
      <c r="E47" s="12">
        <v>8</v>
      </c>
      <c r="F47" s="12">
        <v>12</v>
      </c>
      <c r="G47" s="236">
        <f t="shared" si="6"/>
        <v>4</v>
      </c>
      <c r="H47" s="76">
        <v>1505</v>
      </c>
      <c r="I47" s="76">
        <v>1457</v>
      </c>
      <c r="J47" s="236">
        <f t="shared" si="7"/>
        <v>-48</v>
      </c>
      <c r="K47" s="113"/>
      <c r="L47" s="10" t="s">
        <v>230</v>
      </c>
      <c r="M47" s="12">
        <v>38</v>
      </c>
      <c r="N47" s="12">
        <v>35</v>
      </c>
      <c r="O47" s="236">
        <f t="shared" si="3"/>
        <v>-3</v>
      </c>
      <c r="P47" s="12">
        <v>1</v>
      </c>
      <c r="Q47" s="12">
        <v>2</v>
      </c>
      <c r="R47" s="236">
        <f>Q47-P47</f>
        <v>1</v>
      </c>
      <c r="S47" s="12">
        <v>47</v>
      </c>
      <c r="T47" s="12">
        <v>41</v>
      </c>
      <c r="U47" s="236">
        <f t="shared" si="4"/>
        <v>-6</v>
      </c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</row>
    <row r="48" spans="1:41" ht="18.75" customHeight="1">
      <c r="A48" s="10" t="s">
        <v>231</v>
      </c>
      <c r="B48" s="76">
        <v>3159</v>
      </c>
      <c r="C48" s="76">
        <v>2910</v>
      </c>
      <c r="D48" s="236">
        <f t="shared" si="5"/>
        <v>-249</v>
      </c>
      <c r="E48" s="12">
        <v>15</v>
      </c>
      <c r="F48" s="12">
        <v>22</v>
      </c>
      <c r="G48" s="236">
        <f t="shared" si="6"/>
        <v>7</v>
      </c>
      <c r="H48" s="76">
        <v>3742</v>
      </c>
      <c r="I48" s="76">
        <v>3472</v>
      </c>
      <c r="J48" s="236">
        <f t="shared" si="7"/>
        <v>-270</v>
      </c>
      <c r="K48" s="113"/>
      <c r="L48" s="10" t="s">
        <v>232</v>
      </c>
      <c r="M48" s="12">
        <v>25</v>
      </c>
      <c r="N48" s="12">
        <v>26</v>
      </c>
      <c r="O48" s="236">
        <f t="shared" si="3"/>
        <v>1</v>
      </c>
      <c r="P48" s="12">
        <v>1</v>
      </c>
      <c r="Q48" s="12">
        <v>1</v>
      </c>
      <c r="R48" s="12" t="s">
        <v>4</v>
      </c>
      <c r="S48" s="12">
        <v>33</v>
      </c>
      <c r="T48" s="12">
        <v>36</v>
      </c>
      <c r="U48" s="236">
        <f t="shared" si="4"/>
        <v>3</v>
      </c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</row>
    <row r="49" spans="1:41" ht="18.75" customHeight="1">
      <c r="A49" s="10" t="s">
        <v>241</v>
      </c>
      <c r="B49" s="76">
        <v>793</v>
      </c>
      <c r="C49" s="76">
        <v>753</v>
      </c>
      <c r="D49" s="236">
        <f t="shared" si="5"/>
        <v>-40</v>
      </c>
      <c r="E49" s="12">
        <v>11</v>
      </c>
      <c r="F49" s="12">
        <v>8</v>
      </c>
      <c r="G49" s="236">
        <f t="shared" si="6"/>
        <v>-3</v>
      </c>
      <c r="H49" s="76">
        <v>988</v>
      </c>
      <c r="I49" s="76">
        <v>908</v>
      </c>
      <c r="J49" s="236">
        <f t="shared" si="7"/>
        <v>-80</v>
      </c>
      <c r="K49" s="113"/>
      <c r="L49" s="10" t="s">
        <v>233</v>
      </c>
      <c r="M49" s="12">
        <v>14</v>
      </c>
      <c r="N49" s="12">
        <v>12</v>
      </c>
      <c r="O49" s="236">
        <f t="shared" si="3"/>
        <v>-2</v>
      </c>
      <c r="P49" s="12">
        <v>2</v>
      </c>
      <c r="Q49" s="12">
        <v>1</v>
      </c>
      <c r="R49" s="236">
        <f>Q49-P49</f>
        <v>-1</v>
      </c>
      <c r="S49" s="12">
        <v>15</v>
      </c>
      <c r="T49" s="12">
        <v>14</v>
      </c>
      <c r="U49" s="236">
        <f t="shared" si="4"/>
        <v>-1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</row>
    <row r="50" spans="1:41" ht="18.75" customHeight="1">
      <c r="A50" s="10" t="s">
        <v>53</v>
      </c>
      <c r="B50" s="76">
        <v>280</v>
      </c>
      <c r="C50" s="76">
        <v>298</v>
      </c>
      <c r="D50" s="237">
        <f t="shared" si="5"/>
        <v>18</v>
      </c>
      <c r="E50" s="48">
        <v>3</v>
      </c>
      <c r="F50" s="48">
        <v>5</v>
      </c>
      <c r="G50" s="237">
        <f t="shared" si="6"/>
        <v>2</v>
      </c>
      <c r="H50" s="139">
        <v>333</v>
      </c>
      <c r="I50" s="139">
        <v>339</v>
      </c>
      <c r="J50" s="237">
        <f t="shared" si="7"/>
        <v>6</v>
      </c>
      <c r="K50" s="113"/>
      <c r="L50" s="11" t="s">
        <v>234</v>
      </c>
      <c r="M50" s="12">
        <v>42</v>
      </c>
      <c r="N50" s="12">
        <v>38</v>
      </c>
      <c r="O50" s="236">
        <f t="shared" si="3"/>
        <v>-4</v>
      </c>
      <c r="P50" s="48">
        <v>2</v>
      </c>
      <c r="Q50" s="48">
        <v>1</v>
      </c>
      <c r="R50" s="238">
        <f>Q50-P50</f>
        <v>-1</v>
      </c>
      <c r="S50" s="48">
        <v>65</v>
      </c>
      <c r="T50" s="48">
        <v>54</v>
      </c>
      <c r="U50" s="238">
        <f t="shared" si="4"/>
        <v>-11</v>
      </c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</row>
    <row r="51" spans="1:41" ht="15" customHeight="1">
      <c r="A51" s="33" t="s">
        <v>235</v>
      </c>
      <c r="B51" s="33"/>
      <c r="C51" s="33"/>
      <c r="D51" s="33"/>
      <c r="E51" s="61"/>
      <c r="F51" s="8"/>
      <c r="G51" s="8"/>
      <c r="H51" s="8"/>
      <c r="I51" s="8"/>
      <c r="J51" s="8"/>
      <c r="K51" s="113"/>
      <c r="L51" s="168" t="s">
        <v>276</v>
      </c>
      <c r="M51" s="85"/>
      <c r="N51" s="85"/>
      <c r="O51" s="85"/>
      <c r="P51" s="70"/>
      <c r="R51" s="140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</row>
    <row r="52" spans="1:41" ht="16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</row>
    <row r="53" spans="1:41" ht="16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</row>
    <row r="54" spans="1:41" ht="16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</row>
    <row r="55" spans="1:41" ht="16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6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</row>
    <row r="56" spans="1:41" ht="16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</row>
    <row r="57" spans="1:41" ht="16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</row>
    <row r="58" spans="1:41" ht="16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</row>
    <row r="59" spans="1:41" ht="16.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</row>
    <row r="60" spans="1:41" ht="16.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</row>
    <row r="61" spans="1:41" ht="16.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</row>
    <row r="62" spans="1:41" ht="16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</row>
    <row r="63" spans="1:41" ht="16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</row>
    <row r="64" spans="1:41" ht="16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</row>
    <row r="65" spans="1:41" ht="16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</row>
    <row r="66" spans="1:41" ht="16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</row>
    <row r="67" spans="1:41" ht="16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</row>
    <row r="68" spans="1:41" ht="16.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</row>
    <row r="69" spans="1:41" ht="16.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</row>
    <row r="70" spans="1:41" ht="16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</row>
    <row r="71" spans="1:41" ht="16.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</row>
    <row r="72" spans="1:41" ht="16.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</row>
    <row r="73" spans="1:41" ht="16.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</row>
    <row r="74" spans="1:41" ht="16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</row>
    <row r="75" spans="1:41" ht="16.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</row>
    <row r="76" spans="1:41" ht="16.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</row>
    <row r="77" spans="1:41" ht="16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</row>
    <row r="78" spans="1:41" ht="18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</row>
    <row r="79" spans="1:41" ht="16.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</row>
    <row r="80" spans="1:41" ht="16.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</row>
    <row r="81" spans="1:41" ht="16.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</row>
    <row r="82" spans="1:41" ht="16.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</row>
    <row r="83" spans="1:41" ht="16.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</row>
    <row r="84" spans="1:41" ht="16.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</row>
    <row r="85" spans="1:41" ht="16.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</row>
    <row r="86" spans="1:41" ht="16.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</row>
    <row r="87" spans="1:41" ht="16.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</row>
    <row r="88" spans="1:41" ht="16.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</row>
    <row r="89" spans="1:41" ht="16.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</row>
    <row r="90" spans="1:41" ht="16.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</row>
    <row r="91" spans="1:41" ht="16.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</row>
    <row r="92" spans="1:41" ht="1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</row>
    <row r="93" spans="1:41" ht="1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</row>
    <row r="94" spans="1:41" ht="14.2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</row>
    <row r="95" spans="1:41" ht="14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</row>
    <row r="96" spans="1:41" ht="14.2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</row>
    <row r="97" spans="1:41" ht="14.2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</row>
    <row r="98" spans="1:41" ht="14.2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</row>
    <row r="99" spans="1:41" ht="14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</row>
    <row r="100" spans="1:41" ht="14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</row>
    <row r="101" spans="1:41" ht="14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</row>
    <row r="102" spans="1:41" ht="14.2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</row>
    <row r="103" spans="1:41" ht="14.2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</row>
    <row r="104" spans="1:41" ht="14.2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</row>
    <row r="105" spans="1:41" ht="14.2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</row>
    <row r="106" spans="1:41" ht="14.2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</row>
    <row r="107" spans="1:41" ht="14.2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</row>
  </sheetData>
  <sheetProtection/>
  <mergeCells count="24">
    <mergeCell ref="M5:O5"/>
    <mergeCell ref="C5:C7"/>
    <mergeCell ref="D5:D7"/>
    <mergeCell ref="E5:F5"/>
    <mergeCell ref="G6:G7"/>
    <mergeCell ref="H6:H7"/>
    <mergeCell ref="E6:E7"/>
    <mergeCell ref="A2:H2"/>
    <mergeCell ref="L2:U2"/>
    <mergeCell ref="A3:H3"/>
    <mergeCell ref="L3:U3"/>
    <mergeCell ref="P5:R5"/>
    <mergeCell ref="S5:U5"/>
    <mergeCell ref="G5:H5"/>
    <mergeCell ref="A5:A7"/>
    <mergeCell ref="B5:B7"/>
    <mergeCell ref="L5:L6"/>
    <mergeCell ref="F6:F7"/>
    <mergeCell ref="A35:J35"/>
    <mergeCell ref="A36:J36"/>
    <mergeCell ref="A38:A39"/>
    <mergeCell ref="B38:D38"/>
    <mergeCell ref="E38:G38"/>
    <mergeCell ref="H38:J38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2011-12-16T02:19:31Z</cp:lastPrinted>
  <dcterms:created xsi:type="dcterms:W3CDTF">2004-09-29T05:00:58Z</dcterms:created>
  <dcterms:modified xsi:type="dcterms:W3CDTF">2012-06-21T06:38:41Z</dcterms:modified>
  <cp:category/>
  <cp:version/>
  <cp:contentType/>
  <cp:contentStatus/>
</cp:coreProperties>
</file>