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630" windowWidth="15480" windowHeight="3660" activeTab="0"/>
  </bookViews>
  <sheets>
    <sheet name="１３２" sheetId="1" r:id="rId1"/>
    <sheet name="１３４" sheetId="2" r:id="rId2"/>
    <sheet name="１３６" sheetId="3" r:id="rId3"/>
    <sheet name="１３８" sheetId="4" r:id="rId4"/>
    <sheet name="１４０" sheetId="5" r:id="rId5"/>
    <sheet name="１４２" sheetId="6" r:id="rId6"/>
    <sheet name="１４４" sheetId="7" r:id="rId7"/>
  </sheets>
  <definedNames>
    <definedName name="_xlnm.Print_Area" localSheetId="0">'１３２'!$A$1:$O$60</definedName>
    <definedName name="_xlnm.Print_Area" localSheetId="1">'１３４'!$A$1:$Y$74</definedName>
  </definedNames>
  <calcPr calcMode="manual" fullCalcOnLoad="1"/>
</workbook>
</file>

<file path=xl/sharedStrings.xml><?xml version="1.0" encoding="utf-8"?>
<sst xmlns="http://schemas.openxmlformats.org/spreadsheetml/2006/main" count="973" uniqueCount="487">
  <si>
    <t>（単位：百万円）</t>
  </si>
  <si>
    <t>年度末及び月次</t>
  </si>
  <si>
    <t>合    計</t>
  </si>
  <si>
    <t>銀    行</t>
  </si>
  <si>
    <t>信 用 組 合</t>
  </si>
  <si>
    <t>労 働 金 庫</t>
  </si>
  <si>
    <t>農    協</t>
  </si>
  <si>
    <t>漁    協</t>
  </si>
  <si>
    <t>農 林 中 金</t>
  </si>
  <si>
    <t>郵  便  局</t>
  </si>
  <si>
    <t>商 工 中 金</t>
  </si>
  <si>
    <t>１４</t>
  </si>
  <si>
    <t>―</t>
  </si>
  <si>
    <t>１５</t>
  </si>
  <si>
    <t>…</t>
  </si>
  <si>
    <t>資料　北陸財務局、関係金融機関</t>
  </si>
  <si>
    <t>合　　計</t>
  </si>
  <si>
    <t>銀　　行</t>
  </si>
  <si>
    <t>第 二 地 銀</t>
  </si>
  <si>
    <t>信 用 金 庫</t>
  </si>
  <si>
    <t>中小企業　　金融公庫</t>
  </si>
  <si>
    <t>国　　民　　　　　金融公庫</t>
  </si>
  <si>
    <t>日本政策　　投資銀行</t>
  </si>
  <si>
    <t>住　　宅　　　　金融公庫</t>
  </si>
  <si>
    <t>注１　平成10年１月以降オフショア勘定は含まない。</t>
  </si>
  <si>
    <t>132 金融及び財政</t>
  </si>
  <si>
    <t>金融及び財政 133</t>
  </si>
  <si>
    <t>１２　　　金　　　融　　　及　　　び　　　財　　　政</t>
  </si>
  <si>
    <t>７２　　金　融　機　関　別　預　金　残　高（各年度３月31日現在）</t>
  </si>
  <si>
    <t>第 二 地 銀</t>
  </si>
  <si>
    <t>信 用 金 庫</t>
  </si>
  <si>
    <t>平 成１２年 度</t>
  </si>
  <si>
    <t>１３</t>
  </si>
  <si>
    <t>１６</t>
  </si>
  <si>
    <t>-</t>
  </si>
  <si>
    <t>７３　　金　融　機　関　別　貸　出　残　高（各年度３月31日現在）</t>
  </si>
  <si>
    <t>　２　預金残高は総預金（表面預金）であり、譲渡性預金・債券を含まない。</t>
  </si>
  <si>
    <t xml:space="preserve">　３　銀行には地方銀行、都市銀行、長期信用銀行、信託銀行が入っている。  </t>
  </si>
  <si>
    <t>　４　合計は、掲載分を足したものであって、金融機関全体の合計ではない。</t>
  </si>
  <si>
    <t>　５　日本政策投資銀行は平成11年10月より日本開発銀行から移行。</t>
  </si>
  <si>
    <t>　６　農協には漁協を含む。なお、漁協については、平成１４年４月１日をもって預金もとの信用事業実施漁協がすべて統合されたため以後貸出額なし。</t>
  </si>
  <si>
    <t>　７　商工中金・中小企業金融公庫・国民生活金融公庫については平成１７年３月より、住宅金融については平成１７年２月より非公表となった。</t>
  </si>
  <si>
    <t>交      換      高</t>
  </si>
  <si>
    <t>不　　　渡　　　手　　　形</t>
  </si>
  <si>
    <t>件　数</t>
  </si>
  <si>
    <t>金　額</t>
  </si>
  <si>
    <t>人員（人）</t>
  </si>
  <si>
    <t>年 度 別</t>
  </si>
  <si>
    <t>口　座　数</t>
  </si>
  <si>
    <t>貯金証書数</t>
  </si>
  <si>
    <t>石　　川　　県</t>
  </si>
  <si>
    <t>－</t>
  </si>
  <si>
    <t>134 金融及び財政</t>
  </si>
  <si>
    <t>金融及び財政 135</t>
  </si>
  <si>
    <t>７４　　手　形　交　換　状　況（各年度３月31日現在）</t>
  </si>
  <si>
    <t>７７　　信 用 保 証 協 会 保 証 状 況</t>
  </si>
  <si>
    <t>（単位：件、百万円）</t>
  </si>
  <si>
    <t>年度及び月次</t>
  </si>
  <si>
    <r>
      <t>保 証</t>
    </r>
    <r>
      <rPr>
        <sz val="12"/>
        <rFont val="ＭＳ 明朝"/>
        <family val="1"/>
      </rPr>
      <t xml:space="preserve"> 申 込</t>
    </r>
  </si>
  <si>
    <r>
      <t>保 証</t>
    </r>
    <r>
      <rPr>
        <sz val="12"/>
        <rFont val="ＭＳ 明朝"/>
        <family val="1"/>
      </rPr>
      <t xml:space="preserve"> 承 諾</t>
    </r>
  </si>
  <si>
    <r>
      <t>保 証</t>
    </r>
    <r>
      <rPr>
        <sz val="12"/>
        <rFont val="ＭＳ 明朝"/>
        <family val="1"/>
      </rPr>
      <t xml:space="preserve"> 債 務 残 高</t>
    </r>
  </si>
  <si>
    <r>
      <t>代 位</t>
    </r>
    <r>
      <rPr>
        <sz val="12"/>
        <rFont val="ＭＳ 明朝"/>
        <family val="1"/>
      </rPr>
      <t xml:space="preserve"> 弁 済</t>
    </r>
  </si>
  <si>
    <t>枚　数</t>
  </si>
  <si>
    <t>金　　額　</t>
  </si>
  <si>
    <t>うち 取引停止処分</t>
  </si>
  <si>
    <t>件　数</t>
  </si>
  <si>
    <t>金　額</t>
  </si>
  <si>
    <t>（千枚）</t>
  </si>
  <si>
    <t>（百万円）</t>
  </si>
  <si>
    <t>（枚）</t>
  </si>
  <si>
    <t>（千円）</t>
  </si>
  <si>
    <t>金額（千円）</t>
  </si>
  <si>
    <t>平 成１２年 度</t>
  </si>
  <si>
    <t>１３</t>
  </si>
  <si>
    <t>１４</t>
  </si>
  <si>
    <t>１５</t>
  </si>
  <si>
    <t>１６</t>
  </si>
  <si>
    <t>平 成１６年４月</t>
  </si>
  <si>
    <t>平 成１７年１月</t>
  </si>
  <si>
    <t>資料　石川県信用保証協会</t>
  </si>
  <si>
    <t>資料　石川県銀行協会、金沢手形交換所</t>
  </si>
  <si>
    <t>７５　　郵　便　貯　金　預　入、払　戻　状　況（各年度３月31日現在）</t>
  </si>
  <si>
    <t>（単位：千口座、千枚、百万円）</t>
  </si>
  <si>
    <t>預　入　金　額</t>
  </si>
  <si>
    <t>払　戻　金　額</t>
  </si>
  <si>
    <t>年　度　末　現　在　高</t>
  </si>
  <si>
    <t>金　　　額</t>
  </si>
  <si>
    <t>平 成１２年 度</t>
  </si>
  <si>
    <t>１３</t>
  </si>
  <si>
    <t>資料　日本郵政公社北陸支社</t>
  </si>
  <si>
    <t>７６　　業　種　分　類　別　企　業　倒　産　状　況</t>
  </si>
  <si>
    <t>７８　　日 本 銀 行 券 受 入 支 払 状 況</t>
  </si>
  <si>
    <t>（単位：件、万円）</t>
  </si>
  <si>
    <t>年　　度</t>
  </si>
  <si>
    <t>総　　数</t>
  </si>
  <si>
    <t>金　　　属</t>
  </si>
  <si>
    <t>繊　　　維</t>
  </si>
  <si>
    <t>年度及び月次</t>
  </si>
  <si>
    <t>北　　陸　　三　　県</t>
  </si>
  <si>
    <t>金属製品・金属加工</t>
  </si>
  <si>
    <t>一般・精密・機械工具</t>
  </si>
  <si>
    <t>運搬・電気機械器具</t>
  </si>
  <si>
    <t>繊維工業</t>
  </si>
  <si>
    <t>衣服・繊維製品</t>
  </si>
  <si>
    <t>件数</t>
  </si>
  <si>
    <t>負債総額</t>
  </si>
  <si>
    <t>平 成１２年 度</t>
  </si>
  <si>
    <t>１３</t>
  </si>
  <si>
    <t>１４</t>
  </si>
  <si>
    <t>１５</t>
  </si>
  <si>
    <t>－</t>
  </si>
  <si>
    <t>化学・食品・サービス業等</t>
  </si>
  <si>
    <t>化学・化学関連他</t>
  </si>
  <si>
    <t>窯業・土石製品</t>
  </si>
  <si>
    <t>食　　品</t>
  </si>
  <si>
    <t>木材・木製品</t>
  </si>
  <si>
    <t>紙業・印刷・事務用品</t>
  </si>
  <si>
    <t>建設業</t>
  </si>
  <si>
    <t>不動産業</t>
  </si>
  <si>
    <t>旅館・遊技場・飲食店</t>
  </si>
  <si>
    <t>運輸・通信・機械リース</t>
  </si>
  <si>
    <t>金融・証券・保険・その他</t>
  </si>
  <si>
    <t>注　平成14年度分より県別集計なし</t>
  </si>
  <si>
    <t>１４</t>
  </si>
  <si>
    <t>１５</t>
  </si>
  <si>
    <t>注　　負債総額１千万円以上</t>
  </si>
  <si>
    <t>資料　㈱東京商工リサーチ金沢支店</t>
  </si>
  <si>
    <t>（単位：千円、％）</t>
  </si>
  <si>
    <t>（単位：千円）</t>
  </si>
  <si>
    <t>１５年度</t>
  </si>
  <si>
    <t>１６年度</t>
  </si>
  <si>
    <t>歳　入　総　額</t>
  </si>
  <si>
    <t>１４年度</t>
  </si>
  <si>
    <t>県税</t>
  </si>
  <si>
    <t>中央病院事業</t>
  </si>
  <si>
    <t>高松病院事業</t>
  </si>
  <si>
    <t>地方譲与税</t>
  </si>
  <si>
    <t>港湾土地造成事業</t>
  </si>
  <si>
    <t>電気事業</t>
  </si>
  <si>
    <t>地方交付税</t>
  </si>
  <si>
    <t>交通安全対策特別交付金</t>
  </si>
  <si>
    <t>注　収益的収支と資本的収支の合計である。</t>
  </si>
  <si>
    <t>資料　石川県財政課「財政のあらまし」</t>
  </si>
  <si>
    <t>国庫支出金</t>
  </si>
  <si>
    <t>財産収入</t>
  </si>
  <si>
    <t>寄附金</t>
  </si>
  <si>
    <t>繰入金</t>
  </si>
  <si>
    <t>繰越金</t>
  </si>
  <si>
    <t>諸収入</t>
  </si>
  <si>
    <t>県債</t>
  </si>
  <si>
    <t>歳　出　総　額</t>
  </si>
  <si>
    <t>議会費</t>
  </si>
  <si>
    <t>土地</t>
  </si>
  <si>
    <t>総務費</t>
  </si>
  <si>
    <t>建物</t>
  </si>
  <si>
    <t>立木</t>
  </si>
  <si>
    <t>船舶</t>
  </si>
  <si>
    <t>隻</t>
  </si>
  <si>
    <t>航空機</t>
  </si>
  <si>
    <t>機</t>
  </si>
  <si>
    <t xml:space="preserve"> 〃</t>
  </si>
  <si>
    <t>件</t>
  </si>
  <si>
    <t>土木費</t>
  </si>
  <si>
    <t>無体財産権</t>
  </si>
  <si>
    <t>警察費</t>
  </si>
  <si>
    <t>有価証券</t>
  </si>
  <si>
    <t>千円</t>
  </si>
  <si>
    <t>教育費</t>
  </si>
  <si>
    <t>出資による権利</t>
  </si>
  <si>
    <t>災害復旧費</t>
  </si>
  <si>
    <t>物品</t>
  </si>
  <si>
    <t>公債費</t>
  </si>
  <si>
    <t>基金</t>
  </si>
  <si>
    <t xml:space="preserve">歳 入 歳 出 差 引 額 </t>
  </si>
  <si>
    <t>実 質 収 支 額</t>
  </si>
  <si>
    <t>一　般　会　計</t>
  </si>
  <si>
    <t>普通債</t>
  </si>
  <si>
    <t>土木</t>
  </si>
  <si>
    <t>農林水産</t>
  </si>
  <si>
    <t>教育</t>
  </si>
  <si>
    <t>公営住宅</t>
  </si>
  <si>
    <t>その他</t>
  </si>
  <si>
    <t>その他債</t>
  </si>
  <si>
    <t>計</t>
  </si>
  <si>
    <t>歳　　　　　　　　入</t>
  </si>
  <si>
    <t>歳　　　　　　　　出</t>
  </si>
  <si>
    <t>特　別　会　計</t>
  </si>
  <si>
    <t>土地取得</t>
  </si>
  <si>
    <t>証紙</t>
  </si>
  <si>
    <t>母子寡婦福祉資金</t>
  </si>
  <si>
    <t>中小企業近代化資金</t>
  </si>
  <si>
    <t>農業改良資金</t>
  </si>
  <si>
    <t>流域下水道</t>
  </si>
  <si>
    <t>金沢西部地区土地区画整理</t>
  </si>
  <si>
    <t>中小企業近代化資金貸付金</t>
  </si>
  <si>
    <t>林業改善資金</t>
  </si>
  <si>
    <t>事　業　会　計</t>
  </si>
  <si>
    <t>沿岸漁業改善資金</t>
  </si>
  <si>
    <t>病　院　事　業</t>
  </si>
  <si>
    <t>公営競馬</t>
  </si>
  <si>
    <t>電　気　事　業</t>
  </si>
  <si>
    <t>水道用水供給事業</t>
  </si>
  <si>
    <t>育英資金</t>
  </si>
  <si>
    <t>合　　　　　　　計</t>
  </si>
  <si>
    <t>136 金融及び財政</t>
  </si>
  <si>
    <t>金融及び財政 137</t>
  </si>
  <si>
    <t>７９　　石 川 県 歳 入 歳 出 決 算（各年度末現在）</t>
  </si>
  <si>
    <t>７９　　石 川 県 歳 入 歳 出 決 算（各年度末現在）（つづき）</t>
  </si>
  <si>
    <t>（１）　一　　　    般 　　　   会　　　    計</t>
  </si>
  <si>
    <t>（３）　事　　　　　業　　　　　会　　　　　計</t>
  </si>
  <si>
    <t>項　　　　　　　　　　　　目</t>
  </si>
  <si>
    <r>
      <t>構 成</t>
    </r>
    <r>
      <rPr>
        <sz val="12"/>
        <rFont val="ＭＳ 明朝"/>
        <family val="1"/>
      </rPr>
      <t xml:space="preserve"> 比</t>
    </r>
  </si>
  <si>
    <t>対前年度増減率</t>
  </si>
  <si>
    <t>会 　 計　  名</t>
  </si>
  <si>
    <t>歳　　　　　　　　　　　　入</t>
  </si>
  <si>
    <t>歳　　　　　　　　　　　出</t>
  </si>
  <si>
    <t>１５年度</t>
  </si>
  <si>
    <t>１６年度</t>
  </si>
  <si>
    <t>地方消費税清算金</t>
  </si>
  <si>
    <t>地方特例交付金</t>
  </si>
  <si>
    <t>水道用水供給事業</t>
  </si>
  <si>
    <t>合          計</t>
  </si>
  <si>
    <t>分担金及び負担金</t>
  </si>
  <si>
    <t>使用料及び手数料</t>
  </si>
  <si>
    <t>８０　　県　有　財　産　現　在　高（各年度３月31日現在）</t>
  </si>
  <si>
    <t>財     　　   産</t>
  </si>
  <si>
    <r>
      <t xml:space="preserve">単 </t>
    </r>
    <r>
      <rPr>
        <sz val="12"/>
        <rFont val="ＭＳ 明朝"/>
        <family val="1"/>
      </rPr>
      <t xml:space="preserve"> 位</t>
    </r>
  </si>
  <si>
    <t>１５年度</t>
  </si>
  <si>
    <t>対前年度増減率(%)</t>
  </si>
  <si>
    <t>㎡</t>
  </si>
  <si>
    <t>㎡</t>
  </si>
  <si>
    <t>企画県民文化費</t>
  </si>
  <si>
    <t>健康福祉費</t>
  </si>
  <si>
    <t>環境安全費</t>
  </si>
  <si>
    <t>商工観光労働費</t>
  </si>
  <si>
    <t>物権</t>
  </si>
  <si>
    <t>㎡</t>
  </si>
  <si>
    <t>農林水産業費</t>
  </si>
  <si>
    <t>台・個</t>
  </si>
  <si>
    <t>債権</t>
  </si>
  <si>
    <t>翌年度へ繰り越すべき財源</t>
  </si>
  <si>
    <t>８１　　県　債　目　的　別　現　在　高（各年度末現在）</t>
  </si>
  <si>
    <t>会　　　計　　　区　　　分</t>
  </si>
  <si>
    <t>１５年度</t>
  </si>
  <si>
    <r>
      <t>構 成</t>
    </r>
    <r>
      <rPr>
        <sz val="12"/>
        <rFont val="ＭＳ 明朝"/>
        <family val="1"/>
      </rPr>
      <t xml:space="preserve"> 比</t>
    </r>
  </si>
  <si>
    <t>災害復旧債</t>
  </si>
  <si>
    <t>（２）　特 　　 　　別　　　　  会　　　　  計</t>
  </si>
  <si>
    <t>（単位：千円）</t>
  </si>
  <si>
    <t>項　　　　　　　　　目</t>
  </si>
  <si>
    <t>公債管理</t>
  </si>
  <si>
    <t>－</t>
  </si>
  <si>
    <t>合           計</t>
  </si>
  <si>
    <t>１６　　年　　度</t>
  </si>
  <si>
    <t>予　算　額</t>
  </si>
  <si>
    <t>調　定　額</t>
  </si>
  <si>
    <t>収　入　額</t>
  </si>
  <si>
    <t>予  算  額</t>
  </si>
  <si>
    <t>調  定  額</t>
  </si>
  <si>
    <t>収  入  額</t>
  </si>
  <si>
    <t>個人</t>
  </si>
  <si>
    <t>県民税</t>
  </si>
  <si>
    <t>法人</t>
  </si>
  <si>
    <t>利子割</t>
  </si>
  <si>
    <t>事業税</t>
  </si>
  <si>
    <t>不　動　産　取　得　税</t>
  </si>
  <si>
    <t>県　た　ば　こ　税</t>
  </si>
  <si>
    <t>ゴ ル フ 場 利 用 税</t>
  </si>
  <si>
    <t>特 別 地 方 消 費 税</t>
  </si>
  <si>
    <t>自  　動 　 車　  税</t>
  </si>
  <si>
    <t>鉱 　　　区　 　　税</t>
  </si>
  <si>
    <t xml:space="preserve">狩 猟 者 登 録 税 </t>
  </si>
  <si>
    <t xml:space="preserve">自 動 車 取 得 税 </t>
  </si>
  <si>
    <t>軽  油  引  取  税</t>
  </si>
  <si>
    <t>入　　　猟　　　税</t>
  </si>
  <si>
    <t>核 　燃 　料　 税</t>
  </si>
  <si>
    <t>娯楽施設利用税</t>
  </si>
  <si>
    <t>料理飲食等消費税</t>
  </si>
  <si>
    <t>区　　　　　　　分</t>
  </si>
  <si>
    <t>１２年度</t>
  </si>
  <si>
    <t>１３年度</t>
  </si>
  <si>
    <t>138 金融及び財政</t>
  </si>
  <si>
    <t>金融及び財政 139</t>
  </si>
  <si>
    <t>８２　　県 　　税　　 税　　 目　　 別　　 決　　 算　　 額（各年度末現在）</t>
  </si>
  <si>
    <t>税　　　　目　　　　別</t>
  </si>
  <si>
    <t>１３　　年　　度</t>
  </si>
  <si>
    <t>１４　　年　　度</t>
  </si>
  <si>
    <t>１５　　年　　度</t>
  </si>
  <si>
    <t>収入歩合</t>
  </si>
  <si>
    <t>総　　　　　　　　　額</t>
  </si>
  <si>
    <t>地　 方　　　消費税</t>
  </si>
  <si>
    <t>譲渡割</t>
  </si>
  <si>
    <t>貨物割</t>
  </si>
  <si>
    <t>狩　　　猟　　　税</t>
  </si>
  <si>
    <t>旧法に　　　　よる税</t>
  </si>
  <si>
    <t>特別地方消費税</t>
  </si>
  <si>
    <r>
      <t>注　　</t>
    </r>
    <r>
      <rPr>
        <sz val="12"/>
        <rFont val="ＭＳ 明朝"/>
        <family val="1"/>
      </rPr>
      <t>特別地方消費税は平成12年度より旧税となる。</t>
    </r>
  </si>
  <si>
    <t>資料　石川県税務課「税務統計書」</t>
  </si>
  <si>
    <t>８３　　県　 税　 徴　 収　 状　 況（各年度末現在）</t>
  </si>
  <si>
    <t>８４　国税税目徴収決定済額（各年度３月３１日現在）</t>
  </si>
  <si>
    <t>１５年度</t>
  </si>
  <si>
    <t>１６年度</t>
  </si>
  <si>
    <t>税目別</t>
  </si>
  <si>
    <t>１６年度</t>
  </si>
  <si>
    <t>総額</t>
  </si>
  <si>
    <t>調定額</t>
  </si>
  <si>
    <t>直接税</t>
  </si>
  <si>
    <t>所得税</t>
  </si>
  <si>
    <t>収入額</t>
  </si>
  <si>
    <t xml:space="preserve"> 源泉分</t>
  </si>
  <si>
    <t xml:space="preserve"> 申告分</t>
  </si>
  <si>
    <t>法人税</t>
  </si>
  <si>
    <t xml:space="preserve">滞納処分停止額 </t>
  </si>
  <si>
    <t>法人特別税</t>
  </si>
  <si>
    <t>法人臨時特別税</t>
  </si>
  <si>
    <t>相続税</t>
  </si>
  <si>
    <t>不納欠損額</t>
  </si>
  <si>
    <t>地価税</t>
  </si>
  <si>
    <t>有価証券取引税</t>
  </si>
  <si>
    <t>間接税</t>
  </si>
  <si>
    <t>収入未済額</t>
  </si>
  <si>
    <t>消費税</t>
  </si>
  <si>
    <t>酒税</t>
  </si>
  <si>
    <t>たばこ税</t>
  </si>
  <si>
    <t>収入歩合</t>
  </si>
  <si>
    <t>揮発油税及び地方道路税</t>
  </si>
  <si>
    <t>石油ガス税</t>
  </si>
  <si>
    <t>航空機燃料税</t>
  </si>
  <si>
    <t>１人当たり県税負担額（円）</t>
  </si>
  <si>
    <t>印紙収入</t>
  </si>
  <si>
    <t>注１　消費税には地方消費税を含む。</t>
  </si>
  <si>
    <t>　２　１１年度より法人臨時特別税は旧税に含む。</t>
  </si>
  <si>
    <t>　３　たばこ税にはたばこ特別税を含む。</t>
  </si>
  <si>
    <t>歳 出 総 額</t>
  </si>
  <si>
    <t>実 質 収 支</t>
  </si>
  <si>
    <t>財政力指数</t>
  </si>
  <si>
    <t>地  方  税</t>
  </si>
  <si>
    <t>利子割交付金</t>
  </si>
  <si>
    <t>平 成12年 度</t>
  </si>
  <si>
    <t>金沢市</t>
  </si>
  <si>
    <t>七尾市</t>
  </si>
  <si>
    <t>小松市</t>
  </si>
  <si>
    <t>輪島市</t>
  </si>
  <si>
    <t>珠洲市</t>
  </si>
  <si>
    <t>加賀市</t>
  </si>
  <si>
    <t>羽咋市</t>
  </si>
  <si>
    <t>かほく市</t>
  </si>
  <si>
    <t>市  計</t>
  </si>
  <si>
    <t>山中町</t>
  </si>
  <si>
    <t>川北町</t>
  </si>
  <si>
    <t>野々市町</t>
  </si>
  <si>
    <t>津幡町</t>
  </si>
  <si>
    <t>内灘町</t>
  </si>
  <si>
    <t>富来町</t>
  </si>
  <si>
    <t>志賀町</t>
  </si>
  <si>
    <t>宝達志水町</t>
  </si>
  <si>
    <t>中能登町</t>
  </si>
  <si>
    <t>穴水町</t>
  </si>
  <si>
    <t>門前町</t>
  </si>
  <si>
    <t>能登町</t>
  </si>
  <si>
    <t>町  計</t>
  </si>
  <si>
    <t>140 金融及び財政</t>
  </si>
  <si>
    <t>金融及び財政 141</t>
  </si>
  <si>
    <t>８５　　市　　　　町　　　　財　　　　政（各年度３月31日現在）</t>
  </si>
  <si>
    <t>（単位：千円、％）</t>
  </si>
  <si>
    <r>
      <t>歳 入</t>
    </r>
    <r>
      <rPr>
        <sz val="12"/>
        <rFont val="ＭＳ 明朝"/>
        <family val="1"/>
      </rPr>
      <t xml:space="preserve"> 総 額</t>
    </r>
  </si>
  <si>
    <t>歳入歳出  　　　 　差 引 額</t>
  </si>
  <si>
    <t>翌年度に繰り　　　越すべき財源</t>
  </si>
  <si>
    <t>地方消費税　　交付金</t>
  </si>
  <si>
    <t>ゴルフ場利用税　　　　交　　付　　金</t>
  </si>
  <si>
    <t>自動車取得税　　　　交　 付　 金</t>
  </si>
  <si>
    <t>白山市</t>
  </si>
  <si>
    <t>能美市</t>
  </si>
  <si>
    <t>注１　実質収支比率、経常収支比率、財政力指数の各合計欄の値は単純平均値である。また、市町別の財政力指数は３カ年平均である。</t>
  </si>
  <si>
    <t>資料　石川県地方課「地方財政状況調査」</t>
  </si>
  <si>
    <t>能美市</t>
  </si>
  <si>
    <t>142 金融及び財政</t>
  </si>
  <si>
    <t>金融及び財政 143</t>
  </si>
  <si>
    <t>８５　　市　　　　町　　　　村　　　　財　　　　政（つづき）</t>
  </si>
  <si>
    <t>地方交付税</t>
  </si>
  <si>
    <t>分担金及び　　負　担　金</t>
  </si>
  <si>
    <t>使　用　料</t>
  </si>
  <si>
    <t>手　数　料</t>
  </si>
  <si>
    <t>国庫支出金</t>
  </si>
  <si>
    <t>国有提供施設等所在　　　　市町村助成交付金</t>
  </si>
  <si>
    <r>
      <t>都道府県　　　支 出</t>
    </r>
    <r>
      <rPr>
        <sz val="12"/>
        <rFont val="ＭＳ 明朝"/>
        <family val="1"/>
      </rPr>
      <t xml:space="preserve"> 金</t>
    </r>
  </si>
  <si>
    <t>財産収入</t>
  </si>
  <si>
    <r>
      <t>寄 附</t>
    </r>
    <r>
      <rPr>
        <sz val="12"/>
        <rFont val="ＭＳ 明朝"/>
        <family val="1"/>
      </rPr>
      <t xml:space="preserve"> 金</t>
    </r>
  </si>
  <si>
    <r>
      <t>繰 入</t>
    </r>
    <r>
      <rPr>
        <sz val="12"/>
        <rFont val="ＭＳ 明朝"/>
        <family val="1"/>
      </rPr>
      <t xml:space="preserve"> 金</t>
    </r>
  </si>
  <si>
    <r>
      <t>繰 越</t>
    </r>
    <r>
      <rPr>
        <sz val="12"/>
        <rFont val="ＭＳ 明朝"/>
        <family val="1"/>
      </rPr>
      <t xml:space="preserve"> 金</t>
    </r>
  </si>
  <si>
    <r>
      <t>諸 収</t>
    </r>
    <r>
      <rPr>
        <sz val="12"/>
        <rFont val="ＭＳ 明朝"/>
        <family val="1"/>
      </rPr>
      <t xml:space="preserve"> 入</t>
    </r>
  </si>
  <si>
    <r>
      <t>地 方</t>
    </r>
    <r>
      <rPr>
        <sz val="12"/>
        <rFont val="ＭＳ 明朝"/>
        <family val="1"/>
      </rPr>
      <t xml:space="preserve"> 債</t>
    </r>
  </si>
  <si>
    <t>－</t>
  </si>
  <si>
    <t>かほく市</t>
  </si>
  <si>
    <t>－</t>
  </si>
  <si>
    <t>資料　石川県地方課「地方財政状況調査」</t>
  </si>
  <si>
    <t>議 会 費</t>
  </si>
  <si>
    <t>総 務 費</t>
  </si>
  <si>
    <t>民 生 費</t>
  </si>
  <si>
    <t>衛 生 費</t>
  </si>
  <si>
    <t>労 働 費</t>
  </si>
  <si>
    <t>商 工 費</t>
  </si>
  <si>
    <t>土 木 費</t>
  </si>
  <si>
    <t>消 防 費</t>
  </si>
  <si>
    <t>教 育 費</t>
  </si>
  <si>
    <t>公 債 費</t>
  </si>
  <si>
    <t>諸支出金</t>
  </si>
  <si>
    <t>地方債現在高</t>
  </si>
  <si>
    <t>144 金融及び財政</t>
  </si>
  <si>
    <t>金融及び財政 145</t>
  </si>
  <si>
    <t>８５　　市　　　　町　　　　財　　　　政（つづき）</t>
  </si>
  <si>
    <r>
      <t xml:space="preserve">前年度繰上　　　充 </t>
    </r>
    <r>
      <rPr>
        <sz val="12"/>
        <rFont val="ＭＳ 明朝"/>
        <family val="1"/>
      </rPr>
      <t xml:space="preserve"> 用  金</t>
    </r>
  </si>
  <si>
    <r>
      <t>積 立</t>
    </r>
    <r>
      <rPr>
        <sz val="12"/>
        <rFont val="ＭＳ 明朝"/>
        <family val="1"/>
      </rPr>
      <t xml:space="preserve"> 金     現 在 高</t>
    </r>
  </si>
  <si>
    <r>
      <t>平 成</t>
    </r>
    <r>
      <rPr>
        <sz val="12"/>
        <rFont val="ＭＳ 明朝"/>
        <family val="1"/>
      </rPr>
      <t>12</t>
    </r>
    <r>
      <rPr>
        <sz val="12"/>
        <rFont val="ＭＳ 明朝"/>
        <family val="1"/>
      </rPr>
      <t>年 度</t>
    </r>
  </si>
  <si>
    <t>かほく市</t>
  </si>
  <si>
    <t>白山市</t>
  </si>
  <si>
    <t>能美市</t>
  </si>
  <si>
    <t>宝達志水町</t>
  </si>
  <si>
    <t>中能登町</t>
  </si>
  <si>
    <t>能登町</t>
  </si>
  <si>
    <t>資料　石川県地方課「地方財政状況調査」</t>
  </si>
  <si>
    <t>平成１７年１月末</t>
  </si>
  <si>
    <r>
      <t xml:space="preserve">    </t>
    </r>
    <r>
      <rPr>
        <sz val="12"/>
        <rFont val="ＭＳ 明朝"/>
        <family val="1"/>
      </rPr>
      <t xml:space="preserve">  </t>
    </r>
    <r>
      <rPr>
        <sz val="12"/>
        <rFont val="ＭＳ 明朝"/>
        <family val="1"/>
      </rPr>
      <t>２</t>
    </r>
  </si>
  <si>
    <r>
      <t xml:space="preserve">    </t>
    </r>
    <r>
      <rPr>
        <sz val="12"/>
        <rFont val="ＭＳ 明朝"/>
        <family val="1"/>
      </rPr>
      <t xml:space="preserve">  </t>
    </r>
    <r>
      <rPr>
        <sz val="12"/>
        <rFont val="ＭＳ 明朝"/>
        <family val="1"/>
      </rPr>
      <t>３</t>
    </r>
  </si>
  <si>
    <t>平成１６年４月末</t>
  </si>
  <si>
    <r>
      <t xml:space="preserve">    </t>
    </r>
    <r>
      <rPr>
        <sz val="12"/>
        <rFont val="ＭＳ 明朝"/>
        <family val="1"/>
      </rPr>
      <t xml:space="preserve">  </t>
    </r>
    <r>
      <rPr>
        <sz val="12"/>
        <rFont val="ＭＳ 明朝"/>
        <family val="1"/>
      </rPr>
      <t>５</t>
    </r>
  </si>
  <si>
    <r>
      <t xml:space="preserve">    </t>
    </r>
    <r>
      <rPr>
        <sz val="12"/>
        <rFont val="ＭＳ 明朝"/>
        <family val="1"/>
      </rPr>
      <t xml:space="preserve">  </t>
    </r>
    <r>
      <rPr>
        <sz val="12"/>
        <rFont val="ＭＳ 明朝"/>
        <family val="1"/>
      </rPr>
      <t>６</t>
    </r>
  </si>
  <si>
    <r>
      <t xml:space="preserve">    </t>
    </r>
    <r>
      <rPr>
        <sz val="12"/>
        <rFont val="ＭＳ 明朝"/>
        <family val="1"/>
      </rPr>
      <t xml:space="preserve">  </t>
    </r>
    <r>
      <rPr>
        <sz val="12"/>
        <rFont val="ＭＳ 明朝"/>
        <family val="1"/>
      </rPr>
      <t>７</t>
    </r>
  </si>
  <si>
    <r>
      <t xml:space="preserve">    </t>
    </r>
    <r>
      <rPr>
        <sz val="12"/>
        <rFont val="ＭＳ 明朝"/>
        <family val="1"/>
      </rPr>
      <t xml:space="preserve">  </t>
    </r>
    <r>
      <rPr>
        <sz val="12"/>
        <rFont val="ＭＳ 明朝"/>
        <family val="1"/>
      </rPr>
      <t>８</t>
    </r>
  </si>
  <si>
    <r>
      <t xml:space="preserve">    </t>
    </r>
    <r>
      <rPr>
        <sz val="12"/>
        <rFont val="ＭＳ 明朝"/>
        <family val="1"/>
      </rPr>
      <t xml:space="preserve">  </t>
    </r>
    <r>
      <rPr>
        <sz val="12"/>
        <rFont val="ＭＳ 明朝"/>
        <family val="1"/>
      </rPr>
      <t>９</t>
    </r>
  </si>
  <si>
    <r>
      <t xml:space="preserve">   </t>
    </r>
    <r>
      <rPr>
        <sz val="12"/>
        <rFont val="ＭＳ 明朝"/>
        <family val="1"/>
      </rPr>
      <t xml:space="preserve">   </t>
    </r>
    <r>
      <rPr>
        <sz val="12"/>
        <rFont val="ＭＳ 明朝"/>
        <family val="1"/>
      </rPr>
      <t>10</t>
    </r>
  </si>
  <si>
    <r>
      <t xml:space="preserve">   </t>
    </r>
    <r>
      <rPr>
        <sz val="12"/>
        <rFont val="ＭＳ 明朝"/>
        <family val="1"/>
      </rPr>
      <t xml:space="preserve">   </t>
    </r>
    <r>
      <rPr>
        <sz val="12"/>
        <rFont val="ＭＳ 明朝"/>
        <family val="1"/>
      </rPr>
      <t>11</t>
    </r>
  </si>
  <si>
    <r>
      <t xml:space="preserve">    </t>
    </r>
    <r>
      <rPr>
        <sz val="12"/>
        <rFont val="ＭＳ 明朝"/>
        <family val="1"/>
      </rPr>
      <t xml:space="preserve">  </t>
    </r>
    <r>
      <rPr>
        <sz val="12"/>
        <rFont val="ＭＳ 明朝"/>
        <family val="1"/>
      </rPr>
      <t>12</t>
    </r>
  </si>
  <si>
    <t>平成１６年４月</t>
  </si>
  <si>
    <t>平成１７年１月</t>
  </si>
  <si>
    <r>
      <t xml:space="preserve">    </t>
    </r>
    <r>
      <rPr>
        <sz val="12"/>
        <rFont val="ＭＳ 明朝"/>
        <family val="1"/>
      </rPr>
      <t xml:space="preserve">    </t>
    </r>
    <r>
      <rPr>
        <sz val="12"/>
        <rFont val="ＭＳ 明朝"/>
        <family val="1"/>
      </rPr>
      <t>５</t>
    </r>
  </si>
  <si>
    <r>
      <t xml:space="preserve">    </t>
    </r>
    <r>
      <rPr>
        <sz val="12"/>
        <rFont val="ＭＳ 明朝"/>
        <family val="1"/>
      </rPr>
      <t xml:space="preserve">    </t>
    </r>
    <r>
      <rPr>
        <sz val="12"/>
        <rFont val="ＭＳ 明朝"/>
        <family val="1"/>
      </rPr>
      <t>６</t>
    </r>
  </si>
  <si>
    <r>
      <t xml:space="preserve">    </t>
    </r>
    <r>
      <rPr>
        <sz val="12"/>
        <rFont val="ＭＳ 明朝"/>
        <family val="1"/>
      </rPr>
      <t xml:space="preserve">    </t>
    </r>
    <r>
      <rPr>
        <sz val="12"/>
        <rFont val="ＭＳ 明朝"/>
        <family val="1"/>
      </rPr>
      <t>７</t>
    </r>
  </si>
  <si>
    <r>
      <t xml:space="preserve">    </t>
    </r>
    <r>
      <rPr>
        <sz val="12"/>
        <rFont val="ＭＳ 明朝"/>
        <family val="1"/>
      </rPr>
      <t xml:space="preserve">    </t>
    </r>
    <r>
      <rPr>
        <sz val="12"/>
        <rFont val="ＭＳ 明朝"/>
        <family val="1"/>
      </rPr>
      <t>８</t>
    </r>
  </si>
  <si>
    <r>
      <t xml:space="preserve">    </t>
    </r>
    <r>
      <rPr>
        <sz val="12"/>
        <rFont val="ＭＳ 明朝"/>
        <family val="1"/>
      </rPr>
      <t xml:space="preserve">    </t>
    </r>
    <r>
      <rPr>
        <sz val="12"/>
        <rFont val="ＭＳ 明朝"/>
        <family val="1"/>
      </rPr>
      <t>９</t>
    </r>
  </si>
  <si>
    <r>
      <t xml:space="preserve">    </t>
    </r>
    <r>
      <rPr>
        <sz val="12"/>
        <rFont val="ＭＳ 明朝"/>
        <family val="1"/>
      </rPr>
      <t xml:space="preserve">    </t>
    </r>
    <r>
      <rPr>
        <sz val="12"/>
        <rFont val="ＭＳ 明朝"/>
        <family val="1"/>
      </rPr>
      <t>10</t>
    </r>
  </si>
  <si>
    <r>
      <t xml:space="preserve">    </t>
    </r>
    <r>
      <rPr>
        <sz val="12"/>
        <rFont val="ＭＳ 明朝"/>
        <family val="1"/>
      </rPr>
      <t xml:space="preserve">    </t>
    </r>
    <r>
      <rPr>
        <sz val="12"/>
        <rFont val="ＭＳ 明朝"/>
        <family val="1"/>
      </rPr>
      <t>11</t>
    </r>
  </si>
  <si>
    <r>
      <t xml:space="preserve">    </t>
    </r>
    <r>
      <rPr>
        <sz val="12"/>
        <rFont val="ＭＳ 明朝"/>
        <family val="1"/>
      </rPr>
      <t xml:space="preserve">    </t>
    </r>
    <r>
      <rPr>
        <sz val="12"/>
        <rFont val="ＭＳ 明朝"/>
        <family val="1"/>
      </rPr>
      <t>12</t>
    </r>
  </si>
  <si>
    <r>
      <t xml:space="preserve">    </t>
    </r>
    <r>
      <rPr>
        <sz val="12"/>
        <rFont val="ＭＳ 明朝"/>
        <family val="1"/>
      </rPr>
      <t xml:space="preserve">    </t>
    </r>
    <r>
      <rPr>
        <sz val="12"/>
        <rFont val="ＭＳ 明朝"/>
        <family val="1"/>
      </rPr>
      <t>２</t>
    </r>
  </si>
  <si>
    <r>
      <t xml:space="preserve">    </t>
    </r>
    <r>
      <rPr>
        <sz val="12"/>
        <rFont val="ＭＳ 明朝"/>
        <family val="1"/>
      </rPr>
      <t xml:space="preserve">    </t>
    </r>
    <r>
      <rPr>
        <sz val="12"/>
        <rFont val="ＭＳ 明朝"/>
        <family val="1"/>
      </rPr>
      <t>３</t>
    </r>
  </si>
  <si>
    <t>年度及び月次</t>
  </si>
  <si>
    <t>注　　本表は貯金事務センター計数である。</t>
  </si>
  <si>
    <r>
      <t xml:space="preserve">   </t>
    </r>
    <r>
      <rPr>
        <sz val="12"/>
        <rFont val="ＭＳ 明朝"/>
        <family val="1"/>
      </rPr>
      <t xml:space="preserve">     </t>
    </r>
    <r>
      <rPr>
        <sz val="12"/>
        <rFont val="ＭＳ 明朝"/>
        <family val="1"/>
      </rPr>
      <t xml:space="preserve"> ５</t>
    </r>
  </si>
  <si>
    <r>
      <t xml:space="preserve">   </t>
    </r>
    <r>
      <rPr>
        <sz val="12"/>
        <rFont val="ＭＳ 明朝"/>
        <family val="1"/>
      </rPr>
      <t xml:space="preserve">     </t>
    </r>
    <r>
      <rPr>
        <sz val="12"/>
        <rFont val="ＭＳ 明朝"/>
        <family val="1"/>
      </rPr>
      <t xml:space="preserve"> ６</t>
    </r>
  </si>
  <si>
    <r>
      <t xml:space="preserve">   </t>
    </r>
    <r>
      <rPr>
        <sz val="12"/>
        <rFont val="ＭＳ 明朝"/>
        <family val="1"/>
      </rPr>
      <t xml:space="preserve">     </t>
    </r>
    <r>
      <rPr>
        <sz val="12"/>
        <rFont val="ＭＳ 明朝"/>
        <family val="1"/>
      </rPr>
      <t xml:space="preserve"> ７</t>
    </r>
  </si>
  <si>
    <r>
      <t xml:space="preserve">    </t>
    </r>
    <r>
      <rPr>
        <sz val="12"/>
        <rFont val="ＭＳ 明朝"/>
        <family val="1"/>
      </rPr>
      <t xml:space="preserve">     </t>
    </r>
    <r>
      <rPr>
        <sz val="12"/>
        <rFont val="ＭＳ 明朝"/>
        <family val="1"/>
      </rPr>
      <t>８</t>
    </r>
  </si>
  <si>
    <r>
      <t xml:space="preserve">    </t>
    </r>
    <r>
      <rPr>
        <sz val="12"/>
        <rFont val="ＭＳ 明朝"/>
        <family val="1"/>
      </rPr>
      <t xml:space="preserve">     </t>
    </r>
    <r>
      <rPr>
        <sz val="12"/>
        <rFont val="ＭＳ 明朝"/>
        <family val="1"/>
      </rPr>
      <t>９</t>
    </r>
  </si>
  <si>
    <r>
      <t xml:space="preserve">    </t>
    </r>
    <r>
      <rPr>
        <sz val="12"/>
        <rFont val="ＭＳ 明朝"/>
        <family val="1"/>
      </rPr>
      <t xml:space="preserve">     </t>
    </r>
    <r>
      <rPr>
        <sz val="12"/>
        <rFont val="ＭＳ 明朝"/>
        <family val="1"/>
      </rPr>
      <t>10</t>
    </r>
  </si>
  <si>
    <r>
      <t xml:space="preserve">    </t>
    </r>
    <r>
      <rPr>
        <sz val="12"/>
        <rFont val="ＭＳ 明朝"/>
        <family val="1"/>
      </rPr>
      <t xml:space="preserve">     </t>
    </r>
    <r>
      <rPr>
        <sz val="12"/>
        <rFont val="ＭＳ 明朝"/>
        <family val="1"/>
      </rPr>
      <t>11</t>
    </r>
  </si>
  <si>
    <r>
      <t xml:space="preserve">   </t>
    </r>
    <r>
      <rPr>
        <sz val="12"/>
        <rFont val="ＭＳ 明朝"/>
        <family val="1"/>
      </rPr>
      <t xml:space="preserve">     </t>
    </r>
    <r>
      <rPr>
        <sz val="12"/>
        <rFont val="ＭＳ 明朝"/>
        <family val="1"/>
      </rPr>
      <t xml:space="preserve"> 12</t>
    </r>
  </si>
  <si>
    <r>
      <t xml:space="preserve">    </t>
    </r>
    <r>
      <rPr>
        <sz val="12"/>
        <rFont val="ＭＳ 明朝"/>
        <family val="1"/>
      </rPr>
      <t xml:space="preserve">     </t>
    </r>
    <r>
      <rPr>
        <sz val="12"/>
        <rFont val="ＭＳ 明朝"/>
        <family val="1"/>
      </rPr>
      <t>２</t>
    </r>
  </si>
  <si>
    <r>
      <t xml:space="preserve">    </t>
    </r>
    <r>
      <rPr>
        <sz val="12"/>
        <rFont val="ＭＳ 明朝"/>
        <family val="1"/>
      </rPr>
      <t xml:space="preserve">     </t>
    </r>
    <r>
      <rPr>
        <sz val="12"/>
        <rFont val="ＭＳ 明朝"/>
        <family val="1"/>
      </rPr>
      <t>３</t>
    </r>
  </si>
  <si>
    <t>資料　日本銀行金沢支店</t>
  </si>
  <si>
    <t>平成１６年１月</t>
  </si>
  <si>
    <r>
      <t xml:space="preserve">    </t>
    </r>
    <r>
      <rPr>
        <sz val="12"/>
        <rFont val="ＭＳ 明朝"/>
        <family val="1"/>
      </rPr>
      <t xml:space="preserve">    </t>
    </r>
    <r>
      <rPr>
        <sz val="12"/>
        <rFont val="ＭＳ 明朝"/>
        <family val="1"/>
      </rPr>
      <t>４</t>
    </r>
  </si>
  <si>
    <r>
      <t xml:space="preserve">   </t>
    </r>
    <r>
      <rPr>
        <sz val="12"/>
        <rFont val="ＭＳ 明朝"/>
        <family val="1"/>
      </rPr>
      <t xml:space="preserve">    </t>
    </r>
    <r>
      <rPr>
        <sz val="12"/>
        <rFont val="ＭＳ 明朝"/>
        <family val="1"/>
      </rPr>
      <t xml:space="preserve"> ５</t>
    </r>
  </si>
  <si>
    <r>
      <t xml:space="preserve">   </t>
    </r>
    <r>
      <rPr>
        <sz val="12"/>
        <rFont val="ＭＳ 明朝"/>
        <family val="1"/>
      </rPr>
      <t xml:space="preserve">    </t>
    </r>
    <r>
      <rPr>
        <sz val="12"/>
        <rFont val="ＭＳ 明朝"/>
        <family val="1"/>
      </rPr>
      <t xml:space="preserve"> ６</t>
    </r>
  </si>
  <si>
    <r>
      <t xml:space="preserve">   </t>
    </r>
    <r>
      <rPr>
        <sz val="12"/>
        <rFont val="ＭＳ 明朝"/>
        <family val="1"/>
      </rPr>
      <t xml:space="preserve">    </t>
    </r>
    <r>
      <rPr>
        <sz val="12"/>
        <rFont val="ＭＳ 明朝"/>
        <family val="1"/>
      </rPr>
      <t xml:space="preserve"> ７</t>
    </r>
  </si>
  <si>
    <r>
      <t xml:space="preserve">   </t>
    </r>
    <r>
      <rPr>
        <sz val="12"/>
        <rFont val="ＭＳ 明朝"/>
        <family val="1"/>
      </rPr>
      <t xml:space="preserve">    </t>
    </r>
    <r>
      <rPr>
        <sz val="12"/>
        <rFont val="ＭＳ 明朝"/>
        <family val="1"/>
      </rPr>
      <t xml:space="preserve"> ８</t>
    </r>
  </si>
  <si>
    <r>
      <t xml:space="preserve">    </t>
    </r>
    <r>
      <rPr>
        <sz val="12"/>
        <rFont val="ＭＳ 明朝"/>
        <family val="1"/>
      </rPr>
      <t xml:space="preserve">    </t>
    </r>
    <r>
      <rPr>
        <sz val="12"/>
        <rFont val="ＭＳ 明朝"/>
        <family val="1"/>
      </rPr>
      <t>９</t>
    </r>
  </si>
  <si>
    <r>
      <t xml:space="preserve">    </t>
    </r>
    <r>
      <rPr>
        <sz val="12"/>
        <rFont val="ＭＳ 明朝"/>
        <family val="1"/>
      </rPr>
      <t xml:space="preserve">    </t>
    </r>
    <r>
      <rPr>
        <sz val="12"/>
        <rFont val="ＭＳ 明朝"/>
        <family val="1"/>
      </rPr>
      <t>１０</t>
    </r>
  </si>
  <si>
    <r>
      <t xml:space="preserve">    </t>
    </r>
    <r>
      <rPr>
        <sz val="12"/>
        <rFont val="ＭＳ 明朝"/>
        <family val="1"/>
      </rPr>
      <t xml:space="preserve">    </t>
    </r>
    <r>
      <rPr>
        <sz val="12"/>
        <rFont val="ＭＳ 明朝"/>
        <family val="1"/>
      </rPr>
      <t>１１</t>
    </r>
  </si>
  <si>
    <r>
      <t xml:space="preserve">    </t>
    </r>
    <r>
      <rPr>
        <sz val="12"/>
        <rFont val="ＭＳ 明朝"/>
        <family val="1"/>
      </rPr>
      <t xml:space="preserve">    </t>
    </r>
    <r>
      <rPr>
        <sz val="12"/>
        <rFont val="ＭＳ 明朝"/>
        <family val="1"/>
      </rPr>
      <t>１２</t>
    </r>
  </si>
  <si>
    <r>
      <t xml:space="preserve">受 </t>
    </r>
    <r>
      <rPr>
        <sz val="12"/>
        <rFont val="ＭＳ 明朝"/>
        <family val="1"/>
      </rPr>
      <t xml:space="preserve"> </t>
    </r>
    <r>
      <rPr>
        <sz val="12"/>
        <rFont val="ＭＳ 明朝"/>
        <family val="1"/>
      </rPr>
      <t>　入</t>
    </r>
  </si>
  <si>
    <r>
      <t xml:space="preserve">支 </t>
    </r>
    <r>
      <rPr>
        <sz val="12"/>
        <rFont val="ＭＳ 明朝"/>
        <family val="1"/>
      </rPr>
      <t xml:space="preserve"> </t>
    </r>
    <r>
      <rPr>
        <sz val="12"/>
        <rFont val="ＭＳ 明朝"/>
        <family val="1"/>
      </rPr>
      <t>　払</t>
    </r>
  </si>
  <si>
    <t>平成１４年度</t>
  </si>
  <si>
    <t>㎥</t>
  </si>
  <si>
    <t>平　　成　　１２　　年　　度</t>
  </si>
  <si>
    <t>平成１２年度</t>
  </si>
  <si>
    <r>
      <t>年度及び　　市 町</t>
    </r>
    <r>
      <rPr>
        <sz val="12"/>
        <rFont val="ＭＳ 明朝"/>
        <family val="1"/>
      </rPr>
      <t xml:space="preserve"> </t>
    </r>
    <r>
      <rPr>
        <sz val="12"/>
        <rFont val="ＭＳ 明朝"/>
        <family val="1"/>
      </rPr>
      <t>別</t>
    </r>
  </si>
  <si>
    <r>
      <t>実質収支比</t>
    </r>
    <r>
      <rPr>
        <sz val="12"/>
        <rFont val="ＭＳ 明朝"/>
        <family val="1"/>
      </rPr>
      <t>率</t>
    </r>
  </si>
  <si>
    <r>
      <t>経常収支比</t>
    </r>
    <r>
      <rPr>
        <sz val="12"/>
        <rFont val="ＭＳ 明朝"/>
        <family val="1"/>
      </rPr>
      <t>率</t>
    </r>
  </si>
  <si>
    <t>特 別 地 方   消費税交付金</t>
  </si>
  <si>
    <t>年度及び　　市 町 別</t>
  </si>
  <si>
    <t>地方特例　　交 付 金</t>
  </si>
  <si>
    <r>
      <t>平 成</t>
    </r>
    <r>
      <rPr>
        <sz val="12"/>
        <rFont val="ＭＳ 明朝"/>
        <family val="1"/>
      </rPr>
      <t>12年 度</t>
    </r>
  </si>
  <si>
    <t>町  計</t>
  </si>
  <si>
    <r>
      <t>交通安全対策　　特 別</t>
    </r>
    <r>
      <rPr>
        <sz val="12"/>
        <rFont val="ＭＳ 明朝"/>
        <family val="1"/>
      </rPr>
      <t xml:space="preserve"> </t>
    </r>
    <r>
      <rPr>
        <sz val="12"/>
        <rFont val="ＭＳ 明朝"/>
        <family val="1"/>
      </rPr>
      <t>交</t>
    </r>
    <r>
      <rPr>
        <sz val="12"/>
        <rFont val="ＭＳ 明朝"/>
        <family val="1"/>
      </rPr>
      <t>付</t>
    </r>
    <r>
      <rPr>
        <sz val="12"/>
        <rFont val="ＭＳ 明朝"/>
        <family val="1"/>
      </rPr>
      <t>金</t>
    </r>
  </si>
  <si>
    <r>
      <t>農</t>
    </r>
    <r>
      <rPr>
        <sz val="12"/>
        <rFont val="ＭＳ 明朝"/>
        <family val="1"/>
      </rPr>
      <t>林水産業費</t>
    </r>
  </si>
  <si>
    <r>
      <t>災</t>
    </r>
    <r>
      <rPr>
        <sz val="12"/>
        <rFont val="ＭＳ 明朝"/>
        <family val="1"/>
      </rPr>
      <t>害復旧費</t>
    </r>
  </si>
  <si>
    <t>―</t>
  </si>
  <si>
    <t>－</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</si>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</sst>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Red]#,##0"/>
    <numFmt numFmtId="179" formatCode="#,##0.0"/>
    <numFmt numFmtId="180" formatCode="#,##0.0;\-#,##0.0"/>
    <numFmt numFmtId="181" formatCode="#,##0_ "/>
    <numFmt numFmtId="182" formatCode="#,##0_);[Red]\(#,##0\)"/>
    <numFmt numFmtId="183" formatCode="#,##0.000;\-#,##0.000"/>
    <numFmt numFmtId="184" formatCode="#,##0_ ;[Red]\-#,##0\ "/>
    <numFmt numFmtId="185" formatCode="0.0_);[Red]\(0.0\)"/>
    <numFmt numFmtId="186" formatCode="0.00_);[Red]\(0.00\)"/>
    <numFmt numFmtId="187" formatCode="0_);[Red]\(0\)"/>
    <numFmt numFmtId="188" formatCode="0;[Red]0"/>
    <numFmt numFmtId="189" formatCode="0.0;[Red]0.0"/>
    <numFmt numFmtId="190" formatCode="#,##0.0_ ;[Red]\-#,##0.0\ "/>
    <numFmt numFmtId="191" formatCode="#,##0.0_ "/>
    <numFmt numFmtId="192" formatCode="#,##0.000;[Red]\-#,##0.000"/>
  </numFmts>
  <fonts count="55">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6"/>
      <name val="ＭＳ Ｐ明朝"/>
      <family val="1"/>
    </font>
    <font>
      <sz val="11"/>
      <name val="ＭＳ 明朝"/>
      <family val="1"/>
    </font>
    <font>
      <sz val="16"/>
      <name val="ＭＳ ゴシック"/>
      <family val="3"/>
    </font>
    <font>
      <sz val="14"/>
      <name val="ＭＳ ゴシック"/>
      <family val="3"/>
    </font>
    <font>
      <sz val="12"/>
      <name val="ＭＳ ゴシック"/>
      <family val="3"/>
    </font>
    <font>
      <sz val="6"/>
      <name val="ＭＳ 明朝"/>
      <family val="1"/>
    </font>
    <font>
      <b/>
      <sz val="12"/>
      <name val="ＭＳ ゴシック"/>
      <family val="3"/>
    </font>
    <font>
      <sz val="10"/>
      <name val="ＭＳ 明朝"/>
      <family val="1"/>
    </font>
    <font>
      <sz val="9"/>
      <name val="ＭＳ 明朝"/>
      <family val="1"/>
    </font>
    <font>
      <b/>
      <sz val="14"/>
      <name val="ＭＳ 明朝"/>
      <family val="1"/>
    </font>
    <font>
      <sz val="14"/>
      <name val="ＭＳ 明朝"/>
      <family val="1"/>
    </font>
    <font>
      <sz val="12"/>
      <color indexed="12"/>
      <name val="ＭＳ 明朝"/>
      <family val="1"/>
    </font>
    <font>
      <sz val="12"/>
      <name val="ＭＳ Ｐゴシック"/>
      <family val="3"/>
    </font>
    <font>
      <b/>
      <sz val="16"/>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style="thin"/>
      <bottom>
        <color indexed="63"/>
      </bottom>
    </border>
    <border>
      <left>
        <color indexed="63"/>
      </left>
      <right style="thin">
        <color indexed="8"/>
      </right>
      <top style="medium">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medium"/>
      <bottom style="thin"/>
    </border>
    <border>
      <left style="thin"/>
      <right>
        <color indexed="63"/>
      </right>
      <top style="thin">
        <color indexed="8"/>
      </top>
      <bottom>
        <color indexed="63"/>
      </bottom>
    </border>
    <border>
      <left>
        <color indexed="63"/>
      </left>
      <right style="thin"/>
      <top>
        <color indexed="63"/>
      </top>
      <bottom style="thin"/>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 fillId="0" borderId="0" applyNumberFormat="0" applyFill="0" applyBorder="0" applyAlignment="0" applyProtection="0"/>
    <xf numFmtId="0" fontId="54" fillId="32" borderId="0" applyNumberFormat="0" applyBorder="0" applyAlignment="0" applyProtection="0"/>
  </cellStyleXfs>
  <cellXfs count="382">
    <xf numFmtId="0" fontId="0" fillId="0" borderId="0" xfId="0" applyAlignment="1">
      <alignment/>
    </xf>
    <xf numFmtId="0" fontId="7" fillId="0" borderId="0" xfId="0" applyFont="1" applyFill="1" applyAlignment="1">
      <alignment vertical="top"/>
    </xf>
    <xf numFmtId="0" fontId="0" fillId="0" borderId="0" xfId="0" applyFont="1" applyFill="1" applyAlignment="1">
      <alignment vertical="top"/>
    </xf>
    <xf numFmtId="0" fontId="7" fillId="0" borderId="0" xfId="0" applyFont="1" applyFill="1" applyAlignment="1">
      <alignment horizontal="right" vertical="top"/>
    </xf>
    <xf numFmtId="0" fontId="0" fillId="0" borderId="0" xfId="0" applyFont="1" applyFill="1" applyAlignment="1">
      <alignment vertical="center"/>
    </xf>
    <xf numFmtId="0" fontId="9"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lignment vertical="center"/>
    </xf>
    <xf numFmtId="0" fontId="0" fillId="0" borderId="0" xfId="0" applyFont="1" applyFill="1" applyBorder="1" applyAlignment="1">
      <alignment vertical="center"/>
    </xf>
    <xf numFmtId="37" fontId="0" fillId="0" borderId="0" xfId="0" applyNumberFormat="1" applyFont="1" applyFill="1" applyBorder="1" applyAlignment="1" applyProtection="1">
      <alignment vertical="center"/>
      <protection/>
    </xf>
    <xf numFmtId="0" fontId="0" fillId="0" borderId="12" xfId="0" applyFont="1" applyFill="1" applyBorder="1" applyAlignment="1" applyProtection="1" quotePrefix="1">
      <alignment horizontal="center" vertical="center"/>
      <protection/>
    </xf>
    <xf numFmtId="37" fontId="0" fillId="0" borderId="0" xfId="0" applyNumberFormat="1" applyFont="1" applyFill="1" applyBorder="1" applyAlignment="1" applyProtection="1">
      <alignment horizontal="right" vertical="center"/>
      <protection/>
    </xf>
    <xf numFmtId="0" fontId="1" fillId="0" borderId="0" xfId="0" applyFont="1" applyFill="1" applyBorder="1" applyAlignment="1">
      <alignment vertical="center"/>
    </xf>
    <xf numFmtId="37" fontId="1"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lignment vertical="center"/>
    </xf>
    <xf numFmtId="37" fontId="0" fillId="0" borderId="11" xfId="0" applyNumberFormat="1" applyFont="1" applyFill="1" applyBorder="1" applyAlignment="1" applyProtection="1">
      <alignment vertical="center"/>
      <protection/>
    </xf>
    <xf numFmtId="37" fontId="0" fillId="0" borderId="0" xfId="0" applyNumberFormat="1" applyFont="1" applyFill="1" applyAlignment="1">
      <alignment vertical="center"/>
    </xf>
    <xf numFmtId="0" fontId="0" fillId="0" borderId="13" xfId="0" applyFont="1" applyFill="1" applyBorder="1" applyAlignment="1" applyProtection="1">
      <alignment horizontal="center" vertical="center"/>
      <protection/>
    </xf>
    <xf numFmtId="37" fontId="0" fillId="0" borderId="0" xfId="0" applyNumberFormat="1" applyFont="1" applyFill="1" applyBorder="1" applyAlignment="1">
      <alignment vertical="center"/>
    </xf>
    <xf numFmtId="0" fontId="0" fillId="0" borderId="14" xfId="0" applyFont="1" applyFill="1" applyBorder="1" applyAlignment="1" applyProtection="1" quotePrefix="1">
      <alignment horizontal="center" vertical="center"/>
      <protection/>
    </xf>
    <xf numFmtId="0" fontId="0" fillId="0" borderId="15" xfId="0" applyFont="1" applyFill="1" applyBorder="1" applyAlignment="1">
      <alignment vertical="center"/>
    </xf>
    <xf numFmtId="37" fontId="0" fillId="0" borderId="16" xfId="0" applyNumberFormat="1" applyFont="1" applyFill="1" applyBorder="1" applyAlignment="1" applyProtection="1">
      <alignment vertical="center"/>
      <protection/>
    </xf>
    <xf numFmtId="0" fontId="7" fillId="0" borderId="0" xfId="0" applyFont="1" applyFill="1" applyAlignment="1">
      <alignment vertical="center"/>
    </xf>
    <xf numFmtId="0" fontId="0" fillId="0" borderId="0" xfId="0" applyFont="1" applyFill="1" applyAlignment="1">
      <alignment horizontal="left" vertical="center"/>
    </xf>
    <xf numFmtId="0" fontId="7" fillId="0" borderId="0" xfId="0" applyFont="1" applyFill="1" applyAlignment="1">
      <alignment horizontal="right" vertical="center"/>
    </xf>
    <xf numFmtId="0" fontId="0" fillId="0" borderId="0" xfId="0" applyFont="1" applyFill="1" applyAlignment="1">
      <alignment horizontal="center" vertical="center"/>
    </xf>
    <xf numFmtId="0" fontId="0" fillId="0" borderId="0" xfId="0" applyFont="1" applyFill="1" applyAlignment="1" applyProtection="1">
      <alignment vertical="center"/>
      <protection/>
    </xf>
    <xf numFmtId="0" fontId="0" fillId="0" borderId="17" xfId="0" applyFont="1" applyFill="1" applyBorder="1" applyAlignment="1">
      <alignment horizontal="center" vertical="center"/>
    </xf>
    <xf numFmtId="0" fontId="0" fillId="0" borderId="18"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19" xfId="0"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20"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21" xfId="0"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22" xfId="0" applyFont="1" applyFill="1" applyBorder="1" applyAlignment="1" applyProtection="1">
      <alignment horizontal="center" vertical="center"/>
      <protection/>
    </xf>
    <xf numFmtId="0" fontId="0" fillId="0" borderId="16" xfId="0" applyFont="1" applyFill="1" applyBorder="1" applyAlignment="1">
      <alignment horizontal="center" vertical="center"/>
    </xf>
    <xf numFmtId="37" fontId="0" fillId="0" borderId="20" xfId="0" applyNumberFormat="1" applyFont="1" applyFill="1" applyBorder="1" applyAlignment="1" applyProtection="1">
      <alignment vertical="center"/>
      <protection/>
    </xf>
    <xf numFmtId="37" fontId="0" fillId="0" borderId="13" xfId="0" applyNumberFormat="1" applyFont="1" applyFill="1" applyBorder="1" applyAlignment="1" applyProtection="1">
      <alignment vertical="center"/>
      <protection/>
    </xf>
    <xf numFmtId="37" fontId="0" fillId="0" borderId="10" xfId="0" applyNumberFormat="1" applyFont="1" applyFill="1" applyBorder="1" applyAlignment="1" applyProtection="1">
      <alignment vertical="center"/>
      <protection/>
    </xf>
    <xf numFmtId="0" fontId="0" fillId="0" borderId="11" xfId="0" applyFont="1" applyFill="1" applyBorder="1" applyAlignment="1" applyProtection="1" quotePrefix="1">
      <alignment horizontal="center" vertical="center"/>
      <protection/>
    </xf>
    <xf numFmtId="0" fontId="0" fillId="0" borderId="0" xfId="0" applyFont="1" applyFill="1" applyBorder="1" applyAlignment="1" applyProtection="1" quotePrefix="1">
      <alignment horizontal="center" vertical="center"/>
      <protection/>
    </xf>
    <xf numFmtId="38" fontId="0" fillId="0" borderId="0" xfId="49" applyFont="1" applyFill="1" applyBorder="1" applyAlignment="1">
      <alignment vertical="center"/>
    </xf>
    <xf numFmtId="0" fontId="10" fillId="0" borderId="11" xfId="0" applyFont="1" applyFill="1" applyBorder="1" applyAlignment="1" applyProtection="1" quotePrefix="1">
      <alignment horizontal="center" vertical="center"/>
      <protection/>
    </xf>
    <xf numFmtId="37" fontId="10" fillId="0" borderId="0" xfId="0" applyNumberFormat="1" applyFont="1" applyFill="1" applyBorder="1" applyAlignment="1" applyProtection="1">
      <alignment vertical="center"/>
      <protection/>
    </xf>
    <xf numFmtId="0" fontId="12" fillId="0" borderId="11" xfId="0" applyFont="1" applyFill="1" applyBorder="1" applyAlignment="1" applyProtection="1" quotePrefix="1">
      <alignment horizontal="center" vertical="center"/>
      <protection/>
    </xf>
    <xf numFmtId="37" fontId="12" fillId="0" borderId="0" xfId="0" applyNumberFormat="1" applyFont="1" applyFill="1" applyBorder="1" applyAlignment="1" applyProtection="1">
      <alignment vertical="center"/>
      <protection/>
    </xf>
    <xf numFmtId="38" fontId="0" fillId="0" borderId="11" xfId="0" applyNumberFormat="1" applyFont="1" applyFill="1" applyBorder="1" applyAlignment="1">
      <alignment vertical="center"/>
    </xf>
    <xf numFmtId="0" fontId="0" fillId="0" borderId="0" xfId="0" applyFont="1" applyFill="1" applyBorder="1" applyAlignment="1">
      <alignment/>
    </xf>
    <xf numFmtId="38" fontId="0" fillId="0" borderId="0" xfId="0" applyNumberFormat="1" applyFont="1" applyFill="1" applyBorder="1" applyAlignment="1">
      <alignment vertical="center"/>
    </xf>
    <xf numFmtId="3" fontId="0" fillId="0" borderId="0" xfId="0" applyNumberFormat="1" applyFont="1" applyFill="1" applyBorder="1" applyAlignment="1">
      <alignment vertical="center"/>
    </xf>
    <xf numFmtId="0" fontId="0" fillId="0" borderId="11" xfId="0" applyFont="1" applyFill="1" applyBorder="1" applyAlignment="1">
      <alignment horizontal="center" vertical="center"/>
    </xf>
    <xf numFmtId="0" fontId="0" fillId="0" borderId="11" xfId="0" applyFont="1" applyFill="1" applyBorder="1" applyAlignment="1" applyProtection="1">
      <alignment horizontal="center" vertical="center"/>
      <protection/>
    </xf>
    <xf numFmtId="38" fontId="0" fillId="0" borderId="11" xfId="0" applyNumberFormat="1" applyFont="1" applyFill="1" applyBorder="1" applyAlignment="1" applyProtection="1">
      <alignment horizontal="center" vertical="center"/>
      <protection/>
    </xf>
    <xf numFmtId="38" fontId="0" fillId="0" borderId="0" xfId="0" applyNumberFormat="1" applyFont="1" applyFill="1" applyBorder="1" applyAlignment="1" applyProtection="1">
      <alignment horizontal="center" vertical="center"/>
      <protection/>
    </xf>
    <xf numFmtId="37" fontId="0" fillId="0" borderId="15" xfId="0" applyNumberFormat="1" applyFont="1" applyFill="1" applyBorder="1" applyAlignment="1" applyProtection="1">
      <alignment vertical="center"/>
      <protection/>
    </xf>
    <xf numFmtId="0" fontId="0" fillId="0" borderId="15" xfId="0" applyFont="1" applyFill="1" applyBorder="1" applyAlignment="1" applyProtection="1" quotePrefix="1">
      <alignment horizontal="center" vertical="center"/>
      <protection/>
    </xf>
    <xf numFmtId="37" fontId="0" fillId="0" borderId="23" xfId="0" applyNumberFormat="1" applyFont="1" applyFill="1" applyBorder="1" applyAlignment="1" applyProtection="1">
      <alignment vertical="center"/>
      <protection/>
    </xf>
    <xf numFmtId="0" fontId="0" fillId="0" borderId="13" xfId="0" applyFont="1" applyFill="1" applyBorder="1" applyAlignment="1">
      <alignment horizontal="left" vertical="center"/>
    </xf>
    <xf numFmtId="0" fontId="0" fillId="0" borderId="13"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24" xfId="0" applyFont="1" applyFill="1" applyBorder="1" applyAlignment="1" applyProtection="1">
      <alignment horizontal="center" vertical="center"/>
      <protection/>
    </xf>
    <xf numFmtId="0" fontId="0" fillId="0" borderId="20" xfId="0" applyFont="1" applyFill="1" applyBorder="1" applyAlignment="1">
      <alignment vertical="center"/>
    </xf>
    <xf numFmtId="38" fontId="10" fillId="0" borderId="0" xfId="49" applyFont="1" applyFill="1" applyBorder="1" applyAlignment="1" applyProtection="1">
      <alignment vertical="center"/>
      <protection/>
    </xf>
    <xf numFmtId="38" fontId="12" fillId="0" borderId="16" xfId="49" applyFont="1" applyFill="1" applyBorder="1" applyAlignment="1" applyProtection="1">
      <alignment vertical="center"/>
      <protection/>
    </xf>
    <xf numFmtId="0" fontId="0" fillId="0" borderId="0" xfId="0" applyFont="1" applyFill="1" applyBorder="1" applyAlignment="1">
      <alignment horizontal="right" vertical="center"/>
    </xf>
    <xf numFmtId="38" fontId="0" fillId="0" borderId="0" xfId="0" applyNumberFormat="1" applyFont="1" applyFill="1" applyBorder="1" applyAlignment="1" applyProtection="1">
      <alignment vertical="center"/>
      <protection/>
    </xf>
    <xf numFmtId="38" fontId="0" fillId="0" borderId="13" xfId="0" applyNumberFormat="1" applyFont="1" applyFill="1" applyBorder="1" applyAlignment="1" applyProtection="1">
      <alignment vertical="center"/>
      <protection/>
    </xf>
    <xf numFmtId="38" fontId="0" fillId="0" borderId="11" xfId="0" applyNumberFormat="1" applyFont="1" applyFill="1" applyBorder="1" applyAlignment="1" applyProtection="1">
      <alignment vertical="center"/>
      <protection/>
    </xf>
    <xf numFmtId="38" fontId="0" fillId="0" borderId="0" xfId="0" applyNumberFormat="1" applyFont="1" applyFill="1" applyBorder="1" applyAlignment="1" applyProtection="1">
      <alignment horizontal="right" vertical="center"/>
      <protection/>
    </xf>
    <xf numFmtId="38" fontId="10" fillId="0" borderId="0" xfId="0" applyNumberFormat="1" applyFont="1" applyFill="1" applyBorder="1" applyAlignment="1">
      <alignment vertical="center"/>
    </xf>
    <xf numFmtId="38" fontId="10" fillId="0" borderId="0" xfId="49" applyNumberFormat="1" applyFont="1" applyFill="1" applyBorder="1" applyAlignment="1" applyProtection="1">
      <alignment vertical="center"/>
      <protection/>
    </xf>
    <xf numFmtId="0" fontId="0" fillId="0" borderId="25" xfId="0" applyFont="1" applyFill="1" applyBorder="1" applyAlignment="1">
      <alignment vertical="center"/>
    </xf>
    <xf numFmtId="0" fontId="13" fillId="0" borderId="0" xfId="0" applyFont="1" applyFill="1" applyBorder="1" applyAlignment="1">
      <alignment horizontal="center" vertical="center"/>
    </xf>
    <xf numFmtId="0" fontId="0" fillId="0" borderId="16" xfId="0" applyFont="1" applyFill="1" applyBorder="1" applyAlignment="1">
      <alignment horizontal="right" vertical="center"/>
    </xf>
    <xf numFmtId="0" fontId="0" fillId="0" borderId="26" xfId="0" applyFont="1" applyFill="1" applyBorder="1" applyAlignment="1">
      <alignment vertical="center"/>
    </xf>
    <xf numFmtId="0" fontId="15" fillId="0" borderId="0" xfId="0" applyFont="1" applyFill="1" applyBorder="1" applyAlignment="1" applyProtection="1">
      <alignment horizontal="center" vertical="center"/>
      <protection/>
    </xf>
    <xf numFmtId="0" fontId="0" fillId="0" borderId="0" xfId="0" applyFont="1" applyFill="1" applyBorder="1" applyAlignment="1" applyProtection="1" quotePrefix="1">
      <alignment horizontal="right" vertical="center"/>
      <protection/>
    </xf>
    <xf numFmtId="0" fontId="0" fillId="0" borderId="27" xfId="0" applyFont="1" applyFill="1" applyBorder="1" applyAlignment="1" applyProtection="1">
      <alignment horizontal="center" vertical="center"/>
      <protection/>
    </xf>
    <xf numFmtId="176" fontId="12" fillId="0" borderId="13" xfId="0" applyNumberFormat="1" applyFont="1" applyFill="1" applyBorder="1" applyAlignment="1" applyProtection="1">
      <alignment vertical="center"/>
      <protection/>
    </xf>
    <xf numFmtId="0" fontId="1" fillId="0" borderId="0" xfId="0" applyFont="1" applyFill="1" applyBorder="1" applyAlignment="1" applyProtection="1">
      <alignment vertical="center"/>
      <protection/>
    </xf>
    <xf numFmtId="0" fontId="0" fillId="0" borderId="0" xfId="0" applyFont="1" applyFill="1" applyBorder="1" applyAlignment="1" applyProtection="1">
      <alignment horizontal="distributed" vertical="center"/>
      <protection/>
    </xf>
    <xf numFmtId="0" fontId="0" fillId="0" borderId="12" xfId="0" applyFont="1" applyFill="1" applyBorder="1" applyAlignment="1" applyProtection="1">
      <alignment horizontal="distributed" vertical="center"/>
      <protection/>
    </xf>
    <xf numFmtId="0" fontId="0" fillId="0" borderId="12" xfId="0" applyFont="1" applyFill="1" applyBorder="1" applyAlignment="1" applyProtection="1">
      <alignment vertical="center"/>
      <protection/>
    </xf>
    <xf numFmtId="176" fontId="12" fillId="0" borderId="0" xfId="0" applyNumberFormat="1" applyFont="1" applyFill="1" applyBorder="1" applyAlignment="1" applyProtection="1">
      <alignment vertical="center"/>
      <protection/>
    </xf>
    <xf numFmtId="0" fontId="7" fillId="0" borderId="18" xfId="0" applyFont="1" applyFill="1" applyBorder="1" applyAlignment="1" applyProtection="1">
      <alignment horizontal="left" vertical="center"/>
      <protection/>
    </xf>
    <xf numFmtId="37" fontId="0" fillId="0" borderId="13" xfId="0" applyNumberFormat="1" applyFont="1" applyFill="1" applyBorder="1" applyAlignment="1" applyProtection="1">
      <alignment horizontal="right" vertical="center"/>
      <protection/>
    </xf>
    <xf numFmtId="0" fontId="0" fillId="0" borderId="28"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37" fontId="0" fillId="0" borderId="16"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left" vertical="center"/>
      <protection/>
    </xf>
    <xf numFmtId="0" fontId="0" fillId="0" borderId="12" xfId="0" applyFont="1" applyFill="1" applyBorder="1" applyAlignment="1" applyProtection="1">
      <alignment horizontal="left" vertical="center"/>
      <protection/>
    </xf>
    <xf numFmtId="0" fontId="0" fillId="0" borderId="13" xfId="0" applyFont="1" applyFill="1" applyBorder="1" applyAlignment="1">
      <alignment/>
    </xf>
    <xf numFmtId="0" fontId="0" fillId="0" borderId="0" xfId="0" applyFont="1" applyFill="1" applyAlignment="1">
      <alignment/>
    </xf>
    <xf numFmtId="0" fontId="0" fillId="0" borderId="0" xfId="0" applyFont="1" applyFill="1" applyAlignment="1">
      <alignment horizontal="right" vertical="center"/>
    </xf>
    <xf numFmtId="0" fontId="0" fillId="0" borderId="0" xfId="0" applyFont="1" applyFill="1" applyAlignment="1" quotePrefix="1">
      <alignment horizontal="right" vertical="center"/>
    </xf>
    <xf numFmtId="176" fontId="12" fillId="0" borderId="30" xfId="0" applyNumberFormat="1" applyFont="1" applyFill="1" applyBorder="1" applyAlignment="1" applyProtection="1">
      <alignment vertical="center"/>
      <protection/>
    </xf>
    <xf numFmtId="37" fontId="7" fillId="0" borderId="0" xfId="0" applyNumberFormat="1" applyFont="1" applyFill="1" applyAlignment="1" applyProtection="1">
      <alignment vertical="top"/>
      <protection/>
    </xf>
    <xf numFmtId="37" fontId="0" fillId="0" borderId="0" xfId="0" applyNumberFormat="1" applyFont="1" applyFill="1" applyAlignment="1" applyProtection="1">
      <alignment vertical="top"/>
      <protection/>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horizontal="centerContinuous" vertical="center"/>
      <protection/>
    </xf>
    <xf numFmtId="0" fontId="0" fillId="0" borderId="0" xfId="0" applyFont="1" applyFill="1" applyBorder="1" applyAlignment="1">
      <alignment horizontal="centerContinuous" vertical="center"/>
    </xf>
    <xf numFmtId="37" fontId="0" fillId="0" borderId="14" xfId="0" applyNumberFormat="1" applyFont="1" applyFill="1" applyBorder="1" applyAlignment="1" applyProtection="1">
      <alignment horizontal="center" vertical="center"/>
      <protection/>
    </xf>
    <xf numFmtId="0" fontId="0" fillId="0" borderId="14" xfId="0" applyFont="1" applyFill="1" applyBorder="1" applyAlignment="1">
      <alignment horizontal="distributed" vertical="center"/>
    </xf>
    <xf numFmtId="37" fontId="0" fillId="0" borderId="29" xfId="0" applyNumberFormat="1" applyFont="1" applyFill="1" applyBorder="1" applyAlignment="1" applyProtection="1">
      <alignment horizontal="center" vertical="center"/>
      <protection/>
    </xf>
    <xf numFmtId="0" fontId="0" fillId="0" borderId="21" xfId="0" applyFont="1" applyFill="1" applyBorder="1" applyAlignment="1">
      <alignment horizontal="distributed" vertical="center"/>
    </xf>
    <xf numFmtId="37" fontId="0" fillId="0" borderId="12"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wrapText="1"/>
      <protection/>
    </xf>
    <xf numFmtId="37" fontId="0" fillId="0" borderId="0" xfId="0" applyNumberFormat="1" applyFont="1" applyFill="1" applyBorder="1" applyAlignment="1" applyProtection="1">
      <alignment horizontal="left" vertical="center" wrapText="1"/>
      <protection/>
    </xf>
    <xf numFmtId="0" fontId="0" fillId="0" borderId="0" xfId="0" applyFont="1" applyFill="1" applyBorder="1" applyAlignment="1">
      <alignment horizontal="left" vertical="center" wrapText="1"/>
    </xf>
    <xf numFmtId="37" fontId="0" fillId="0" borderId="12" xfId="0" applyNumberFormat="1" applyFont="1" applyFill="1" applyBorder="1" applyAlignment="1" applyProtection="1">
      <alignment vertical="center"/>
      <protection/>
    </xf>
    <xf numFmtId="0" fontId="0" fillId="0" borderId="16" xfId="0" applyFont="1" applyFill="1" applyBorder="1" applyAlignment="1">
      <alignment horizontal="left" vertical="center" wrapText="1"/>
    </xf>
    <xf numFmtId="37" fontId="0" fillId="0" borderId="14" xfId="0" applyNumberFormat="1" applyFont="1" applyFill="1" applyBorder="1" applyAlignment="1" applyProtection="1">
      <alignment horizontal="distributed" vertical="center"/>
      <protection/>
    </xf>
    <xf numFmtId="0" fontId="0" fillId="0" borderId="26"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31" xfId="0" applyFont="1" applyFill="1" applyBorder="1" applyAlignment="1">
      <alignment vertical="center"/>
    </xf>
    <xf numFmtId="0" fontId="0" fillId="0" borderId="13"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12" xfId="0" applyFont="1" applyFill="1" applyBorder="1" applyAlignment="1">
      <alignment vertical="center"/>
    </xf>
    <xf numFmtId="0" fontId="0" fillId="0" borderId="16"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6" xfId="0" applyFont="1" applyFill="1" applyBorder="1" applyAlignment="1">
      <alignment vertical="center"/>
    </xf>
    <xf numFmtId="0" fontId="0" fillId="0" borderId="23" xfId="0" applyFont="1" applyFill="1" applyBorder="1" applyAlignment="1">
      <alignment vertical="center"/>
    </xf>
    <xf numFmtId="37" fontId="16" fillId="0" borderId="0" xfId="0" applyNumberFormat="1" applyFont="1" applyFill="1" applyBorder="1" applyAlignment="1" applyProtection="1">
      <alignment/>
      <protection locked="0"/>
    </xf>
    <xf numFmtId="37" fontId="0" fillId="0" borderId="26" xfId="0" applyNumberFormat="1" applyFont="1" applyFill="1" applyBorder="1" applyAlignment="1" applyProtection="1">
      <alignment vertical="center"/>
      <protection/>
    </xf>
    <xf numFmtId="181" fontId="0" fillId="0" borderId="0" xfId="0" applyNumberFormat="1" applyFont="1" applyFill="1" applyAlignment="1">
      <alignment vertical="center"/>
    </xf>
    <xf numFmtId="38" fontId="0" fillId="0" borderId="0" xfId="49" applyAlignment="1">
      <alignment/>
    </xf>
    <xf numFmtId="0" fontId="1" fillId="0" borderId="0" xfId="0" applyFont="1" applyFill="1" applyAlignment="1">
      <alignment vertical="center"/>
    </xf>
    <xf numFmtId="181" fontId="1" fillId="0" borderId="0" xfId="0" applyNumberFormat="1" applyFont="1" applyFill="1" applyAlignment="1">
      <alignment vertical="center"/>
    </xf>
    <xf numFmtId="38" fontId="0" fillId="0" borderId="11" xfId="0" applyNumberFormat="1" applyFont="1" applyFill="1" applyBorder="1" applyAlignment="1" applyProtection="1">
      <alignment horizontal="right" vertical="center"/>
      <protection/>
    </xf>
    <xf numFmtId="38" fontId="0" fillId="0" borderId="0" xfId="49" applyFont="1" applyAlignment="1">
      <alignment horizontal="right"/>
    </xf>
    <xf numFmtId="38" fontId="1" fillId="0" borderId="26" xfId="0" applyNumberFormat="1" applyFont="1" applyFill="1" applyBorder="1" applyAlignment="1" applyProtection="1">
      <alignment horizontal="right" vertical="center"/>
      <protection/>
    </xf>
    <xf numFmtId="37" fontId="1" fillId="0" borderId="26" xfId="0" applyNumberFormat="1" applyFont="1" applyFill="1" applyBorder="1" applyAlignment="1" applyProtection="1">
      <alignment vertical="center"/>
      <protection/>
    </xf>
    <xf numFmtId="37" fontId="12" fillId="0" borderId="26" xfId="0" applyNumberFormat="1" applyFont="1" applyFill="1" applyBorder="1" applyAlignment="1" applyProtection="1">
      <alignment vertical="center"/>
      <protection/>
    </xf>
    <xf numFmtId="37" fontId="12" fillId="0" borderId="26" xfId="0" applyNumberFormat="1" applyFont="1" applyFill="1" applyBorder="1" applyAlignment="1" applyProtection="1">
      <alignment horizontal="right" vertical="center"/>
      <protection/>
    </xf>
    <xf numFmtId="38" fontId="0" fillId="0" borderId="32" xfId="0" applyNumberFormat="1" applyFont="1" applyFill="1" applyBorder="1" applyAlignment="1" applyProtection="1">
      <alignment vertical="center"/>
      <protection/>
    </xf>
    <xf numFmtId="0" fontId="0" fillId="0" borderId="0" xfId="0" applyFont="1" applyFill="1" applyBorder="1" applyAlignment="1">
      <alignment horizontal="center" vertical="center" wrapText="1"/>
    </xf>
    <xf numFmtId="0" fontId="0" fillId="0" borderId="14" xfId="0" applyFont="1" applyFill="1" applyBorder="1" applyAlignment="1" applyProtection="1">
      <alignment horizontal="center" vertical="center"/>
      <protection/>
    </xf>
    <xf numFmtId="0" fontId="12" fillId="0" borderId="12" xfId="0" applyFont="1" applyFill="1" applyBorder="1" applyAlignment="1" applyProtection="1">
      <alignment horizontal="distributed" vertical="center"/>
      <protection/>
    </xf>
    <xf numFmtId="0" fontId="0" fillId="0" borderId="0" xfId="0" applyFont="1" applyFill="1" applyBorder="1" applyAlignment="1">
      <alignment horizontal="distributed" vertical="center" wrapText="1"/>
    </xf>
    <xf numFmtId="0" fontId="12" fillId="0" borderId="12" xfId="0" applyFont="1" applyFill="1" applyBorder="1" applyAlignment="1" applyProtection="1" quotePrefix="1">
      <alignment horizontal="center" vertical="center"/>
      <protection/>
    </xf>
    <xf numFmtId="0" fontId="12" fillId="0" borderId="0" xfId="0" applyFont="1" applyFill="1" applyBorder="1" applyAlignment="1">
      <alignment vertical="center"/>
    </xf>
    <xf numFmtId="0" fontId="12" fillId="0" borderId="0" xfId="0" applyFont="1" applyFill="1" applyBorder="1" applyAlignment="1" applyProtection="1" quotePrefix="1">
      <alignment horizontal="center" vertical="center"/>
      <protection/>
    </xf>
    <xf numFmtId="0" fontId="12" fillId="0" borderId="15" xfId="0" applyFont="1" applyFill="1" applyBorder="1" applyAlignment="1">
      <alignment vertical="center"/>
    </xf>
    <xf numFmtId="37" fontId="12" fillId="0" borderId="16" xfId="0" applyNumberFormat="1" applyFont="1" applyFill="1" applyBorder="1" applyAlignment="1" applyProtection="1">
      <alignment vertical="center"/>
      <protection/>
    </xf>
    <xf numFmtId="0" fontId="12" fillId="0" borderId="16" xfId="0" applyFont="1" applyFill="1" applyBorder="1" applyAlignment="1">
      <alignment vertical="center"/>
    </xf>
    <xf numFmtId="0" fontId="12" fillId="0" borderId="14" xfId="0" applyFont="1" applyFill="1" applyBorder="1" applyAlignment="1" applyProtection="1" quotePrefix="1">
      <alignment horizontal="center" vertical="center"/>
      <protection/>
    </xf>
    <xf numFmtId="38" fontId="12" fillId="0" borderId="23" xfId="0" applyNumberFormat="1" applyFont="1" applyFill="1" applyBorder="1" applyAlignment="1" applyProtection="1">
      <alignment horizontal="right" vertical="center"/>
      <protection/>
    </xf>
    <xf numFmtId="38" fontId="12" fillId="0" borderId="23" xfId="0" applyNumberFormat="1" applyFont="1" applyFill="1" applyBorder="1" applyAlignment="1" applyProtection="1">
      <alignment vertical="center"/>
      <protection/>
    </xf>
    <xf numFmtId="37" fontId="12" fillId="0" borderId="11" xfId="0" applyNumberFormat="1" applyFont="1" applyFill="1" applyBorder="1" applyAlignment="1">
      <alignment vertical="center"/>
    </xf>
    <xf numFmtId="38" fontId="12" fillId="0" borderId="0" xfId="0" applyNumberFormat="1" applyFont="1" applyFill="1" applyBorder="1" applyAlignment="1" applyProtection="1">
      <alignment horizontal="right" vertical="center"/>
      <protection/>
    </xf>
    <xf numFmtId="0" fontId="12" fillId="0" borderId="0" xfId="0" applyFont="1" applyFill="1" applyBorder="1" applyAlignment="1">
      <alignment horizontal="right" vertical="center"/>
    </xf>
    <xf numFmtId="38" fontId="12"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0" fontId="18" fillId="0" borderId="28" xfId="0" applyFont="1" applyFill="1" applyBorder="1" applyAlignment="1" applyProtection="1">
      <alignment horizontal="center" vertical="center"/>
      <protection/>
    </xf>
    <xf numFmtId="3" fontId="12" fillId="0" borderId="0" xfId="0" applyNumberFormat="1" applyFont="1" applyFill="1" applyBorder="1" applyAlignment="1">
      <alignment horizontal="center" vertical="center"/>
    </xf>
    <xf numFmtId="38" fontId="17" fillId="0" borderId="23" xfId="49" applyFont="1" applyFill="1" applyBorder="1" applyAlignment="1">
      <alignment/>
    </xf>
    <xf numFmtId="177" fontId="0" fillId="0" borderId="23" xfId="49" applyNumberFormat="1" applyFont="1" applyFill="1" applyBorder="1" applyAlignment="1">
      <alignment/>
    </xf>
    <xf numFmtId="40" fontId="0" fillId="0" borderId="23" xfId="49" applyNumberFormat="1" applyFont="1" applyFill="1" applyBorder="1" applyAlignment="1">
      <alignment/>
    </xf>
    <xf numFmtId="0" fontId="1" fillId="0" borderId="33" xfId="0" applyFont="1" applyFill="1" applyBorder="1" applyAlignment="1" applyProtection="1">
      <alignment horizontal="distributed" vertical="center"/>
      <protection/>
    </xf>
    <xf numFmtId="0" fontId="0" fillId="0" borderId="12" xfId="0" applyFont="1" applyFill="1" applyBorder="1" applyAlignment="1">
      <alignment horizontal="center" vertical="center" wrapText="1"/>
    </xf>
    <xf numFmtId="0" fontId="13" fillId="0" borderId="0" xfId="0" applyFont="1" applyFill="1" applyBorder="1" applyAlignment="1">
      <alignment horizontal="distributed" vertical="center" wrapText="1"/>
    </xf>
    <xf numFmtId="185" fontId="12" fillId="0" borderId="0" xfId="0" applyNumberFormat="1" applyFont="1" applyFill="1" applyBorder="1" applyAlignment="1" applyProtection="1">
      <alignment vertical="center"/>
      <protection/>
    </xf>
    <xf numFmtId="186" fontId="12" fillId="0" borderId="0" xfId="0" applyNumberFormat="1" applyFont="1" applyFill="1" applyBorder="1" applyAlignment="1" applyProtection="1">
      <alignment vertical="center"/>
      <protection/>
    </xf>
    <xf numFmtId="0" fontId="12" fillId="0" borderId="0" xfId="0" applyFont="1" applyFill="1" applyAlignment="1">
      <alignment vertical="center"/>
    </xf>
    <xf numFmtId="182" fontId="12" fillId="0" borderId="0" xfId="0" applyNumberFormat="1" applyFont="1" applyFill="1" applyAlignment="1">
      <alignment vertical="center"/>
    </xf>
    <xf numFmtId="181" fontId="12" fillId="0" borderId="0" xfId="0" applyNumberFormat="1" applyFont="1" applyFill="1" applyAlignment="1">
      <alignment vertical="center"/>
    </xf>
    <xf numFmtId="181" fontId="1" fillId="0" borderId="0" xfId="0" applyNumberFormat="1" applyFont="1" applyFill="1" applyBorder="1" applyAlignment="1">
      <alignment vertical="center"/>
    </xf>
    <xf numFmtId="184" fontId="12" fillId="0" borderId="0" xfId="0" applyNumberFormat="1" applyFont="1" applyFill="1" applyAlignment="1">
      <alignment vertical="center"/>
    </xf>
    <xf numFmtId="0" fontId="0" fillId="0" borderId="0" xfId="0" applyFont="1" applyFill="1" applyAlignment="1">
      <alignment vertical="center"/>
    </xf>
    <xf numFmtId="0" fontId="0" fillId="0" borderId="10" xfId="0" applyFont="1" applyFill="1" applyBorder="1" applyAlignment="1" applyProtection="1">
      <alignment horizontal="center" vertical="center"/>
      <protection/>
    </xf>
    <xf numFmtId="38" fontId="0" fillId="0" borderId="11"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181" fontId="0" fillId="0" borderId="0" xfId="0" applyNumberFormat="1" applyFont="1" applyFill="1" applyAlignment="1">
      <alignment vertical="center"/>
    </xf>
    <xf numFmtId="0" fontId="0" fillId="0" borderId="12" xfId="0" applyFont="1" applyFill="1" applyBorder="1" applyAlignment="1" applyProtection="1" quotePrefix="1">
      <alignment horizontal="center" vertical="center"/>
      <protection/>
    </xf>
    <xf numFmtId="38" fontId="0" fillId="0" borderId="11" xfId="0" applyNumberFormat="1" applyFont="1" applyFill="1" applyBorder="1" applyAlignment="1" applyProtection="1" quotePrefix="1">
      <alignment horizontal="right" vertical="center"/>
      <protection/>
    </xf>
    <xf numFmtId="37" fontId="12" fillId="0" borderId="0" xfId="0" applyNumberFormat="1" applyFont="1" applyFill="1" applyBorder="1" applyAlignment="1" applyProtection="1">
      <alignment horizontal="right" vertical="center"/>
      <protection/>
    </xf>
    <xf numFmtId="0" fontId="12" fillId="0" borderId="0" xfId="0" applyFont="1" applyAlignment="1">
      <alignment/>
    </xf>
    <xf numFmtId="37" fontId="0" fillId="0" borderId="11"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lignment vertical="center"/>
    </xf>
    <xf numFmtId="0" fontId="0" fillId="0" borderId="0" xfId="0" applyFont="1" applyFill="1" applyBorder="1" applyAlignment="1">
      <alignment vertical="center"/>
    </xf>
    <xf numFmtId="37" fontId="0" fillId="0" borderId="16" xfId="0" applyNumberFormat="1" applyFont="1" applyFill="1" applyBorder="1" applyAlignment="1">
      <alignment vertical="center"/>
    </xf>
    <xf numFmtId="37" fontId="12" fillId="0" borderId="0" xfId="0" applyNumberFormat="1" applyFont="1" applyFill="1" applyBorder="1" applyAlignment="1">
      <alignment vertical="center"/>
    </xf>
    <xf numFmtId="38" fontId="0" fillId="0" borderId="11" xfId="0" applyNumberFormat="1" applyFont="1" applyFill="1" applyBorder="1" applyAlignment="1">
      <alignment vertical="center"/>
    </xf>
    <xf numFmtId="38" fontId="0" fillId="0" borderId="0" xfId="0" applyNumberFormat="1" applyFont="1" applyFill="1" applyBorder="1" applyAlignment="1">
      <alignment vertical="center"/>
    </xf>
    <xf numFmtId="38" fontId="12" fillId="0" borderId="15" xfId="0" applyNumberFormat="1" applyFont="1" applyFill="1" applyBorder="1" applyAlignment="1">
      <alignment vertical="center"/>
    </xf>
    <xf numFmtId="38" fontId="12" fillId="0" borderId="16" xfId="0" applyNumberFormat="1" applyFont="1" applyFill="1" applyBorder="1" applyAlignment="1">
      <alignment vertical="center"/>
    </xf>
    <xf numFmtId="37" fontId="12" fillId="0" borderId="11" xfId="0" applyNumberFormat="1" applyFont="1" applyFill="1" applyBorder="1" applyAlignment="1" applyProtection="1">
      <alignment vertical="center"/>
      <protection/>
    </xf>
    <xf numFmtId="176" fontId="0" fillId="0" borderId="0" xfId="0" applyNumberFormat="1" applyFont="1" applyFill="1" applyBorder="1" applyAlignment="1" applyProtection="1">
      <alignment vertical="center"/>
      <protection/>
    </xf>
    <xf numFmtId="179" fontId="0" fillId="0" borderId="0" xfId="0" applyNumberFormat="1" applyFont="1" applyFill="1" applyBorder="1" applyAlignment="1" applyProtection="1">
      <alignment horizontal="right" vertical="center"/>
      <protection/>
    </xf>
    <xf numFmtId="0" fontId="0" fillId="0" borderId="1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37" fontId="0" fillId="0" borderId="0" xfId="0" applyNumberFormat="1" applyFont="1" applyFill="1" applyBorder="1" applyAlignment="1" applyProtection="1">
      <alignment horizontal="center" vertical="center"/>
      <protection/>
    </xf>
    <xf numFmtId="176" fontId="0" fillId="0" borderId="0" xfId="0" applyNumberFormat="1" applyFont="1" applyFill="1" applyBorder="1" applyAlignment="1" applyProtection="1">
      <alignment horizontal="center" vertical="center"/>
      <protection/>
    </xf>
    <xf numFmtId="177" fontId="0" fillId="0" borderId="0" xfId="0" applyNumberFormat="1" applyFont="1" applyFill="1" applyBorder="1" applyAlignment="1" applyProtection="1">
      <alignment horizontal="right" vertical="center"/>
      <protection/>
    </xf>
    <xf numFmtId="176" fontId="0" fillId="0" borderId="0" xfId="0" applyNumberFormat="1" applyFont="1" applyFill="1" applyBorder="1" applyAlignment="1" applyProtection="1">
      <alignment horizontal="right" vertical="center"/>
      <protection/>
    </xf>
    <xf numFmtId="37" fontId="0" fillId="0" borderId="16" xfId="0" applyNumberFormat="1" applyFont="1" applyFill="1" applyBorder="1" applyAlignment="1" applyProtection="1">
      <alignment vertical="center"/>
      <protection/>
    </xf>
    <xf numFmtId="176" fontId="0" fillId="0" borderId="16" xfId="0" applyNumberFormat="1" applyFont="1" applyFill="1" applyBorder="1" applyAlignment="1" applyProtection="1">
      <alignment horizontal="right" vertical="center"/>
      <protection/>
    </xf>
    <xf numFmtId="37" fontId="12" fillId="0" borderId="20" xfId="0" applyNumberFormat="1" applyFont="1" applyFill="1" applyBorder="1" applyAlignment="1" applyProtection="1">
      <alignment vertical="center"/>
      <protection/>
    </xf>
    <xf numFmtId="37" fontId="12" fillId="0" borderId="13" xfId="0" applyNumberFormat="1" applyFont="1" applyFill="1" applyBorder="1" applyAlignment="1" applyProtection="1">
      <alignment vertical="center"/>
      <protection/>
    </xf>
    <xf numFmtId="179" fontId="12" fillId="0" borderId="13" xfId="0" applyNumberFormat="1" applyFont="1" applyFill="1" applyBorder="1" applyAlignment="1" applyProtection="1">
      <alignment horizontal="right" vertical="center"/>
      <protection/>
    </xf>
    <xf numFmtId="179" fontId="12" fillId="0" borderId="0" xfId="0" applyNumberFormat="1" applyFont="1" applyFill="1" applyBorder="1" applyAlignment="1" applyProtection="1">
      <alignment horizontal="right" vertical="center"/>
      <protection/>
    </xf>
    <xf numFmtId="191" fontId="0" fillId="0" borderId="13" xfId="0" applyNumberFormat="1" applyFont="1" applyFill="1" applyBorder="1" applyAlignment="1" applyProtection="1">
      <alignment horizontal="right" vertical="center"/>
      <protection/>
    </xf>
    <xf numFmtId="191" fontId="0" fillId="0" borderId="0" xfId="0" applyNumberFormat="1" applyFont="1" applyFill="1" applyBorder="1" applyAlignment="1" applyProtection="1">
      <alignment horizontal="right" vertical="center"/>
      <protection/>
    </xf>
    <xf numFmtId="191" fontId="0" fillId="0" borderId="23" xfId="0" applyNumberFormat="1" applyFont="1" applyFill="1" applyBorder="1" applyAlignment="1" applyProtection="1">
      <alignment horizontal="right" vertical="center"/>
      <protection/>
    </xf>
    <xf numFmtId="17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177" fontId="12" fillId="0" borderId="0" xfId="0" applyNumberFormat="1" applyFont="1" applyFill="1" applyBorder="1" applyAlignment="1" applyProtection="1">
      <alignment vertical="center"/>
      <protection/>
    </xf>
    <xf numFmtId="177" fontId="12" fillId="0" borderId="23" xfId="0" applyNumberFormat="1" applyFont="1" applyFill="1" applyBorder="1" applyAlignment="1" applyProtection="1">
      <alignment vertical="center"/>
      <protection/>
    </xf>
    <xf numFmtId="37" fontId="12" fillId="0" borderId="30" xfId="0" applyNumberFormat="1" applyFont="1" applyFill="1" applyBorder="1" applyAlignment="1" applyProtection="1">
      <alignment vertical="center"/>
      <protection/>
    </xf>
    <xf numFmtId="189" fontId="0" fillId="0" borderId="0" xfId="0" applyNumberFormat="1" applyFont="1" applyFill="1" applyBorder="1" applyAlignment="1" applyProtection="1">
      <alignment horizontal="right" vertical="center"/>
      <protection/>
    </xf>
    <xf numFmtId="37" fontId="0" fillId="0" borderId="11" xfId="0" applyNumberFormat="1" applyFont="1" applyFill="1" applyBorder="1" applyAlignment="1" applyProtection="1">
      <alignment horizontal="right" vertical="center"/>
      <protection/>
    </xf>
    <xf numFmtId="37" fontId="0" fillId="0" borderId="23" xfId="0" applyNumberFormat="1" applyFont="1" applyFill="1" applyBorder="1" applyAlignment="1" applyProtection="1">
      <alignment horizontal="right" vertical="center"/>
      <protection/>
    </xf>
    <xf numFmtId="38" fontId="12" fillId="0" borderId="20" xfId="0" applyNumberFormat="1" applyFont="1" applyFill="1" applyBorder="1" applyAlignment="1" applyProtection="1">
      <alignment horizontal="right" vertical="center"/>
      <protection/>
    </xf>
    <xf numFmtId="38" fontId="12" fillId="0" borderId="13" xfId="0" applyNumberFormat="1" applyFont="1" applyFill="1" applyBorder="1" applyAlignment="1" applyProtection="1">
      <alignment horizontal="right" vertical="center"/>
      <protection/>
    </xf>
    <xf numFmtId="189" fontId="12" fillId="0" borderId="0" xfId="0" applyNumberFormat="1" applyFont="1" applyFill="1" applyBorder="1" applyAlignment="1" applyProtection="1">
      <alignment horizontal="right" vertical="center"/>
      <protection/>
    </xf>
    <xf numFmtId="180" fontId="0" fillId="0" borderId="0" xfId="0" applyNumberFormat="1" applyFont="1" applyFill="1" applyBorder="1" applyAlignment="1" applyProtection="1">
      <alignment vertical="center"/>
      <protection/>
    </xf>
    <xf numFmtId="0" fontId="0" fillId="0" borderId="0" xfId="0" applyFont="1" applyFill="1" applyBorder="1" applyAlignment="1">
      <alignment horizontal="center" vertical="center"/>
    </xf>
    <xf numFmtId="38" fontId="0" fillId="0" borderId="0" xfId="0" applyNumberFormat="1" applyFont="1" applyFill="1" applyBorder="1" applyAlignment="1">
      <alignment horizontal="right" vertical="center"/>
    </xf>
    <xf numFmtId="185" fontId="0" fillId="0" borderId="0" xfId="0" applyNumberFormat="1" applyFont="1" applyFill="1" applyBorder="1" applyAlignment="1" applyProtection="1">
      <alignment vertical="center"/>
      <protection/>
    </xf>
    <xf numFmtId="186" fontId="0" fillId="0" borderId="0" xfId="0" applyNumberFormat="1" applyFont="1" applyFill="1" applyBorder="1" applyAlignment="1" applyProtection="1">
      <alignment vertical="center"/>
      <protection/>
    </xf>
    <xf numFmtId="182" fontId="0" fillId="0" borderId="0" xfId="0" applyNumberFormat="1" applyFont="1" applyFill="1" applyBorder="1" applyAlignment="1" applyProtection="1">
      <alignment vertical="center"/>
      <protection/>
    </xf>
    <xf numFmtId="183" fontId="0" fillId="0" borderId="0" xfId="0" applyNumberFormat="1" applyFont="1" applyFill="1" applyBorder="1" applyAlignment="1" applyProtection="1">
      <alignment horizontal="center" vertical="center"/>
      <protection/>
    </xf>
    <xf numFmtId="38" fontId="0" fillId="0" borderId="0" xfId="49" applyFont="1" applyFill="1" applyAlignment="1">
      <alignment/>
    </xf>
    <xf numFmtId="177" fontId="0" fillId="0" borderId="0" xfId="49" applyNumberFormat="1" applyFont="1" applyFill="1" applyBorder="1" applyAlignment="1" applyProtection="1">
      <alignment vertical="center"/>
      <protection/>
    </xf>
    <xf numFmtId="40" fontId="0" fillId="0" borderId="0" xfId="49" applyNumberFormat="1" applyFont="1" applyFill="1" applyBorder="1" applyAlignment="1" applyProtection="1">
      <alignment vertical="center"/>
      <protection/>
    </xf>
    <xf numFmtId="38" fontId="0" fillId="0" borderId="0" xfId="49" applyFont="1" applyFill="1" applyAlignment="1">
      <alignment horizontal="right"/>
    </xf>
    <xf numFmtId="177" fontId="0" fillId="0" borderId="0" xfId="49" applyNumberFormat="1" applyFont="1" applyFill="1" applyBorder="1" applyAlignment="1">
      <alignment vertical="center"/>
    </xf>
    <xf numFmtId="38" fontId="12" fillId="0" borderId="0" xfId="49" applyFont="1" applyFill="1" applyAlignment="1">
      <alignment/>
    </xf>
    <xf numFmtId="177" fontId="12" fillId="0" borderId="0" xfId="49" applyNumberFormat="1" applyFont="1" applyFill="1" applyAlignment="1">
      <alignment/>
    </xf>
    <xf numFmtId="40" fontId="12" fillId="0" borderId="0" xfId="49" applyNumberFormat="1" applyFont="1" applyFill="1" applyAlignment="1">
      <alignment/>
    </xf>
    <xf numFmtId="38" fontId="12" fillId="0" borderId="11" xfId="49" applyFont="1" applyFill="1" applyBorder="1" applyAlignment="1">
      <alignment/>
    </xf>
    <xf numFmtId="38" fontId="12" fillId="0" borderId="0" xfId="49" applyFont="1" applyFill="1" applyBorder="1" applyAlignment="1">
      <alignment/>
    </xf>
    <xf numFmtId="177" fontId="12" fillId="0" borderId="0" xfId="49" applyNumberFormat="1" applyFont="1" applyFill="1" applyBorder="1" applyAlignment="1">
      <alignment/>
    </xf>
    <xf numFmtId="40" fontId="12" fillId="0" borderId="0" xfId="49" applyNumberFormat="1" applyFont="1" applyFill="1" applyBorder="1" applyAlignment="1">
      <alignment/>
    </xf>
    <xf numFmtId="38" fontId="12" fillId="0" borderId="0" xfId="49" applyFont="1" applyFill="1" applyAlignment="1">
      <alignment horizontal="right"/>
    </xf>
    <xf numFmtId="0" fontId="7" fillId="0" borderId="0" xfId="0" applyFont="1" applyFill="1" applyBorder="1" applyAlignment="1">
      <alignment vertical="top"/>
    </xf>
    <xf numFmtId="0" fontId="0" fillId="0" borderId="0" xfId="0" applyFont="1" applyFill="1" applyBorder="1" applyAlignment="1">
      <alignment vertical="top"/>
    </xf>
    <xf numFmtId="0" fontId="7" fillId="0" borderId="0" xfId="0" applyFont="1" applyFill="1" applyBorder="1" applyAlignment="1">
      <alignment horizontal="right" vertical="top"/>
    </xf>
    <xf numFmtId="0" fontId="8" fillId="0" borderId="0" xfId="0" applyFont="1" applyFill="1" applyBorder="1" applyAlignment="1" applyProtection="1">
      <alignment horizontal="center" vertical="center"/>
      <protection/>
    </xf>
    <xf numFmtId="38" fontId="12" fillId="0" borderId="0" xfId="49" applyFont="1" applyFill="1" applyBorder="1" applyAlignment="1">
      <alignment horizontal="right" vertical="center"/>
    </xf>
    <xf numFmtId="38" fontId="12" fillId="0" borderId="0" xfId="0" applyNumberFormat="1" applyFont="1" applyFill="1" applyBorder="1" applyAlignment="1">
      <alignment vertical="center"/>
    </xf>
    <xf numFmtId="0" fontId="0" fillId="0" borderId="12" xfId="0" applyFont="1" applyFill="1" applyBorder="1" applyAlignment="1">
      <alignment horizontal="center" vertical="center"/>
    </xf>
    <xf numFmtId="38" fontId="0" fillId="0" borderId="0" xfId="49" applyFont="1" applyFill="1" applyBorder="1" applyAlignment="1">
      <alignment horizontal="right" vertical="center"/>
    </xf>
    <xf numFmtId="38" fontId="0" fillId="0" borderId="16" xfId="49" applyFont="1" applyFill="1" applyBorder="1" applyAlignment="1">
      <alignment horizontal="right" vertical="center"/>
    </xf>
    <xf numFmtId="37" fontId="0" fillId="0" borderId="11" xfId="0" applyNumberFormat="1" applyFont="1" applyFill="1" applyBorder="1" applyAlignment="1" applyProtection="1">
      <alignment horizontal="right" vertical="center"/>
      <protection/>
    </xf>
    <xf numFmtId="37" fontId="0" fillId="0" borderId="15"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wrapText="1"/>
      <protection/>
    </xf>
    <xf numFmtId="0" fontId="0" fillId="0" borderId="29" xfId="0" applyFont="1" applyFill="1" applyBorder="1" applyAlignment="1">
      <alignment horizontal="center" vertical="center" wrapText="1"/>
    </xf>
    <xf numFmtId="0" fontId="0" fillId="0" borderId="35" xfId="0"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34" xfId="0"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0" fillId="0" borderId="36" xfId="0" applyFont="1" applyFill="1" applyBorder="1" applyAlignment="1" applyProtection="1">
      <alignment horizontal="center" vertical="center"/>
      <protection/>
    </xf>
    <xf numFmtId="0" fontId="0" fillId="0" borderId="14" xfId="0" applyFont="1" applyFill="1" applyBorder="1" applyAlignment="1">
      <alignment horizontal="center" vertical="center"/>
    </xf>
    <xf numFmtId="0" fontId="0" fillId="0" borderId="35"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36" xfId="0" applyFont="1" applyFill="1" applyBorder="1" applyAlignment="1">
      <alignment horizontal="center" vertical="center"/>
    </xf>
    <xf numFmtId="0" fontId="1" fillId="0" borderId="0" xfId="0" applyFont="1" applyFill="1" applyAlignment="1">
      <alignment horizontal="center" vertical="center"/>
    </xf>
    <xf numFmtId="0" fontId="0" fillId="0" borderId="37"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18" xfId="0" applyFont="1" applyFill="1" applyBorder="1" applyAlignment="1" applyProtection="1">
      <alignment horizontal="center" vertical="center"/>
      <protection/>
    </xf>
    <xf numFmtId="0" fontId="0" fillId="0" borderId="18" xfId="0" applyFont="1" applyFill="1" applyBorder="1" applyAlignment="1">
      <alignment horizontal="center" vertical="center"/>
    </xf>
    <xf numFmtId="0" fontId="0" fillId="0" borderId="19" xfId="0"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0" fillId="0" borderId="13"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21" xfId="0" applyFont="1" applyFill="1" applyBorder="1" applyAlignment="1" applyProtection="1">
      <alignment horizontal="center" vertical="center"/>
      <protection/>
    </xf>
    <xf numFmtId="0" fontId="0" fillId="0" borderId="30" xfId="0" applyFont="1" applyFill="1" applyBorder="1" applyAlignment="1">
      <alignment horizontal="center" vertical="center"/>
    </xf>
    <xf numFmtId="0" fontId="0" fillId="0" borderId="15" xfId="0"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Fill="1" applyBorder="1" applyAlignment="1" applyProtection="1">
      <alignment horizontal="center" vertical="center"/>
      <protection/>
    </xf>
    <xf numFmtId="0" fontId="0" fillId="0" borderId="21" xfId="0" applyFont="1" applyFill="1" applyBorder="1" applyAlignment="1">
      <alignment horizontal="center" vertical="center"/>
    </xf>
    <xf numFmtId="0" fontId="0" fillId="0" borderId="36"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protection/>
    </xf>
    <xf numFmtId="37" fontId="0" fillId="0" borderId="17" xfId="0" applyNumberFormat="1" applyFont="1" applyFill="1" applyBorder="1" applyAlignment="1" applyProtection="1">
      <alignment horizontal="center" vertical="center"/>
      <protection/>
    </xf>
    <xf numFmtId="37" fontId="0" fillId="0" borderId="18" xfId="0" applyNumberFormat="1" applyFont="1" applyFill="1" applyBorder="1" applyAlignment="1" applyProtection="1">
      <alignment horizontal="center" vertical="center"/>
      <protection/>
    </xf>
    <xf numFmtId="37" fontId="0" fillId="0" borderId="27" xfId="0" applyNumberFormat="1" applyFont="1" applyFill="1" applyBorder="1" applyAlignment="1" applyProtection="1">
      <alignment horizontal="center" vertical="center"/>
      <protection/>
    </xf>
    <xf numFmtId="0" fontId="13" fillId="0" borderId="21" xfId="0" applyFont="1" applyFill="1" applyBorder="1" applyAlignment="1">
      <alignment horizontal="center" vertical="center"/>
    </xf>
    <xf numFmtId="0" fontId="13" fillId="0" borderId="38"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14" fillId="0" borderId="21" xfId="0" applyFont="1" applyFill="1" applyBorder="1" applyAlignment="1">
      <alignment horizontal="center" vertical="center" shrinkToFit="1"/>
    </xf>
    <xf numFmtId="0" fontId="14" fillId="0" borderId="30" xfId="0" applyFont="1" applyFill="1" applyBorder="1" applyAlignment="1">
      <alignment horizontal="center" vertical="center" shrinkToFit="1"/>
    </xf>
    <xf numFmtId="0" fontId="0" fillId="0" borderId="0" xfId="0" applyFont="1" applyFill="1" applyBorder="1" applyAlignment="1" applyProtection="1">
      <alignment horizontal="distributed" vertical="center"/>
      <protection/>
    </xf>
    <xf numFmtId="0" fontId="0" fillId="0" borderId="12" xfId="0" applyFont="1" applyFill="1" applyBorder="1" applyAlignment="1" applyProtection="1">
      <alignment horizontal="distributed" vertical="center"/>
      <protection/>
    </xf>
    <xf numFmtId="0" fontId="12" fillId="0" borderId="16" xfId="0"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0" fontId="12" fillId="0" borderId="30" xfId="0" applyFont="1" applyFill="1" applyBorder="1" applyAlignment="1" applyProtection="1">
      <alignment horizontal="center" vertical="center"/>
      <protection/>
    </xf>
    <xf numFmtId="0" fontId="12" fillId="0" borderId="38" xfId="0" applyFont="1" applyFill="1" applyBorder="1" applyAlignment="1" applyProtection="1">
      <alignment horizontal="center" vertical="center"/>
      <protection/>
    </xf>
    <xf numFmtId="0" fontId="12" fillId="0" borderId="0" xfId="0" applyFont="1" applyFill="1" applyBorder="1" applyAlignment="1" applyProtection="1">
      <alignment horizontal="distributed" vertical="center"/>
      <protection/>
    </xf>
    <xf numFmtId="0" fontId="12" fillId="0" borderId="12"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0" fontId="12" fillId="0" borderId="0" xfId="0" applyFont="1" applyFill="1" applyBorder="1" applyAlignment="1" applyProtection="1">
      <alignment horizontal="center" vertical="center"/>
      <protection/>
    </xf>
    <xf numFmtId="0" fontId="12" fillId="0" borderId="1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12" fillId="0" borderId="13" xfId="0" applyFont="1" applyFill="1" applyBorder="1" applyAlignment="1" applyProtection="1">
      <alignment horizontal="distributed" vertical="center"/>
      <protection/>
    </xf>
    <xf numFmtId="0" fontId="12" fillId="0" borderId="10" xfId="0" applyFont="1"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20" fillId="0" borderId="0" xfId="0" applyFont="1" applyFill="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20" fillId="0" borderId="0" xfId="0" applyFont="1" applyFill="1" applyAlignment="1">
      <alignment horizontal="center" vertical="center"/>
    </xf>
    <xf numFmtId="0" fontId="0" fillId="0" borderId="12"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0" xfId="0" applyFont="1" applyFill="1" applyAlignment="1" applyProtection="1">
      <alignment horizontal="center" vertical="center"/>
      <protection/>
    </xf>
    <xf numFmtId="0" fontId="0" fillId="0" borderId="16" xfId="0" applyFont="1" applyFill="1" applyBorder="1" applyAlignment="1" applyProtection="1">
      <alignment horizontal="center" vertical="center"/>
      <protection/>
    </xf>
    <xf numFmtId="189"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vertical="center"/>
    </xf>
    <xf numFmtId="0" fontId="0" fillId="0" borderId="12" xfId="0" applyBorder="1" applyAlignment="1">
      <alignment horizontal="distributed" vertical="center"/>
    </xf>
    <xf numFmtId="0" fontId="12" fillId="0" borderId="0" xfId="0" applyFont="1" applyFill="1" applyAlignment="1">
      <alignment horizontal="distributed" vertical="center"/>
    </xf>
    <xf numFmtId="0" fontId="10" fillId="0" borderId="0" xfId="0" applyFont="1" applyAlignment="1">
      <alignment vertical="center"/>
    </xf>
    <xf numFmtId="0" fontId="10" fillId="0" borderId="12" xfId="0" applyFont="1" applyBorder="1" applyAlignment="1">
      <alignment vertical="center"/>
    </xf>
    <xf numFmtId="0" fontId="0" fillId="0" borderId="16"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0" xfId="0" applyFont="1" applyFill="1" applyAlignment="1">
      <alignment horizontal="distributed" vertical="center"/>
    </xf>
    <xf numFmtId="0" fontId="0" fillId="0" borderId="0" xfId="0" applyAlignment="1">
      <alignment vertical="center"/>
    </xf>
    <xf numFmtId="0" fontId="0" fillId="0" borderId="12" xfId="0" applyBorder="1" applyAlignment="1">
      <alignment vertical="center"/>
    </xf>
    <xf numFmtId="0" fontId="0" fillId="0" borderId="27" xfId="0" applyFont="1" applyFill="1" applyBorder="1" applyAlignment="1">
      <alignment horizontal="center" vertical="center"/>
    </xf>
    <xf numFmtId="0" fontId="0" fillId="0" borderId="18" xfId="0" applyFont="1" applyFill="1" applyBorder="1" applyAlignment="1">
      <alignment horizontal="distributed" vertical="center"/>
    </xf>
    <xf numFmtId="0" fontId="0" fillId="0" borderId="27" xfId="0" applyFont="1" applyFill="1" applyBorder="1" applyAlignment="1">
      <alignment horizontal="distributed" vertical="center"/>
    </xf>
    <xf numFmtId="0" fontId="0" fillId="0" borderId="27" xfId="0" applyBorder="1" applyAlignment="1">
      <alignment horizontal="center" vertical="center"/>
    </xf>
    <xf numFmtId="37" fontId="0" fillId="0" borderId="0" xfId="0" applyNumberFormat="1" applyFont="1" applyFill="1" applyBorder="1" applyAlignment="1" applyProtection="1">
      <alignment horizontal="distributed" vertical="center"/>
      <protection/>
    </xf>
    <xf numFmtId="37" fontId="0" fillId="0" borderId="12"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wrapText="1"/>
      <protection/>
    </xf>
    <xf numFmtId="0" fontId="0" fillId="0" borderId="0" xfId="0" applyFont="1" applyFill="1" applyBorder="1" applyAlignment="1">
      <alignment horizontal="distributed" vertical="center" wrapText="1"/>
    </xf>
    <xf numFmtId="0" fontId="0" fillId="0" borderId="16" xfId="0" applyFont="1" applyFill="1" applyBorder="1" applyAlignment="1">
      <alignment horizontal="distributed" vertical="center" wrapText="1"/>
    </xf>
    <xf numFmtId="37" fontId="20" fillId="0" borderId="0" xfId="0" applyNumberFormat="1" applyFont="1" applyFill="1" applyBorder="1" applyAlignment="1" applyProtection="1">
      <alignment horizontal="center" vertical="center"/>
      <protection/>
    </xf>
    <xf numFmtId="0" fontId="20" fillId="0" borderId="0" xfId="0" applyFont="1" applyFill="1" applyBorder="1" applyAlignment="1">
      <alignment horizontal="center" vertical="center"/>
    </xf>
    <xf numFmtId="189" fontId="0" fillId="0" borderId="23" xfId="0" applyNumberFormat="1" applyFont="1" applyFill="1" applyBorder="1" applyAlignment="1" applyProtection="1">
      <alignment horizontal="right" vertical="center"/>
      <protection/>
    </xf>
    <xf numFmtId="0" fontId="0" fillId="0" borderId="23" xfId="0" applyFont="1" applyFill="1" applyBorder="1" applyAlignment="1">
      <alignment vertical="center"/>
    </xf>
    <xf numFmtId="37" fontId="10" fillId="0" borderId="13" xfId="0" applyNumberFormat="1" applyFont="1" applyFill="1" applyBorder="1" applyAlignment="1" applyProtection="1">
      <alignment horizontal="distributed" vertical="center"/>
      <protection/>
    </xf>
    <xf numFmtId="0" fontId="10" fillId="0" borderId="10" xfId="0" applyFont="1" applyFill="1" applyBorder="1" applyAlignment="1">
      <alignment horizontal="distributed" vertical="center"/>
    </xf>
    <xf numFmtId="37" fontId="0" fillId="0" borderId="37" xfId="0" applyNumberFormat="1" applyFont="1" applyFill="1" applyBorder="1" applyAlignment="1" applyProtection="1">
      <alignment horizontal="center" vertical="center"/>
      <protection/>
    </xf>
    <xf numFmtId="0" fontId="0" fillId="0" borderId="18" xfId="0" applyBorder="1" applyAlignment="1">
      <alignment horizontal="center" vertical="center"/>
    </xf>
    <xf numFmtId="0" fontId="0" fillId="0" borderId="21" xfId="0" applyFont="1" applyFill="1" applyBorder="1" applyAlignment="1">
      <alignment horizontal="distributed" vertical="center"/>
    </xf>
    <xf numFmtId="0" fontId="0" fillId="0" borderId="38" xfId="0" applyBorder="1" applyAlignment="1">
      <alignment vertical="center"/>
    </xf>
    <xf numFmtId="189" fontId="12" fillId="0" borderId="13" xfId="0" applyNumberFormat="1" applyFont="1" applyFill="1" applyBorder="1" applyAlignment="1" applyProtection="1">
      <alignment horizontal="right" vertical="center"/>
      <protection/>
    </xf>
    <xf numFmtId="0" fontId="12" fillId="0" borderId="13" xfId="0" applyFont="1" applyFill="1" applyBorder="1" applyAlignment="1">
      <alignment vertical="center"/>
    </xf>
    <xf numFmtId="0" fontId="0" fillId="0" borderId="14" xfId="0" applyFont="1" applyFill="1" applyBorder="1" applyAlignment="1">
      <alignment horizontal="center" vertical="center" wrapText="1"/>
    </xf>
    <xf numFmtId="0" fontId="13" fillId="0" borderId="34" xfId="0" applyFont="1" applyFill="1" applyBorder="1" applyAlignment="1" applyProtection="1">
      <alignment horizontal="distributed" vertical="center" wrapText="1"/>
      <protection/>
    </xf>
    <xf numFmtId="0" fontId="13" fillId="0" borderId="29" xfId="0" applyFont="1" applyFill="1" applyBorder="1" applyAlignment="1">
      <alignment horizontal="distributed" vertical="center" wrapText="1"/>
    </xf>
    <xf numFmtId="0" fontId="7" fillId="0" borderId="34" xfId="0" applyFont="1" applyFill="1" applyBorder="1" applyAlignment="1" applyProtection="1">
      <alignment horizontal="distributed" vertical="center" wrapText="1"/>
      <protection/>
    </xf>
    <xf numFmtId="0" fontId="7" fillId="0" borderId="29" xfId="0" applyFont="1" applyFill="1" applyBorder="1" applyAlignment="1">
      <alignment horizontal="distributed" vertical="center" wrapText="1"/>
    </xf>
    <xf numFmtId="0" fontId="0" fillId="0" borderId="35" xfId="0" applyFont="1" applyFill="1" applyBorder="1" applyAlignment="1" applyProtection="1">
      <alignment horizontal="distributed" vertical="center" wrapText="1"/>
      <protection/>
    </xf>
    <xf numFmtId="0" fontId="0" fillId="0" borderId="15" xfId="0" applyFont="1" applyFill="1" applyBorder="1" applyAlignment="1">
      <alignment horizontal="distributed" vertical="center" wrapText="1"/>
    </xf>
    <xf numFmtId="0" fontId="0" fillId="0" borderId="34" xfId="0" applyFont="1" applyFill="1" applyBorder="1" applyAlignment="1" applyProtection="1">
      <alignment horizontal="distributed" vertical="center" wrapText="1"/>
      <protection/>
    </xf>
    <xf numFmtId="0" fontId="0" fillId="0" borderId="29" xfId="0" applyFont="1" applyFill="1" applyBorder="1" applyAlignment="1">
      <alignment horizontal="distributed" vertical="center" wrapText="1"/>
    </xf>
    <xf numFmtId="0" fontId="0" fillId="0" borderId="1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29" xfId="0" applyFont="1" applyFill="1" applyBorder="1" applyAlignment="1">
      <alignment horizontal="center" vertical="center" wrapText="1"/>
    </xf>
    <xf numFmtId="0" fontId="13" fillId="0" borderId="34" xfId="0" applyFont="1" applyFill="1" applyBorder="1" applyAlignment="1" applyProtection="1">
      <alignment horizontal="center" vertical="center" wrapText="1"/>
      <protection/>
    </xf>
    <xf numFmtId="0" fontId="13" fillId="0" borderId="29" xfId="0" applyFont="1" applyFill="1" applyBorder="1" applyAlignment="1">
      <alignment horizontal="center" vertical="center" wrapText="1"/>
    </xf>
    <xf numFmtId="0" fontId="0" fillId="0" borderId="3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34"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161925</xdr:rowOff>
    </xdr:from>
    <xdr:to>
      <xdr:col>1</xdr:col>
      <xdr:colOff>104775</xdr:colOff>
      <xdr:row>9</xdr:row>
      <xdr:rowOff>190500</xdr:rowOff>
    </xdr:to>
    <xdr:sp>
      <xdr:nvSpPr>
        <xdr:cNvPr id="1" name="AutoShape 1"/>
        <xdr:cNvSpPr>
          <a:spLocks/>
        </xdr:cNvSpPr>
      </xdr:nvSpPr>
      <xdr:spPr>
        <a:xfrm>
          <a:off x="828675" y="1962150"/>
          <a:ext cx="95250" cy="581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10</xdr:row>
      <xdr:rowOff>161925</xdr:rowOff>
    </xdr:from>
    <xdr:to>
      <xdr:col>1</xdr:col>
      <xdr:colOff>95250</xdr:colOff>
      <xdr:row>11</xdr:row>
      <xdr:rowOff>190500</xdr:rowOff>
    </xdr:to>
    <xdr:sp>
      <xdr:nvSpPr>
        <xdr:cNvPr id="2" name="AutoShape 2"/>
        <xdr:cNvSpPr>
          <a:spLocks/>
        </xdr:cNvSpPr>
      </xdr:nvSpPr>
      <xdr:spPr>
        <a:xfrm>
          <a:off x="819150" y="2790825"/>
          <a:ext cx="95250"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12</xdr:row>
      <xdr:rowOff>152400</xdr:rowOff>
    </xdr:from>
    <xdr:to>
      <xdr:col>1</xdr:col>
      <xdr:colOff>104775</xdr:colOff>
      <xdr:row>13</xdr:row>
      <xdr:rowOff>142875</xdr:rowOff>
    </xdr:to>
    <xdr:sp>
      <xdr:nvSpPr>
        <xdr:cNvPr id="3" name="AutoShape 3"/>
        <xdr:cNvSpPr>
          <a:spLocks/>
        </xdr:cNvSpPr>
      </xdr:nvSpPr>
      <xdr:spPr>
        <a:xfrm>
          <a:off x="828675" y="3333750"/>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26</xdr:row>
      <xdr:rowOff>161925</xdr:rowOff>
    </xdr:from>
    <xdr:to>
      <xdr:col>1</xdr:col>
      <xdr:colOff>85725</xdr:colOff>
      <xdr:row>28</xdr:row>
      <xdr:rowOff>142875</xdr:rowOff>
    </xdr:to>
    <xdr:sp>
      <xdr:nvSpPr>
        <xdr:cNvPr id="4" name="AutoShape 4"/>
        <xdr:cNvSpPr>
          <a:spLocks/>
        </xdr:cNvSpPr>
      </xdr:nvSpPr>
      <xdr:spPr>
        <a:xfrm>
          <a:off x="819150" y="7210425"/>
          <a:ext cx="85725"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Q60"/>
  <sheetViews>
    <sheetView tabSelected="1" defaultGridColor="0" view="pageBreakPreview" zoomScale="60" zoomScalePageLayoutView="0" colorId="27" workbookViewId="0" topLeftCell="A8">
      <selection activeCell="A52" sqref="A52"/>
    </sheetView>
  </sheetViews>
  <sheetFormatPr defaultColWidth="8.796875" defaultRowHeight="15"/>
  <cols>
    <col min="1" max="1" width="17.3984375" style="10" customWidth="1"/>
    <col min="2" max="15" width="12.59765625" style="10" customWidth="1"/>
    <col min="16" max="17" width="10.59765625" style="10" customWidth="1"/>
    <col min="18" max="16384" width="9" style="10" customWidth="1"/>
  </cols>
  <sheetData>
    <row r="1" spans="1:15" s="244" customFormat="1" ht="19.5" customHeight="1">
      <c r="A1" s="243" t="s">
        <v>25</v>
      </c>
      <c r="O1" s="245" t="s">
        <v>26</v>
      </c>
    </row>
    <row r="2" spans="1:15" ht="24.75" customHeight="1">
      <c r="A2" s="254" t="s">
        <v>27</v>
      </c>
      <c r="B2" s="254"/>
      <c r="C2" s="254"/>
      <c r="D2" s="254"/>
      <c r="E2" s="254"/>
      <c r="F2" s="254"/>
      <c r="G2" s="254"/>
      <c r="H2" s="254"/>
      <c r="I2" s="254"/>
      <c r="J2" s="254"/>
      <c r="K2" s="254"/>
      <c r="L2" s="254"/>
      <c r="M2" s="254"/>
      <c r="N2" s="254"/>
      <c r="O2" s="246"/>
    </row>
    <row r="3" spans="1:15" ht="19.5" customHeight="1">
      <c r="A3" s="255" t="s">
        <v>28</v>
      </c>
      <c r="B3" s="255"/>
      <c r="C3" s="255"/>
      <c r="D3" s="255"/>
      <c r="E3" s="255"/>
      <c r="F3" s="255"/>
      <c r="G3" s="255"/>
      <c r="H3" s="255"/>
      <c r="I3" s="255"/>
      <c r="J3" s="255"/>
      <c r="K3" s="255"/>
      <c r="L3" s="255"/>
      <c r="M3" s="255"/>
      <c r="N3" s="255"/>
      <c r="O3" s="5"/>
    </row>
    <row r="4" spans="2:14" ht="18" customHeight="1" thickBot="1">
      <c r="B4" s="6"/>
      <c r="C4" s="6"/>
      <c r="D4" s="6"/>
      <c r="E4" s="6"/>
      <c r="F4" s="6"/>
      <c r="G4" s="6"/>
      <c r="H4" s="6"/>
      <c r="I4" s="6"/>
      <c r="J4" s="6"/>
      <c r="K4" s="6"/>
      <c r="L4" s="6"/>
      <c r="M4" s="6"/>
      <c r="N4" s="7" t="s">
        <v>0</v>
      </c>
    </row>
    <row r="5" spans="1:14" ht="15" customHeight="1">
      <c r="A5" s="262" t="s">
        <v>1</v>
      </c>
      <c r="B5" s="264" t="s">
        <v>2</v>
      </c>
      <c r="C5" s="262"/>
      <c r="D5" s="264" t="s">
        <v>3</v>
      </c>
      <c r="E5" s="266"/>
      <c r="F5" s="260" t="s">
        <v>29</v>
      </c>
      <c r="G5" s="260" t="s">
        <v>30</v>
      </c>
      <c r="H5" s="260" t="s">
        <v>4</v>
      </c>
      <c r="I5" s="260" t="s">
        <v>5</v>
      </c>
      <c r="J5" s="260" t="s">
        <v>6</v>
      </c>
      <c r="K5" s="260" t="s">
        <v>7</v>
      </c>
      <c r="L5" s="260" t="s">
        <v>8</v>
      </c>
      <c r="M5" s="260" t="s">
        <v>9</v>
      </c>
      <c r="N5" s="264" t="s">
        <v>10</v>
      </c>
    </row>
    <row r="6" spans="1:14" ht="15" customHeight="1">
      <c r="A6" s="263"/>
      <c r="B6" s="265"/>
      <c r="C6" s="263"/>
      <c r="D6" s="265"/>
      <c r="E6" s="263"/>
      <c r="F6" s="261"/>
      <c r="G6" s="261"/>
      <c r="H6" s="261"/>
      <c r="I6" s="261"/>
      <c r="J6" s="261"/>
      <c r="K6" s="261"/>
      <c r="L6" s="261"/>
      <c r="M6" s="261"/>
      <c r="N6" s="265"/>
    </row>
    <row r="7" spans="1:14" ht="15" customHeight="1">
      <c r="A7" s="8" t="s">
        <v>31</v>
      </c>
      <c r="C7" s="186">
        <f>SUM(E7:N7)</f>
        <v>9229924</v>
      </c>
      <c r="E7" s="11">
        <v>3542261</v>
      </c>
      <c r="F7" s="11">
        <v>424055</v>
      </c>
      <c r="G7" s="11">
        <v>1173446</v>
      </c>
      <c r="H7" s="11">
        <v>97657</v>
      </c>
      <c r="I7" s="11">
        <v>173366</v>
      </c>
      <c r="J7" s="11">
        <v>951133</v>
      </c>
      <c r="K7" s="11">
        <v>15105</v>
      </c>
      <c r="L7" s="11">
        <v>455141</v>
      </c>
      <c r="M7" s="11">
        <v>2378570</v>
      </c>
      <c r="N7" s="11">
        <v>19190</v>
      </c>
    </row>
    <row r="8" spans="1:14" ht="15" customHeight="1">
      <c r="A8" s="12" t="s">
        <v>32</v>
      </c>
      <c r="C8" s="186">
        <f>SUM(E8:N8)</f>
        <v>9212558</v>
      </c>
      <c r="E8" s="11">
        <v>3756987</v>
      </c>
      <c r="F8" s="11">
        <v>209342</v>
      </c>
      <c r="G8" s="11">
        <v>1193504</v>
      </c>
      <c r="H8" s="11">
        <v>67531</v>
      </c>
      <c r="I8" s="11">
        <v>186480</v>
      </c>
      <c r="J8" s="11">
        <v>966579</v>
      </c>
      <c r="K8" s="11">
        <v>3592</v>
      </c>
      <c r="L8" s="11">
        <v>497937</v>
      </c>
      <c r="M8" s="11">
        <v>2314593</v>
      </c>
      <c r="N8" s="11">
        <v>16013</v>
      </c>
    </row>
    <row r="9" spans="1:14" ht="15" customHeight="1">
      <c r="A9" s="12" t="s">
        <v>11</v>
      </c>
      <c r="C9" s="186">
        <f>SUM(E9:N9)</f>
        <v>9035295</v>
      </c>
      <c r="E9" s="11">
        <v>3758961</v>
      </c>
      <c r="F9" s="11">
        <v>49106</v>
      </c>
      <c r="G9" s="11">
        <v>1239869</v>
      </c>
      <c r="H9" s="11">
        <v>62155</v>
      </c>
      <c r="I9" s="11">
        <v>198715</v>
      </c>
      <c r="J9" s="11">
        <v>964081</v>
      </c>
      <c r="K9" s="13" t="s">
        <v>12</v>
      </c>
      <c r="L9" s="11">
        <v>475318</v>
      </c>
      <c r="M9" s="11">
        <v>2269384</v>
      </c>
      <c r="N9" s="11">
        <v>17706</v>
      </c>
    </row>
    <row r="10" spans="1:16" ht="15" customHeight="1">
      <c r="A10" s="12" t="s">
        <v>13</v>
      </c>
      <c r="C10" s="186">
        <f>SUM(E10:N10)</f>
        <v>8952301</v>
      </c>
      <c r="E10" s="11">
        <v>3757680</v>
      </c>
      <c r="F10" s="11">
        <v>48059</v>
      </c>
      <c r="G10" s="11">
        <v>1262069</v>
      </c>
      <c r="H10" s="11">
        <v>55828</v>
      </c>
      <c r="I10" s="11">
        <v>203056</v>
      </c>
      <c r="J10" s="11">
        <v>973938</v>
      </c>
      <c r="K10" s="13" t="s">
        <v>12</v>
      </c>
      <c r="L10" s="11">
        <v>429298</v>
      </c>
      <c r="M10" s="11">
        <v>2203000</v>
      </c>
      <c r="N10" s="11">
        <v>19373</v>
      </c>
      <c r="P10" s="54"/>
    </row>
    <row r="11" spans="1:16" s="147" customFormat="1" ht="15" customHeight="1">
      <c r="A11" s="146" t="s">
        <v>33</v>
      </c>
      <c r="C11" s="189">
        <f>SUM(E11:N11)</f>
        <v>8760434</v>
      </c>
      <c r="E11" s="51">
        <v>3779247</v>
      </c>
      <c r="F11" s="247" t="s">
        <v>12</v>
      </c>
      <c r="G11" s="51">
        <v>1283720</v>
      </c>
      <c r="H11" s="51">
        <v>46962</v>
      </c>
      <c r="I11" s="51">
        <v>212993</v>
      </c>
      <c r="J11" s="51">
        <v>976404</v>
      </c>
      <c r="K11" s="182" t="s">
        <v>12</v>
      </c>
      <c r="L11" s="51">
        <v>383491</v>
      </c>
      <c r="M11" s="51">
        <v>2062177</v>
      </c>
      <c r="N11" s="51">
        <v>15440</v>
      </c>
      <c r="P11" s="248"/>
    </row>
    <row r="12" spans="1:16" ht="15" customHeight="1">
      <c r="A12" s="249"/>
      <c r="B12" s="9"/>
      <c r="C12" s="187"/>
      <c r="D12" s="16"/>
      <c r="P12" s="54"/>
    </row>
    <row r="13" spans="1:16" ht="15" customHeight="1">
      <c r="A13" s="17" t="s">
        <v>423</v>
      </c>
      <c r="B13" s="9"/>
      <c r="C13" s="186">
        <f>SUM(E13:N13)</f>
        <v>6726542</v>
      </c>
      <c r="D13" s="11"/>
      <c r="E13" s="250">
        <v>3784597</v>
      </c>
      <c r="F13" s="250" t="s">
        <v>12</v>
      </c>
      <c r="G13" s="250">
        <v>1269920</v>
      </c>
      <c r="H13" s="250">
        <v>56412</v>
      </c>
      <c r="I13" s="250">
        <v>206225</v>
      </c>
      <c r="J13" s="250">
        <v>975192</v>
      </c>
      <c r="K13" s="250" t="s">
        <v>12</v>
      </c>
      <c r="L13" s="250">
        <v>419930</v>
      </c>
      <c r="M13" s="250" t="s">
        <v>14</v>
      </c>
      <c r="N13" s="250">
        <v>14266</v>
      </c>
      <c r="P13" s="54"/>
    </row>
    <row r="14" spans="1:16" ht="15" customHeight="1">
      <c r="A14" s="12" t="s">
        <v>424</v>
      </c>
      <c r="B14" s="9"/>
      <c r="C14" s="186">
        <f>SUM(E14:N14)</f>
        <v>6715998</v>
      </c>
      <c r="D14" s="11"/>
      <c r="E14" s="250">
        <v>3758698</v>
      </c>
      <c r="F14" s="250" t="s">
        <v>12</v>
      </c>
      <c r="G14" s="250">
        <v>1270187</v>
      </c>
      <c r="H14" s="250">
        <v>56279</v>
      </c>
      <c r="I14" s="250">
        <v>204880</v>
      </c>
      <c r="J14" s="250">
        <v>976053</v>
      </c>
      <c r="K14" s="250" t="s">
        <v>12</v>
      </c>
      <c r="L14" s="250">
        <v>436464</v>
      </c>
      <c r="M14" s="250" t="s">
        <v>14</v>
      </c>
      <c r="N14" s="250">
        <v>13437</v>
      </c>
      <c r="P14" s="54"/>
    </row>
    <row r="15" spans="1:16" ht="15" customHeight="1">
      <c r="A15" s="12" t="s">
        <v>425</v>
      </c>
      <c r="B15" s="9"/>
      <c r="C15" s="186">
        <f>SUM(E15:N15)</f>
        <v>6776305</v>
      </c>
      <c r="D15" s="11"/>
      <c r="E15" s="250">
        <v>3773989</v>
      </c>
      <c r="F15" s="250" t="s">
        <v>12</v>
      </c>
      <c r="G15" s="250">
        <v>1284092</v>
      </c>
      <c r="H15" s="250">
        <v>56075</v>
      </c>
      <c r="I15" s="250">
        <v>210422</v>
      </c>
      <c r="J15" s="250">
        <v>986313</v>
      </c>
      <c r="K15" s="250" t="s">
        <v>12</v>
      </c>
      <c r="L15" s="250">
        <v>450735</v>
      </c>
      <c r="M15" s="250" t="s">
        <v>14</v>
      </c>
      <c r="N15" s="250">
        <v>14679</v>
      </c>
      <c r="P15" s="54"/>
    </row>
    <row r="16" spans="1:16" ht="15" customHeight="1">
      <c r="A16" s="12" t="s">
        <v>426</v>
      </c>
      <c r="B16" s="9"/>
      <c r="C16" s="186">
        <f>SUM(E16:N16)</f>
        <v>6732160</v>
      </c>
      <c r="D16" s="11"/>
      <c r="E16" s="250">
        <v>3746114</v>
      </c>
      <c r="F16" s="250" t="s">
        <v>12</v>
      </c>
      <c r="G16" s="250">
        <v>1280039</v>
      </c>
      <c r="H16" s="250">
        <v>56938</v>
      </c>
      <c r="I16" s="250">
        <v>209672</v>
      </c>
      <c r="J16" s="250">
        <v>985812</v>
      </c>
      <c r="K16" s="250" t="s">
        <v>12</v>
      </c>
      <c r="L16" s="250">
        <v>439160</v>
      </c>
      <c r="M16" s="250" t="s">
        <v>14</v>
      </c>
      <c r="N16" s="250">
        <v>14425</v>
      </c>
      <c r="P16" s="54"/>
    </row>
    <row r="17" spans="1:16" ht="15" customHeight="1">
      <c r="A17" s="17"/>
      <c r="B17" s="9"/>
      <c r="C17" s="185"/>
      <c r="D17" s="16"/>
      <c r="E17" s="250"/>
      <c r="F17" s="250"/>
      <c r="G17" s="250"/>
      <c r="H17" s="250"/>
      <c r="I17" s="250"/>
      <c r="J17" s="250"/>
      <c r="K17" s="250"/>
      <c r="L17" s="250"/>
      <c r="M17" s="250"/>
      <c r="N17" s="250"/>
      <c r="P17" s="54"/>
    </row>
    <row r="18" spans="1:16" ht="15" customHeight="1">
      <c r="A18" s="12" t="s">
        <v>427</v>
      </c>
      <c r="B18" s="9"/>
      <c r="C18" s="186">
        <f>SUM(E18:N18)</f>
        <v>6725621</v>
      </c>
      <c r="D18" s="11"/>
      <c r="E18" s="250">
        <v>3765111</v>
      </c>
      <c r="F18" s="250" t="s">
        <v>12</v>
      </c>
      <c r="G18" s="250">
        <v>1282233</v>
      </c>
      <c r="H18" s="250">
        <v>56432</v>
      </c>
      <c r="I18" s="250">
        <v>208305</v>
      </c>
      <c r="J18" s="250">
        <v>987516</v>
      </c>
      <c r="K18" s="250" t="s">
        <v>12</v>
      </c>
      <c r="L18" s="250">
        <v>412543</v>
      </c>
      <c r="M18" s="250" t="s">
        <v>14</v>
      </c>
      <c r="N18" s="250">
        <v>13481</v>
      </c>
      <c r="P18" s="54"/>
    </row>
    <row r="19" spans="1:16" ht="15" customHeight="1">
      <c r="A19" s="12" t="s">
        <v>428</v>
      </c>
      <c r="B19" s="9"/>
      <c r="C19" s="186">
        <f>SUM(E19:N19)</f>
        <v>6649153</v>
      </c>
      <c r="D19" s="11"/>
      <c r="E19" s="250">
        <v>3719591</v>
      </c>
      <c r="F19" s="250" t="s">
        <v>12</v>
      </c>
      <c r="G19" s="250">
        <v>1277105</v>
      </c>
      <c r="H19" s="250">
        <v>56527</v>
      </c>
      <c r="I19" s="250">
        <v>206708</v>
      </c>
      <c r="J19" s="250">
        <v>988663</v>
      </c>
      <c r="K19" s="250" t="s">
        <v>12</v>
      </c>
      <c r="L19" s="250">
        <v>384148</v>
      </c>
      <c r="M19" s="250" t="s">
        <v>14</v>
      </c>
      <c r="N19" s="250">
        <v>16411</v>
      </c>
      <c r="P19" s="54"/>
    </row>
    <row r="20" spans="1:16" ht="15" customHeight="1">
      <c r="A20" s="12" t="s">
        <v>429</v>
      </c>
      <c r="B20" s="9"/>
      <c r="C20" s="186">
        <f>SUM(E20:N20)</f>
        <v>6663946</v>
      </c>
      <c r="D20" s="11"/>
      <c r="E20" s="250">
        <v>3737917</v>
      </c>
      <c r="F20" s="250" t="s">
        <v>12</v>
      </c>
      <c r="G20" s="250">
        <v>1277552</v>
      </c>
      <c r="H20" s="250">
        <v>56156</v>
      </c>
      <c r="I20" s="250">
        <v>207434</v>
      </c>
      <c r="J20" s="250">
        <v>994726</v>
      </c>
      <c r="K20" s="250" t="s">
        <v>12</v>
      </c>
      <c r="L20" s="250">
        <v>376862</v>
      </c>
      <c r="M20" s="250" t="s">
        <v>14</v>
      </c>
      <c r="N20" s="250">
        <v>13299</v>
      </c>
      <c r="P20" s="54"/>
    </row>
    <row r="21" spans="1:16" ht="15" customHeight="1">
      <c r="A21" s="12" t="s">
        <v>430</v>
      </c>
      <c r="B21" s="9"/>
      <c r="C21" s="186">
        <f>SUM(E21:N21)</f>
        <v>6632535</v>
      </c>
      <c r="D21" s="11"/>
      <c r="E21" s="250">
        <v>3734581</v>
      </c>
      <c r="F21" s="250" t="s">
        <v>12</v>
      </c>
      <c r="G21" s="250">
        <v>1269250</v>
      </c>
      <c r="H21" s="250">
        <v>55950</v>
      </c>
      <c r="I21" s="250">
        <v>206309</v>
      </c>
      <c r="J21" s="250">
        <v>985964</v>
      </c>
      <c r="K21" s="250" t="s">
        <v>12</v>
      </c>
      <c r="L21" s="250">
        <v>366580</v>
      </c>
      <c r="M21" s="250" t="s">
        <v>14</v>
      </c>
      <c r="N21" s="250">
        <v>13901</v>
      </c>
      <c r="P21" s="54"/>
    </row>
    <row r="22" spans="1:16" ht="15" customHeight="1">
      <c r="A22" s="17"/>
      <c r="B22" s="9"/>
      <c r="C22" s="185"/>
      <c r="D22" s="16"/>
      <c r="E22" s="250"/>
      <c r="F22" s="250"/>
      <c r="G22" s="250"/>
      <c r="H22" s="250"/>
      <c r="I22" s="250"/>
      <c r="J22" s="250"/>
      <c r="K22" s="250"/>
      <c r="L22" s="250"/>
      <c r="M22" s="250"/>
      <c r="N22" s="250"/>
      <c r="P22" s="54"/>
    </row>
    <row r="23" spans="1:16" ht="15" customHeight="1">
      <c r="A23" s="12" t="s">
        <v>431</v>
      </c>
      <c r="B23" s="9"/>
      <c r="C23" s="186">
        <f>SUM(E23:N23)</f>
        <v>6723133</v>
      </c>
      <c r="D23" s="11"/>
      <c r="E23" s="250">
        <v>3780139</v>
      </c>
      <c r="F23" s="250" t="s">
        <v>12</v>
      </c>
      <c r="G23" s="250">
        <v>1283198</v>
      </c>
      <c r="H23" s="250">
        <v>55731</v>
      </c>
      <c r="I23" s="250">
        <v>211230</v>
      </c>
      <c r="J23" s="250">
        <v>1002070</v>
      </c>
      <c r="K23" s="250" t="s">
        <v>12</v>
      </c>
      <c r="L23" s="250">
        <v>375964</v>
      </c>
      <c r="M23" s="250" t="s">
        <v>14</v>
      </c>
      <c r="N23" s="250">
        <v>14801</v>
      </c>
      <c r="P23" s="54"/>
    </row>
    <row r="24" spans="1:16" ht="15" customHeight="1">
      <c r="A24" s="17" t="s">
        <v>420</v>
      </c>
      <c r="B24" s="9"/>
      <c r="C24" s="186">
        <f>SUM(E24:N24)</f>
        <v>6634528</v>
      </c>
      <c r="D24" s="11"/>
      <c r="E24" s="250">
        <v>3713984</v>
      </c>
      <c r="F24" s="250" t="s">
        <v>12</v>
      </c>
      <c r="G24" s="250">
        <v>1271921</v>
      </c>
      <c r="H24" s="250">
        <v>52926</v>
      </c>
      <c r="I24" s="250">
        <v>210168</v>
      </c>
      <c r="J24" s="250">
        <v>987308</v>
      </c>
      <c r="K24" s="250" t="s">
        <v>12</v>
      </c>
      <c r="L24" s="250">
        <v>384324</v>
      </c>
      <c r="M24" s="250" t="s">
        <v>14</v>
      </c>
      <c r="N24" s="250">
        <v>13897</v>
      </c>
      <c r="P24" s="54"/>
    </row>
    <row r="25" spans="1:16" ht="15" customHeight="1">
      <c r="A25" s="12" t="s">
        <v>421</v>
      </c>
      <c r="B25" s="9"/>
      <c r="C25" s="186">
        <f>SUM(E25:N25)</f>
        <v>6671357</v>
      </c>
      <c r="D25" s="11"/>
      <c r="E25" s="250">
        <v>3740773</v>
      </c>
      <c r="F25" s="250" t="s">
        <v>12</v>
      </c>
      <c r="G25" s="250">
        <v>1278230</v>
      </c>
      <c r="H25" s="250">
        <v>47758</v>
      </c>
      <c r="I25" s="250">
        <v>215406</v>
      </c>
      <c r="J25" s="250">
        <v>990731</v>
      </c>
      <c r="K25" s="250" t="s">
        <v>12</v>
      </c>
      <c r="L25" s="250">
        <v>383716</v>
      </c>
      <c r="M25" s="250" t="s">
        <v>14</v>
      </c>
      <c r="N25" s="250">
        <v>14743</v>
      </c>
      <c r="P25" s="54"/>
    </row>
    <row r="26" spans="1:16" ht="15" customHeight="1">
      <c r="A26" s="23" t="s">
        <v>422</v>
      </c>
      <c r="B26" s="24"/>
      <c r="C26" s="188">
        <f>SUM(E26:N26)</f>
        <v>8760434</v>
      </c>
      <c r="D26" s="25"/>
      <c r="E26" s="251">
        <v>3779247</v>
      </c>
      <c r="F26" s="251" t="s">
        <v>12</v>
      </c>
      <c r="G26" s="251">
        <v>1283720</v>
      </c>
      <c r="H26" s="251">
        <v>46962</v>
      </c>
      <c r="I26" s="251">
        <v>212993</v>
      </c>
      <c r="J26" s="251">
        <v>976404</v>
      </c>
      <c r="K26" s="251" t="s">
        <v>12</v>
      </c>
      <c r="L26" s="251">
        <v>383491</v>
      </c>
      <c r="M26" s="251">
        <v>2062177</v>
      </c>
      <c r="N26" s="251">
        <v>15440</v>
      </c>
      <c r="P26" s="54"/>
    </row>
    <row r="27" ht="15" customHeight="1"/>
    <row r="28" ht="15" customHeight="1"/>
    <row r="29" spans="1:15" ht="15" customHeight="1">
      <c r="A29" s="255" t="s">
        <v>35</v>
      </c>
      <c r="B29" s="255"/>
      <c r="C29" s="255"/>
      <c r="D29" s="255"/>
      <c r="E29" s="255"/>
      <c r="F29" s="255"/>
      <c r="G29" s="255"/>
      <c r="H29" s="255"/>
      <c r="I29" s="255"/>
      <c r="J29" s="255"/>
      <c r="K29" s="255"/>
      <c r="L29" s="255"/>
      <c r="M29" s="255"/>
      <c r="N29" s="255"/>
      <c r="O29" s="255"/>
    </row>
    <row r="30" spans="2:15" ht="15" customHeight="1" thickBot="1">
      <c r="B30" s="6"/>
      <c r="C30" s="6"/>
      <c r="D30" s="6"/>
      <c r="E30" s="6"/>
      <c r="F30" s="6"/>
      <c r="G30" s="6"/>
      <c r="H30" s="6"/>
      <c r="I30" s="6"/>
      <c r="J30" s="6"/>
      <c r="K30" s="6"/>
      <c r="L30" s="6"/>
      <c r="M30" s="6"/>
      <c r="N30" s="6"/>
      <c r="O30" s="7" t="s">
        <v>0</v>
      </c>
    </row>
    <row r="31" spans="1:15" ht="15" customHeight="1">
      <c r="A31" s="262" t="s">
        <v>1</v>
      </c>
      <c r="B31" s="260" t="s">
        <v>16</v>
      </c>
      <c r="C31" s="260" t="s">
        <v>17</v>
      </c>
      <c r="D31" s="260" t="s">
        <v>18</v>
      </c>
      <c r="E31" s="260" t="s">
        <v>19</v>
      </c>
      <c r="F31" s="260" t="s">
        <v>4</v>
      </c>
      <c r="G31" s="260" t="s">
        <v>5</v>
      </c>
      <c r="H31" s="260" t="s">
        <v>6</v>
      </c>
      <c r="I31" s="260" t="s">
        <v>7</v>
      </c>
      <c r="J31" s="260" t="s">
        <v>10</v>
      </c>
      <c r="K31" s="256" t="s">
        <v>20</v>
      </c>
      <c r="L31" s="256" t="s">
        <v>21</v>
      </c>
      <c r="M31" s="260" t="s">
        <v>8</v>
      </c>
      <c r="N31" s="256" t="s">
        <v>22</v>
      </c>
      <c r="O31" s="258" t="s">
        <v>23</v>
      </c>
    </row>
    <row r="32" spans="1:15" ht="15" customHeight="1">
      <c r="A32" s="263"/>
      <c r="B32" s="261"/>
      <c r="C32" s="261"/>
      <c r="D32" s="261"/>
      <c r="E32" s="261"/>
      <c r="F32" s="261"/>
      <c r="G32" s="261"/>
      <c r="H32" s="261"/>
      <c r="I32" s="261"/>
      <c r="J32" s="261"/>
      <c r="K32" s="257"/>
      <c r="L32" s="257"/>
      <c r="M32" s="261"/>
      <c r="N32" s="257"/>
      <c r="O32" s="259"/>
    </row>
    <row r="33" spans="1:15" ht="15" customHeight="1">
      <c r="A33" s="8" t="s">
        <v>31</v>
      </c>
      <c r="B33" s="184">
        <v>5393043</v>
      </c>
      <c r="C33" s="11">
        <v>2589629</v>
      </c>
      <c r="D33" s="11">
        <v>269319</v>
      </c>
      <c r="E33" s="11">
        <v>820371</v>
      </c>
      <c r="F33" s="11">
        <v>50352</v>
      </c>
      <c r="G33" s="11">
        <v>97737</v>
      </c>
      <c r="H33" s="11">
        <v>258356</v>
      </c>
      <c r="I33" s="11">
        <v>4878</v>
      </c>
      <c r="J33" s="11">
        <v>121643</v>
      </c>
      <c r="K33" s="11">
        <v>109783</v>
      </c>
      <c r="L33" s="11">
        <v>134495</v>
      </c>
      <c r="M33" s="11">
        <v>189987</v>
      </c>
      <c r="N33" s="11">
        <v>186868</v>
      </c>
      <c r="O33" s="11">
        <v>559625</v>
      </c>
    </row>
    <row r="34" spans="1:15" ht="19.5" customHeight="1">
      <c r="A34" s="12" t="s">
        <v>32</v>
      </c>
      <c r="B34" s="184">
        <v>5344615</v>
      </c>
      <c r="C34" s="11">
        <v>2599542</v>
      </c>
      <c r="D34" s="11">
        <v>239323</v>
      </c>
      <c r="E34" s="11">
        <v>785231</v>
      </c>
      <c r="F34" s="11">
        <v>33144</v>
      </c>
      <c r="G34" s="11">
        <v>100971</v>
      </c>
      <c r="H34" s="185">
        <v>265652</v>
      </c>
      <c r="I34" s="11">
        <v>1418</v>
      </c>
      <c r="J34" s="11">
        <v>115036</v>
      </c>
      <c r="K34" s="11">
        <v>111367</v>
      </c>
      <c r="L34" s="11">
        <v>133582</v>
      </c>
      <c r="M34" s="11">
        <v>195433</v>
      </c>
      <c r="N34" s="11">
        <v>173753</v>
      </c>
      <c r="O34" s="11">
        <v>590163</v>
      </c>
    </row>
    <row r="35" spans="1:15" ht="18" customHeight="1">
      <c r="A35" s="12" t="s">
        <v>11</v>
      </c>
      <c r="B35" s="184">
        <v>5044315</v>
      </c>
      <c r="C35" s="11">
        <v>2624096</v>
      </c>
      <c r="D35" s="11">
        <v>46680</v>
      </c>
      <c r="E35" s="11">
        <v>789027</v>
      </c>
      <c r="F35" s="11">
        <v>29260</v>
      </c>
      <c r="G35" s="11">
        <v>108363</v>
      </c>
      <c r="H35" s="11">
        <v>267995</v>
      </c>
      <c r="I35" s="13" t="s">
        <v>12</v>
      </c>
      <c r="J35" s="11">
        <v>107335</v>
      </c>
      <c r="K35" s="11">
        <v>106481</v>
      </c>
      <c r="L35" s="11">
        <v>119844</v>
      </c>
      <c r="M35" s="11">
        <v>188106</v>
      </c>
      <c r="N35" s="11">
        <v>160009</v>
      </c>
      <c r="O35" s="11">
        <v>497119</v>
      </c>
    </row>
    <row r="36" spans="1:17" ht="15" customHeight="1">
      <c r="A36" s="12" t="s">
        <v>13</v>
      </c>
      <c r="B36" s="184">
        <v>4984248</v>
      </c>
      <c r="C36" s="11">
        <v>2644229</v>
      </c>
      <c r="D36" s="11">
        <v>46474</v>
      </c>
      <c r="E36" s="11">
        <v>783670</v>
      </c>
      <c r="F36" s="11">
        <v>26118</v>
      </c>
      <c r="G36" s="11">
        <v>113942</v>
      </c>
      <c r="H36" s="11">
        <v>266577</v>
      </c>
      <c r="I36" s="13" t="s">
        <v>12</v>
      </c>
      <c r="J36" s="11">
        <v>106988</v>
      </c>
      <c r="K36" s="11">
        <v>108567</v>
      </c>
      <c r="L36" s="11">
        <v>122284</v>
      </c>
      <c r="M36" s="11">
        <v>187376</v>
      </c>
      <c r="N36" s="11">
        <v>147624</v>
      </c>
      <c r="O36" s="11">
        <v>430399</v>
      </c>
      <c r="Q36" s="54"/>
    </row>
    <row r="37" spans="1:17" s="147" customFormat="1" ht="15" customHeight="1">
      <c r="A37" s="146" t="s">
        <v>33</v>
      </c>
      <c r="B37" s="182" t="s">
        <v>34</v>
      </c>
      <c r="C37" s="51">
        <v>2623922</v>
      </c>
      <c r="D37" s="182" t="s">
        <v>34</v>
      </c>
      <c r="E37" s="51">
        <v>785966</v>
      </c>
      <c r="F37" s="51">
        <v>20695</v>
      </c>
      <c r="G37" s="51">
        <v>118936</v>
      </c>
      <c r="H37" s="51">
        <v>265595</v>
      </c>
      <c r="I37" s="182" t="s">
        <v>12</v>
      </c>
      <c r="J37" s="182" t="s">
        <v>12</v>
      </c>
      <c r="K37" s="182" t="s">
        <v>12</v>
      </c>
      <c r="L37" s="182" t="s">
        <v>12</v>
      </c>
      <c r="M37" s="51">
        <v>182849</v>
      </c>
      <c r="N37" s="51">
        <v>131738</v>
      </c>
      <c r="O37" s="182" t="s">
        <v>12</v>
      </c>
      <c r="Q37" s="189"/>
    </row>
    <row r="38" spans="1:15" ht="15" customHeight="1">
      <c r="A38" s="249"/>
      <c r="B38" s="9"/>
      <c r="I38" s="14"/>
      <c r="J38" s="14"/>
      <c r="K38" s="14"/>
      <c r="L38" s="14"/>
      <c r="M38" s="14"/>
      <c r="N38" s="14"/>
      <c r="O38" s="14"/>
    </row>
    <row r="39" spans="1:17" ht="15" customHeight="1">
      <c r="A39" s="17" t="s">
        <v>423</v>
      </c>
      <c r="B39" s="184">
        <f>SUM(C39:O39)</f>
        <v>4870201</v>
      </c>
      <c r="C39" s="250">
        <v>2592600</v>
      </c>
      <c r="D39" s="250" t="s">
        <v>12</v>
      </c>
      <c r="E39" s="250">
        <v>783822</v>
      </c>
      <c r="F39" s="250">
        <v>23421</v>
      </c>
      <c r="G39" s="250">
        <v>113826</v>
      </c>
      <c r="H39" s="250">
        <v>265101</v>
      </c>
      <c r="I39" s="13" t="s">
        <v>12</v>
      </c>
      <c r="J39" s="250">
        <v>102679</v>
      </c>
      <c r="K39" s="250">
        <v>107451</v>
      </c>
      <c r="L39" s="250">
        <v>122102</v>
      </c>
      <c r="M39" s="250">
        <v>187645</v>
      </c>
      <c r="N39" s="250">
        <v>145549</v>
      </c>
      <c r="O39" s="250">
        <v>426005</v>
      </c>
      <c r="Q39" s="54"/>
    </row>
    <row r="40" spans="1:17" ht="15" customHeight="1">
      <c r="A40" s="12" t="s">
        <v>424</v>
      </c>
      <c r="B40" s="184">
        <f>SUM(C40:O40)</f>
        <v>4847603</v>
      </c>
      <c r="C40" s="250">
        <v>2596380</v>
      </c>
      <c r="D40" s="250" t="s">
        <v>12</v>
      </c>
      <c r="E40" s="250">
        <v>772606</v>
      </c>
      <c r="F40" s="250">
        <v>23142</v>
      </c>
      <c r="G40" s="250">
        <v>113815</v>
      </c>
      <c r="H40" s="250">
        <v>266243</v>
      </c>
      <c r="I40" s="13" t="s">
        <v>12</v>
      </c>
      <c r="J40" s="250">
        <v>102260</v>
      </c>
      <c r="K40" s="250">
        <v>102171</v>
      </c>
      <c r="L40" s="250">
        <v>121056</v>
      </c>
      <c r="M40" s="250">
        <v>181980</v>
      </c>
      <c r="N40" s="250">
        <v>144860</v>
      </c>
      <c r="O40" s="250">
        <v>423090</v>
      </c>
      <c r="Q40" s="54"/>
    </row>
    <row r="41" spans="1:17" ht="15" customHeight="1">
      <c r="A41" s="12" t="s">
        <v>425</v>
      </c>
      <c r="B41" s="184">
        <f>SUM(C41:O41)</f>
        <v>4855573</v>
      </c>
      <c r="C41" s="250">
        <v>2603209</v>
      </c>
      <c r="D41" s="250" t="s">
        <v>12</v>
      </c>
      <c r="E41" s="250">
        <v>775467</v>
      </c>
      <c r="F41" s="250">
        <v>23029</v>
      </c>
      <c r="G41" s="250">
        <v>113681</v>
      </c>
      <c r="H41" s="250">
        <v>265145</v>
      </c>
      <c r="I41" s="13" t="s">
        <v>12</v>
      </c>
      <c r="J41" s="250">
        <v>102570</v>
      </c>
      <c r="K41" s="250">
        <v>103981</v>
      </c>
      <c r="L41" s="250">
        <v>120845</v>
      </c>
      <c r="M41" s="250">
        <v>182050</v>
      </c>
      <c r="N41" s="250">
        <v>146418</v>
      </c>
      <c r="O41" s="250">
        <v>419178</v>
      </c>
      <c r="Q41" s="54"/>
    </row>
    <row r="42" spans="1:17" ht="15" customHeight="1">
      <c r="A42" s="12" t="s">
        <v>426</v>
      </c>
      <c r="B42" s="184">
        <f>SUM(C42:O42)</f>
        <v>4867881</v>
      </c>
      <c r="C42" s="250">
        <v>2617308</v>
      </c>
      <c r="D42" s="250" t="s">
        <v>12</v>
      </c>
      <c r="E42" s="250">
        <v>781104</v>
      </c>
      <c r="F42" s="250">
        <v>23160</v>
      </c>
      <c r="G42" s="250">
        <v>113682</v>
      </c>
      <c r="H42" s="250">
        <v>265704</v>
      </c>
      <c r="I42" s="13" t="s">
        <v>12</v>
      </c>
      <c r="J42" s="250">
        <v>102098</v>
      </c>
      <c r="K42" s="250">
        <v>103437</v>
      </c>
      <c r="L42" s="250">
        <v>119550</v>
      </c>
      <c r="M42" s="250">
        <v>182042</v>
      </c>
      <c r="N42" s="250">
        <v>146044</v>
      </c>
      <c r="O42" s="250">
        <v>413752</v>
      </c>
      <c r="Q42" s="54"/>
    </row>
    <row r="43" spans="1:17" ht="15" customHeight="1">
      <c r="A43" s="17"/>
      <c r="B43" s="184"/>
      <c r="C43" s="16"/>
      <c r="D43" s="250"/>
      <c r="E43" s="16"/>
      <c r="F43" s="16"/>
      <c r="G43" s="16"/>
      <c r="H43" s="16"/>
      <c r="I43" s="16"/>
      <c r="J43" s="16"/>
      <c r="K43" s="16"/>
      <c r="L43" s="16"/>
      <c r="M43" s="16"/>
      <c r="N43" s="16"/>
      <c r="O43" s="16"/>
      <c r="Q43" s="54"/>
    </row>
    <row r="44" spans="1:17" ht="15" customHeight="1">
      <c r="A44" s="12" t="s">
        <v>427</v>
      </c>
      <c r="B44" s="184">
        <f>SUM(C44:O44)</f>
        <v>4838287</v>
      </c>
      <c r="C44" s="250">
        <v>2593280</v>
      </c>
      <c r="D44" s="250" t="s">
        <v>12</v>
      </c>
      <c r="E44" s="250">
        <v>782374</v>
      </c>
      <c r="F44" s="250">
        <v>23335</v>
      </c>
      <c r="G44" s="250">
        <v>114153</v>
      </c>
      <c r="H44" s="250">
        <v>266405</v>
      </c>
      <c r="I44" s="13" t="s">
        <v>12</v>
      </c>
      <c r="J44" s="250">
        <v>101635</v>
      </c>
      <c r="K44" s="250">
        <v>102860</v>
      </c>
      <c r="L44" s="250">
        <v>119010</v>
      </c>
      <c r="M44" s="250">
        <v>181971</v>
      </c>
      <c r="N44" s="250">
        <v>145346</v>
      </c>
      <c r="O44" s="250">
        <v>407918</v>
      </c>
      <c r="Q44" s="54"/>
    </row>
    <row r="45" spans="1:17" ht="15" customHeight="1">
      <c r="A45" s="12" t="s">
        <v>428</v>
      </c>
      <c r="B45" s="184">
        <f>SUM(C45:O45)</f>
        <v>4866814</v>
      </c>
      <c r="C45" s="250">
        <v>2626285</v>
      </c>
      <c r="D45" s="250" t="s">
        <v>12</v>
      </c>
      <c r="E45" s="250">
        <v>780501</v>
      </c>
      <c r="F45" s="250">
        <v>23374</v>
      </c>
      <c r="G45" s="250">
        <v>114843</v>
      </c>
      <c r="H45" s="250">
        <v>266382</v>
      </c>
      <c r="I45" s="13" t="s">
        <v>12</v>
      </c>
      <c r="J45" s="250">
        <v>104303</v>
      </c>
      <c r="K45" s="250">
        <v>104494</v>
      </c>
      <c r="L45" s="250">
        <v>119088</v>
      </c>
      <c r="M45" s="250">
        <v>180272</v>
      </c>
      <c r="N45" s="250">
        <v>142886</v>
      </c>
      <c r="O45" s="250">
        <v>404386</v>
      </c>
      <c r="Q45" s="54"/>
    </row>
    <row r="46" spans="1:17" ht="15" customHeight="1">
      <c r="A46" s="12" t="s">
        <v>429</v>
      </c>
      <c r="B46" s="184">
        <f>SUM(C46:O46)</f>
        <v>4814217</v>
      </c>
      <c r="C46" s="250">
        <v>2581504</v>
      </c>
      <c r="D46" s="250" t="s">
        <v>12</v>
      </c>
      <c r="E46" s="250">
        <v>780354</v>
      </c>
      <c r="F46" s="250">
        <v>23307</v>
      </c>
      <c r="G46" s="250">
        <v>115588</v>
      </c>
      <c r="H46" s="250">
        <v>265991</v>
      </c>
      <c r="I46" s="13" t="s">
        <v>12</v>
      </c>
      <c r="J46" s="250">
        <v>103053</v>
      </c>
      <c r="K46" s="250">
        <v>103151</v>
      </c>
      <c r="L46" s="250">
        <v>118064</v>
      </c>
      <c r="M46" s="250">
        <v>181207</v>
      </c>
      <c r="N46" s="250">
        <v>140430</v>
      </c>
      <c r="O46" s="250">
        <v>401568</v>
      </c>
      <c r="Q46" s="54"/>
    </row>
    <row r="47" spans="1:17" ht="15" customHeight="1">
      <c r="A47" s="12" t="s">
        <v>430</v>
      </c>
      <c r="B47" s="184">
        <f>SUM(C47:O47)</f>
        <v>4789192</v>
      </c>
      <c r="C47" s="250">
        <v>2560687</v>
      </c>
      <c r="D47" s="250" t="s">
        <v>12</v>
      </c>
      <c r="E47" s="250">
        <v>784187</v>
      </c>
      <c r="F47" s="250">
        <v>23510</v>
      </c>
      <c r="G47" s="250">
        <v>115970</v>
      </c>
      <c r="H47" s="250">
        <v>266953</v>
      </c>
      <c r="I47" s="13" t="s">
        <v>12</v>
      </c>
      <c r="J47" s="250">
        <v>102772</v>
      </c>
      <c r="K47" s="250">
        <v>102277</v>
      </c>
      <c r="L47" s="250">
        <v>118208</v>
      </c>
      <c r="M47" s="250">
        <v>176102</v>
      </c>
      <c r="N47" s="250">
        <v>139694</v>
      </c>
      <c r="O47" s="250">
        <v>398832</v>
      </c>
      <c r="Q47" s="54"/>
    </row>
    <row r="48" spans="1:17" ht="15" customHeight="1">
      <c r="A48" s="17"/>
      <c r="B48" s="184"/>
      <c r="C48" s="16"/>
      <c r="D48" s="250"/>
      <c r="E48" s="16"/>
      <c r="F48" s="16"/>
      <c r="G48" s="16"/>
      <c r="H48" s="16"/>
      <c r="I48" s="16"/>
      <c r="J48" s="16"/>
      <c r="K48" s="16"/>
      <c r="L48" s="16"/>
      <c r="M48" s="16"/>
      <c r="N48" s="16"/>
      <c r="O48" s="16"/>
      <c r="Q48" s="54"/>
    </row>
    <row r="49" spans="1:17" ht="15" customHeight="1">
      <c r="A49" s="12" t="s">
        <v>431</v>
      </c>
      <c r="B49" s="184">
        <f>SUM(C49:O49)</f>
        <v>4851462</v>
      </c>
      <c r="C49" s="250">
        <v>2606193</v>
      </c>
      <c r="D49" s="250" t="s">
        <v>12</v>
      </c>
      <c r="E49" s="250">
        <v>791693</v>
      </c>
      <c r="F49" s="250">
        <v>23771</v>
      </c>
      <c r="G49" s="250">
        <v>116351</v>
      </c>
      <c r="H49" s="250">
        <v>271279</v>
      </c>
      <c r="I49" s="13" t="s">
        <v>12</v>
      </c>
      <c r="J49" s="250">
        <v>104151</v>
      </c>
      <c r="K49" s="250">
        <v>103864</v>
      </c>
      <c r="L49" s="250">
        <v>118740</v>
      </c>
      <c r="M49" s="250">
        <v>180209</v>
      </c>
      <c r="N49" s="250">
        <v>139575</v>
      </c>
      <c r="O49" s="250">
        <v>395636</v>
      </c>
      <c r="Q49" s="54"/>
    </row>
    <row r="50" spans="1:17" ht="15" customHeight="1">
      <c r="A50" s="17" t="s">
        <v>420</v>
      </c>
      <c r="B50" s="184">
        <f>SUM(C50:O50)</f>
        <v>4809652</v>
      </c>
      <c r="C50" s="250">
        <v>2584433</v>
      </c>
      <c r="D50" s="250" t="s">
        <v>12</v>
      </c>
      <c r="E50" s="250">
        <v>782943</v>
      </c>
      <c r="F50" s="250">
        <v>23317</v>
      </c>
      <c r="G50" s="250">
        <v>115841</v>
      </c>
      <c r="H50" s="250">
        <v>270053</v>
      </c>
      <c r="I50" s="13" t="s">
        <v>12</v>
      </c>
      <c r="J50" s="250">
        <v>102576</v>
      </c>
      <c r="K50" s="250">
        <v>102376</v>
      </c>
      <c r="L50" s="250">
        <v>116938</v>
      </c>
      <c r="M50" s="250">
        <v>179895</v>
      </c>
      <c r="N50" s="250">
        <v>139312</v>
      </c>
      <c r="O50" s="250">
        <v>391968</v>
      </c>
      <c r="Q50" s="54"/>
    </row>
    <row r="51" spans="1:17" ht="15" customHeight="1">
      <c r="A51" s="12" t="s">
        <v>421</v>
      </c>
      <c r="B51" s="252" t="s">
        <v>12</v>
      </c>
      <c r="C51" s="250">
        <v>2589320</v>
      </c>
      <c r="D51" s="250" t="s">
        <v>12</v>
      </c>
      <c r="E51" s="250">
        <v>783241</v>
      </c>
      <c r="F51" s="250">
        <v>20840</v>
      </c>
      <c r="G51" s="250">
        <v>118292</v>
      </c>
      <c r="H51" s="250">
        <v>268342</v>
      </c>
      <c r="I51" s="13" t="s">
        <v>12</v>
      </c>
      <c r="J51" s="250">
        <v>101659</v>
      </c>
      <c r="K51" s="250">
        <v>101538</v>
      </c>
      <c r="L51" s="250">
        <v>116538</v>
      </c>
      <c r="M51" s="250">
        <v>179124</v>
      </c>
      <c r="N51" s="250">
        <v>139818</v>
      </c>
      <c r="O51" s="13" t="s">
        <v>12</v>
      </c>
      <c r="Q51" s="54"/>
    </row>
    <row r="52" spans="1:17" ht="15" customHeight="1">
      <c r="A52" s="23" t="s">
        <v>422</v>
      </c>
      <c r="B52" s="253" t="s">
        <v>12</v>
      </c>
      <c r="C52" s="250">
        <v>2623922</v>
      </c>
      <c r="D52" s="250" t="s">
        <v>12</v>
      </c>
      <c r="E52" s="251">
        <v>785966</v>
      </c>
      <c r="F52" s="250">
        <v>20695</v>
      </c>
      <c r="G52" s="250">
        <v>118936</v>
      </c>
      <c r="H52" s="250">
        <v>265595</v>
      </c>
      <c r="I52" s="13" t="s">
        <v>12</v>
      </c>
      <c r="J52" s="13" t="s">
        <v>12</v>
      </c>
      <c r="K52" s="13" t="s">
        <v>12</v>
      </c>
      <c r="L52" s="13" t="s">
        <v>12</v>
      </c>
      <c r="M52" s="250">
        <v>182849</v>
      </c>
      <c r="N52" s="250">
        <v>131738</v>
      </c>
      <c r="O52" s="13" t="s">
        <v>12</v>
      </c>
      <c r="Q52" s="54"/>
    </row>
    <row r="53" spans="1:16" ht="15" customHeight="1">
      <c r="A53" s="18" t="s">
        <v>24</v>
      </c>
      <c r="B53" s="16"/>
      <c r="C53" s="21"/>
      <c r="D53" s="21"/>
      <c r="F53" s="21"/>
      <c r="G53" s="21"/>
      <c r="H53" s="21"/>
      <c r="I53" s="21"/>
      <c r="J53" s="21"/>
      <c r="K53" s="21"/>
      <c r="L53" s="21"/>
      <c r="M53" s="21"/>
      <c r="N53" s="21"/>
      <c r="O53" s="21"/>
      <c r="P53" s="21"/>
    </row>
    <row r="54" spans="1:15" ht="15" customHeight="1">
      <c r="A54" s="10" t="s">
        <v>36</v>
      </c>
      <c r="B54" s="16"/>
      <c r="C54" s="16"/>
      <c r="D54" s="16"/>
      <c r="E54" s="16"/>
      <c r="F54" s="16"/>
      <c r="G54" s="16"/>
      <c r="H54" s="16"/>
      <c r="I54" s="16"/>
      <c r="J54" s="16"/>
      <c r="K54" s="16"/>
      <c r="L54" s="16"/>
      <c r="M54" s="16"/>
      <c r="N54" s="16"/>
      <c r="O54" s="16"/>
    </row>
    <row r="55" ht="15" customHeight="1">
      <c r="A55" s="10" t="s">
        <v>37</v>
      </c>
    </row>
    <row r="56" ht="15" customHeight="1">
      <c r="A56" s="10" t="s">
        <v>38</v>
      </c>
    </row>
    <row r="57" ht="15" customHeight="1">
      <c r="A57" s="10" t="s">
        <v>39</v>
      </c>
    </row>
    <row r="58" ht="15" customHeight="1">
      <c r="A58" s="10" t="s">
        <v>40</v>
      </c>
    </row>
    <row r="59" ht="15" customHeight="1">
      <c r="A59" s="10" t="s">
        <v>41</v>
      </c>
    </row>
    <row r="60" ht="15" customHeight="1">
      <c r="A60" s="10" t="s">
        <v>15</v>
      </c>
    </row>
    <row r="61" ht="15" customHeight="1"/>
    <row r="62" ht="15" customHeight="1"/>
    <row r="63" ht="15" customHeight="1"/>
  </sheetData>
  <sheetProtection/>
  <mergeCells count="30">
    <mergeCell ref="M5:M6"/>
    <mergeCell ref="A29:O29"/>
    <mergeCell ref="E31:E32"/>
    <mergeCell ref="A31:A32"/>
    <mergeCell ref="N5:N6"/>
    <mergeCell ref="B5:C6"/>
    <mergeCell ref="D5:E6"/>
    <mergeCell ref="G5:G6"/>
    <mergeCell ref="H5:H6"/>
    <mergeCell ref="J5:J6"/>
    <mergeCell ref="K31:K32"/>
    <mergeCell ref="A5:A6"/>
    <mergeCell ref="I5:I6"/>
    <mergeCell ref="L5:L6"/>
    <mergeCell ref="K5:K6"/>
    <mergeCell ref="B31:B32"/>
    <mergeCell ref="H31:H32"/>
    <mergeCell ref="F5:F6"/>
    <mergeCell ref="C31:C32"/>
    <mergeCell ref="D31:D32"/>
    <mergeCell ref="A2:N2"/>
    <mergeCell ref="A3:N3"/>
    <mergeCell ref="N31:N32"/>
    <mergeCell ref="O31:O32"/>
    <mergeCell ref="I31:I32"/>
    <mergeCell ref="J31:J32"/>
    <mergeCell ref="L31:L32"/>
    <mergeCell ref="M31:M32"/>
    <mergeCell ref="F31:F32"/>
    <mergeCell ref="G31:G32"/>
  </mergeCells>
  <printOptions/>
  <pageMargins left="1" right="1" top="1" bottom="1" header="0.5" footer="0.5"/>
  <pageSetup fitToHeight="1" fitToWidth="1" horizontalDpi="300" verticalDpi="300" orientation="landscape" paperSize="8" scale="78" r:id="rId1"/>
</worksheet>
</file>

<file path=xl/worksheets/sheet2.xml><?xml version="1.0" encoding="utf-8"?>
<worksheet xmlns="http://schemas.openxmlformats.org/spreadsheetml/2006/main" xmlns:r="http://schemas.openxmlformats.org/officeDocument/2006/relationships">
  <dimension ref="A1:AD105"/>
  <sheetViews>
    <sheetView tabSelected="1" view="pageBreakPreview" zoomScaleSheetLayoutView="100" zoomScalePageLayoutView="0" workbookViewId="0" topLeftCell="A57">
      <selection activeCell="A52" sqref="A52"/>
    </sheetView>
  </sheetViews>
  <sheetFormatPr defaultColWidth="10.59765625" defaultRowHeight="15"/>
  <cols>
    <col min="1" max="1" width="15.09765625" style="4" customWidth="1"/>
    <col min="2" max="2" width="5.59765625" style="4" customWidth="1"/>
    <col min="3" max="3" width="11.59765625" style="4" customWidth="1"/>
    <col min="4" max="4" width="5.59765625" style="4" customWidth="1"/>
    <col min="5" max="5" width="12.59765625" style="4" customWidth="1"/>
    <col min="6" max="6" width="5.59765625" style="4" customWidth="1"/>
    <col min="7" max="7" width="12.59765625" style="4" customWidth="1"/>
    <col min="8" max="8" width="5.59765625" style="4" customWidth="1"/>
    <col min="9" max="9" width="13.19921875" style="4" customWidth="1"/>
    <col min="10" max="10" width="5.59765625" style="4" customWidth="1"/>
    <col min="11" max="11" width="11.59765625" style="4" customWidth="1"/>
    <col min="12" max="12" width="5.59765625" style="4" customWidth="1"/>
    <col min="13" max="13" width="11.59765625" style="4" customWidth="1"/>
    <col min="14" max="14" width="16.59765625" style="4" customWidth="1"/>
    <col min="15" max="15" width="15.69921875" style="4" customWidth="1"/>
    <col min="16" max="20" width="10.59765625" style="4" customWidth="1"/>
    <col min="21" max="21" width="11.8984375" style="4" customWidth="1"/>
    <col min="22" max="22" width="10.69921875" style="4" bestFit="1" customWidth="1"/>
    <col min="23" max="23" width="13.19921875" style="4" customWidth="1"/>
    <col min="24" max="16384" width="10.59765625" style="4" customWidth="1"/>
  </cols>
  <sheetData>
    <row r="1" spans="1:23" ht="19.5" customHeight="1">
      <c r="A1" s="1" t="s">
        <v>52</v>
      </c>
      <c r="B1" s="26"/>
      <c r="E1" s="27"/>
      <c r="W1" s="3" t="s">
        <v>53</v>
      </c>
    </row>
    <row r="2" spans="1:23" ht="19.5" customHeight="1">
      <c r="A2" s="26"/>
      <c r="B2" s="26"/>
      <c r="E2" s="27"/>
      <c r="W2" s="28"/>
    </row>
    <row r="3" spans="1:23" ht="19.5" customHeight="1">
      <c r="A3" s="255" t="s">
        <v>54</v>
      </c>
      <c r="B3" s="255"/>
      <c r="C3" s="255"/>
      <c r="D3" s="255"/>
      <c r="E3" s="255"/>
      <c r="F3" s="255"/>
      <c r="G3" s="255"/>
      <c r="H3" s="255"/>
      <c r="I3" s="255"/>
      <c r="J3" s="255"/>
      <c r="K3" s="255"/>
      <c r="L3" s="255"/>
      <c r="M3" s="255"/>
      <c r="N3" s="29"/>
      <c r="O3" s="255" t="s">
        <v>55</v>
      </c>
      <c r="P3" s="255"/>
      <c r="Q3" s="255"/>
      <c r="R3" s="255"/>
      <c r="S3" s="255"/>
      <c r="T3" s="267"/>
      <c r="U3" s="267"/>
      <c r="V3" s="267"/>
      <c r="W3" s="267"/>
    </row>
    <row r="4" spans="1:23" ht="18" customHeight="1" thickBot="1">
      <c r="A4" s="30"/>
      <c r="B4" s="30"/>
      <c r="C4" s="30"/>
      <c r="D4" s="30"/>
      <c r="E4" s="30"/>
      <c r="F4" s="30"/>
      <c r="G4" s="30"/>
      <c r="H4" s="30"/>
      <c r="I4" s="30"/>
      <c r="J4" s="30"/>
      <c r="K4" s="30"/>
      <c r="L4" s="30"/>
      <c r="M4" s="30"/>
      <c r="N4" s="30"/>
      <c r="P4" s="6"/>
      <c r="Q4" s="6"/>
      <c r="R4" s="6"/>
      <c r="W4" s="7" t="s">
        <v>56</v>
      </c>
    </row>
    <row r="5" spans="1:30" ht="15" customHeight="1">
      <c r="A5" s="268" t="s">
        <v>444</v>
      </c>
      <c r="B5" s="264" t="s">
        <v>42</v>
      </c>
      <c r="C5" s="271"/>
      <c r="D5" s="271"/>
      <c r="E5" s="266"/>
      <c r="F5" s="31"/>
      <c r="G5" s="272" t="s">
        <v>43</v>
      </c>
      <c r="H5" s="273"/>
      <c r="I5" s="273"/>
      <c r="J5" s="273"/>
      <c r="K5" s="273"/>
      <c r="L5" s="273"/>
      <c r="M5" s="273"/>
      <c r="N5" s="33"/>
      <c r="O5" s="262" t="s">
        <v>57</v>
      </c>
      <c r="P5" s="274" t="s">
        <v>58</v>
      </c>
      <c r="Q5" s="275"/>
      <c r="R5" s="274" t="s">
        <v>59</v>
      </c>
      <c r="S5" s="274"/>
      <c r="T5" s="275" t="s">
        <v>60</v>
      </c>
      <c r="U5" s="276"/>
      <c r="V5" s="276" t="s">
        <v>61</v>
      </c>
      <c r="W5" s="273"/>
      <c r="Y5" s="277"/>
      <c r="Z5" s="277"/>
      <c r="AA5" s="277"/>
      <c r="AB5" s="277"/>
      <c r="AC5" s="277"/>
      <c r="AD5" s="277"/>
    </row>
    <row r="6" spans="1:23" ht="15" customHeight="1">
      <c r="A6" s="269"/>
      <c r="B6" s="278" t="s">
        <v>62</v>
      </c>
      <c r="C6" s="279"/>
      <c r="D6" s="280" t="s">
        <v>63</v>
      </c>
      <c r="E6" s="281"/>
      <c r="F6" s="278" t="s">
        <v>62</v>
      </c>
      <c r="G6" s="279"/>
      <c r="H6" s="278" t="s">
        <v>63</v>
      </c>
      <c r="I6" s="279"/>
      <c r="J6" s="282" t="s">
        <v>64</v>
      </c>
      <c r="K6" s="283"/>
      <c r="L6" s="283"/>
      <c r="M6" s="283"/>
      <c r="N6" s="33"/>
      <c r="O6" s="263"/>
      <c r="P6" s="39" t="s">
        <v>65</v>
      </c>
      <c r="Q6" s="40" t="s">
        <v>66</v>
      </c>
      <c r="R6" s="40" t="s">
        <v>44</v>
      </c>
      <c r="S6" s="40" t="s">
        <v>45</v>
      </c>
      <c r="T6" s="40" t="s">
        <v>44</v>
      </c>
      <c r="U6" s="40" t="s">
        <v>45</v>
      </c>
      <c r="V6" s="40" t="s">
        <v>44</v>
      </c>
      <c r="W6" s="36" t="s">
        <v>45</v>
      </c>
    </row>
    <row r="7" spans="1:23" ht="15" customHeight="1">
      <c r="A7" s="270"/>
      <c r="B7" s="265" t="s">
        <v>67</v>
      </c>
      <c r="C7" s="263"/>
      <c r="D7" s="285" t="s">
        <v>68</v>
      </c>
      <c r="E7" s="285"/>
      <c r="F7" s="265" t="s">
        <v>69</v>
      </c>
      <c r="G7" s="263"/>
      <c r="H7" s="265" t="s">
        <v>70</v>
      </c>
      <c r="I7" s="263"/>
      <c r="J7" s="284" t="s">
        <v>46</v>
      </c>
      <c r="K7" s="263"/>
      <c r="L7" s="284" t="s">
        <v>71</v>
      </c>
      <c r="M7" s="285"/>
      <c r="N7" s="33"/>
      <c r="O7" s="21" t="s">
        <v>72</v>
      </c>
      <c r="P7" s="42">
        <v>13532</v>
      </c>
      <c r="Q7" s="43">
        <v>206059</v>
      </c>
      <c r="R7" s="43">
        <v>12536</v>
      </c>
      <c r="S7" s="43">
        <v>183700</v>
      </c>
      <c r="T7" s="43">
        <v>41779</v>
      </c>
      <c r="U7" s="43">
        <v>421838</v>
      </c>
      <c r="V7" s="43">
        <v>702</v>
      </c>
      <c r="W7" s="44">
        <v>7731</v>
      </c>
    </row>
    <row r="8" spans="1:23" ht="15" customHeight="1">
      <c r="A8" s="21" t="s">
        <v>72</v>
      </c>
      <c r="B8" s="45"/>
      <c r="C8" s="11">
        <v>2562</v>
      </c>
      <c r="D8" s="11"/>
      <c r="E8" s="11">
        <v>2630656</v>
      </c>
      <c r="F8" s="10"/>
      <c r="G8" s="11">
        <v>1891</v>
      </c>
      <c r="H8" s="11"/>
      <c r="I8" s="11">
        <v>1527639</v>
      </c>
      <c r="J8" s="11"/>
      <c r="K8" s="11">
        <v>174</v>
      </c>
      <c r="L8" s="11"/>
      <c r="M8" s="11">
        <v>419303</v>
      </c>
      <c r="N8" s="11"/>
      <c r="O8" s="46" t="s">
        <v>73</v>
      </c>
      <c r="P8" s="19">
        <v>11319</v>
      </c>
      <c r="Q8" s="11">
        <v>160674</v>
      </c>
      <c r="R8" s="11">
        <v>10707</v>
      </c>
      <c r="S8" s="11">
        <v>147329</v>
      </c>
      <c r="T8" s="11">
        <v>42344</v>
      </c>
      <c r="U8" s="11">
        <v>414410</v>
      </c>
      <c r="V8" s="11">
        <v>1014</v>
      </c>
      <c r="W8" s="11">
        <v>11506</v>
      </c>
    </row>
    <row r="9" spans="1:23" ht="15" customHeight="1">
      <c r="A9" s="46" t="s">
        <v>73</v>
      </c>
      <c r="B9" s="45"/>
      <c r="C9" s="11">
        <v>2409</v>
      </c>
      <c r="D9" s="11"/>
      <c r="E9" s="11">
        <v>2521135</v>
      </c>
      <c r="F9" s="10"/>
      <c r="G9" s="11">
        <v>1826</v>
      </c>
      <c r="H9" s="11"/>
      <c r="I9" s="11">
        <v>1602666</v>
      </c>
      <c r="J9" s="11"/>
      <c r="K9" s="11">
        <v>154</v>
      </c>
      <c r="L9" s="11"/>
      <c r="M9" s="11">
        <v>272024</v>
      </c>
      <c r="N9" s="10"/>
      <c r="O9" s="46" t="s">
        <v>74</v>
      </c>
      <c r="P9" s="19">
        <v>12106</v>
      </c>
      <c r="Q9" s="11">
        <v>193036</v>
      </c>
      <c r="R9" s="11">
        <v>11116</v>
      </c>
      <c r="S9" s="11">
        <v>168551</v>
      </c>
      <c r="T9" s="11">
        <v>42581</v>
      </c>
      <c r="U9" s="11">
        <v>414779</v>
      </c>
      <c r="V9" s="11">
        <v>1094</v>
      </c>
      <c r="W9" s="11">
        <v>11997</v>
      </c>
    </row>
    <row r="10" spans="1:23" ht="15" customHeight="1">
      <c r="A10" s="46" t="s">
        <v>74</v>
      </c>
      <c r="B10" s="45"/>
      <c r="C10" s="11">
        <v>2191</v>
      </c>
      <c r="D10" s="47"/>
      <c r="E10" s="11">
        <v>2244870</v>
      </c>
      <c r="F10" s="10"/>
      <c r="G10" s="11">
        <v>1587</v>
      </c>
      <c r="H10" s="47"/>
      <c r="I10" s="11">
        <v>1430015</v>
      </c>
      <c r="J10" s="47"/>
      <c r="K10" s="11">
        <v>137</v>
      </c>
      <c r="L10" s="47"/>
      <c r="M10" s="11">
        <v>393842</v>
      </c>
      <c r="N10" s="10"/>
      <c r="O10" s="46" t="s">
        <v>75</v>
      </c>
      <c r="P10" s="19">
        <v>13566</v>
      </c>
      <c r="Q10" s="11">
        <v>224052</v>
      </c>
      <c r="R10" s="11">
        <v>12909</v>
      </c>
      <c r="S10" s="11">
        <v>201044</v>
      </c>
      <c r="T10" s="11">
        <v>39421</v>
      </c>
      <c r="U10" s="11">
        <v>421860</v>
      </c>
      <c r="V10" s="11">
        <v>1079</v>
      </c>
      <c r="W10" s="11">
        <v>11676</v>
      </c>
    </row>
    <row r="11" spans="1:23" ht="15" customHeight="1">
      <c r="A11" s="46" t="s">
        <v>75</v>
      </c>
      <c r="B11" s="48"/>
      <c r="C11" s="11">
        <v>1999</v>
      </c>
      <c r="D11" s="49"/>
      <c r="E11" s="11">
        <v>1979655</v>
      </c>
      <c r="F11" s="10"/>
      <c r="G11" s="11">
        <v>916</v>
      </c>
      <c r="H11" s="49"/>
      <c r="I11" s="11">
        <v>831839</v>
      </c>
      <c r="J11" s="49"/>
      <c r="K11" s="11">
        <v>92</v>
      </c>
      <c r="L11" s="49"/>
      <c r="M11" s="11">
        <v>292442</v>
      </c>
      <c r="N11" s="10"/>
      <c r="O11" s="148" t="s">
        <v>76</v>
      </c>
      <c r="P11" s="194">
        <f>SUM(P13:P26)</f>
        <v>11282</v>
      </c>
      <c r="Q11" s="51">
        <f aca="true" t="shared" si="0" ref="Q11:W11">SUM(Q13:Q26)</f>
        <v>166501.184</v>
      </c>
      <c r="R11" s="51">
        <f t="shared" si="0"/>
        <v>10489</v>
      </c>
      <c r="S11" s="51">
        <f t="shared" si="0"/>
        <v>147776.378</v>
      </c>
      <c r="T11" s="51">
        <v>39281</v>
      </c>
      <c r="U11" s="51">
        <f>U26</f>
        <v>419992.537</v>
      </c>
      <c r="V11" s="51">
        <f t="shared" si="0"/>
        <v>980</v>
      </c>
      <c r="W11" s="51">
        <f t="shared" si="0"/>
        <v>10689.188999999998</v>
      </c>
    </row>
    <row r="12" spans="1:23" ht="15" customHeight="1">
      <c r="A12" s="148" t="s">
        <v>76</v>
      </c>
      <c r="B12" s="50"/>
      <c r="C12" s="51">
        <f>SUM(C14:C27)</f>
        <v>1865</v>
      </c>
      <c r="D12" s="51"/>
      <c r="E12" s="51">
        <f>SUM(E14:E27)</f>
        <v>1837169</v>
      </c>
      <c r="F12" s="147"/>
      <c r="G12" s="51">
        <f>SUM(G14:G27)</f>
        <v>800</v>
      </c>
      <c r="H12" s="51"/>
      <c r="I12" s="51">
        <f>SUM(I14:I27)</f>
        <v>849257</v>
      </c>
      <c r="J12" s="51"/>
      <c r="K12" s="51">
        <f>SUM(K14:K27)</f>
        <v>82</v>
      </c>
      <c r="L12" s="51"/>
      <c r="M12" s="51">
        <f>SUM(M14:M27)</f>
        <v>243607</v>
      </c>
      <c r="N12" s="10"/>
      <c r="O12" s="33"/>
      <c r="P12" s="52"/>
      <c r="Q12" s="53"/>
      <c r="R12" s="54"/>
      <c r="S12" s="54"/>
      <c r="T12" s="55"/>
      <c r="U12" s="55"/>
      <c r="V12" s="55"/>
      <c r="W12" s="55"/>
    </row>
    <row r="13" spans="1:23" ht="15" customHeight="1">
      <c r="A13" s="33"/>
      <c r="B13" s="56"/>
      <c r="C13" s="22"/>
      <c r="D13" s="22"/>
      <c r="E13" s="22"/>
      <c r="F13" s="22"/>
      <c r="G13" s="22"/>
      <c r="H13" s="22"/>
      <c r="I13" s="22"/>
      <c r="J13" s="22"/>
      <c r="K13" s="22"/>
      <c r="L13" s="22"/>
      <c r="M13" s="22"/>
      <c r="N13" s="10"/>
      <c r="O13" s="16" t="s">
        <v>77</v>
      </c>
      <c r="P13" s="19">
        <v>829</v>
      </c>
      <c r="Q13" s="11">
        <v>11106.858</v>
      </c>
      <c r="R13" s="11">
        <v>792</v>
      </c>
      <c r="S13" s="11">
        <v>10022.452</v>
      </c>
      <c r="T13" s="11">
        <v>39356</v>
      </c>
      <c r="U13" s="11">
        <v>421527.721</v>
      </c>
      <c r="V13" s="11">
        <v>99</v>
      </c>
      <c r="W13" s="11">
        <v>972.423</v>
      </c>
    </row>
    <row r="14" spans="1:23" ht="15" customHeight="1">
      <c r="A14" s="16" t="s">
        <v>432</v>
      </c>
      <c r="B14" s="57"/>
      <c r="C14" s="11">
        <v>161</v>
      </c>
      <c r="D14" s="11"/>
      <c r="E14" s="11">
        <v>163023</v>
      </c>
      <c r="F14" s="11"/>
      <c r="G14" s="11">
        <v>61</v>
      </c>
      <c r="H14" s="11"/>
      <c r="I14" s="11">
        <v>46247</v>
      </c>
      <c r="J14" s="11"/>
      <c r="K14" s="11">
        <v>11</v>
      </c>
      <c r="L14" s="11"/>
      <c r="M14" s="11">
        <v>26380</v>
      </c>
      <c r="N14" s="11"/>
      <c r="O14" s="46" t="s">
        <v>446</v>
      </c>
      <c r="P14" s="19">
        <v>791</v>
      </c>
      <c r="Q14" s="11">
        <v>10580.954</v>
      </c>
      <c r="R14" s="11">
        <v>735</v>
      </c>
      <c r="S14" s="11">
        <v>9525.729</v>
      </c>
      <c r="T14" s="11">
        <v>39173</v>
      </c>
      <c r="U14" s="11">
        <v>418565.227</v>
      </c>
      <c r="V14" s="11">
        <v>110</v>
      </c>
      <c r="W14" s="11">
        <v>1178.888</v>
      </c>
    </row>
    <row r="15" spans="1:23" ht="15" customHeight="1">
      <c r="A15" s="46" t="s">
        <v>434</v>
      </c>
      <c r="B15" s="45"/>
      <c r="C15" s="11">
        <v>155</v>
      </c>
      <c r="D15" s="11"/>
      <c r="E15" s="11">
        <v>149831</v>
      </c>
      <c r="F15" s="11"/>
      <c r="G15" s="11">
        <v>201</v>
      </c>
      <c r="H15" s="11"/>
      <c r="I15" s="11">
        <v>147306</v>
      </c>
      <c r="J15" s="11"/>
      <c r="K15" s="11">
        <v>8</v>
      </c>
      <c r="L15" s="11"/>
      <c r="M15" s="11">
        <v>36881</v>
      </c>
      <c r="N15" s="11"/>
      <c r="O15" s="46" t="s">
        <v>447</v>
      </c>
      <c r="P15" s="19">
        <v>1026</v>
      </c>
      <c r="Q15" s="11">
        <v>15449.965</v>
      </c>
      <c r="R15" s="11">
        <v>890</v>
      </c>
      <c r="S15" s="11">
        <v>12169.208</v>
      </c>
      <c r="T15" s="11">
        <v>39087</v>
      </c>
      <c r="U15" s="11">
        <v>417279.39</v>
      </c>
      <c r="V15" s="11">
        <v>89</v>
      </c>
      <c r="W15" s="11">
        <v>1116.791</v>
      </c>
    </row>
    <row r="16" spans="1:23" ht="15" customHeight="1">
      <c r="A16" s="46" t="s">
        <v>435</v>
      </c>
      <c r="B16" s="45"/>
      <c r="C16" s="11">
        <v>156</v>
      </c>
      <c r="D16" s="11"/>
      <c r="E16" s="11">
        <v>150873</v>
      </c>
      <c r="F16" s="11"/>
      <c r="G16" s="11">
        <v>95</v>
      </c>
      <c r="H16" s="11"/>
      <c r="I16" s="11">
        <v>74536</v>
      </c>
      <c r="J16" s="11"/>
      <c r="K16" s="11">
        <v>6</v>
      </c>
      <c r="L16" s="11"/>
      <c r="M16" s="11">
        <v>40430</v>
      </c>
      <c r="N16" s="11"/>
      <c r="O16" s="46" t="s">
        <v>448</v>
      </c>
      <c r="P16" s="19">
        <v>947</v>
      </c>
      <c r="Q16" s="11">
        <v>14925.364</v>
      </c>
      <c r="R16" s="11">
        <v>886</v>
      </c>
      <c r="S16" s="11">
        <v>13751.957</v>
      </c>
      <c r="T16" s="11">
        <v>39045</v>
      </c>
      <c r="U16" s="11">
        <v>417658.453</v>
      </c>
      <c r="V16" s="11">
        <v>71</v>
      </c>
      <c r="W16" s="11">
        <v>990.868</v>
      </c>
    </row>
    <row r="17" spans="1:23" ht="15" customHeight="1">
      <c r="A17" s="46" t="s">
        <v>436</v>
      </c>
      <c r="B17" s="45"/>
      <c r="C17" s="11">
        <v>150</v>
      </c>
      <c r="D17" s="11"/>
      <c r="E17" s="11">
        <v>121527</v>
      </c>
      <c r="F17" s="11"/>
      <c r="G17" s="11">
        <v>74</v>
      </c>
      <c r="H17" s="11"/>
      <c r="I17" s="11">
        <v>54950</v>
      </c>
      <c r="J17" s="11"/>
      <c r="K17" s="11">
        <v>6</v>
      </c>
      <c r="L17" s="11"/>
      <c r="M17" s="11">
        <v>21979</v>
      </c>
      <c r="N17" s="11"/>
      <c r="O17" s="16"/>
      <c r="P17" s="58"/>
      <c r="Q17" s="59"/>
      <c r="R17" s="59"/>
      <c r="S17" s="59"/>
      <c r="T17" s="59"/>
      <c r="U17" s="59"/>
      <c r="V17" s="59"/>
      <c r="W17" s="59"/>
    </row>
    <row r="18" spans="1:23" ht="15" customHeight="1">
      <c r="A18" s="16"/>
      <c r="B18" s="57"/>
      <c r="C18" s="16"/>
      <c r="D18" s="16"/>
      <c r="E18" s="16"/>
      <c r="F18" s="16"/>
      <c r="G18" s="16"/>
      <c r="H18" s="16"/>
      <c r="I18" s="16"/>
      <c r="J18" s="16"/>
      <c r="K18" s="16"/>
      <c r="L18" s="16"/>
      <c r="M18" s="16"/>
      <c r="N18" s="16"/>
      <c r="O18" s="46" t="s">
        <v>449</v>
      </c>
      <c r="P18" s="19">
        <v>990</v>
      </c>
      <c r="Q18" s="11">
        <v>15954.921</v>
      </c>
      <c r="R18" s="11">
        <v>955</v>
      </c>
      <c r="S18" s="11">
        <v>14222.81</v>
      </c>
      <c r="T18" s="11">
        <v>39072</v>
      </c>
      <c r="U18" s="11">
        <v>417798.742</v>
      </c>
      <c r="V18" s="11">
        <v>94</v>
      </c>
      <c r="W18" s="11">
        <v>955.913</v>
      </c>
    </row>
    <row r="19" spans="1:23" ht="15" customHeight="1">
      <c r="A19" s="46" t="s">
        <v>437</v>
      </c>
      <c r="B19" s="45"/>
      <c r="C19" s="11">
        <v>178</v>
      </c>
      <c r="D19" s="11"/>
      <c r="E19" s="11">
        <v>186742</v>
      </c>
      <c r="F19" s="11"/>
      <c r="G19" s="11">
        <v>71</v>
      </c>
      <c r="H19" s="11"/>
      <c r="I19" s="11">
        <v>53519</v>
      </c>
      <c r="J19" s="11"/>
      <c r="K19" s="11">
        <v>11</v>
      </c>
      <c r="L19" s="11"/>
      <c r="M19" s="11">
        <v>17066</v>
      </c>
      <c r="N19" s="11"/>
      <c r="O19" s="46" t="s">
        <v>450</v>
      </c>
      <c r="P19" s="19">
        <v>1022</v>
      </c>
      <c r="Q19" s="11">
        <v>15630.428</v>
      </c>
      <c r="R19" s="11">
        <v>1004</v>
      </c>
      <c r="S19" s="11">
        <v>15024.294</v>
      </c>
      <c r="T19" s="11">
        <v>39068</v>
      </c>
      <c r="U19" s="11">
        <v>419283.57</v>
      </c>
      <c r="V19" s="11">
        <v>89</v>
      </c>
      <c r="W19" s="11">
        <v>833.589</v>
      </c>
    </row>
    <row r="20" spans="1:23" ht="15" customHeight="1">
      <c r="A20" s="46" t="s">
        <v>438</v>
      </c>
      <c r="B20" s="45"/>
      <c r="C20" s="11">
        <v>149</v>
      </c>
      <c r="D20" s="11"/>
      <c r="E20" s="11">
        <v>158832</v>
      </c>
      <c r="F20" s="11"/>
      <c r="G20" s="11">
        <v>22</v>
      </c>
      <c r="H20" s="11"/>
      <c r="I20" s="11">
        <v>25628</v>
      </c>
      <c r="J20" s="11"/>
      <c r="K20" s="11">
        <v>5</v>
      </c>
      <c r="L20" s="11"/>
      <c r="M20" s="11">
        <v>22641</v>
      </c>
      <c r="N20" s="11"/>
      <c r="O20" s="46" t="s">
        <v>451</v>
      </c>
      <c r="P20" s="19">
        <v>780</v>
      </c>
      <c r="Q20" s="11">
        <v>11068.236</v>
      </c>
      <c r="R20" s="11">
        <v>733</v>
      </c>
      <c r="S20" s="11">
        <v>10159.847</v>
      </c>
      <c r="T20" s="11">
        <v>39079</v>
      </c>
      <c r="U20" s="11">
        <v>419464.511</v>
      </c>
      <c r="V20" s="11">
        <v>70</v>
      </c>
      <c r="W20" s="11">
        <v>1016.196</v>
      </c>
    </row>
    <row r="21" spans="1:23" ht="15" customHeight="1">
      <c r="A21" s="46" t="s">
        <v>439</v>
      </c>
      <c r="B21" s="45"/>
      <c r="C21" s="11">
        <v>128</v>
      </c>
      <c r="D21" s="11"/>
      <c r="E21" s="11">
        <v>108412</v>
      </c>
      <c r="F21" s="11"/>
      <c r="G21" s="11">
        <v>35</v>
      </c>
      <c r="H21" s="11"/>
      <c r="I21" s="11">
        <v>44668</v>
      </c>
      <c r="J21" s="11"/>
      <c r="K21" s="11">
        <v>4</v>
      </c>
      <c r="L21" s="11"/>
      <c r="M21" s="11">
        <v>6163</v>
      </c>
      <c r="N21" s="11"/>
      <c r="O21" s="46" t="s">
        <v>452</v>
      </c>
      <c r="P21" s="19">
        <v>871</v>
      </c>
      <c r="Q21" s="11">
        <v>13248.571</v>
      </c>
      <c r="R21" s="11">
        <v>754</v>
      </c>
      <c r="S21" s="11">
        <v>11054.582</v>
      </c>
      <c r="T21" s="11">
        <v>39069</v>
      </c>
      <c r="U21" s="11">
        <v>418792.505</v>
      </c>
      <c r="V21" s="11">
        <v>83</v>
      </c>
      <c r="W21" s="11">
        <v>694.571</v>
      </c>
    </row>
    <row r="22" spans="1:23" ht="15" customHeight="1">
      <c r="A22" s="46" t="s">
        <v>440</v>
      </c>
      <c r="B22" s="45"/>
      <c r="C22" s="11">
        <v>172</v>
      </c>
      <c r="D22" s="11"/>
      <c r="E22" s="11">
        <v>174225</v>
      </c>
      <c r="F22" s="11"/>
      <c r="G22" s="11">
        <v>68</v>
      </c>
      <c r="H22" s="11"/>
      <c r="I22" s="11">
        <v>73676</v>
      </c>
      <c r="J22" s="11"/>
      <c r="K22" s="11">
        <v>7</v>
      </c>
      <c r="L22" s="11"/>
      <c r="M22" s="11">
        <v>13992</v>
      </c>
      <c r="N22" s="11"/>
      <c r="O22" s="16"/>
      <c r="P22" s="58"/>
      <c r="Q22" s="59"/>
      <c r="R22" s="59"/>
      <c r="S22" s="59"/>
      <c r="T22" s="59"/>
      <c r="U22" s="59"/>
      <c r="V22" s="59"/>
      <c r="W22" s="59"/>
    </row>
    <row r="23" spans="1:23" ht="15" customHeight="1">
      <c r="A23" s="16"/>
      <c r="B23" s="57"/>
      <c r="C23" s="16"/>
      <c r="D23" s="16"/>
      <c r="E23" s="16"/>
      <c r="F23" s="16"/>
      <c r="G23" s="16"/>
      <c r="H23" s="16"/>
      <c r="I23" s="16"/>
      <c r="J23" s="16"/>
      <c r="K23" s="16"/>
      <c r="L23" s="16"/>
      <c r="M23" s="16"/>
      <c r="N23" s="16"/>
      <c r="O23" s="46" t="s">
        <v>453</v>
      </c>
      <c r="P23" s="19">
        <v>1036</v>
      </c>
      <c r="Q23" s="11">
        <v>14892.787</v>
      </c>
      <c r="R23" s="11">
        <v>1017</v>
      </c>
      <c r="S23" s="11">
        <v>13868.985</v>
      </c>
      <c r="T23" s="11">
        <v>39028</v>
      </c>
      <c r="U23" s="11">
        <v>419088.245</v>
      </c>
      <c r="V23" s="11">
        <v>71</v>
      </c>
      <c r="W23" s="11">
        <v>814.872</v>
      </c>
    </row>
    <row r="24" spans="1:23" ht="15" customHeight="1">
      <c r="A24" s="46" t="s">
        <v>441</v>
      </c>
      <c r="B24" s="45"/>
      <c r="C24" s="11">
        <v>154</v>
      </c>
      <c r="D24" s="11"/>
      <c r="E24" s="11">
        <v>130046</v>
      </c>
      <c r="F24" s="11"/>
      <c r="G24" s="11">
        <v>42</v>
      </c>
      <c r="H24" s="11"/>
      <c r="I24" s="11">
        <v>126908</v>
      </c>
      <c r="J24" s="11"/>
      <c r="K24" s="11">
        <v>5</v>
      </c>
      <c r="L24" s="11"/>
      <c r="M24" s="11">
        <v>25088</v>
      </c>
      <c r="N24" s="11"/>
      <c r="O24" s="16" t="s">
        <v>78</v>
      </c>
      <c r="P24" s="19">
        <v>759</v>
      </c>
      <c r="Q24" s="11">
        <v>11254.516</v>
      </c>
      <c r="R24" s="11">
        <v>721</v>
      </c>
      <c r="S24" s="11">
        <v>9478.062</v>
      </c>
      <c r="T24" s="11">
        <v>39116</v>
      </c>
      <c r="U24" s="11">
        <v>417803.763</v>
      </c>
      <c r="V24" s="11">
        <v>83</v>
      </c>
      <c r="W24" s="11">
        <v>982.983</v>
      </c>
    </row>
    <row r="25" spans="1:23" ht="15" customHeight="1">
      <c r="A25" s="16" t="s">
        <v>433</v>
      </c>
      <c r="B25" s="45"/>
      <c r="C25" s="11">
        <v>163</v>
      </c>
      <c r="D25" s="11"/>
      <c r="E25" s="11">
        <v>171745</v>
      </c>
      <c r="F25" s="11"/>
      <c r="G25" s="11">
        <v>48</v>
      </c>
      <c r="H25" s="11"/>
      <c r="I25" s="11">
        <v>63109</v>
      </c>
      <c r="J25" s="11"/>
      <c r="K25" s="11">
        <v>7</v>
      </c>
      <c r="L25" s="11"/>
      <c r="M25" s="11">
        <v>9161</v>
      </c>
      <c r="N25" s="11"/>
      <c r="O25" s="46" t="s">
        <v>454</v>
      </c>
      <c r="P25" s="19">
        <v>1023</v>
      </c>
      <c r="Q25" s="11">
        <v>15741.861</v>
      </c>
      <c r="R25" s="11">
        <v>862</v>
      </c>
      <c r="S25" s="11">
        <v>13288.012</v>
      </c>
      <c r="T25" s="11">
        <v>39109</v>
      </c>
      <c r="U25" s="11">
        <v>417848.725</v>
      </c>
      <c r="V25" s="11">
        <v>112</v>
      </c>
      <c r="W25" s="11">
        <v>1028.292</v>
      </c>
    </row>
    <row r="26" spans="1:23" ht="15" customHeight="1">
      <c r="A26" s="46" t="s">
        <v>442</v>
      </c>
      <c r="B26" s="45"/>
      <c r="C26" s="11">
        <v>139</v>
      </c>
      <c r="D26" s="11"/>
      <c r="E26" s="11">
        <v>145885</v>
      </c>
      <c r="F26" s="11"/>
      <c r="G26" s="11">
        <v>37</v>
      </c>
      <c r="H26" s="11"/>
      <c r="I26" s="11">
        <v>63720</v>
      </c>
      <c r="J26" s="11"/>
      <c r="K26" s="11">
        <v>7</v>
      </c>
      <c r="L26" s="11"/>
      <c r="M26" s="11">
        <v>10935</v>
      </c>
      <c r="N26" s="11"/>
      <c r="O26" s="46" t="s">
        <v>455</v>
      </c>
      <c r="P26" s="60">
        <v>1208</v>
      </c>
      <c r="Q26" s="25">
        <v>16646.723</v>
      </c>
      <c r="R26" s="25">
        <v>1140</v>
      </c>
      <c r="S26" s="25">
        <v>15210.44</v>
      </c>
      <c r="T26" s="25">
        <v>39281</v>
      </c>
      <c r="U26" s="25">
        <v>419992.537</v>
      </c>
      <c r="V26" s="25">
        <v>9</v>
      </c>
      <c r="W26" s="25">
        <v>103.803</v>
      </c>
    </row>
    <row r="27" spans="1:17" ht="15" customHeight="1">
      <c r="A27" s="46" t="s">
        <v>443</v>
      </c>
      <c r="B27" s="61"/>
      <c r="C27" s="62">
        <v>160</v>
      </c>
      <c r="D27" s="25"/>
      <c r="E27" s="62">
        <v>176028</v>
      </c>
      <c r="F27" s="25"/>
      <c r="G27" s="62">
        <v>46</v>
      </c>
      <c r="H27" s="25"/>
      <c r="I27" s="62">
        <v>74990</v>
      </c>
      <c r="J27" s="25"/>
      <c r="K27" s="62">
        <v>5</v>
      </c>
      <c r="L27" s="25"/>
      <c r="M27" s="62">
        <v>12891</v>
      </c>
      <c r="N27" s="11"/>
      <c r="O27" s="63" t="s">
        <v>79</v>
      </c>
      <c r="P27" s="10"/>
      <c r="Q27" s="10"/>
    </row>
    <row r="28" spans="1:14" ht="15" customHeight="1">
      <c r="A28" s="64" t="s">
        <v>80</v>
      </c>
      <c r="B28" s="65"/>
      <c r="C28" s="65"/>
      <c r="D28" s="65"/>
      <c r="E28" s="30"/>
      <c r="F28" s="30"/>
      <c r="G28" s="30"/>
      <c r="H28" s="30"/>
      <c r="I28" s="30"/>
      <c r="J28" s="30"/>
      <c r="K28" s="30"/>
      <c r="L28" s="30"/>
      <c r="M28" s="30"/>
      <c r="N28" s="30"/>
    </row>
    <row r="29" spans="1:13" ht="15" customHeight="1">
      <c r="A29" s="65"/>
      <c r="B29" s="65"/>
      <c r="C29" s="65"/>
      <c r="D29" s="65"/>
      <c r="E29" s="30"/>
      <c r="F29" s="30"/>
      <c r="G29" s="30"/>
      <c r="H29" s="30"/>
      <c r="I29" s="30"/>
      <c r="J29" s="30"/>
      <c r="K29" s="30"/>
      <c r="L29" s="30"/>
      <c r="M29" s="30"/>
    </row>
    <row r="30" spans="1:13" ht="15" customHeight="1">
      <c r="A30" s="65"/>
      <c r="B30" s="65"/>
      <c r="C30" s="65"/>
      <c r="D30" s="65"/>
      <c r="E30" s="30"/>
      <c r="F30" s="30"/>
      <c r="G30" s="30"/>
      <c r="H30" s="30"/>
      <c r="I30" s="30"/>
      <c r="J30" s="30"/>
      <c r="K30" s="30"/>
      <c r="L30" s="30"/>
      <c r="M30" s="30"/>
    </row>
    <row r="31" spans="1:13" ht="19.5" customHeight="1">
      <c r="A31" s="255" t="s">
        <v>81</v>
      </c>
      <c r="B31" s="255"/>
      <c r="C31" s="255"/>
      <c r="D31" s="255"/>
      <c r="E31" s="255"/>
      <c r="F31" s="255"/>
      <c r="G31" s="255"/>
      <c r="H31" s="255"/>
      <c r="I31" s="255"/>
      <c r="J31" s="255"/>
      <c r="K31" s="255"/>
      <c r="L31" s="30"/>
      <c r="M31" s="30"/>
    </row>
    <row r="32" spans="1:13" ht="18" customHeight="1">
      <c r="A32" s="16"/>
      <c r="B32" s="16"/>
      <c r="C32" s="16"/>
      <c r="D32" s="16"/>
      <c r="E32" s="16"/>
      <c r="F32" s="16"/>
      <c r="G32" s="16"/>
      <c r="H32" s="16"/>
      <c r="I32" s="16"/>
      <c r="J32" s="16"/>
      <c r="K32" s="16"/>
      <c r="L32" s="30"/>
      <c r="M32" s="30"/>
    </row>
    <row r="33" spans="2:13" ht="18" customHeight="1" thickBot="1">
      <c r="B33" s="6"/>
      <c r="C33" s="6"/>
      <c r="D33" s="6"/>
      <c r="E33" s="6"/>
      <c r="F33" s="6"/>
      <c r="G33" s="6"/>
      <c r="H33" s="6"/>
      <c r="I33" s="6"/>
      <c r="J33" s="6"/>
      <c r="K33" s="7" t="s">
        <v>82</v>
      </c>
      <c r="L33" s="30"/>
      <c r="M33" s="30"/>
    </row>
    <row r="34" spans="1:13" ht="15" customHeight="1">
      <c r="A34" s="262" t="s">
        <v>47</v>
      </c>
      <c r="B34" s="274" t="s">
        <v>83</v>
      </c>
      <c r="C34" s="275"/>
      <c r="D34" s="274" t="s">
        <v>84</v>
      </c>
      <c r="E34" s="275"/>
      <c r="F34" s="274" t="s">
        <v>85</v>
      </c>
      <c r="G34" s="275"/>
      <c r="H34" s="275"/>
      <c r="I34" s="275"/>
      <c r="J34" s="275"/>
      <c r="K34" s="276"/>
      <c r="L34" s="30"/>
      <c r="M34" s="30"/>
    </row>
    <row r="35" spans="1:13" ht="15" customHeight="1">
      <c r="A35" s="263"/>
      <c r="B35" s="286"/>
      <c r="C35" s="286"/>
      <c r="D35" s="286"/>
      <c r="E35" s="286"/>
      <c r="F35" s="287" t="s">
        <v>48</v>
      </c>
      <c r="G35" s="286"/>
      <c r="H35" s="287" t="s">
        <v>49</v>
      </c>
      <c r="I35" s="286"/>
      <c r="J35" s="287" t="s">
        <v>86</v>
      </c>
      <c r="K35" s="288"/>
      <c r="L35" s="30"/>
      <c r="M35" s="30"/>
    </row>
    <row r="36" spans="1:13" ht="15" customHeight="1">
      <c r="A36" s="8" t="s">
        <v>87</v>
      </c>
      <c r="B36" s="67"/>
      <c r="C36" s="43">
        <v>2227485</v>
      </c>
      <c r="D36" s="18"/>
      <c r="E36" s="43">
        <v>2344995</v>
      </c>
      <c r="F36" s="43"/>
      <c r="G36" s="43">
        <v>1067</v>
      </c>
      <c r="H36" s="43"/>
      <c r="I36" s="43">
        <v>5503</v>
      </c>
      <c r="J36" s="18"/>
      <c r="K36" s="43">
        <v>2378570</v>
      </c>
      <c r="L36" s="30"/>
      <c r="M36" s="30"/>
    </row>
    <row r="37" spans="1:13" ht="15" customHeight="1">
      <c r="A37" s="12" t="s">
        <v>88</v>
      </c>
      <c r="B37" s="9"/>
      <c r="C37" s="11">
        <v>2328238</v>
      </c>
      <c r="D37" s="10"/>
      <c r="E37" s="11">
        <v>2392215</v>
      </c>
      <c r="F37" s="11"/>
      <c r="G37" s="11">
        <v>1082</v>
      </c>
      <c r="H37" s="11"/>
      <c r="I37" s="11">
        <v>5343</v>
      </c>
      <c r="J37" s="10"/>
      <c r="K37" s="11">
        <v>2314593</v>
      </c>
      <c r="L37" s="30"/>
      <c r="M37" s="30"/>
    </row>
    <row r="38" spans="1:13" ht="15" customHeight="1">
      <c r="A38" s="12" t="s">
        <v>11</v>
      </c>
      <c r="B38" s="9"/>
      <c r="C38" s="11">
        <v>2199924</v>
      </c>
      <c r="D38" s="10"/>
      <c r="E38" s="11">
        <v>2245044</v>
      </c>
      <c r="F38" s="11"/>
      <c r="G38" s="11">
        <v>1091</v>
      </c>
      <c r="H38" s="11"/>
      <c r="I38" s="11">
        <v>5141</v>
      </c>
      <c r="J38" s="10"/>
      <c r="K38" s="11">
        <v>2269389</v>
      </c>
      <c r="L38" s="30"/>
      <c r="M38" s="30"/>
    </row>
    <row r="39" spans="1:13" ht="15" customHeight="1">
      <c r="A39" s="12" t="s">
        <v>13</v>
      </c>
      <c r="B39" s="9"/>
      <c r="C39" s="11">
        <v>1902960</v>
      </c>
      <c r="D39" s="10"/>
      <c r="E39" s="11">
        <v>1969357</v>
      </c>
      <c r="F39" s="68"/>
      <c r="G39" s="11">
        <v>1094</v>
      </c>
      <c r="H39" s="68"/>
      <c r="I39" s="11">
        <v>4932</v>
      </c>
      <c r="J39" s="10"/>
      <c r="K39" s="11">
        <v>2202988</v>
      </c>
      <c r="L39" s="30"/>
      <c r="M39" s="30"/>
    </row>
    <row r="40" spans="1:13" ht="15" customHeight="1">
      <c r="A40" s="146" t="s">
        <v>33</v>
      </c>
      <c r="B40" s="149"/>
      <c r="C40" s="150">
        <v>2177627</v>
      </c>
      <c r="D40" s="151"/>
      <c r="E40" s="150">
        <v>2318438</v>
      </c>
      <c r="F40" s="69"/>
      <c r="G40" s="150">
        <v>1091</v>
      </c>
      <c r="H40" s="69"/>
      <c r="I40" s="150">
        <v>4498</v>
      </c>
      <c r="J40" s="151"/>
      <c r="K40" s="150">
        <v>2062177</v>
      </c>
      <c r="L40" s="30"/>
      <c r="M40" s="30"/>
    </row>
    <row r="41" spans="1:13" ht="15" customHeight="1">
      <c r="A41" s="18" t="s">
        <v>445</v>
      </c>
      <c r="B41" s="10"/>
      <c r="C41" s="10"/>
      <c r="L41" s="30"/>
      <c r="M41" s="30"/>
    </row>
    <row r="42" spans="1:13" ht="15" customHeight="1">
      <c r="A42" s="10" t="s">
        <v>89</v>
      </c>
      <c r="B42" s="10"/>
      <c r="C42" s="10"/>
      <c r="D42" s="10"/>
      <c r="E42" s="10"/>
      <c r="F42" s="10"/>
      <c r="G42" s="10"/>
      <c r="H42" s="10"/>
      <c r="I42" s="10"/>
      <c r="L42" s="30"/>
      <c r="M42" s="30"/>
    </row>
    <row r="43" ht="15" customHeight="1"/>
    <row r="44" spans="14:15" ht="15" customHeight="1">
      <c r="N44" s="5"/>
      <c r="O44" s="27"/>
    </row>
    <row r="45" spans="1:23" ht="19.5" customHeight="1">
      <c r="A45" s="255" t="s">
        <v>90</v>
      </c>
      <c r="B45" s="255"/>
      <c r="C45" s="255"/>
      <c r="D45" s="255"/>
      <c r="E45" s="255"/>
      <c r="F45" s="255"/>
      <c r="G45" s="255"/>
      <c r="H45" s="255"/>
      <c r="I45" s="255"/>
      <c r="J45" s="255"/>
      <c r="K45" s="255"/>
      <c r="L45" s="255"/>
      <c r="M45" s="255"/>
      <c r="N45" s="29"/>
      <c r="O45" s="255" t="s">
        <v>91</v>
      </c>
      <c r="P45" s="255"/>
      <c r="Q45" s="255"/>
      <c r="R45" s="255"/>
      <c r="S45" s="255"/>
      <c r="T45" s="267"/>
      <c r="U45" s="267"/>
      <c r="V45" s="267"/>
      <c r="W45" s="267"/>
    </row>
    <row r="46" spans="1:23" ht="18" customHeight="1" thickBot="1">
      <c r="A46" s="65"/>
      <c r="B46" s="65"/>
      <c r="C46" s="65"/>
      <c r="D46" s="65"/>
      <c r="E46" s="65"/>
      <c r="F46" s="11"/>
      <c r="G46" s="11"/>
      <c r="H46" s="11"/>
      <c r="I46" s="10"/>
      <c r="J46" s="10"/>
      <c r="K46" s="10"/>
      <c r="L46" s="10"/>
      <c r="M46" s="70" t="s">
        <v>92</v>
      </c>
      <c r="O46" s="27"/>
      <c r="P46" s="6"/>
      <c r="Q46" s="6"/>
      <c r="R46" s="6"/>
      <c r="W46" s="7" t="s">
        <v>0</v>
      </c>
    </row>
    <row r="47" spans="1:23" ht="15" customHeight="1">
      <c r="A47" s="289" t="s">
        <v>93</v>
      </c>
      <c r="B47" s="264" t="s">
        <v>94</v>
      </c>
      <c r="C47" s="262"/>
      <c r="D47" s="293" t="s">
        <v>95</v>
      </c>
      <c r="E47" s="294"/>
      <c r="F47" s="294"/>
      <c r="G47" s="294"/>
      <c r="H47" s="294"/>
      <c r="I47" s="295"/>
      <c r="J47" s="293" t="s">
        <v>96</v>
      </c>
      <c r="K47" s="294"/>
      <c r="L47" s="294"/>
      <c r="M47" s="294"/>
      <c r="O47" s="262" t="s">
        <v>97</v>
      </c>
      <c r="P47" s="274" t="s">
        <v>50</v>
      </c>
      <c r="Q47" s="275"/>
      <c r="R47" s="275"/>
      <c r="S47" s="275"/>
      <c r="T47" s="274" t="s">
        <v>98</v>
      </c>
      <c r="U47" s="275"/>
      <c r="V47" s="275"/>
      <c r="W47" s="276"/>
    </row>
    <row r="48" spans="1:23" ht="15" customHeight="1">
      <c r="A48" s="290"/>
      <c r="B48" s="284"/>
      <c r="C48" s="292"/>
      <c r="D48" s="296" t="s">
        <v>99</v>
      </c>
      <c r="E48" s="297"/>
      <c r="F48" s="298" t="s">
        <v>100</v>
      </c>
      <c r="G48" s="299"/>
      <c r="H48" s="296" t="s">
        <v>101</v>
      </c>
      <c r="I48" s="297"/>
      <c r="J48" s="288" t="s">
        <v>102</v>
      </c>
      <c r="K48" s="300"/>
      <c r="L48" s="288" t="s">
        <v>103</v>
      </c>
      <c r="M48" s="283"/>
      <c r="O48" s="263"/>
      <c r="P48" s="287" t="s">
        <v>467</v>
      </c>
      <c r="Q48" s="286"/>
      <c r="R48" s="287" t="s">
        <v>468</v>
      </c>
      <c r="S48" s="286"/>
      <c r="T48" s="287" t="s">
        <v>467</v>
      </c>
      <c r="U48" s="286"/>
      <c r="V48" s="287" t="s">
        <v>468</v>
      </c>
      <c r="W48" s="288"/>
    </row>
    <row r="49" spans="1:23" ht="15" customHeight="1">
      <c r="A49" s="291"/>
      <c r="B49" s="66" t="s">
        <v>104</v>
      </c>
      <c r="C49" s="66" t="s">
        <v>105</v>
      </c>
      <c r="D49" s="66" t="s">
        <v>104</v>
      </c>
      <c r="E49" s="66" t="s">
        <v>105</v>
      </c>
      <c r="F49" s="66" t="s">
        <v>104</v>
      </c>
      <c r="G49" s="66" t="s">
        <v>105</v>
      </c>
      <c r="H49" s="66" t="s">
        <v>104</v>
      </c>
      <c r="I49" s="66" t="s">
        <v>105</v>
      </c>
      <c r="J49" s="66" t="s">
        <v>104</v>
      </c>
      <c r="K49" s="66" t="s">
        <v>105</v>
      </c>
      <c r="L49" s="66" t="s">
        <v>104</v>
      </c>
      <c r="M49" s="38" t="s">
        <v>105</v>
      </c>
      <c r="N49" s="71"/>
      <c r="O49" s="21" t="s">
        <v>106</v>
      </c>
      <c r="P49" s="141"/>
      <c r="Q49" s="72">
        <v>812304</v>
      </c>
      <c r="R49" s="18"/>
      <c r="S49" s="72">
        <v>771114</v>
      </c>
      <c r="T49" s="18"/>
      <c r="U49" s="72">
        <v>1674711</v>
      </c>
      <c r="V49" s="18"/>
      <c r="W49" s="72">
        <v>1589749</v>
      </c>
    </row>
    <row r="50" spans="1:23" ht="15" customHeight="1">
      <c r="A50" s="8" t="s">
        <v>106</v>
      </c>
      <c r="B50" s="190">
        <f aca="true" t="shared" si="1" ref="B50:C54">SUM(D50,F50,H50,J50,L50,B59,D59,F59,H59,J59,L59,B68,D68,F68,H68)</f>
        <v>206</v>
      </c>
      <c r="C50" s="191">
        <f t="shared" si="1"/>
        <v>3267431</v>
      </c>
      <c r="D50" s="71">
        <v>6</v>
      </c>
      <c r="E50" s="71">
        <v>73584</v>
      </c>
      <c r="F50" s="71">
        <v>6</v>
      </c>
      <c r="G50" s="71">
        <v>75000</v>
      </c>
      <c r="H50" s="71">
        <v>10</v>
      </c>
      <c r="I50" s="71">
        <v>80100</v>
      </c>
      <c r="J50" s="71">
        <v>7</v>
      </c>
      <c r="K50" s="71">
        <v>143000</v>
      </c>
      <c r="L50" s="71">
        <v>10</v>
      </c>
      <c r="M50" s="71">
        <v>153100</v>
      </c>
      <c r="N50" s="71"/>
      <c r="O50" s="46" t="s">
        <v>107</v>
      </c>
      <c r="P50" s="9"/>
      <c r="Q50" s="71">
        <v>718994</v>
      </c>
      <c r="R50" s="10"/>
      <c r="S50" s="71">
        <v>786712</v>
      </c>
      <c r="T50" s="10"/>
      <c r="U50" s="71">
        <v>1438267</v>
      </c>
      <c r="V50" s="10"/>
      <c r="W50" s="71">
        <v>1661182</v>
      </c>
    </row>
    <row r="51" spans="1:23" ht="15" customHeight="1">
      <c r="A51" s="12" t="s">
        <v>107</v>
      </c>
      <c r="B51" s="190">
        <f t="shared" si="1"/>
        <v>187</v>
      </c>
      <c r="C51" s="191">
        <f t="shared" si="1"/>
        <v>4210200</v>
      </c>
      <c r="D51" s="71">
        <v>6</v>
      </c>
      <c r="E51" s="71">
        <v>122400</v>
      </c>
      <c r="F51" s="71">
        <v>9</v>
      </c>
      <c r="G51" s="71">
        <v>309200</v>
      </c>
      <c r="H51" s="71">
        <v>9</v>
      </c>
      <c r="I51" s="71">
        <v>273000</v>
      </c>
      <c r="J51" s="71">
        <v>8</v>
      </c>
      <c r="K51" s="71">
        <v>193200</v>
      </c>
      <c r="L51" s="71">
        <v>16</v>
      </c>
      <c r="M51" s="71">
        <v>449300</v>
      </c>
      <c r="N51" s="10"/>
      <c r="O51" s="46" t="s">
        <v>108</v>
      </c>
      <c r="P51" s="9"/>
      <c r="Q51" s="74" t="s">
        <v>14</v>
      </c>
      <c r="R51" s="10"/>
      <c r="S51" s="74" t="s">
        <v>14</v>
      </c>
      <c r="T51" s="10"/>
      <c r="U51" s="71">
        <v>1400592</v>
      </c>
      <c r="V51" s="10"/>
      <c r="W51" s="71">
        <v>1513491</v>
      </c>
    </row>
    <row r="52" spans="1:23" ht="15" customHeight="1">
      <c r="A52" s="12" t="s">
        <v>108</v>
      </c>
      <c r="B52" s="190">
        <f t="shared" si="1"/>
        <v>184</v>
      </c>
      <c r="C52" s="191">
        <f t="shared" si="1"/>
        <v>4613400</v>
      </c>
      <c r="D52" s="71">
        <v>4</v>
      </c>
      <c r="E52" s="71">
        <v>46500</v>
      </c>
      <c r="F52" s="71">
        <v>13</v>
      </c>
      <c r="G52" s="71">
        <v>446000</v>
      </c>
      <c r="H52" s="71">
        <v>11</v>
      </c>
      <c r="I52" s="71">
        <v>136300</v>
      </c>
      <c r="J52" s="71">
        <v>10</v>
      </c>
      <c r="K52" s="71">
        <v>157700</v>
      </c>
      <c r="L52" s="71">
        <v>7</v>
      </c>
      <c r="M52" s="71">
        <v>88400</v>
      </c>
      <c r="N52" s="71"/>
      <c r="O52" s="46" t="s">
        <v>109</v>
      </c>
      <c r="P52" s="9"/>
      <c r="Q52" s="74" t="s">
        <v>14</v>
      </c>
      <c r="R52" s="70"/>
      <c r="S52" s="74" t="s">
        <v>14</v>
      </c>
      <c r="T52" s="10"/>
      <c r="U52" s="71">
        <v>1248922</v>
      </c>
      <c r="V52" s="10"/>
      <c r="W52" s="71">
        <v>1343436</v>
      </c>
    </row>
    <row r="53" spans="1:23" ht="15" customHeight="1">
      <c r="A53" s="12" t="s">
        <v>109</v>
      </c>
      <c r="B53" s="190">
        <f t="shared" si="1"/>
        <v>150</v>
      </c>
      <c r="C53" s="191">
        <f t="shared" si="1"/>
        <v>5664100</v>
      </c>
      <c r="D53" s="71">
        <v>6</v>
      </c>
      <c r="E53" s="71">
        <v>171200</v>
      </c>
      <c r="F53" s="71">
        <v>6</v>
      </c>
      <c r="G53" s="71">
        <v>151000</v>
      </c>
      <c r="H53" s="71">
        <v>10</v>
      </c>
      <c r="I53" s="71">
        <v>93100</v>
      </c>
      <c r="J53" s="71">
        <v>11</v>
      </c>
      <c r="K53" s="71">
        <v>198500</v>
      </c>
      <c r="L53" s="71">
        <v>4</v>
      </c>
      <c r="M53" s="71">
        <v>60400</v>
      </c>
      <c r="N53" s="76"/>
      <c r="O53" s="148" t="s">
        <v>76</v>
      </c>
      <c r="P53" s="155"/>
      <c r="Q53" s="156" t="s">
        <v>14</v>
      </c>
      <c r="R53" s="157"/>
      <c r="S53" s="156" t="s">
        <v>14</v>
      </c>
      <c r="T53" s="147"/>
      <c r="U53" s="158">
        <v>1203400</v>
      </c>
      <c r="V53" s="147"/>
      <c r="W53" s="158">
        <v>1340300</v>
      </c>
    </row>
    <row r="54" spans="1:23" ht="15" customHeight="1">
      <c r="A54" s="152" t="s">
        <v>76</v>
      </c>
      <c r="B54" s="192">
        <f t="shared" si="1"/>
        <v>139</v>
      </c>
      <c r="C54" s="193">
        <f t="shared" si="1"/>
        <v>9703800</v>
      </c>
      <c r="D54" s="153" t="s">
        <v>110</v>
      </c>
      <c r="E54" s="153" t="s">
        <v>110</v>
      </c>
      <c r="F54" s="154">
        <v>7</v>
      </c>
      <c r="G54" s="154">
        <v>409500</v>
      </c>
      <c r="H54" s="154">
        <v>5</v>
      </c>
      <c r="I54" s="154">
        <v>38900</v>
      </c>
      <c r="J54" s="154">
        <v>11</v>
      </c>
      <c r="K54" s="154">
        <v>423000</v>
      </c>
      <c r="L54" s="154">
        <v>5</v>
      </c>
      <c r="M54" s="154">
        <v>64100</v>
      </c>
      <c r="N54" s="10"/>
      <c r="O54" s="33"/>
      <c r="P54" s="9"/>
      <c r="Q54" s="70"/>
      <c r="R54" s="70"/>
      <c r="S54" s="70"/>
      <c r="T54" s="10"/>
      <c r="U54" s="22"/>
      <c r="V54" s="10"/>
      <c r="W54" s="22"/>
    </row>
    <row r="55" spans="1:23" ht="15" customHeight="1" thickBot="1">
      <c r="A55" s="16"/>
      <c r="B55" s="16"/>
      <c r="C55" s="10"/>
      <c r="D55" s="77"/>
      <c r="E55" s="10"/>
      <c r="F55" s="10"/>
      <c r="G55" s="10"/>
      <c r="H55" s="10"/>
      <c r="I55" s="10"/>
      <c r="J55" s="10"/>
      <c r="K55" s="10"/>
      <c r="L55" s="10"/>
      <c r="M55" s="10"/>
      <c r="N55" s="65"/>
      <c r="O55" s="16" t="s">
        <v>457</v>
      </c>
      <c r="P55" s="9"/>
      <c r="Q55" s="13" t="s">
        <v>14</v>
      </c>
      <c r="R55" s="70"/>
      <c r="S55" s="13" t="s">
        <v>14</v>
      </c>
      <c r="T55" s="10"/>
      <c r="U55" s="11">
        <v>188600</v>
      </c>
      <c r="V55" s="10"/>
      <c r="W55" s="11">
        <v>39000</v>
      </c>
    </row>
    <row r="56" spans="1:23" ht="15" customHeight="1">
      <c r="A56" s="289" t="s">
        <v>93</v>
      </c>
      <c r="B56" s="276" t="s">
        <v>111</v>
      </c>
      <c r="C56" s="273"/>
      <c r="D56" s="273"/>
      <c r="E56" s="273"/>
      <c r="F56" s="273"/>
      <c r="G56" s="273"/>
      <c r="H56" s="273"/>
      <c r="I56" s="273"/>
      <c r="J56" s="273"/>
      <c r="K56" s="273"/>
      <c r="L56" s="273"/>
      <c r="M56" s="273"/>
      <c r="N56" s="65"/>
      <c r="O56" s="46" t="s">
        <v>442</v>
      </c>
      <c r="P56" s="9"/>
      <c r="Q56" s="13" t="s">
        <v>14</v>
      </c>
      <c r="R56" s="70"/>
      <c r="S56" s="13" t="s">
        <v>14</v>
      </c>
      <c r="T56" s="10"/>
      <c r="U56" s="11">
        <v>74600</v>
      </c>
      <c r="V56" s="10"/>
      <c r="W56" s="11">
        <v>86400</v>
      </c>
    </row>
    <row r="57" spans="1:23" ht="15" customHeight="1">
      <c r="A57" s="290"/>
      <c r="B57" s="288" t="s">
        <v>112</v>
      </c>
      <c r="C57" s="300"/>
      <c r="D57" s="288" t="s">
        <v>113</v>
      </c>
      <c r="E57" s="300"/>
      <c r="F57" s="288" t="s">
        <v>114</v>
      </c>
      <c r="G57" s="300"/>
      <c r="H57" s="288" t="s">
        <v>115</v>
      </c>
      <c r="I57" s="300"/>
      <c r="J57" s="296" t="s">
        <v>116</v>
      </c>
      <c r="K57" s="297"/>
      <c r="L57" s="288" t="s">
        <v>117</v>
      </c>
      <c r="M57" s="283"/>
      <c r="N57" s="30"/>
      <c r="O57" s="46" t="s">
        <v>443</v>
      </c>
      <c r="P57" s="9"/>
      <c r="Q57" s="13" t="s">
        <v>14</v>
      </c>
      <c r="R57" s="70"/>
      <c r="S57" s="13" t="s">
        <v>14</v>
      </c>
      <c r="T57" s="10"/>
      <c r="U57" s="11">
        <v>92800</v>
      </c>
      <c r="V57" s="10"/>
      <c r="W57" s="11">
        <v>101700</v>
      </c>
    </row>
    <row r="58" spans="1:23" ht="15" customHeight="1">
      <c r="A58" s="291"/>
      <c r="B58" s="66" t="s">
        <v>104</v>
      </c>
      <c r="C58" s="38" t="s">
        <v>105</v>
      </c>
      <c r="D58" s="66" t="s">
        <v>104</v>
      </c>
      <c r="E58" s="66" t="s">
        <v>105</v>
      </c>
      <c r="F58" s="66" t="s">
        <v>104</v>
      </c>
      <c r="G58" s="38" t="s">
        <v>105</v>
      </c>
      <c r="H58" s="66" t="s">
        <v>104</v>
      </c>
      <c r="I58" s="66" t="s">
        <v>105</v>
      </c>
      <c r="J58" s="66" t="s">
        <v>104</v>
      </c>
      <c r="K58" s="66" t="s">
        <v>105</v>
      </c>
      <c r="L58" s="66" t="s">
        <v>104</v>
      </c>
      <c r="M58" s="38" t="s">
        <v>105</v>
      </c>
      <c r="O58" s="46" t="s">
        <v>458</v>
      </c>
      <c r="P58" s="9"/>
      <c r="Q58" s="13" t="s">
        <v>14</v>
      </c>
      <c r="R58" s="70"/>
      <c r="S58" s="13" t="s">
        <v>14</v>
      </c>
      <c r="T58" s="10"/>
      <c r="U58" s="11">
        <v>82900</v>
      </c>
      <c r="V58" s="10"/>
      <c r="W58" s="11">
        <v>136200</v>
      </c>
    </row>
    <row r="59" spans="1:23" ht="15" customHeight="1">
      <c r="A59" s="8" t="s">
        <v>106</v>
      </c>
      <c r="B59" s="71">
        <v>3</v>
      </c>
      <c r="C59" s="71">
        <v>178000</v>
      </c>
      <c r="D59" s="71">
        <v>5</v>
      </c>
      <c r="E59" s="71">
        <v>28000</v>
      </c>
      <c r="F59" s="71">
        <v>18</v>
      </c>
      <c r="G59" s="71">
        <v>130432</v>
      </c>
      <c r="H59" s="71">
        <v>12</v>
      </c>
      <c r="I59" s="71">
        <v>228500</v>
      </c>
      <c r="J59" s="71">
        <v>4</v>
      </c>
      <c r="K59" s="71">
        <v>33500</v>
      </c>
      <c r="L59" s="71">
        <v>77</v>
      </c>
      <c r="M59" s="71">
        <v>1177630</v>
      </c>
      <c r="N59" s="5"/>
      <c r="O59" s="16"/>
      <c r="P59" s="9"/>
      <c r="Q59" s="7"/>
      <c r="R59" s="70"/>
      <c r="S59" s="7"/>
      <c r="T59" s="10"/>
      <c r="U59" s="16"/>
      <c r="V59" s="10"/>
      <c r="W59" s="16"/>
    </row>
    <row r="60" spans="1:23" ht="15" customHeight="1">
      <c r="A60" s="12" t="s">
        <v>107</v>
      </c>
      <c r="B60" s="71">
        <v>21</v>
      </c>
      <c r="C60" s="71">
        <v>384200</v>
      </c>
      <c r="D60" s="71">
        <v>7</v>
      </c>
      <c r="E60" s="71">
        <v>71200</v>
      </c>
      <c r="F60" s="71">
        <v>11</v>
      </c>
      <c r="G60" s="71">
        <v>431700</v>
      </c>
      <c r="H60" s="71">
        <v>8</v>
      </c>
      <c r="I60" s="71">
        <v>115100</v>
      </c>
      <c r="J60" s="71">
        <v>5</v>
      </c>
      <c r="K60" s="71">
        <v>77000</v>
      </c>
      <c r="L60" s="71">
        <v>49</v>
      </c>
      <c r="M60" s="71">
        <v>977800</v>
      </c>
      <c r="N60" s="16"/>
      <c r="O60" s="46" t="s">
        <v>459</v>
      </c>
      <c r="P60" s="9"/>
      <c r="Q60" s="13" t="s">
        <v>14</v>
      </c>
      <c r="R60" s="70"/>
      <c r="S60" s="13" t="s">
        <v>14</v>
      </c>
      <c r="T60" s="10"/>
      <c r="U60" s="11">
        <v>126100</v>
      </c>
      <c r="V60" s="10"/>
      <c r="W60" s="11">
        <v>68800</v>
      </c>
    </row>
    <row r="61" spans="1:23" ht="15" customHeight="1">
      <c r="A61" s="12" t="s">
        <v>108</v>
      </c>
      <c r="B61" s="71">
        <v>9</v>
      </c>
      <c r="C61" s="71">
        <v>314000</v>
      </c>
      <c r="D61" s="71">
        <v>5</v>
      </c>
      <c r="E61" s="71">
        <v>47000</v>
      </c>
      <c r="F61" s="71">
        <v>4</v>
      </c>
      <c r="G61" s="71">
        <v>57000</v>
      </c>
      <c r="H61" s="71">
        <v>5</v>
      </c>
      <c r="I61" s="71">
        <v>235000</v>
      </c>
      <c r="J61" s="71">
        <v>4</v>
      </c>
      <c r="K61" s="71">
        <v>21800</v>
      </c>
      <c r="L61" s="71">
        <v>71</v>
      </c>
      <c r="M61" s="71">
        <v>1508500</v>
      </c>
      <c r="N61" s="6"/>
      <c r="O61" s="46" t="s">
        <v>460</v>
      </c>
      <c r="P61" s="9"/>
      <c r="Q61" s="13" t="s">
        <v>14</v>
      </c>
      <c r="R61" s="70"/>
      <c r="S61" s="13" t="s">
        <v>14</v>
      </c>
      <c r="T61" s="10"/>
      <c r="U61" s="11">
        <v>76500</v>
      </c>
      <c r="V61" s="10"/>
      <c r="W61" s="11">
        <v>108600</v>
      </c>
    </row>
    <row r="62" spans="1:23" ht="15" customHeight="1">
      <c r="A62" s="12" t="s">
        <v>109</v>
      </c>
      <c r="B62" s="71">
        <v>8</v>
      </c>
      <c r="C62" s="71">
        <v>94000</v>
      </c>
      <c r="D62" s="74" t="s">
        <v>51</v>
      </c>
      <c r="E62" s="74" t="s">
        <v>51</v>
      </c>
      <c r="F62" s="71">
        <v>11</v>
      </c>
      <c r="G62" s="71">
        <v>118100</v>
      </c>
      <c r="H62" s="71">
        <v>6</v>
      </c>
      <c r="I62" s="71">
        <v>119000</v>
      </c>
      <c r="J62" s="71">
        <v>5</v>
      </c>
      <c r="K62" s="71">
        <v>290000</v>
      </c>
      <c r="L62" s="71">
        <v>47</v>
      </c>
      <c r="M62" s="71">
        <v>830300</v>
      </c>
      <c r="N62" s="33"/>
      <c r="O62" s="46" t="s">
        <v>461</v>
      </c>
      <c r="P62" s="9"/>
      <c r="Q62" s="13" t="s">
        <v>14</v>
      </c>
      <c r="R62" s="70"/>
      <c r="S62" s="13" t="s">
        <v>14</v>
      </c>
      <c r="T62" s="10"/>
      <c r="U62" s="11">
        <v>70900</v>
      </c>
      <c r="V62" s="10"/>
      <c r="W62" s="11">
        <v>87000</v>
      </c>
    </row>
    <row r="63" spans="1:23" ht="15" customHeight="1">
      <c r="A63" s="152" t="s">
        <v>76</v>
      </c>
      <c r="B63" s="154">
        <v>6</v>
      </c>
      <c r="C63" s="154">
        <v>211000</v>
      </c>
      <c r="D63" s="153" t="s">
        <v>110</v>
      </c>
      <c r="E63" s="153" t="s">
        <v>110</v>
      </c>
      <c r="F63" s="154">
        <v>15</v>
      </c>
      <c r="G63" s="154">
        <v>205300</v>
      </c>
      <c r="H63" s="154">
        <v>6</v>
      </c>
      <c r="I63" s="154">
        <v>35100</v>
      </c>
      <c r="J63" s="154">
        <v>1</v>
      </c>
      <c r="K63" s="154">
        <v>6000</v>
      </c>
      <c r="L63" s="154">
        <v>38</v>
      </c>
      <c r="M63" s="154">
        <v>704600</v>
      </c>
      <c r="N63" s="10"/>
      <c r="O63" s="46" t="s">
        <v>462</v>
      </c>
      <c r="P63" s="9"/>
      <c r="Q63" s="13" t="s">
        <v>14</v>
      </c>
      <c r="R63" s="70"/>
      <c r="S63" s="13" t="s">
        <v>14</v>
      </c>
      <c r="T63" s="10"/>
      <c r="U63" s="11">
        <v>88700</v>
      </c>
      <c r="V63" s="10"/>
      <c r="W63" s="11">
        <v>91200</v>
      </c>
    </row>
    <row r="64" spans="1:23" ht="15" customHeight="1" thickBot="1">
      <c r="A64" s="10"/>
      <c r="B64" s="10"/>
      <c r="C64" s="10"/>
      <c r="D64" s="10"/>
      <c r="E64" s="10"/>
      <c r="F64" s="10"/>
      <c r="G64" s="10"/>
      <c r="H64" s="10"/>
      <c r="I64" s="10"/>
      <c r="J64" s="10"/>
      <c r="K64" s="10"/>
      <c r="L64" s="10"/>
      <c r="M64" s="10"/>
      <c r="N64" s="10"/>
      <c r="O64" s="16"/>
      <c r="P64" s="9"/>
      <c r="Q64" s="7"/>
      <c r="R64" s="70"/>
      <c r="S64" s="7"/>
      <c r="T64" s="10"/>
      <c r="U64" s="16"/>
      <c r="V64" s="10"/>
      <c r="W64" s="16"/>
    </row>
    <row r="65" spans="1:23" ht="15" customHeight="1">
      <c r="A65" s="289" t="s">
        <v>93</v>
      </c>
      <c r="B65" s="276" t="s">
        <v>111</v>
      </c>
      <c r="C65" s="273"/>
      <c r="D65" s="273"/>
      <c r="E65" s="273"/>
      <c r="F65" s="273"/>
      <c r="G65" s="273"/>
      <c r="H65" s="273"/>
      <c r="I65" s="273"/>
      <c r="J65" s="33"/>
      <c r="K65" s="33"/>
      <c r="L65" s="33"/>
      <c r="M65" s="33"/>
      <c r="N65" s="10"/>
      <c r="O65" s="46" t="s">
        <v>463</v>
      </c>
      <c r="P65" s="9"/>
      <c r="Q65" s="13" t="s">
        <v>14</v>
      </c>
      <c r="R65" s="70"/>
      <c r="S65" s="13" t="s">
        <v>14</v>
      </c>
      <c r="T65" s="10"/>
      <c r="U65" s="11">
        <v>81700</v>
      </c>
      <c r="V65" s="10"/>
      <c r="W65" s="11">
        <v>79900</v>
      </c>
    </row>
    <row r="66" spans="1:23" ht="15" customHeight="1">
      <c r="A66" s="290"/>
      <c r="B66" s="288" t="s">
        <v>118</v>
      </c>
      <c r="C66" s="300"/>
      <c r="D66" s="296" t="s">
        <v>119</v>
      </c>
      <c r="E66" s="297"/>
      <c r="F66" s="298" t="s">
        <v>120</v>
      </c>
      <c r="G66" s="299"/>
      <c r="H66" s="301" t="s">
        <v>121</v>
      </c>
      <c r="I66" s="302"/>
      <c r="J66" s="78"/>
      <c r="K66" s="10"/>
      <c r="L66" s="78"/>
      <c r="M66" s="78"/>
      <c r="N66" s="10"/>
      <c r="O66" s="46" t="s">
        <v>464</v>
      </c>
      <c r="P66" s="9"/>
      <c r="Q66" s="13" t="s">
        <v>14</v>
      </c>
      <c r="R66" s="70"/>
      <c r="S66" s="13" t="s">
        <v>14</v>
      </c>
      <c r="T66" s="10"/>
      <c r="U66" s="11">
        <v>80200</v>
      </c>
      <c r="V66" s="10"/>
      <c r="W66" s="11">
        <v>95600</v>
      </c>
    </row>
    <row r="67" spans="1:23" ht="15" customHeight="1">
      <c r="A67" s="291"/>
      <c r="B67" s="66" t="s">
        <v>104</v>
      </c>
      <c r="C67" s="66" t="s">
        <v>105</v>
      </c>
      <c r="D67" s="66" t="s">
        <v>104</v>
      </c>
      <c r="E67" s="66" t="s">
        <v>105</v>
      </c>
      <c r="F67" s="66" t="s">
        <v>104</v>
      </c>
      <c r="G67" s="66" t="s">
        <v>105</v>
      </c>
      <c r="H67" s="66" t="s">
        <v>104</v>
      </c>
      <c r="I67" s="38" t="s">
        <v>105</v>
      </c>
      <c r="J67" s="16"/>
      <c r="K67" s="10"/>
      <c r="L67" s="16"/>
      <c r="M67" s="10"/>
      <c r="N67" s="10"/>
      <c r="O67" s="46" t="s">
        <v>465</v>
      </c>
      <c r="P67" s="9"/>
      <c r="Q67" s="13" t="s">
        <v>14</v>
      </c>
      <c r="R67" s="70"/>
      <c r="S67" s="13" t="s">
        <v>14</v>
      </c>
      <c r="T67" s="10"/>
      <c r="U67" s="11">
        <v>162100</v>
      </c>
      <c r="V67" s="10"/>
      <c r="W67" s="11">
        <v>193600</v>
      </c>
    </row>
    <row r="68" spans="1:23" ht="15" customHeight="1">
      <c r="A68" s="8" t="s">
        <v>106</v>
      </c>
      <c r="B68" s="71">
        <v>3</v>
      </c>
      <c r="C68" s="71">
        <v>89900</v>
      </c>
      <c r="D68" s="71">
        <v>12</v>
      </c>
      <c r="E68" s="71">
        <v>64500</v>
      </c>
      <c r="F68" s="71">
        <v>8</v>
      </c>
      <c r="G68" s="71">
        <v>313935</v>
      </c>
      <c r="H68" s="71">
        <v>25</v>
      </c>
      <c r="I68" s="71">
        <v>498250</v>
      </c>
      <c r="J68" s="54"/>
      <c r="K68" s="10"/>
      <c r="L68" s="54"/>
      <c r="M68" s="10"/>
      <c r="N68" s="10"/>
      <c r="O68" s="23" t="s">
        <v>466</v>
      </c>
      <c r="P68" s="24"/>
      <c r="Q68" s="13" t="s">
        <v>14</v>
      </c>
      <c r="R68" s="79"/>
      <c r="S68" s="13" t="s">
        <v>14</v>
      </c>
      <c r="T68" s="10"/>
      <c r="U68" s="11">
        <v>78300</v>
      </c>
      <c r="V68" s="10"/>
      <c r="W68" s="11">
        <v>252300</v>
      </c>
    </row>
    <row r="69" spans="1:23" ht="15" customHeight="1">
      <c r="A69" s="12" t="s">
        <v>107</v>
      </c>
      <c r="B69" s="71">
        <v>3</v>
      </c>
      <c r="C69" s="71">
        <v>41500</v>
      </c>
      <c r="D69" s="71">
        <v>12</v>
      </c>
      <c r="E69" s="71">
        <v>355700</v>
      </c>
      <c r="F69" s="71">
        <v>8</v>
      </c>
      <c r="G69" s="71">
        <v>130100</v>
      </c>
      <c r="H69" s="71">
        <v>15</v>
      </c>
      <c r="I69" s="71">
        <v>278800</v>
      </c>
      <c r="J69" s="54"/>
      <c r="K69" s="10"/>
      <c r="L69" s="54"/>
      <c r="M69" s="10"/>
      <c r="O69" s="4" t="s">
        <v>122</v>
      </c>
      <c r="Q69" s="80"/>
      <c r="R69" s="10"/>
      <c r="S69" s="80"/>
      <c r="T69" s="80"/>
      <c r="U69" s="80"/>
      <c r="V69" s="80"/>
      <c r="W69" s="80"/>
    </row>
    <row r="70" spans="1:16" ht="15" customHeight="1">
      <c r="A70" s="12" t="s">
        <v>123</v>
      </c>
      <c r="B70" s="71">
        <v>2</v>
      </c>
      <c r="C70" s="71">
        <v>4000</v>
      </c>
      <c r="D70" s="71">
        <v>14</v>
      </c>
      <c r="E70" s="71">
        <v>1074700</v>
      </c>
      <c r="F70" s="71">
        <v>9</v>
      </c>
      <c r="G70" s="71">
        <v>362000</v>
      </c>
      <c r="H70" s="71">
        <v>16</v>
      </c>
      <c r="I70" s="71">
        <v>114500</v>
      </c>
      <c r="J70" s="54"/>
      <c r="K70" s="10"/>
      <c r="L70" s="54"/>
      <c r="M70" s="10"/>
      <c r="O70" s="10" t="s">
        <v>456</v>
      </c>
      <c r="P70" s="10"/>
    </row>
    <row r="71" spans="1:16" ht="15" customHeight="1">
      <c r="A71" s="12" t="s">
        <v>124</v>
      </c>
      <c r="B71" s="73">
        <v>6</v>
      </c>
      <c r="C71" s="71">
        <v>130800</v>
      </c>
      <c r="D71" s="71">
        <v>9</v>
      </c>
      <c r="E71" s="71">
        <v>2437000</v>
      </c>
      <c r="F71" s="71">
        <v>9</v>
      </c>
      <c r="G71" s="71">
        <v>92000</v>
      </c>
      <c r="H71" s="71">
        <v>12</v>
      </c>
      <c r="I71" s="71">
        <v>878700</v>
      </c>
      <c r="J71" s="54"/>
      <c r="K71" s="10"/>
      <c r="L71" s="54"/>
      <c r="M71" s="10"/>
      <c r="P71" s="10"/>
    </row>
    <row r="72" spans="1:15" ht="15" customHeight="1">
      <c r="A72" s="152" t="s">
        <v>76</v>
      </c>
      <c r="B72" s="154">
        <v>7</v>
      </c>
      <c r="C72" s="154">
        <v>1114000</v>
      </c>
      <c r="D72" s="154">
        <v>16</v>
      </c>
      <c r="E72" s="154">
        <v>5979100</v>
      </c>
      <c r="F72" s="154">
        <v>6</v>
      </c>
      <c r="G72" s="154">
        <v>35300</v>
      </c>
      <c r="H72" s="154">
        <v>16</v>
      </c>
      <c r="I72" s="154">
        <v>477900</v>
      </c>
      <c r="J72" s="75"/>
      <c r="K72" s="10"/>
      <c r="L72" s="75"/>
      <c r="M72" s="10"/>
      <c r="O72" s="29"/>
    </row>
    <row r="73" spans="1:21" ht="15" customHeight="1">
      <c r="A73" s="65" t="s">
        <v>125</v>
      </c>
      <c r="B73" s="65"/>
      <c r="C73" s="10"/>
      <c r="D73" s="10"/>
      <c r="E73" s="10"/>
      <c r="F73" s="10"/>
      <c r="G73" s="10"/>
      <c r="H73" s="10"/>
      <c r="I73" s="10"/>
      <c r="J73" s="10"/>
      <c r="K73" s="10"/>
      <c r="L73" s="10"/>
      <c r="M73" s="10"/>
      <c r="N73" s="29"/>
      <c r="O73" s="10"/>
      <c r="P73" s="29"/>
      <c r="Q73" s="29"/>
      <c r="R73" s="29"/>
      <c r="S73" s="29"/>
      <c r="T73" s="29"/>
      <c r="U73" s="29"/>
    </row>
    <row r="74" spans="1:21" ht="15" customHeight="1">
      <c r="A74" s="65" t="s">
        <v>126</v>
      </c>
      <c r="B74" s="65"/>
      <c r="C74" s="10"/>
      <c r="D74" s="10"/>
      <c r="E74" s="10"/>
      <c r="F74" s="10"/>
      <c r="G74" s="10"/>
      <c r="H74" s="10"/>
      <c r="I74" s="10"/>
      <c r="J74" s="10"/>
      <c r="K74" s="10"/>
      <c r="L74" s="10"/>
      <c r="M74" s="10"/>
      <c r="N74" s="10"/>
      <c r="O74" s="10"/>
      <c r="P74" s="10"/>
      <c r="Q74" s="10"/>
      <c r="R74" s="10"/>
      <c r="S74" s="10"/>
      <c r="T74" s="10"/>
      <c r="U74" s="10"/>
    </row>
    <row r="75" spans="14:20" ht="15" customHeight="1">
      <c r="N75" s="10"/>
      <c r="P75" s="10"/>
      <c r="Q75" s="10"/>
      <c r="R75" s="10"/>
      <c r="S75" s="10"/>
      <c r="T75" s="10"/>
    </row>
    <row r="76" ht="15" customHeight="1"/>
    <row r="77" ht="15" customHeight="1"/>
    <row r="78" ht="15" customHeight="1"/>
    <row r="79" ht="15" customHeight="1"/>
    <row r="83" ht="14.25">
      <c r="O83" s="10"/>
    </row>
    <row r="84" spans="14:21" ht="14.25">
      <c r="N84" s="10"/>
      <c r="O84" s="10"/>
      <c r="P84" s="10"/>
      <c r="Q84" s="10"/>
      <c r="R84" s="10"/>
      <c r="S84" s="10"/>
      <c r="T84" s="10"/>
      <c r="U84" s="10"/>
    </row>
    <row r="85" spans="14:21" ht="14.25">
      <c r="N85" s="10"/>
      <c r="O85" s="10"/>
      <c r="P85" s="10"/>
      <c r="Q85" s="10"/>
      <c r="R85" s="10"/>
      <c r="S85" s="10"/>
      <c r="T85" s="10"/>
      <c r="U85" s="10"/>
    </row>
    <row r="86" spans="14:21" ht="14.25">
      <c r="N86" s="10"/>
      <c r="O86" s="10"/>
      <c r="P86" s="10"/>
      <c r="Q86" s="10"/>
      <c r="R86" s="10"/>
      <c r="S86" s="10"/>
      <c r="T86" s="10"/>
      <c r="U86" s="10"/>
    </row>
    <row r="87" spans="14:21" ht="14.25">
      <c r="N87" s="10"/>
      <c r="O87" s="10"/>
      <c r="P87" s="10"/>
      <c r="Q87" s="10"/>
      <c r="R87" s="10"/>
      <c r="S87" s="10"/>
      <c r="T87" s="10"/>
      <c r="U87" s="10"/>
    </row>
    <row r="88" spans="14:21" ht="14.25">
      <c r="N88" s="10"/>
      <c r="O88" s="10"/>
      <c r="P88" s="10"/>
      <c r="Q88" s="10"/>
      <c r="R88" s="10"/>
      <c r="S88" s="10"/>
      <c r="T88" s="10"/>
      <c r="U88" s="10"/>
    </row>
    <row r="89" spans="14:21" ht="14.25">
      <c r="N89" s="10"/>
      <c r="O89" s="10"/>
      <c r="P89" s="10"/>
      <c r="Q89" s="10"/>
      <c r="R89" s="10"/>
      <c r="S89" s="10"/>
      <c r="T89" s="10"/>
      <c r="U89" s="10"/>
    </row>
    <row r="90" spans="14:21" ht="14.25">
      <c r="N90" s="10"/>
      <c r="O90" s="10"/>
      <c r="P90" s="10"/>
      <c r="Q90" s="10"/>
      <c r="R90" s="10"/>
      <c r="S90" s="10"/>
      <c r="T90" s="10"/>
      <c r="U90" s="10"/>
    </row>
    <row r="91" spans="14:21" ht="14.25">
      <c r="N91" s="10"/>
      <c r="O91" s="10"/>
      <c r="P91" s="10"/>
      <c r="Q91" s="10"/>
      <c r="R91" s="10"/>
      <c r="S91" s="10"/>
      <c r="T91" s="10"/>
      <c r="U91" s="10"/>
    </row>
    <row r="92" spans="14:21" ht="14.25">
      <c r="N92" s="10"/>
      <c r="O92" s="10"/>
      <c r="P92" s="10"/>
      <c r="Q92" s="10"/>
      <c r="R92" s="10"/>
      <c r="S92" s="10"/>
      <c r="T92" s="10"/>
      <c r="U92" s="10"/>
    </row>
    <row r="93" spans="14:21" ht="14.25">
      <c r="N93" s="10"/>
      <c r="O93" s="10"/>
      <c r="P93" s="10"/>
      <c r="Q93" s="10"/>
      <c r="R93" s="10"/>
      <c r="S93" s="10"/>
      <c r="T93" s="10"/>
      <c r="U93" s="10"/>
    </row>
    <row r="94" spans="14:21" ht="14.25">
      <c r="N94" s="10"/>
      <c r="O94" s="10"/>
      <c r="P94" s="10"/>
      <c r="Q94" s="10"/>
      <c r="R94" s="10"/>
      <c r="S94" s="10"/>
      <c r="T94" s="10"/>
      <c r="U94" s="10"/>
    </row>
    <row r="95" spans="14:21" ht="14.25">
      <c r="N95" s="10"/>
      <c r="P95" s="10"/>
      <c r="Q95" s="10"/>
      <c r="R95" s="10"/>
      <c r="S95" s="10"/>
      <c r="T95" s="10"/>
      <c r="U95" s="10"/>
    </row>
    <row r="103" ht="14.25">
      <c r="O103" s="10"/>
    </row>
    <row r="104" spans="14:21" ht="14.25">
      <c r="N104" s="10"/>
      <c r="O104" s="10"/>
      <c r="P104" s="10"/>
      <c r="Q104" s="10"/>
      <c r="R104" s="10"/>
      <c r="S104" s="10"/>
      <c r="T104" s="10"/>
      <c r="U104" s="10"/>
    </row>
    <row r="105" spans="14:21" ht="14.25">
      <c r="N105" s="10"/>
      <c r="P105" s="10"/>
      <c r="Q105" s="10"/>
      <c r="R105" s="10"/>
      <c r="S105" s="10"/>
      <c r="T105" s="10"/>
      <c r="U105" s="10"/>
    </row>
  </sheetData>
  <sheetProtection/>
  <mergeCells count="64">
    <mergeCell ref="A65:A67"/>
    <mergeCell ref="B65:I65"/>
    <mergeCell ref="B66:C66"/>
    <mergeCell ref="D66:E66"/>
    <mergeCell ref="F66:G66"/>
    <mergeCell ref="H66:I66"/>
    <mergeCell ref="A56:A58"/>
    <mergeCell ref="B56:M56"/>
    <mergeCell ref="B57:C57"/>
    <mergeCell ref="D57:E57"/>
    <mergeCell ref="F57:G57"/>
    <mergeCell ref="H57:I57"/>
    <mergeCell ref="J57:K57"/>
    <mergeCell ref="L57:M57"/>
    <mergeCell ref="P48:Q48"/>
    <mergeCell ref="R48:S48"/>
    <mergeCell ref="T48:U48"/>
    <mergeCell ref="V48:W48"/>
    <mergeCell ref="F48:G48"/>
    <mergeCell ref="H48:I48"/>
    <mergeCell ref="J48:K48"/>
    <mergeCell ref="L48:M48"/>
    <mergeCell ref="A45:M45"/>
    <mergeCell ref="O45:W45"/>
    <mergeCell ref="A47:A49"/>
    <mergeCell ref="B47:C48"/>
    <mergeCell ref="D47:I47"/>
    <mergeCell ref="J47:M47"/>
    <mergeCell ref="O47:O48"/>
    <mergeCell ref="P47:S47"/>
    <mergeCell ref="T47:W47"/>
    <mergeCell ref="D48:E48"/>
    <mergeCell ref="A34:A35"/>
    <mergeCell ref="B34:C35"/>
    <mergeCell ref="D34:E35"/>
    <mergeCell ref="F34:K34"/>
    <mergeCell ref="F35:G35"/>
    <mergeCell ref="H35:I35"/>
    <mergeCell ref="J35:K35"/>
    <mergeCell ref="J7:K7"/>
    <mergeCell ref="L7:M7"/>
    <mergeCell ref="A31:K31"/>
    <mergeCell ref="B7:C7"/>
    <mergeCell ref="D7:E7"/>
    <mergeCell ref="F7:G7"/>
    <mergeCell ref="H7:I7"/>
    <mergeCell ref="Y5:Z5"/>
    <mergeCell ref="AA5:AB5"/>
    <mergeCell ref="AC5:AD5"/>
    <mergeCell ref="B6:C6"/>
    <mergeCell ref="D6:E6"/>
    <mergeCell ref="F6:G6"/>
    <mergeCell ref="H6:I6"/>
    <mergeCell ref="J6:M6"/>
    <mergeCell ref="A3:M3"/>
    <mergeCell ref="O3:W3"/>
    <mergeCell ref="A5:A7"/>
    <mergeCell ref="B5:E5"/>
    <mergeCell ref="G5:M5"/>
    <mergeCell ref="O5:O6"/>
    <mergeCell ref="P5:Q5"/>
    <mergeCell ref="R5:S5"/>
    <mergeCell ref="T5:U5"/>
    <mergeCell ref="V5:W5"/>
  </mergeCells>
  <printOptions/>
  <pageMargins left="1.5748031496062993" right="0" top="0.984251968503937" bottom="0.984251968503937" header="0.5118110236220472" footer="0.5118110236220472"/>
  <pageSetup horizontalDpi="300" verticalDpi="300" orientation="landscape" paperSize="8" scale="64" r:id="rId1"/>
</worksheet>
</file>

<file path=xl/worksheets/sheet3.xml><?xml version="1.0" encoding="utf-8"?>
<worksheet xmlns="http://schemas.openxmlformats.org/spreadsheetml/2006/main" xmlns:r="http://schemas.openxmlformats.org/officeDocument/2006/relationships">
  <sheetPr>
    <pageSetUpPr fitToPage="1"/>
  </sheetPr>
  <dimension ref="A1:IF78"/>
  <sheetViews>
    <sheetView tabSelected="1" view="pageBreakPreview" zoomScale="60" zoomScalePageLayoutView="0" workbookViewId="0" topLeftCell="A35">
      <selection activeCell="A52" sqref="A52"/>
    </sheetView>
  </sheetViews>
  <sheetFormatPr defaultColWidth="10.59765625" defaultRowHeight="15"/>
  <cols>
    <col min="1" max="1" width="2.59765625" style="4" customWidth="1"/>
    <col min="2" max="2" width="23.59765625" style="4" customWidth="1"/>
    <col min="3" max="8" width="15.09765625" style="4" customWidth="1"/>
    <col min="9" max="9" width="10.59765625" style="4" customWidth="1"/>
    <col min="10" max="10" width="2.19921875" style="4" customWidth="1"/>
    <col min="11" max="12" width="10.59765625" style="4" customWidth="1"/>
    <col min="13" max="13" width="14.59765625" style="4" customWidth="1"/>
    <col min="14" max="15" width="18.5" style="4" customWidth="1"/>
    <col min="16" max="16" width="18.59765625" style="4" customWidth="1"/>
    <col min="17" max="17" width="17.09765625" style="4" customWidth="1"/>
    <col min="18" max="18" width="14.59765625" style="4" customWidth="1"/>
    <col min="19" max="16384" width="10.59765625" style="4" customWidth="1"/>
  </cols>
  <sheetData>
    <row r="1" spans="1:18" s="2" customFormat="1" ht="21.75" customHeight="1">
      <c r="A1" s="1" t="s">
        <v>204</v>
      </c>
      <c r="R1" s="3" t="s">
        <v>205</v>
      </c>
    </row>
    <row r="2" spans="1:18" s="2" customFormat="1" ht="21.75" customHeight="1">
      <c r="A2" s="1"/>
      <c r="R2" s="3"/>
    </row>
    <row r="3" spans="1:18" ht="19.5" customHeight="1">
      <c r="A3" s="255" t="s">
        <v>206</v>
      </c>
      <c r="B3" s="255"/>
      <c r="C3" s="255"/>
      <c r="D3" s="255"/>
      <c r="E3" s="255"/>
      <c r="F3" s="255"/>
      <c r="G3" s="255"/>
      <c r="H3" s="255"/>
      <c r="I3" s="81"/>
      <c r="J3" s="255" t="s">
        <v>207</v>
      </c>
      <c r="K3" s="255"/>
      <c r="L3" s="255"/>
      <c r="M3" s="255"/>
      <c r="N3" s="255"/>
      <c r="O3" s="255"/>
      <c r="P3" s="255"/>
      <c r="Q3" s="255"/>
      <c r="R3" s="255"/>
    </row>
    <row r="4" spans="1:18" ht="15" customHeight="1">
      <c r="A4" s="315" t="s">
        <v>208</v>
      </c>
      <c r="B4" s="315"/>
      <c r="C4" s="315"/>
      <c r="D4" s="315"/>
      <c r="E4" s="315"/>
      <c r="F4" s="315"/>
      <c r="G4" s="315"/>
      <c r="H4" s="315"/>
      <c r="I4" s="30"/>
      <c r="J4" s="328" t="s">
        <v>209</v>
      </c>
      <c r="K4" s="328"/>
      <c r="L4" s="328"/>
      <c r="M4" s="328"/>
      <c r="N4" s="328"/>
      <c r="O4" s="328"/>
      <c r="P4" s="328"/>
      <c r="Q4" s="328"/>
      <c r="R4" s="328"/>
    </row>
    <row r="5" spans="2:18" ht="15" customHeight="1" thickBot="1">
      <c r="B5" s="6"/>
      <c r="C5" s="6"/>
      <c r="D5" s="6"/>
      <c r="E5" s="6"/>
      <c r="F5" s="6"/>
      <c r="G5" s="6"/>
      <c r="H5" s="7" t="s">
        <v>127</v>
      </c>
      <c r="I5" s="30"/>
      <c r="J5" s="30"/>
      <c r="K5" s="30"/>
      <c r="L5" s="30"/>
      <c r="M5" s="6"/>
      <c r="N5" s="6"/>
      <c r="O5" s="6"/>
      <c r="P5" s="6"/>
      <c r="Q5" s="6"/>
      <c r="R5" s="82" t="s">
        <v>128</v>
      </c>
    </row>
    <row r="6" spans="1:18" ht="15" customHeight="1">
      <c r="A6" s="272" t="s">
        <v>210</v>
      </c>
      <c r="B6" s="272"/>
      <c r="C6" s="318"/>
      <c r="D6" s="83" t="s">
        <v>469</v>
      </c>
      <c r="E6" s="83" t="s">
        <v>129</v>
      </c>
      <c r="F6" s="83" t="s">
        <v>130</v>
      </c>
      <c r="G6" s="83" t="s">
        <v>211</v>
      </c>
      <c r="H6" s="32" t="s">
        <v>212</v>
      </c>
      <c r="I6" s="30"/>
      <c r="J6" s="316" t="s">
        <v>213</v>
      </c>
      <c r="K6" s="316"/>
      <c r="L6" s="262"/>
      <c r="M6" s="317" t="s">
        <v>214</v>
      </c>
      <c r="N6" s="272"/>
      <c r="O6" s="318"/>
      <c r="P6" s="317" t="s">
        <v>215</v>
      </c>
      <c r="Q6" s="272"/>
      <c r="R6" s="272"/>
    </row>
    <row r="7" spans="1:240" s="10" customFormat="1" ht="15" customHeight="1">
      <c r="A7" s="319" t="s">
        <v>131</v>
      </c>
      <c r="B7" s="319"/>
      <c r="C7" s="320"/>
      <c r="D7" s="205">
        <f>SUM(D8:D22)</f>
        <v>642496243</v>
      </c>
      <c r="E7" s="206">
        <f>SUM(E8:E22)</f>
        <v>592397947</v>
      </c>
      <c r="F7" s="206">
        <f>SUM(F8:F22)</f>
        <v>555538835</v>
      </c>
      <c r="G7" s="84">
        <v>100</v>
      </c>
      <c r="H7" s="207">
        <f>(F7-E7)/E7*100</f>
        <v>-6.222018861925597</v>
      </c>
      <c r="I7" s="30"/>
      <c r="J7" s="329"/>
      <c r="K7" s="329"/>
      <c r="L7" s="292"/>
      <c r="M7" s="143" t="s">
        <v>469</v>
      </c>
      <c r="N7" s="143" t="s">
        <v>216</v>
      </c>
      <c r="O7" s="143" t="s">
        <v>217</v>
      </c>
      <c r="P7" s="143" t="s">
        <v>469</v>
      </c>
      <c r="Q7" s="143" t="s">
        <v>216</v>
      </c>
      <c r="R7" s="38" t="s">
        <v>217</v>
      </c>
      <c r="S7" s="6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row>
    <row r="8" spans="1:18" ht="15" customHeight="1">
      <c r="A8" s="65"/>
      <c r="B8" s="303" t="s">
        <v>133</v>
      </c>
      <c r="C8" s="304"/>
      <c r="D8" s="184">
        <v>121179580</v>
      </c>
      <c r="E8" s="185">
        <v>119447389</v>
      </c>
      <c r="F8" s="185">
        <v>121411127</v>
      </c>
      <c r="G8" s="195">
        <f>F8/$F$7*100</f>
        <v>21.854660619720672</v>
      </c>
      <c r="H8" s="196">
        <f aca="true" t="shared" si="0" ref="H8:H22">(F8-E8)/E8*100</f>
        <v>1.6440191924161691</v>
      </c>
      <c r="I8" s="30"/>
      <c r="J8" s="311" t="s">
        <v>134</v>
      </c>
      <c r="K8" s="311"/>
      <c r="L8" s="312"/>
      <c r="M8" s="43">
        <v>15207484</v>
      </c>
      <c r="N8" s="43">
        <v>15161198</v>
      </c>
      <c r="O8" s="43">
        <v>14770525</v>
      </c>
      <c r="P8" s="43">
        <v>15572454</v>
      </c>
      <c r="Q8" s="43">
        <v>15331060</v>
      </c>
      <c r="R8" s="43">
        <v>15159198</v>
      </c>
    </row>
    <row r="9" spans="1:18" ht="15" customHeight="1">
      <c r="A9" s="10"/>
      <c r="B9" s="327" t="s">
        <v>218</v>
      </c>
      <c r="C9" s="326"/>
      <c r="D9" s="184">
        <v>20942387</v>
      </c>
      <c r="E9" s="185">
        <v>23264334</v>
      </c>
      <c r="F9" s="185">
        <v>25568139</v>
      </c>
      <c r="G9" s="195">
        <f>F9/$F$7*100</f>
        <v>4.602403538539299</v>
      </c>
      <c r="H9" s="196">
        <f t="shared" si="0"/>
        <v>9.902733514744071</v>
      </c>
      <c r="I9" s="30"/>
      <c r="J9" s="303" t="s">
        <v>135</v>
      </c>
      <c r="K9" s="303"/>
      <c r="L9" s="304"/>
      <c r="M9" s="11">
        <v>3109178</v>
      </c>
      <c r="N9" s="11">
        <v>3185021</v>
      </c>
      <c r="O9" s="11">
        <v>3720265</v>
      </c>
      <c r="P9" s="11">
        <v>3104235</v>
      </c>
      <c r="Q9" s="11">
        <v>3164360</v>
      </c>
      <c r="R9" s="11">
        <v>3648233</v>
      </c>
    </row>
    <row r="10" spans="1:18" ht="15" customHeight="1">
      <c r="A10" s="65"/>
      <c r="B10" s="303" t="s">
        <v>136</v>
      </c>
      <c r="C10" s="304"/>
      <c r="D10" s="184">
        <v>1816012</v>
      </c>
      <c r="E10" s="185">
        <v>2434060</v>
      </c>
      <c r="F10" s="185">
        <v>4656098</v>
      </c>
      <c r="G10" s="195">
        <f aca="true" t="shared" si="1" ref="G10:G20">F10/$F$7*100</f>
        <v>0.8381228649838673</v>
      </c>
      <c r="H10" s="196">
        <f t="shared" si="0"/>
        <v>91.28936838040147</v>
      </c>
      <c r="I10" s="30"/>
      <c r="J10" s="303" t="s">
        <v>137</v>
      </c>
      <c r="K10" s="303"/>
      <c r="L10" s="304"/>
      <c r="M10" s="11">
        <v>12052</v>
      </c>
      <c r="N10" s="11">
        <v>157315</v>
      </c>
      <c r="O10" s="11">
        <v>22343</v>
      </c>
      <c r="P10" s="11">
        <v>3359</v>
      </c>
      <c r="Q10" s="11">
        <v>1598</v>
      </c>
      <c r="R10" s="11">
        <v>10424</v>
      </c>
    </row>
    <row r="11" spans="1:18" ht="15" customHeight="1">
      <c r="A11" s="65"/>
      <c r="B11" s="303" t="s">
        <v>219</v>
      </c>
      <c r="C11" s="326"/>
      <c r="D11" s="184">
        <v>1004502</v>
      </c>
      <c r="E11" s="185">
        <v>2139077</v>
      </c>
      <c r="F11" s="185">
        <v>3431952</v>
      </c>
      <c r="G11" s="195">
        <f t="shared" si="1"/>
        <v>0.6177699530222761</v>
      </c>
      <c r="H11" s="196">
        <f t="shared" si="0"/>
        <v>60.4407882465194</v>
      </c>
      <c r="I11" s="30"/>
      <c r="J11" s="303" t="s">
        <v>138</v>
      </c>
      <c r="K11" s="327"/>
      <c r="L11" s="326"/>
      <c r="M11" s="11">
        <v>1851582</v>
      </c>
      <c r="N11" s="11">
        <v>2301113</v>
      </c>
      <c r="O11" s="11">
        <v>1658340</v>
      </c>
      <c r="P11" s="11">
        <v>2129895</v>
      </c>
      <c r="Q11" s="11">
        <v>1967452</v>
      </c>
      <c r="R11" s="11">
        <v>2477276</v>
      </c>
    </row>
    <row r="12" spans="1:18" ht="15" customHeight="1">
      <c r="A12" s="65"/>
      <c r="B12" s="303" t="s">
        <v>139</v>
      </c>
      <c r="C12" s="304"/>
      <c r="D12" s="184">
        <v>163261436</v>
      </c>
      <c r="E12" s="185">
        <v>150609513</v>
      </c>
      <c r="F12" s="185">
        <v>140150976</v>
      </c>
      <c r="G12" s="195">
        <f t="shared" si="1"/>
        <v>25.227934965158642</v>
      </c>
      <c r="H12" s="196">
        <f t="shared" si="0"/>
        <v>-6.944141038421657</v>
      </c>
      <c r="I12" s="30"/>
      <c r="J12" s="303" t="s">
        <v>220</v>
      </c>
      <c r="K12" s="327"/>
      <c r="L12" s="326"/>
      <c r="M12" s="11">
        <v>11598814</v>
      </c>
      <c r="N12" s="11">
        <v>11501617</v>
      </c>
      <c r="O12" s="11">
        <v>13960090</v>
      </c>
      <c r="P12" s="11">
        <v>15066803</v>
      </c>
      <c r="Q12" s="11">
        <v>16546061</v>
      </c>
      <c r="R12" s="11">
        <v>18588738</v>
      </c>
    </row>
    <row r="13" spans="1:18" ht="15" customHeight="1">
      <c r="A13" s="65"/>
      <c r="B13" s="303" t="s">
        <v>140</v>
      </c>
      <c r="C13" s="304"/>
      <c r="D13" s="184">
        <v>514909</v>
      </c>
      <c r="E13" s="185">
        <v>544668</v>
      </c>
      <c r="F13" s="185">
        <v>514790</v>
      </c>
      <c r="G13" s="195">
        <f t="shared" si="1"/>
        <v>0.09266498893817207</v>
      </c>
      <c r="H13" s="196">
        <f t="shared" si="0"/>
        <v>-5.485543487041648</v>
      </c>
      <c r="I13" s="30"/>
      <c r="J13" s="305" t="s">
        <v>221</v>
      </c>
      <c r="K13" s="305"/>
      <c r="L13" s="306"/>
      <c r="M13" s="150">
        <f aca="true" t="shared" si="2" ref="M13:R13">SUM(M8:M12)</f>
        <v>31779110</v>
      </c>
      <c r="N13" s="150">
        <f t="shared" si="2"/>
        <v>32306264</v>
      </c>
      <c r="O13" s="150">
        <f t="shared" si="2"/>
        <v>34131563</v>
      </c>
      <c r="P13" s="150">
        <f t="shared" si="2"/>
        <v>35876746</v>
      </c>
      <c r="Q13" s="150">
        <f t="shared" si="2"/>
        <v>37010531</v>
      </c>
      <c r="R13" s="150">
        <f t="shared" si="2"/>
        <v>39883869</v>
      </c>
    </row>
    <row r="14" spans="1:18" ht="15" customHeight="1">
      <c r="A14" s="65"/>
      <c r="B14" s="303" t="s">
        <v>222</v>
      </c>
      <c r="C14" s="304"/>
      <c r="D14" s="184">
        <v>13201087</v>
      </c>
      <c r="E14" s="185">
        <v>10324930</v>
      </c>
      <c r="F14" s="185">
        <v>7741770</v>
      </c>
      <c r="G14" s="195">
        <f t="shared" si="1"/>
        <v>1.3935605419916322</v>
      </c>
      <c r="H14" s="196">
        <f t="shared" si="0"/>
        <v>-25.018668407437143</v>
      </c>
      <c r="I14" s="30"/>
      <c r="J14" s="4" t="s">
        <v>141</v>
      </c>
      <c r="O14" s="20"/>
      <c r="P14" s="20"/>
      <c r="Q14" s="20"/>
      <c r="R14" s="20"/>
    </row>
    <row r="15" spans="1:10" ht="15" customHeight="1">
      <c r="A15" s="65"/>
      <c r="B15" s="303" t="s">
        <v>223</v>
      </c>
      <c r="C15" s="304"/>
      <c r="D15" s="184">
        <v>9550917</v>
      </c>
      <c r="E15" s="185">
        <v>9397163</v>
      </c>
      <c r="F15" s="185">
        <v>9439972</v>
      </c>
      <c r="G15" s="195">
        <f t="shared" si="1"/>
        <v>1.699246102209938</v>
      </c>
      <c r="H15" s="196">
        <f t="shared" si="0"/>
        <v>0.4555523832033136</v>
      </c>
      <c r="I15" s="30"/>
      <c r="J15" s="4" t="s">
        <v>142</v>
      </c>
    </row>
    <row r="16" spans="1:8" ht="15" customHeight="1">
      <c r="A16" s="65"/>
      <c r="B16" s="303" t="s">
        <v>143</v>
      </c>
      <c r="C16" s="304"/>
      <c r="D16" s="184">
        <v>103133216</v>
      </c>
      <c r="E16" s="185">
        <v>98991878</v>
      </c>
      <c r="F16" s="185">
        <v>85651669</v>
      </c>
      <c r="G16" s="195">
        <f t="shared" si="1"/>
        <v>15.417764448456605</v>
      </c>
      <c r="H16" s="196">
        <f t="shared" si="0"/>
        <v>-13.47606416760777</v>
      </c>
    </row>
    <row r="17" spans="1:8" ht="15" customHeight="1">
      <c r="A17" s="65"/>
      <c r="B17" s="303" t="s">
        <v>144</v>
      </c>
      <c r="C17" s="304"/>
      <c r="D17" s="184">
        <v>1540857</v>
      </c>
      <c r="E17" s="185">
        <v>2251991</v>
      </c>
      <c r="F17" s="185">
        <v>1378606</v>
      </c>
      <c r="G17" s="195">
        <f t="shared" si="1"/>
        <v>0.24815654876764828</v>
      </c>
      <c r="H17" s="196">
        <f t="shared" si="0"/>
        <v>-38.78279264881609</v>
      </c>
    </row>
    <row r="18" spans="1:9" ht="15" customHeight="1">
      <c r="A18" s="65"/>
      <c r="B18" s="303" t="s">
        <v>145</v>
      </c>
      <c r="C18" s="304"/>
      <c r="D18" s="184">
        <v>245437</v>
      </c>
      <c r="E18" s="185">
        <v>306645</v>
      </c>
      <c r="F18" s="185">
        <v>654022</v>
      </c>
      <c r="G18" s="195">
        <f t="shared" si="1"/>
        <v>0.11772750324466515</v>
      </c>
      <c r="H18" s="196">
        <f t="shared" si="0"/>
        <v>113.28311239381044</v>
      </c>
      <c r="I18" s="30"/>
    </row>
    <row r="19" spans="1:18" ht="15" customHeight="1">
      <c r="A19" s="65"/>
      <c r="B19" s="303" t="s">
        <v>146</v>
      </c>
      <c r="C19" s="304"/>
      <c r="D19" s="184">
        <v>28120845</v>
      </c>
      <c r="E19" s="185">
        <v>12987463</v>
      </c>
      <c r="F19" s="185">
        <v>17070445</v>
      </c>
      <c r="G19" s="195">
        <f t="shared" si="1"/>
        <v>3.0727725812363773</v>
      </c>
      <c r="H19" s="196">
        <f t="shared" si="0"/>
        <v>31.437872046295723</v>
      </c>
      <c r="J19" s="30"/>
      <c r="K19" s="30"/>
      <c r="L19" s="30"/>
      <c r="M19" s="6"/>
      <c r="N19" s="6"/>
      <c r="O19" s="6"/>
      <c r="P19" s="6"/>
      <c r="Q19" s="6"/>
      <c r="R19" s="6"/>
    </row>
    <row r="20" spans="1:9" ht="15" customHeight="1">
      <c r="A20" s="65"/>
      <c r="B20" s="303" t="s">
        <v>147</v>
      </c>
      <c r="C20" s="304"/>
      <c r="D20" s="184">
        <v>6655255</v>
      </c>
      <c r="E20" s="185">
        <v>6631103</v>
      </c>
      <c r="F20" s="185">
        <v>6745238</v>
      </c>
      <c r="G20" s="195">
        <f t="shared" si="1"/>
        <v>1.2141793831568948</v>
      </c>
      <c r="H20" s="196">
        <f t="shared" si="0"/>
        <v>1.7212068640767606</v>
      </c>
      <c r="I20" s="30"/>
    </row>
    <row r="21" spans="1:9" ht="15" customHeight="1">
      <c r="A21" s="65"/>
      <c r="B21" s="303" t="s">
        <v>148</v>
      </c>
      <c r="C21" s="304"/>
      <c r="D21" s="184">
        <v>48777096</v>
      </c>
      <c r="E21" s="185">
        <v>44315122</v>
      </c>
      <c r="F21" s="185">
        <v>39139031</v>
      </c>
      <c r="G21" s="195">
        <v>7.1</v>
      </c>
      <c r="H21" s="196">
        <f t="shared" si="0"/>
        <v>-11.680191244875733</v>
      </c>
      <c r="I21" s="30"/>
    </row>
    <row r="22" spans="1:17" ht="15" customHeight="1">
      <c r="A22" s="65"/>
      <c r="B22" s="303" t="s">
        <v>149</v>
      </c>
      <c r="C22" s="304"/>
      <c r="D22" s="184">
        <v>122552707</v>
      </c>
      <c r="E22" s="185">
        <v>108752611</v>
      </c>
      <c r="F22" s="185">
        <v>91985000</v>
      </c>
      <c r="G22" s="195">
        <f>F22/$F$7*100</f>
        <v>16.55779834005664</v>
      </c>
      <c r="H22" s="196">
        <f t="shared" si="0"/>
        <v>-15.418122696842653</v>
      </c>
      <c r="I22" s="6"/>
      <c r="J22" s="325" t="s">
        <v>224</v>
      </c>
      <c r="K22" s="325"/>
      <c r="L22" s="325"/>
      <c r="M22" s="325"/>
      <c r="N22" s="325"/>
      <c r="O22" s="325"/>
      <c r="P22" s="325"/>
      <c r="Q22" s="325"/>
    </row>
    <row r="23" spans="1:240" s="10" customFormat="1" ht="15" customHeight="1" thickBot="1">
      <c r="A23" s="65"/>
      <c r="B23" s="86"/>
      <c r="C23" s="88"/>
      <c r="D23" s="197"/>
      <c r="E23" s="198"/>
      <c r="F23" s="199"/>
      <c r="G23" s="200"/>
      <c r="H23" s="201"/>
      <c r="I23" s="6"/>
      <c r="J23" s="4"/>
      <c r="K23" s="4"/>
      <c r="L23" s="4"/>
      <c r="M23" s="4"/>
      <c r="N23" s="4"/>
      <c r="O23" s="4"/>
      <c r="P23" s="4"/>
      <c r="Q23" s="4"/>
      <c r="R23" s="4"/>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c r="HI23" s="85"/>
      <c r="HJ23" s="85"/>
      <c r="HK23" s="85"/>
      <c r="HL23" s="85"/>
      <c r="HM23" s="85"/>
      <c r="HN23" s="85"/>
      <c r="HO23" s="85"/>
      <c r="HP23" s="85"/>
      <c r="HQ23" s="85"/>
      <c r="HR23" s="85"/>
      <c r="HS23" s="85"/>
      <c r="HT23" s="85"/>
      <c r="HU23" s="85"/>
      <c r="HV23" s="85"/>
      <c r="HW23" s="85"/>
      <c r="HX23" s="85"/>
      <c r="HY23" s="85"/>
      <c r="HZ23" s="85"/>
      <c r="IA23" s="85"/>
      <c r="IB23" s="85"/>
      <c r="IC23" s="85"/>
      <c r="ID23" s="85"/>
      <c r="IE23" s="85"/>
      <c r="IF23" s="85"/>
    </row>
    <row r="24" spans="1:17" ht="15" customHeight="1">
      <c r="A24" s="309" t="s">
        <v>150</v>
      </c>
      <c r="B24" s="309"/>
      <c r="C24" s="310"/>
      <c r="D24" s="194">
        <f>SUM(D25:D36)</f>
        <v>635407008</v>
      </c>
      <c r="E24" s="51">
        <f>SUM(E25:E36)</f>
        <v>585241420</v>
      </c>
      <c r="F24" s="51">
        <f>SUM(F25:F36)</f>
        <v>549507070</v>
      </c>
      <c r="G24" s="89">
        <v>100</v>
      </c>
      <c r="H24" s="208">
        <f aca="true" t="shared" si="3" ref="H24:H42">(F24-E24)/E24*100</f>
        <v>-6.105916085023511</v>
      </c>
      <c r="I24" s="6"/>
      <c r="J24" s="272" t="s">
        <v>225</v>
      </c>
      <c r="K24" s="272"/>
      <c r="L24" s="318"/>
      <c r="M24" s="83" t="s">
        <v>226</v>
      </c>
      <c r="N24" s="83" t="s">
        <v>469</v>
      </c>
      <c r="O24" s="83" t="s">
        <v>227</v>
      </c>
      <c r="P24" s="83" t="s">
        <v>130</v>
      </c>
      <c r="Q24" s="90" t="s">
        <v>228</v>
      </c>
    </row>
    <row r="25" spans="1:17" ht="15" customHeight="1">
      <c r="A25" s="10"/>
      <c r="B25" s="303" t="s">
        <v>151</v>
      </c>
      <c r="C25" s="304"/>
      <c r="D25" s="184">
        <v>1461817</v>
      </c>
      <c r="E25" s="185">
        <v>1236737</v>
      </c>
      <c r="F25" s="185">
        <v>1224106</v>
      </c>
      <c r="G25" s="195">
        <f>F25/$F$24*100</f>
        <v>0.22276437680774516</v>
      </c>
      <c r="H25" s="196">
        <f t="shared" si="3"/>
        <v>-1.0213165774129829</v>
      </c>
      <c r="I25" s="6"/>
      <c r="J25" s="311" t="s">
        <v>152</v>
      </c>
      <c r="K25" s="311"/>
      <c r="L25" s="312"/>
      <c r="M25" s="40" t="s">
        <v>229</v>
      </c>
      <c r="N25" s="91">
        <v>62563114.61</v>
      </c>
      <c r="O25" s="91">
        <v>63232514</v>
      </c>
      <c r="P25" s="91">
        <v>63280261</v>
      </c>
      <c r="Q25" s="209">
        <f>(P25-O25)/O25*100</f>
        <v>0.07551020350068638</v>
      </c>
    </row>
    <row r="26" spans="1:17" ht="15" customHeight="1">
      <c r="A26" s="65"/>
      <c r="B26" s="303" t="s">
        <v>153</v>
      </c>
      <c r="C26" s="304"/>
      <c r="D26" s="184">
        <v>82417145</v>
      </c>
      <c r="E26" s="185">
        <v>59818412</v>
      </c>
      <c r="F26" s="185">
        <v>61734167</v>
      </c>
      <c r="G26" s="195">
        <f aca="true" t="shared" si="4" ref="G26:G36">F26/$F$24*100</f>
        <v>11.234462734028154</v>
      </c>
      <c r="H26" s="196">
        <f t="shared" si="3"/>
        <v>3.2026176154592667</v>
      </c>
      <c r="I26" s="30"/>
      <c r="J26" s="303" t="s">
        <v>154</v>
      </c>
      <c r="K26" s="303"/>
      <c r="L26" s="304"/>
      <c r="M26" s="92" t="s">
        <v>230</v>
      </c>
      <c r="N26" s="13">
        <v>2126515.03</v>
      </c>
      <c r="O26" s="13">
        <v>2145624</v>
      </c>
      <c r="P26" s="13">
        <v>2162682</v>
      </c>
      <c r="Q26" s="210">
        <f aca="true" t="shared" si="5" ref="Q26:Q37">(P26-O26)/O26*100</f>
        <v>0.7950134785964362</v>
      </c>
    </row>
    <row r="27" spans="1:17" ht="15" customHeight="1">
      <c r="A27" s="65"/>
      <c r="B27" s="303" t="s">
        <v>231</v>
      </c>
      <c r="C27" s="304"/>
      <c r="D27" s="184">
        <v>27925937</v>
      </c>
      <c r="E27" s="185">
        <v>27852039</v>
      </c>
      <c r="F27" s="185">
        <v>18476073</v>
      </c>
      <c r="G27" s="195">
        <f t="shared" si="4"/>
        <v>3.3622994150011576</v>
      </c>
      <c r="H27" s="196">
        <f t="shared" si="3"/>
        <v>-33.6634815138669</v>
      </c>
      <c r="I27" s="6"/>
      <c r="J27" s="303" t="s">
        <v>155</v>
      </c>
      <c r="K27" s="303"/>
      <c r="L27" s="304"/>
      <c r="M27" s="160" t="s">
        <v>470</v>
      </c>
      <c r="N27" s="13">
        <v>1964048.96</v>
      </c>
      <c r="O27" s="13">
        <v>2224105</v>
      </c>
      <c r="P27" s="13">
        <v>2220582</v>
      </c>
      <c r="Q27" s="210">
        <f t="shared" si="5"/>
        <v>-0.15840079492649853</v>
      </c>
    </row>
    <row r="28" spans="1:17" ht="15" customHeight="1">
      <c r="A28" s="65"/>
      <c r="B28" s="303" t="s">
        <v>232</v>
      </c>
      <c r="C28" s="304"/>
      <c r="D28" s="184">
        <v>56525411</v>
      </c>
      <c r="E28" s="185">
        <v>54123901</v>
      </c>
      <c r="F28" s="185">
        <v>52655852</v>
      </c>
      <c r="G28" s="195">
        <f t="shared" si="4"/>
        <v>9.582379349550498</v>
      </c>
      <c r="H28" s="196">
        <f t="shared" si="3"/>
        <v>-2.7123857905216404</v>
      </c>
      <c r="I28" s="6"/>
      <c r="J28" s="303" t="s">
        <v>156</v>
      </c>
      <c r="K28" s="303"/>
      <c r="L28" s="304"/>
      <c r="M28" s="92" t="s">
        <v>157</v>
      </c>
      <c r="N28" s="13">
        <v>6</v>
      </c>
      <c r="O28" s="13">
        <v>6</v>
      </c>
      <c r="P28" s="13">
        <v>6</v>
      </c>
      <c r="Q28" s="210">
        <f t="shared" si="5"/>
        <v>0</v>
      </c>
    </row>
    <row r="29" spans="1:17" ht="15" customHeight="1">
      <c r="A29" s="65"/>
      <c r="B29" s="303" t="s">
        <v>233</v>
      </c>
      <c r="C29" s="304"/>
      <c r="D29" s="184">
        <v>8701578</v>
      </c>
      <c r="E29" s="185">
        <v>3369425</v>
      </c>
      <c r="F29" s="185">
        <v>3796665</v>
      </c>
      <c r="G29" s="195">
        <f t="shared" si="4"/>
        <v>0.690921956654716</v>
      </c>
      <c r="H29" s="196">
        <f t="shared" si="3"/>
        <v>12.679908292957997</v>
      </c>
      <c r="I29" s="6"/>
      <c r="J29" s="303" t="s">
        <v>158</v>
      </c>
      <c r="K29" s="303"/>
      <c r="L29" s="304"/>
      <c r="M29" s="92" t="s">
        <v>159</v>
      </c>
      <c r="N29" s="13">
        <v>1</v>
      </c>
      <c r="O29" s="13">
        <v>1</v>
      </c>
      <c r="P29" s="13">
        <v>1</v>
      </c>
      <c r="Q29" s="210">
        <f t="shared" si="5"/>
        <v>0</v>
      </c>
    </row>
    <row r="30" spans="1:17" ht="15" customHeight="1">
      <c r="A30" s="65"/>
      <c r="B30" s="303" t="s">
        <v>234</v>
      </c>
      <c r="C30" s="304"/>
      <c r="D30" s="184">
        <v>25510019</v>
      </c>
      <c r="E30" s="185">
        <v>23823255</v>
      </c>
      <c r="F30" s="185">
        <v>20644064</v>
      </c>
      <c r="G30" s="195">
        <f t="shared" si="4"/>
        <v>3.756833192337271</v>
      </c>
      <c r="H30" s="196">
        <f t="shared" si="3"/>
        <v>-13.344906059226583</v>
      </c>
      <c r="I30" s="6"/>
      <c r="J30" s="303" t="s">
        <v>235</v>
      </c>
      <c r="K30" s="303"/>
      <c r="L30" s="304"/>
      <c r="M30" s="92" t="s">
        <v>236</v>
      </c>
      <c r="N30" s="13">
        <v>7207769.71</v>
      </c>
      <c r="O30" s="13">
        <v>7204316</v>
      </c>
      <c r="P30" s="13">
        <v>7188379</v>
      </c>
      <c r="Q30" s="210">
        <f t="shared" si="5"/>
        <v>-0.22121461634942163</v>
      </c>
    </row>
    <row r="31" spans="1:17" ht="15" customHeight="1">
      <c r="A31" s="65"/>
      <c r="B31" s="303" t="s">
        <v>237</v>
      </c>
      <c r="C31" s="304"/>
      <c r="D31" s="184">
        <v>67530894</v>
      </c>
      <c r="E31" s="185">
        <v>61152312</v>
      </c>
      <c r="F31" s="185">
        <v>50978172</v>
      </c>
      <c r="G31" s="195">
        <f t="shared" si="4"/>
        <v>9.27707299562133</v>
      </c>
      <c r="H31" s="196">
        <f t="shared" si="3"/>
        <v>-16.63737586896142</v>
      </c>
      <c r="I31" s="6"/>
      <c r="J31" s="315" t="s">
        <v>160</v>
      </c>
      <c r="K31" s="315"/>
      <c r="L31" s="324"/>
      <c r="M31" s="92" t="s">
        <v>161</v>
      </c>
      <c r="N31" s="13">
        <v>2</v>
      </c>
      <c r="O31" s="13">
        <v>2</v>
      </c>
      <c r="P31" s="13">
        <v>2</v>
      </c>
      <c r="Q31" s="210">
        <f t="shared" si="5"/>
        <v>0</v>
      </c>
    </row>
    <row r="32" spans="1:17" ht="15" customHeight="1">
      <c r="A32" s="65"/>
      <c r="B32" s="303" t="s">
        <v>162</v>
      </c>
      <c r="C32" s="304"/>
      <c r="D32" s="184">
        <v>131260848</v>
      </c>
      <c r="E32" s="185">
        <v>113173221</v>
      </c>
      <c r="F32" s="185">
        <v>100120498</v>
      </c>
      <c r="G32" s="195">
        <f t="shared" si="4"/>
        <v>18.220056386171702</v>
      </c>
      <c r="H32" s="196">
        <f t="shared" si="3"/>
        <v>-11.533402411512172</v>
      </c>
      <c r="I32" s="6"/>
      <c r="J32" s="303" t="s">
        <v>163</v>
      </c>
      <c r="K32" s="303"/>
      <c r="L32" s="304"/>
      <c r="M32" s="92" t="s">
        <v>161</v>
      </c>
      <c r="N32" s="13">
        <v>36</v>
      </c>
      <c r="O32" s="13">
        <v>34</v>
      </c>
      <c r="P32" s="13">
        <v>35</v>
      </c>
      <c r="Q32" s="210">
        <f t="shared" si="5"/>
        <v>2.941176470588235</v>
      </c>
    </row>
    <row r="33" spans="1:17" ht="15" customHeight="1">
      <c r="A33" s="65"/>
      <c r="B33" s="303" t="s">
        <v>164</v>
      </c>
      <c r="C33" s="304"/>
      <c r="D33" s="184">
        <v>30903333</v>
      </c>
      <c r="E33" s="185">
        <v>28417933</v>
      </c>
      <c r="F33" s="185">
        <v>27505446</v>
      </c>
      <c r="G33" s="195">
        <f t="shared" si="4"/>
        <v>5.0054762716701715</v>
      </c>
      <c r="H33" s="196">
        <f t="shared" si="3"/>
        <v>-3.2109548572726943</v>
      </c>
      <c r="I33" s="6"/>
      <c r="J33" s="303" t="s">
        <v>165</v>
      </c>
      <c r="K33" s="303"/>
      <c r="L33" s="304"/>
      <c r="M33" s="92" t="s">
        <v>166</v>
      </c>
      <c r="N33" s="13">
        <v>1805126</v>
      </c>
      <c r="O33" s="13">
        <v>1705126</v>
      </c>
      <c r="P33" s="13">
        <v>1705126</v>
      </c>
      <c r="Q33" s="210">
        <f t="shared" si="5"/>
        <v>0</v>
      </c>
    </row>
    <row r="34" spans="1:17" ht="15" customHeight="1">
      <c r="A34" s="65"/>
      <c r="B34" s="303" t="s">
        <v>167</v>
      </c>
      <c r="C34" s="304"/>
      <c r="D34" s="184">
        <v>120109957</v>
      </c>
      <c r="E34" s="185">
        <v>118511808</v>
      </c>
      <c r="F34" s="185">
        <v>117149073</v>
      </c>
      <c r="G34" s="195">
        <f t="shared" si="4"/>
        <v>21.3189382622502</v>
      </c>
      <c r="H34" s="196">
        <f t="shared" si="3"/>
        <v>-1.1498727620457871</v>
      </c>
      <c r="I34" s="6"/>
      <c r="J34" s="303" t="s">
        <v>168</v>
      </c>
      <c r="K34" s="303"/>
      <c r="L34" s="304"/>
      <c r="M34" s="92" t="s">
        <v>166</v>
      </c>
      <c r="N34" s="13">
        <v>28075760</v>
      </c>
      <c r="O34" s="13">
        <v>26705488</v>
      </c>
      <c r="P34" s="13">
        <v>27002588</v>
      </c>
      <c r="Q34" s="210">
        <f t="shared" si="5"/>
        <v>1.1125054146174</v>
      </c>
    </row>
    <row r="35" spans="1:17" ht="15" customHeight="1">
      <c r="A35" s="65"/>
      <c r="B35" s="303" t="s">
        <v>169</v>
      </c>
      <c r="C35" s="304"/>
      <c r="D35" s="184">
        <v>4673717</v>
      </c>
      <c r="E35" s="185">
        <v>3789102</v>
      </c>
      <c r="F35" s="185">
        <v>4356882</v>
      </c>
      <c r="G35" s="195">
        <f t="shared" si="4"/>
        <v>0.7928709634254569</v>
      </c>
      <c r="H35" s="196">
        <f t="shared" si="3"/>
        <v>14.984553068246779</v>
      </c>
      <c r="I35" s="30"/>
      <c r="J35" s="303" t="s">
        <v>170</v>
      </c>
      <c r="K35" s="303"/>
      <c r="L35" s="304"/>
      <c r="M35" s="92" t="s">
        <v>238</v>
      </c>
      <c r="N35" s="13">
        <v>8360</v>
      </c>
      <c r="O35" s="13">
        <v>8479</v>
      </c>
      <c r="P35" s="13">
        <v>8650</v>
      </c>
      <c r="Q35" s="210">
        <f t="shared" si="5"/>
        <v>2.01674725793136</v>
      </c>
    </row>
    <row r="36" spans="1:17" ht="15" customHeight="1">
      <c r="A36" s="65"/>
      <c r="B36" s="303" t="s">
        <v>171</v>
      </c>
      <c r="C36" s="304"/>
      <c r="D36" s="184">
        <v>78386352</v>
      </c>
      <c r="E36" s="185">
        <v>89973275</v>
      </c>
      <c r="F36" s="185">
        <v>90866072</v>
      </c>
      <c r="G36" s="195">
        <f t="shared" si="4"/>
        <v>16.535924096481597</v>
      </c>
      <c r="H36" s="196">
        <f t="shared" si="3"/>
        <v>0.9922913220620234</v>
      </c>
      <c r="J36" s="303" t="s">
        <v>239</v>
      </c>
      <c r="K36" s="303"/>
      <c r="L36" s="304"/>
      <c r="M36" s="92" t="s">
        <v>166</v>
      </c>
      <c r="N36" s="13">
        <v>48383855</v>
      </c>
      <c r="O36" s="13">
        <v>47266771</v>
      </c>
      <c r="P36" s="13">
        <v>44168329</v>
      </c>
      <c r="Q36" s="210">
        <f t="shared" si="5"/>
        <v>-6.55522248388831</v>
      </c>
    </row>
    <row r="37" spans="1:17" ht="15" customHeight="1">
      <c r="A37" s="65"/>
      <c r="B37" s="65"/>
      <c r="C37" s="88"/>
      <c r="D37" s="184"/>
      <c r="E37" s="185"/>
      <c r="F37" s="185"/>
      <c r="G37" s="185"/>
      <c r="H37" s="185"/>
      <c r="J37" s="321" t="s">
        <v>172</v>
      </c>
      <c r="K37" s="321"/>
      <c r="L37" s="322"/>
      <c r="M37" s="93" t="s">
        <v>166</v>
      </c>
      <c r="N37" s="94">
        <v>134630920</v>
      </c>
      <c r="O37" s="94">
        <v>128664152</v>
      </c>
      <c r="P37" s="94">
        <v>118921792</v>
      </c>
      <c r="Q37" s="211">
        <f t="shared" si="5"/>
        <v>-7.571930369540694</v>
      </c>
    </row>
    <row r="38" spans="1:10" ht="15" customHeight="1">
      <c r="A38" s="303" t="s">
        <v>173</v>
      </c>
      <c r="B38" s="303"/>
      <c r="C38" s="304"/>
      <c r="D38" s="184">
        <f>D7-D24</f>
        <v>7089235</v>
      </c>
      <c r="E38" s="185">
        <f>E7-E24</f>
        <v>7156527</v>
      </c>
      <c r="F38" s="185">
        <f>F7-F24</f>
        <v>6031765</v>
      </c>
      <c r="G38" s="202" t="s">
        <v>484</v>
      </c>
      <c r="H38" s="196">
        <f t="shared" si="3"/>
        <v>-15.716589904572428</v>
      </c>
      <c r="I38" s="30"/>
      <c r="J38" s="4" t="s">
        <v>142</v>
      </c>
    </row>
    <row r="39" spans="1:9" ht="15" customHeight="1">
      <c r="A39" s="95"/>
      <c r="B39" s="95"/>
      <c r="C39" s="96"/>
      <c r="D39" s="185"/>
      <c r="E39" s="185"/>
      <c r="F39" s="185"/>
      <c r="G39" s="198"/>
      <c r="H39" s="201"/>
      <c r="I39" s="30"/>
    </row>
    <row r="40" spans="1:9" ht="15" customHeight="1">
      <c r="A40" s="303" t="s">
        <v>240</v>
      </c>
      <c r="B40" s="303"/>
      <c r="C40" s="304"/>
      <c r="D40" s="184">
        <v>6172792</v>
      </c>
      <c r="E40" s="185">
        <v>6333950</v>
      </c>
      <c r="F40" s="185">
        <v>5245910</v>
      </c>
      <c r="G40" s="202" t="s">
        <v>484</v>
      </c>
      <c r="H40" s="196">
        <f t="shared" si="3"/>
        <v>-17.177906361748988</v>
      </c>
      <c r="I40" s="6"/>
    </row>
    <row r="41" spans="1:9" ht="15" customHeight="1">
      <c r="A41" s="95"/>
      <c r="B41" s="95"/>
      <c r="C41" s="96"/>
      <c r="D41" s="197"/>
      <c r="E41" s="185"/>
      <c r="F41" s="198"/>
      <c r="G41" s="198"/>
      <c r="H41" s="201"/>
      <c r="I41" s="6"/>
    </row>
    <row r="42" spans="1:18" ht="15" customHeight="1">
      <c r="A42" s="321" t="s">
        <v>174</v>
      </c>
      <c r="B42" s="321"/>
      <c r="C42" s="322"/>
      <c r="D42" s="203">
        <v>916442</v>
      </c>
      <c r="E42" s="203">
        <f>E38-E40</f>
        <v>822577</v>
      </c>
      <c r="F42" s="203">
        <f>F38-F40</f>
        <v>785855</v>
      </c>
      <c r="G42" s="204" t="s">
        <v>484</v>
      </c>
      <c r="H42" s="196">
        <f t="shared" si="3"/>
        <v>-4.464262920067057</v>
      </c>
      <c r="I42" s="30"/>
      <c r="J42" s="30"/>
      <c r="K42" s="30"/>
      <c r="L42" s="30"/>
      <c r="M42" s="6"/>
      <c r="N42" s="6"/>
      <c r="O42" s="6"/>
      <c r="P42" s="6"/>
      <c r="Q42" s="6"/>
      <c r="R42" s="6"/>
    </row>
    <row r="43" spans="1:9" ht="15" customHeight="1">
      <c r="A43" s="30" t="s">
        <v>142</v>
      </c>
      <c r="B43" s="97"/>
      <c r="C43" s="97"/>
      <c r="D43" s="97"/>
      <c r="E43" s="97"/>
      <c r="F43" s="97"/>
      <c r="G43" s="97"/>
      <c r="H43" s="97"/>
      <c r="I43" s="30"/>
    </row>
    <row r="44" spans="2:18" ht="15" customHeight="1">
      <c r="B44" s="98"/>
      <c r="C44" s="98"/>
      <c r="D44" s="98"/>
      <c r="E44" s="98"/>
      <c r="F44" s="98"/>
      <c r="G44" s="98"/>
      <c r="H44" s="98"/>
      <c r="I44" s="30"/>
      <c r="J44" s="323" t="s">
        <v>241</v>
      </c>
      <c r="K44" s="323"/>
      <c r="L44" s="323"/>
      <c r="M44" s="323"/>
      <c r="N44" s="323"/>
      <c r="O44" s="323"/>
      <c r="P44" s="323"/>
      <c r="Q44" s="323"/>
      <c r="R44" s="323"/>
    </row>
    <row r="45" spans="9:18" ht="15" customHeight="1" thickBot="1">
      <c r="I45" s="30"/>
      <c r="K45" s="99"/>
      <c r="L45" s="99"/>
      <c r="M45" s="99"/>
      <c r="N45" s="99"/>
      <c r="O45" s="99"/>
      <c r="P45" s="99"/>
      <c r="Q45" s="99"/>
      <c r="R45" s="100" t="s">
        <v>127</v>
      </c>
    </row>
    <row r="46" spans="9:18" ht="15" customHeight="1">
      <c r="I46" s="30"/>
      <c r="J46" s="272" t="s">
        <v>242</v>
      </c>
      <c r="K46" s="272"/>
      <c r="L46" s="272"/>
      <c r="M46" s="318"/>
      <c r="N46" s="83" t="s">
        <v>469</v>
      </c>
      <c r="O46" s="83" t="s">
        <v>243</v>
      </c>
      <c r="P46" s="83" t="s">
        <v>130</v>
      </c>
      <c r="Q46" s="34" t="s">
        <v>244</v>
      </c>
      <c r="R46" s="32" t="s">
        <v>212</v>
      </c>
    </row>
    <row r="47" spans="9:18" ht="15" customHeight="1">
      <c r="I47" s="30"/>
      <c r="J47" s="319" t="s">
        <v>175</v>
      </c>
      <c r="K47" s="319"/>
      <c r="L47" s="319"/>
      <c r="M47" s="320"/>
      <c r="N47" s="21"/>
      <c r="O47" s="21"/>
      <c r="P47" s="21"/>
      <c r="Q47" s="21"/>
      <c r="R47" s="21"/>
    </row>
    <row r="48" spans="9:18" ht="15" customHeight="1">
      <c r="I48" s="30"/>
      <c r="J48" s="10"/>
      <c r="K48" s="303" t="s">
        <v>176</v>
      </c>
      <c r="L48" s="303"/>
      <c r="M48" s="304"/>
      <c r="N48" s="185">
        <f>SUM(N49:N53)</f>
        <v>944541673</v>
      </c>
      <c r="O48" s="185">
        <f>SUM(O49:O53)</f>
        <v>944062252</v>
      </c>
      <c r="P48" s="185">
        <f>SUM(P49:P53)</f>
        <v>936285886</v>
      </c>
      <c r="Q48" s="195">
        <f>P48/$P$73*100</f>
        <v>80.42480007895442</v>
      </c>
      <c r="R48" s="212">
        <f>(P48-O48)/O48*100</f>
        <v>-0.8237132650443056</v>
      </c>
    </row>
    <row r="49" spans="9:18" ht="15" customHeight="1">
      <c r="I49" s="30"/>
      <c r="J49" s="65"/>
      <c r="K49" s="86"/>
      <c r="L49" s="303" t="s">
        <v>177</v>
      </c>
      <c r="M49" s="304"/>
      <c r="N49" s="185">
        <v>600504634</v>
      </c>
      <c r="O49" s="185">
        <v>602360992</v>
      </c>
      <c r="P49" s="185">
        <v>597725211</v>
      </c>
      <c r="Q49" s="195">
        <f aca="true" t="shared" si="6" ref="Q49:Q58">P49/$P$73*100</f>
        <v>51.343218258045866</v>
      </c>
      <c r="R49" s="212">
        <f aca="true" t="shared" si="7" ref="R49:R59">(P49-O49)/O49*100</f>
        <v>-0.7696017938691488</v>
      </c>
    </row>
    <row r="50" spans="9:18" ht="15" customHeight="1">
      <c r="I50" s="30"/>
      <c r="J50" s="65"/>
      <c r="K50" s="86"/>
      <c r="L50" s="303" t="s">
        <v>178</v>
      </c>
      <c r="M50" s="304"/>
      <c r="N50" s="185">
        <v>149219848</v>
      </c>
      <c r="O50" s="185">
        <v>147268181</v>
      </c>
      <c r="P50" s="185">
        <v>142389585</v>
      </c>
      <c r="Q50" s="195">
        <f t="shared" si="6"/>
        <v>12.230937236354203</v>
      </c>
      <c r="R50" s="212">
        <f t="shared" si="7"/>
        <v>-3.312729176711974</v>
      </c>
    </row>
    <row r="51" spans="9:18" ht="15" customHeight="1">
      <c r="I51" s="30"/>
      <c r="J51" s="65"/>
      <c r="K51" s="86"/>
      <c r="L51" s="303" t="s">
        <v>179</v>
      </c>
      <c r="M51" s="304"/>
      <c r="N51" s="185">
        <v>44275412</v>
      </c>
      <c r="O51" s="185">
        <v>46033826</v>
      </c>
      <c r="P51" s="185">
        <v>46366137</v>
      </c>
      <c r="Q51" s="195">
        <f t="shared" si="6"/>
        <v>3.9827443245880683</v>
      </c>
      <c r="R51" s="212">
        <f t="shared" si="7"/>
        <v>0.7218843812808433</v>
      </c>
    </row>
    <row r="52" spans="9:18" ht="15" customHeight="1">
      <c r="I52" s="30"/>
      <c r="J52" s="65"/>
      <c r="K52" s="86"/>
      <c r="L52" s="303" t="s">
        <v>180</v>
      </c>
      <c r="M52" s="304"/>
      <c r="N52" s="185">
        <v>12416088</v>
      </c>
      <c r="O52" s="185">
        <v>12303421</v>
      </c>
      <c r="P52" s="185">
        <v>12193639</v>
      </c>
      <c r="Q52" s="195">
        <f t="shared" si="6"/>
        <v>1.0474054917131814</v>
      </c>
      <c r="R52" s="212">
        <f t="shared" si="7"/>
        <v>-0.8922884131169697</v>
      </c>
    </row>
    <row r="53" spans="9:18" ht="15" customHeight="1">
      <c r="I53" s="30"/>
      <c r="J53" s="65"/>
      <c r="K53" s="86"/>
      <c r="L53" s="303" t="s">
        <v>181</v>
      </c>
      <c r="M53" s="304"/>
      <c r="N53" s="185">
        <v>138125691</v>
      </c>
      <c r="O53" s="185">
        <v>136095832</v>
      </c>
      <c r="P53" s="185">
        <v>137611314</v>
      </c>
      <c r="Q53" s="195">
        <f t="shared" si="6"/>
        <v>11.820494768253102</v>
      </c>
      <c r="R53" s="212">
        <f t="shared" si="7"/>
        <v>1.1135403470695562</v>
      </c>
    </row>
    <row r="54" spans="9:18" ht="15" customHeight="1">
      <c r="I54" s="30"/>
      <c r="J54" s="65"/>
      <c r="K54" s="303" t="s">
        <v>245</v>
      </c>
      <c r="L54" s="303"/>
      <c r="M54" s="304"/>
      <c r="N54" s="185">
        <f>SUM(N55:N57)</f>
        <v>10203123</v>
      </c>
      <c r="O54" s="185">
        <f>SUM(O55:O57)</f>
        <v>9689713</v>
      </c>
      <c r="P54" s="185">
        <f>SUM(P55:P57)</f>
        <v>10114033</v>
      </c>
      <c r="Q54" s="195">
        <f t="shared" si="6"/>
        <v>0.8687721284489678</v>
      </c>
      <c r="R54" s="212">
        <f t="shared" si="7"/>
        <v>4.379077068639701</v>
      </c>
    </row>
    <row r="55" spans="9:18" ht="15" customHeight="1">
      <c r="I55" s="30"/>
      <c r="J55" s="65"/>
      <c r="K55" s="86"/>
      <c r="L55" s="303" t="s">
        <v>177</v>
      </c>
      <c r="M55" s="304"/>
      <c r="N55" s="185">
        <v>9442329</v>
      </c>
      <c r="O55" s="185">
        <v>9063742</v>
      </c>
      <c r="P55" s="185">
        <v>9439587</v>
      </c>
      <c r="Q55" s="195">
        <f t="shared" si="6"/>
        <v>0.8108387712072134</v>
      </c>
      <c r="R55" s="212">
        <f t="shared" si="7"/>
        <v>4.14668687612688</v>
      </c>
    </row>
    <row r="56" spans="9:18" ht="15" customHeight="1">
      <c r="I56" s="30"/>
      <c r="J56" s="65"/>
      <c r="K56" s="86"/>
      <c r="L56" s="303" t="s">
        <v>178</v>
      </c>
      <c r="M56" s="304"/>
      <c r="N56" s="185">
        <v>717972</v>
      </c>
      <c r="O56" s="185">
        <v>588759</v>
      </c>
      <c r="P56" s="185">
        <v>505193</v>
      </c>
      <c r="Q56" s="195">
        <f t="shared" si="6"/>
        <v>0.04339491455955496</v>
      </c>
      <c r="R56" s="212">
        <f t="shared" si="7"/>
        <v>-14.193583452652103</v>
      </c>
    </row>
    <row r="57" spans="1:18" ht="15" customHeight="1">
      <c r="A57" s="255" t="s">
        <v>207</v>
      </c>
      <c r="B57" s="255"/>
      <c r="C57" s="255"/>
      <c r="D57" s="255"/>
      <c r="E57" s="255"/>
      <c r="F57" s="255"/>
      <c r="G57" s="255"/>
      <c r="H57" s="255"/>
      <c r="I57" s="30"/>
      <c r="J57" s="65"/>
      <c r="K57" s="86"/>
      <c r="L57" s="303" t="s">
        <v>181</v>
      </c>
      <c r="M57" s="304"/>
      <c r="N57" s="185">
        <v>42822</v>
      </c>
      <c r="O57" s="185">
        <v>37212</v>
      </c>
      <c r="P57" s="185">
        <v>169253</v>
      </c>
      <c r="Q57" s="195">
        <f t="shared" si="6"/>
        <v>0.01453844268219939</v>
      </c>
      <c r="R57" s="212">
        <f t="shared" si="7"/>
        <v>354.8344620015049</v>
      </c>
    </row>
    <row r="58" spans="1:18" ht="15" customHeight="1">
      <c r="A58" s="315" t="s">
        <v>246</v>
      </c>
      <c r="B58" s="315"/>
      <c r="C58" s="315"/>
      <c r="D58" s="315"/>
      <c r="E58" s="315"/>
      <c r="F58" s="315"/>
      <c r="G58" s="315"/>
      <c r="H58" s="315"/>
      <c r="I58" s="30"/>
      <c r="J58" s="65"/>
      <c r="K58" s="303" t="s">
        <v>182</v>
      </c>
      <c r="L58" s="303"/>
      <c r="M58" s="304"/>
      <c r="N58" s="185">
        <v>59299478</v>
      </c>
      <c r="O58" s="185">
        <v>101248841</v>
      </c>
      <c r="P58" s="185">
        <v>131022042</v>
      </c>
      <c r="Q58" s="195">
        <f t="shared" si="6"/>
        <v>11.254491487428412</v>
      </c>
      <c r="R58" s="212">
        <f t="shared" si="7"/>
        <v>29.405967224849515</v>
      </c>
    </row>
    <row r="59" spans="2:18" ht="15" customHeight="1" thickBot="1">
      <c r="B59" s="6"/>
      <c r="C59" s="6"/>
      <c r="D59" s="6"/>
      <c r="E59" s="6"/>
      <c r="F59" s="6"/>
      <c r="G59" s="6"/>
      <c r="H59" s="7" t="s">
        <v>247</v>
      </c>
      <c r="I59" s="30"/>
      <c r="J59" s="313" t="s">
        <v>183</v>
      </c>
      <c r="K59" s="313"/>
      <c r="L59" s="313"/>
      <c r="M59" s="314"/>
      <c r="N59" s="51">
        <f>SUM(N48,N54,N58)</f>
        <v>1014044274</v>
      </c>
      <c r="O59" s="51">
        <f>SUM(O48,O54,O58)</f>
        <v>1055000806</v>
      </c>
      <c r="P59" s="51">
        <f>SUM(P48,P54,P58)</f>
        <v>1077421961</v>
      </c>
      <c r="Q59" s="89">
        <f>P59/$P$73*100</f>
        <v>92.5480636948318</v>
      </c>
      <c r="R59" s="214">
        <f t="shared" si="7"/>
        <v>2.125226338452674</v>
      </c>
    </row>
    <row r="60" spans="1:240" s="10" customFormat="1" ht="15" customHeight="1">
      <c r="A60" s="316" t="s">
        <v>248</v>
      </c>
      <c r="B60" s="266"/>
      <c r="C60" s="317" t="s">
        <v>184</v>
      </c>
      <c r="D60" s="272"/>
      <c r="E60" s="318"/>
      <c r="F60" s="317" t="s">
        <v>185</v>
      </c>
      <c r="G60" s="272"/>
      <c r="H60" s="272"/>
      <c r="I60" s="30"/>
      <c r="J60" s="309" t="s">
        <v>186</v>
      </c>
      <c r="K60" s="309"/>
      <c r="L60" s="309"/>
      <c r="M60" s="310"/>
      <c r="N60" s="198"/>
      <c r="O60" s="198"/>
      <c r="P60" s="199"/>
      <c r="Q60" s="195"/>
      <c r="R60" s="212"/>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row>
    <row r="61" spans="1:25" ht="15" customHeight="1">
      <c r="A61" s="285"/>
      <c r="B61" s="263"/>
      <c r="C61" s="143" t="s">
        <v>469</v>
      </c>
      <c r="D61" s="143" t="s">
        <v>243</v>
      </c>
      <c r="E61" s="143" t="s">
        <v>130</v>
      </c>
      <c r="F61" s="143" t="s">
        <v>469</v>
      </c>
      <c r="G61" s="143" t="s">
        <v>243</v>
      </c>
      <c r="H61" s="38" t="s">
        <v>130</v>
      </c>
      <c r="I61" s="30"/>
      <c r="J61" s="10"/>
      <c r="K61" s="303" t="s">
        <v>187</v>
      </c>
      <c r="L61" s="303"/>
      <c r="M61" s="304"/>
      <c r="N61" s="213">
        <v>486000</v>
      </c>
      <c r="O61" s="213">
        <v>0</v>
      </c>
      <c r="P61" s="213">
        <v>0</v>
      </c>
      <c r="Q61" s="195">
        <f aca="true" t="shared" si="8" ref="Q61:R66">P61/$P$73*100</f>
        <v>0</v>
      </c>
      <c r="R61" s="195">
        <f t="shared" si="8"/>
        <v>0</v>
      </c>
      <c r="S61" s="65"/>
      <c r="T61" s="65"/>
      <c r="U61" s="65"/>
      <c r="V61" s="65"/>
      <c r="W61" s="65"/>
      <c r="X61" s="65"/>
      <c r="Y61" s="65"/>
    </row>
    <row r="62" spans="1:18" ht="15" customHeight="1">
      <c r="A62" s="311" t="s">
        <v>188</v>
      </c>
      <c r="B62" s="312"/>
      <c r="C62" s="43">
        <v>8288570</v>
      </c>
      <c r="D62" s="43">
        <v>8168840</v>
      </c>
      <c r="E62" s="43">
        <v>8289918</v>
      </c>
      <c r="F62" s="43">
        <v>7724743</v>
      </c>
      <c r="G62" s="43">
        <v>7618181</v>
      </c>
      <c r="H62" s="43">
        <v>7800391</v>
      </c>
      <c r="I62" s="30"/>
      <c r="J62" s="10"/>
      <c r="K62" s="303" t="s">
        <v>189</v>
      </c>
      <c r="L62" s="303"/>
      <c r="M62" s="304"/>
      <c r="N62" s="213">
        <v>411332</v>
      </c>
      <c r="O62" s="213">
        <v>411332</v>
      </c>
      <c r="P62" s="213">
        <v>413332</v>
      </c>
      <c r="Q62" s="195">
        <f t="shared" si="8"/>
        <v>0.03550426633926038</v>
      </c>
      <c r="R62" s="212">
        <f aca="true" t="shared" si="9" ref="R62:R67">(P62-O62)/O62*100</f>
        <v>0.486225238979705</v>
      </c>
    </row>
    <row r="63" spans="1:18" ht="15" customHeight="1">
      <c r="A63" s="303" t="s">
        <v>187</v>
      </c>
      <c r="B63" s="304"/>
      <c r="C63" s="11">
        <v>7140</v>
      </c>
      <c r="D63" s="11">
        <v>2552768</v>
      </c>
      <c r="E63" s="11">
        <v>862</v>
      </c>
      <c r="F63" s="11">
        <v>7140</v>
      </c>
      <c r="G63" s="11">
        <v>2552768</v>
      </c>
      <c r="H63" s="11">
        <v>862</v>
      </c>
      <c r="I63" s="30"/>
      <c r="J63" s="10"/>
      <c r="K63" s="303" t="s">
        <v>190</v>
      </c>
      <c r="L63" s="303"/>
      <c r="M63" s="304"/>
      <c r="N63" s="213">
        <v>14711315</v>
      </c>
      <c r="O63" s="213">
        <v>13872348</v>
      </c>
      <c r="P63" s="213">
        <v>11381362</v>
      </c>
      <c r="Q63" s="195">
        <f t="shared" si="8"/>
        <v>0.9776327691820068</v>
      </c>
      <c r="R63" s="212">
        <f t="shared" si="9"/>
        <v>-17.95648436731835</v>
      </c>
    </row>
    <row r="64" spans="1:18" ht="15" customHeight="1">
      <c r="A64" s="303" t="s">
        <v>189</v>
      </c>
      <c r="B64" s="304"/>
      <c r="C64" s="11">
        <v>138264</v>
      </c>
      <c r="D64" s="11">
        <v>132645</v>
      </c>
      <c r="E64" s="11">
        <v>125071</v>
      </c>
      <c r="F64" s="11">
        <v>86954</v>
      </c>
      <c r="G64" s="11">
        <v>92566</v>
      </c>
      <c r="H64" s="11">
        <v>94388</v>
      </c>
      <c r="I64" s="30"/>
      <c r="J64" s="10"/>
      <c r="K64" s="303" t="s">
        <v>191</v>
      </c>
      <c r="L64" s="303"/>
      <c r="M64" s="304"/>
      <c r="N64" s="213">
        <v>58200</v>
      </c>
      <c r="O64" s="213">
        <v>64533</v>
      </c>
      <c r="P64" s="213">
        <v>64533</v>
      </c>
      <c r="Q64" s="195">
        <f t="shared" si="8"/>
        <v>0.005543235993514875</v>
      </c>
      <c r="R64" s="212">
        <f t="shared" si="9"/>
        <v>0</v>
      </c>
    </row>
    <row r="65" spans="1:18" ht="15" customHeight="1">
      <c r="A65" s="303" t="s">
        <v>192</v>
      </c>
      <c r="B65" s="304"/>
      <c r="C65" s="11">
        <v>6496462</v>
      </c>
      <c r="D65" s="11">
        <v>5623385</v>
      </c>
      <c r="E65" s="11">
        <v>3446371</v>
      </c>
      <c r="F65" s="11">
        <v>6496458</v>
      </c>
      <c r="G65" s="11">
        <v>5619701</v>
      </c>
      <c r="H65" s="11">
        <v>3442820</v>
      </c>
      <c r="I65" s="30"/>
      <c r="J65" s="10"/>
      <c r="K65" s="303" t="s">
        <v>193</v>
      </c>
      <c r="L65" s="303"/>
      <c r="M65" s="304"/>
      <c r="N65" s="213">
        <v>4415849</v>
      </c>
      <c r="O65" s="213">
        <v>4634372</v>
      </c>
      <c r="P65" s="213">
        <v>4675722</v>
      </c>
      <c r="Q65" s="195">
        <f t="shared" si="8"/>
        <v>0.4016337453096766</v>
      </c>
      <c r="R65" s="212">
        <f t="shared" si="9"/>
        <v>0.8922460259987761</v>
      </c>
    </row>
    <row r="66" spans="1:18" ht="15" customHeight="1">
      <c r="A66" s="303" t="s">
        <v>194</v>
      </c>
      <c r="B66" s="304"/>
      <c r="C66" s="11">
        <v>5029796</v>
      </c>
      <c r="D66" s="11">
        <v>5832636</v>
      </c>
      <c r="E66" s="11">
        <v>6164581</v>
      </c>
      <c r="F66" s="11">
        <v>1240519</v>
      </c>
      <c r="G66" s="11">
        <v>3473591</v>
      </c>
      <c r="H66" s="11">
        <v>3949082</v>
      </c>
      <c r="I66" s="30"/>
      <c r="J66" s="10"/>
      <c r="K66" s="303" t="s">
        <v>192</v>
      </c>
      <c r="L66" s="303"/>
      <c r="M66" s="304"/>
      <c r="N66" s="213">
        <v>12318824</v>
      </c>
      <c r="O66" s="213">
        <v>12374399</v>
      </c>
      <c r="P66" s="213">
        <v>12060758</v>
      </c>
      <c r="Q66" s="195">
        <f t="shared" si="8"/>
        <v>1.0359913200172388</v>
      </c>
      <c r="R66" s="212">
        <f t="shared" si="9"/>
        <v>-2.534595821582931</v>
      </c>
    </row>
    <row r="67" spans="1:18" ht="15" customHeight="1">
      <c r="A67" s="303" t="s">
        <v>191</v>
      </c>
      <c r="B67" s="304"/>
      <c r="C67" s="11">
        <v>149002</v>
      </c>
      <c r="D67" s="11">
        <v>136388</v>
      </c>
      <c r="E67" s="11">
        <v>121612</v>
      </c>
      <c r="F67" s="11">
        <v>124289</v>
      </c>
      <c r="G67" s="11">
        <v>96495</v>
      </c>
      <c r="H67" s="11">
        <v>12511</v>
      </c>
      <c r="I67" s="30"/>
      <c r="J67" s="313" t="s">
        <v>183</v>
      </c>
      <c r="K67" s="313"/>
      <c r="L67" s="313"/>
      <c r="M67" s="314"/>
      <c r="N67" s="51">
        <f>SUM(N61:N66)</f>
        <v>32401520</v>
      </c>
      <c r="O67" s="51">
        <f>SUM(O61:O66)</f>
        <v>31356984</v>
      </c>
      <c r="P67" s="51">
        <f>SUM(P61:P66)</f>
        <v>28595707</v>
      </c>
      <c r="Q67" s="89">
        <f>P67/$P$73*100</f>
        <v>2.4563053368416976</v>
      </c>
      <c r="R67" s="214">
        <f t="shared" si="9"/>
        <v>-8.80593937223044</v>
      </c>
    </row>
    <row r="68" spans="1:18" ht="15" customHeight="1">
      <c r="A68" s="303" t="s">
        <v>195</v>
      </c>
      <c r="B68" s="304"/>
      <c r="C68" s="11">
        <v>259315</v>
      </c>
      <c r="D68" s="11">
        <v>287408</v>
      </c>
      <c r="E68" s="11">
        <v>317732</v>
      </c>
      <c r="F68" s="11">
        <v>40028</v>
      </c>
      <c r="G68" s="11">
        <v>32905</v>
      </c>
      <c r="H68" s="11">
        <v>8889</v>
      </c>
      <c r="I68" s="30"/>
      <c r="J68" s="309" t="s">
        <v>196</v>
      </c>
      <c r="K68" s="309"/>
      <c r="L68" s="309"/>
      <c r="M68" s="310"/>
      <c r="N68" s="198"/>
      <c r="O68" s="198"/>
      <c r="P68" s="199"/>
      <c r="Q68" s="195"/>
      <c r="R68" s="212"/>
    </row>
    <row r="69" spans="1:18" ht="15" customHeight="1">
      <c r="A69" s="303" t="s">
        <v>197</v>
      </c>
      <c r="B69" s="304"/>
      <c r="C69" s="11">
        <v>129306</v>
      </c>
      <c r="D69" s="11">
        <v>147955</v>
      </c>
      <c r="E69" s="11">
        <v>157854</v>
      </c>
      <c r="F69" s="11">
        <v>30832</v>
      </c>
      <c r="G69" s="11">
        <v>35644</v>
      </c>
      <c r="H69" s="11">
        <v>56671</v>
      </c>
      <c r="J69" s="10"/>
      <c r="K69" s="303" t="s">
        <v>198</v>
      </c>
      <c r="L69" s="303"/>
      <c r="M69" s="304"/>
      <c r="N69" s="213">
        <v>11488299</v>
      </c>
      <c r="O69" s="213">
        <v>10842268</v>
      </c>
      <c r="P69" s="213">
        <v>10385509</v>
      </c>
      <c r="Q69" s="195">
        <f>P69/$P$73*100</f>
        <v>0.8920912912738085</v>
      </c>
      <c r="R69" s="212">
        <f>(P69-O69)/O69*100</f>
        <v>-4.212762495817296</v>
      </c>
    </row>
    <row r="70" spans="1:18" ht="15" customHeight="1">
      <c r="A70" s="303" t="s">
        <v>199</v>
      </c>
      <c r="B70" s="304"/>
      <c r="C70" s="11">
        <v>16516496</v>
      </c>
      <c r="D70" s="11">
        <v>14849645</v>
      </c>
      <c r="E70" s="11">
        <v>11468709</v>
      </c>
      <c r="F70" s="11">
        <v>16516496</v>
      </c>
      <c r="G70" s="11">
        <v>14849645</v>
      </c>
      <c r="H70" s="11">
        <v>11468709</v>
      </c>
      <c r="J70" s="10"/>
      <c r="K70" s="303" t="s">
        <v>200</v>
      </c>
      <c r="L70" s="303"/>
      <c r="M70" s="304"/>
      <c r="N70" s="213">
        <v>2551405</v>
      </c>
      <c r="O70" s="213">
        <v>2820785</v>
      </c>
      <c r="P70" s="213">
        <v>2883753</v>
      </c>
      <c r="Q70" s="195">
        <f>P70/$P$73*100</f>
        <v>0.24770773752973677</v>
      </c>
      <c r="R70" s="212">
        <f>(P70-O70)/O70*100</f>
        <v>2.2322864025439726</v>
      </c>
    </row>
    <row r="71" spans="1:18" ht="15" customHeight="1">
      <c r="A71" s="303" t="s">
        <v>193</v>
      </c>
      <c r="B71" s="304"/>
      <c r="C71" s="11">
        <v>4018185</v>
      </c>
      <c r="D71" s="11">
        <v>1993562</v>
      </c>
      <c r="E71" s="11">
        <v>1310922</v>
      </c>
      <c r="F71" s="11">
        <v>4017687</v>
      </c>
      <c r="G71" s="11">
        <v>1971996</v>
      </c>
      <c r="H71" s="11">
        <v>1272789</v>
      </c>
      <c r="J71" s="10"/>
      <c r="K71" s="303" t="s">
        <v>201</v>
      </c>
      <c r="L71" s="303"/>
      <c r="M71" s="304"/>
      <c r="N71" s="213">
        <v>53551630</v>
      </c>
      <c r="O71" s="213">
        <v>49363096</v>
      </c>
      <c r="P71" s="213">
        <v>44888654</v>
      </c>
      <c r="Q71" s="195">
        <f>P71/$P$73*100</f>
        <v>3.855831939522965</v>
      </c>
      <c r="R71" s="212">
        <f>(P71-O71)/O71*100</f>
        <v>-9.06434636919856</v>
      </c>
    </row>
    <row r="72" spans="1:18" ht="15" customHeight="1">
      <c r="A72" s="303" t="s">
        <v>202</v>
      </c>
      <c r="B72" s="304"/>
      <c r="C72" s="11">
        <v>420938</v>
      </c>
      <c r="D72" s="11">
        <v>419042</v>
      </c>
      <c r="E72" s="11">
        <v>413278</v>
      </c>
      <c r="F72" s="11">
        <v>404220</v>
      </c>
      <c r="G72" s="11">
        <v>405695</v>
      </c>
      <c r="H72" s="11">
        <v>400458</v>
      </c>
      <c r="J72" s="305" t="s">
        <v>183</v>
      </c>
      <c r="K72" s="305"/>
      <c r="L72" s="305"/>
      <c r="M72" s="306"/>
      <c r="N72" s="150">
        <f>SUM(N69:N71)</f>
        <v>67591334</v>
      </c>
      <c r="O72" s="150">
        <f>SUM(O69:O71)</f>
        <v>63026149</v>
      </c>
      <c r="P72" s="150">
        <f>SUM(P69:P71)</f>
        <v>58157916</v>
      </c>
      <c r="Q72" s="89">
        <f>P72/$P$73*100</f>
        <v>4.99563096832651</v>
      </c>
      <c r="R72" s="215">
        <f>(P72-O72)/O72*100</f>
        <v>-7.724147956429957</v>
      </c>
    </row>
    <row r="73" spans="1:18" ht="15" customHeight="1">
      <c r="A73" s="303" t="s">
        <v>249</v>
      </c>
      <c r="B73" s="304"/>
      <c r="C73" s="13" t="s">
        <v>250</v>
      </c>
      <c r="D73" s="13" t="s">
        <v>250</v>
      </c>
      <c r="E73" s="11">
        <v>120404051</v>
      </c>
      <c r="F73" s="13" t="s">
        <v>250</v>
      </c>
      <c r="G73" s="13" t="s">
        <v>250</v>
      </c>
      <c r="H73" s="11">
        <v>120404051</v>
      </c>
      <c r="J73" s="307" t="s">
        <v>203</v>
      </c>
      <c r="K73" s="307"/>
      <c r="L73" s="307"/>
      <c r="M73" s="308"/>
      <c r="N73" s="216">
        <f>SUM(N59,N67,N72)</f>
        <v>1114037128</v>
      </c>
      <c r="O73" s="216">
        <f>SUM(O59,O67,O72)</f>
        <v>1149383939</v>
      </c>
      <c r="P73" s="216">
        <f>SUM(P59,P67,P72)</f>
        <v>1164175584</v>
      </c>
      <c r="Q73" s="101">
        <v>100</v>
      </c>
      <c r="R73" s="215">
        <f>(P73-O73)/O73*100</f>
        <v>1.2869194094420002</v>
      </c>
    </row>
    <row r="74" spans="1:10" ht="15" customHeight="1">
      <c r="A74" s="305" t="s">
        <v>251</v>
      </c>
      <c r="B74" s="306"/>
      <c r="C74" s="150">
        <f aca="true" t="shared" si="10" ref="C74:H74">SUM(C62:C73)</f>
        <v>41453474</v>
      </c>
      <c r="D74" s="150">
        <f t="shared" si="10"/>
        <v>40144274</v>
      </c>
      <c r="E74" s="150">
        <f t="shared" si="10"/>
        <v>152220961</v>
      </c>
      <c r="F74" s="150">
        <f t="shared" si="10"/>
        <v>36689366</v>
      </c>
      <c r="G74" s="150">
        <f t="shared" si="10"/>
        <v>36749187</v>
      </c>
      <c r="H74" s="150">
        <f t="shared" si="10"/>
        <v>148911621</v>
      </c>
      <c r="J74" s="4" t="s">
        <v>142</v>
      </c>
    </row>
    <row r="75" spans="1:8" ht="15" customHeight="1">
      <c r="A75" s="30" t="s">
        <v>142</v>
      </c>
      <c r="B75" s="30"/>
      <c r="C75" s="30"/>
      <c r="D75" s="30"/>
      <c r="E75" s="30"/>
      <c r="F75" s="30"/>
      <c r="G75" s="30"/>
      <c r="H75" s="30"/>
    </row>
    <row r="76" ht="15" customHeight="1"/>
    <row r="78" ht="14.25">
      <c r="P78" s="15"/>
    </row>
  </sheetData>
  <sheetProtection/>
  <mergeCells count="108">
    <mergeCell ref="A3:H3"/>
    <mergeCell ref="J3:R3"/>
    <mergeCell ref="A4:H4"/>
    <mergeCell ref="J4:R4"/>
    <mergeCell ref="A6:C6"/>
    <mergeCell ref="J6:L7"/>
    <mergeCell ref="M6:O6"/>
    <mergeCell ref="P6:R6"/>
    <mergeCell ref="A7:C7"/>
    <mergeCell ref="B8:C8"/>
    <mergeCell ref="J8:L8"/>
    <mergeCell ref="B9:C9"/>
    <mergeCell ref="J9:L9"/>
    <mergeCell ref="B10:C10"/>
    <mergeCell ref="J10:L10"/>
    <mergeCell ref="B11:C11"/>
    <mergeCell ref="J11:L11"/>
    <mergeCell ref="B12:C12"/>
    <mergeCell ref="J12:L12"/>
    <mergeCell ref="B13:C13"/>
    <mergeCell ref="J13:L13"/>
    <mergeCell ref="B14:C14"/>
    <mergeCell ref="B15:C15"/>
    <mergeCell ref="B16:C16"/>
    <mergeCell ref="B17:C17"/>
    <mergeCell ref="B18:C18"/>
    <mergeCell ref="B19:C19"/>
    <mergeCell ref="B20:C20"/>
    <mergeCell ref="B21:C21"/>
    <mergeCell ref="B22:C22"/>
    <mergeCell ref="J22:Q22"/>
    <mergeCell ref="A24:C24"/>
    <mergeCell ref="J24:L24"/>
    <mergeCell ref="B25:C25"/>
    <mergeCell ref="J25:L25"/>
    <mergeCell ref="B26:C26"/>
    <mergeCell ref="J26:L26"/>
    <mergeCell ref="B27:C27"/>
    <mergeCell ref="J27:L27"/>
    <mergeCell ref="B28:C28"/>
    <mergeCell ref="J28:L28"/>
    <mergeCell ref="B29:C29"/>
    <mergeCell ref="J29:L29"/>
    <mergeCell ref="B30:C30"/>
    <mergeCell ref="J30:L30"/>
    <mergeCell ref="B31:C31"/>
    <mergeCell ref="J31:L31"/>
    <mergeCell ref="B32:C32"/>
    <mergeCell ref="J32:L32"/>
    <mergeCell ref="B33:C33"/>
    <mergeCell ref="J33:L33"/>
    <mergeCell ref="B34:C34"/>
    <mergeCell ref="J34:L34"/>
    <mergeCell ref="B35:C35"/>
    <mergeCell ref="J35:L35"/>
    <mergeCell ref="B36:C36"/>
    <mergeCell ref="J36:L36"/>
    <mergeCell ref="J37:L37"/>
    <mergeCell ref="A38:C38"/>
    <mergeCell ref="A40:C40"/>
    <mergeCell ref="A42:C42"/>
    <mergeCell ref="J44:R44"/>
    <mergeCell ref="J46:M46"/>
    <mergeCell ref="J47:M47"/>
    <mergeCell ref="K48:M48"/>
    <mergeCell ref="L49:M49"/>
    <mergeCell ref="L50:M50"/>
    <mergeCell ref="L51:M51"/>
    <mergeCell ref="L52:M52"/>
    <mergeCell ref="L53:M53"/>
    <mergeCell ref="K54:M54"/>
    <mergeCell ref="L55:M55"/>
    <mergeCell ref="L56:M56"/>
    <mergeCell ref="A57:H57"/>
    <mergeCell ref="L57:M57"/>
    <mergeCell ref="A58:H58"/>
    <mergeCell ref="K58:M58"/>
    <mergeCell ref="J59:M59"/>
    <mergeCell ref="A60:B61"/>
    <mergeCell ref="C60:E60"/>
    <mergeCell ref="F60:H60"/>
    <mergeCell ref="J60:M60"/>
    <mergeCell ref="K61:M61"/>
    <mergeCell ref="A62:B62"/>
    <mergeCell ref="K62:M62"/>
    <mergeCell ref="A63:B63"/>
    <mergeCell ref="K63:M63"/>
    <mergeCell ref="A69:B69"/>
    <mergeCell ref="J67:M67"/>
    <mergeCell ref="A64:B64"/>
    <mergeCell ref="K64:M64"/>
    <mergeCell ref="A67:B67"/>
    <mergeCell ref="K65:M65"/>
    <mergeCell ref="A65:B65"/>
    <mergeCell ref="K71:M71"/>
    <mergeCell ref="A70:B70"/>
    <mergeCell ref="J68:M68"/>
    <mergeCell ref="A66:B66"/>
    <mergeCell ref="K69:M69"/>
    <mergeCell ref="A68:B68"/>
    <mergeCell ref="K66:M66"/>
    <mergeCell ref="A71:B71"/>
    <mergeCell ref="A72:B72"/>
    <mergeCell ref="J72:M72"/>
    <mergeCell ref="A74:B74"/>
    <mergeCell ref="J73:M73"/>
    <mergeCell ref="A73:B73"/>
    <mergeCell ref="K70:M70"/>
  </mergeCells>
  <printOptions/>
  <pageMargins left="1.3779527559055118" right="0.1968503937007874" top="0.984251968503937" bottom="0.984251968503937" header="0.5118110236220472" footer="0.5118110236220472"/>
  <pageSetup fitToHeight="1" fitToWidth="1" horizontalDpi="600" verticalDpi="600" orientation="landscape" paperSize="8" scale="66" r:id="rId1"/>
</worksheet>
</file>

<file path=xl/worksheets/sheet4.xml><?xml version="1.0" encoding="utf-8"?>
<worksheet xmlns="http://schemas.openxmlformats.org/spreadsheetml/2006/main" xmlns:r="http://schemas.openxmlformats.org/officeDocument/2006/relationships">
  <sheetPr>
    <pageSetUpPr fitToPage="1"/>
  </sheetPr>
  <dimension ref="A1:AH97"/>
  <sheetViews>
    <sheetView tabSelected="1" view="pageBreakPreview" zoomScale="60" zoomScalePageLayoutView="0" workbookViewId="0" topLeftCell="A35">
      <selection activeCell="A52" sqref="A52"/>
    </sheetView>
  </sheetViews>
  <sheetFormatPr defaultColWidth="10.59765625" defaultRowHeight="15"/>
  <cols>
    <col min="1" max="1" width="8.59765625" style="104" customWidth="1"/>
    <col min="2" max="2" width="2.09765625" style="104" customWidth="1"/>
    <col min="3" max="3" width="16.59765625" style="104" customWidth="1"/>
    <col min="4" max="4" width="16.69921875" style="104" customWidth="1"/>
    <col min="5" max="5" width="15.5" style="104" customWidth="1"/>
    <col min="6" max="6" width="14.8984375" style="104" customWidth="1"/>
    <col min="7" max="7" width="12.59765625" style="4" customWidth="1"/>
    <col min="8" max="8" width="15.19921875" style="104" customWidth="1"/>
    <col min="9" max="9" width="15.59765625" style="104" customWidth="1"/>
    <col min="10" max="10" width="16.19921875" style="104" customWidth="1"/>
    <col min="11" max="11" width="12.59765625" style="4" customWidth="1"/>
    <col min="12" max="12" width="15.09765625" style="104" customWidth="1"/>
    <col min="13" max="13" width="15" style="104" customWidth="1"/>
    <col min="14" max="14" width="15.69921875" style="104" customWidth="1"/>
    <col min="15" max="15" width="4.09765625" style="104" customWidth="1"/>
    <col min="16" max="16" width="10.59765625" style="4" customWidth="1"/>
    <col min="17" max="19" width="15.59765625" style="104" customWidth="1"/>
    <col min="20" max="20" width="15" style="4" customWidth="1"/>
    <col min="21" max="21" width="15.59765625" style="104" customWidth="1"/>
    <col min="22" max="22" width="15.19921875" style="104" customWidth="1"/>
    <col min="23" max="23" width="16" style="104" customWidth="1"/>
    <col min="24" max="24" width="10.59765625" style="4" customWidth="1"/>
    <col min="25" max="16384" width="10.59765625" style="104" customWidth="1"/>
  </cols>
  <sheetData>
    <row r="1" spans="1:24" s="103" customFormat="1" ht="19.5" customHeight="1">
      <c r="A1" s="102" t="s">
        <v>280</v>
      </c>
      <c r="B1" s="102"/>
      <c r="G1" s="2"/>
      <c r="K1" s="2"/>
      <c r="P1" s="2"/>
      <c r="T1" s="2"/>
      <c r="X1" s="3" t="s">
        <v>281</v>
      </c>
    </row>
    <row r="2" spans="1:24" s="103" customFormat="1" ht="19.5" customHeight="1">
      <c r="A2" s="102"/>
      <c r="B2" s="102"/>
      <c r="G2" s="2"/>
      <c r="K2" s="2"/>
      <c r="P2" s="2"/>
      <c r="T2" s="2"/>
      <c r="X2" s="3"/>
    </row>
    <row r="3" spans="1:24" ht="19.5" customHeight="1">
      <c r="A3" s="350" t="s">
        <v>282</v>
      </c>
      <c r="B3" s="350"/>
      <c r="C3" s="350"/>
      <c r="D3" s="350"/>
      <c r="E3" s="350"/>
      <c r="F3" s="350"/>
      <c r="G3" s="350"/>
      <c r="H3" s="350"/>
      <c r="I3" s="350"/>
      <c r="J3" s="350"/>
      <c r="K3" s="350"/>
      <c r="L3" s="350"/>
      <c r="M3" s="350"/>
      <c r="N3" s="350"/>
      <c r="O3" s="350"/>
      <c r="P3" s="350"/>
      <c r="Q3" s="350"/>
      <c r="R3" s="350"/>
      <c r="S3" s="350"/>
      <c r="T3" s="350"/>
      <c r="U3" s="350"/>
      <c r="V3" s="350"/>
      <c r="W3" s="350"/>
      <c r="X3" s="350"/>
    </row>
    <row r="4" spans="1:25" ht="18" customHeight="1" thickBot="1">
      <c r="A4" s="4"/>
      <c r="B4" s="4"/>
      <c r="C4" s="105"/>
      <c r="D4" s="105"/>
      <c r="E4" s="105"/>
      <c r="F4" s="105"/>
      <c r="G4" s="106"/>
      <c r="H4" s="105"/>
      <c r="I4" s="105"/>
      <c r="J4" s="105"/>
      <c r="K4" s="106"/>
      <c r="L4" s="105"/>
      <c r="M4" s="105"/>
      <c r="N4" s="105"/>
      <c r="O4" s="105"/>
      <c r="P4" s="106"/>
      <c r="Q4" s="105"/>
      <c r="R4" s="105"/>
      <c r="S4" s="105"/>
      <c r="T4" s="106"/>
      <c r="U4" s="105"/>
      <c r="V4" s="105"/>
      <c r="W4" s="105"/>
      <c r="X4" s="13" t="s">
        <v>127</v>
      </c>
      <c r="Y4" s="11"/>
    </row>
    <row r="5" spans="1:25" ht="21.75" customHeight="1">
      <c r="A5" s="356" t="s">
        <v>283</v>
      </c>
      <c r="B5" s="356"/>
      <c r="C5" s="266"/>
      <c r="D5" s="293" t="s">
        <v>471</v>
      </c>
      <c r="E5" s="357"/>
      <c r="F5" s="357"/>
      <c r="G5" s="344"/>
      <c r="H5" s="293" t="s">
        <v>284</v>
      </c>
      <c r="I5" s="357"/>
      <c r="J5" s="357"/>
      <c r="K5" s="344"/>
      <c r="L5" s="293" t="s">
        <v>285</v>
      </c>
      <c r="M5" s="357"/>
      <c r="N5" s="357"/>
      <c r="O5" s="357"/>
      <c r="P5" s="344"/>
      <c r="Q5" s="293" t="s">
        <v>286</v>
      </c>
      <c r="R5" s="294"/>
      <c r="S5" s="294"/>
      <c r="T5" s="294"/>
      <c r="U5" s="293" t="s">
        <v>252</v>
      </c>
      <c r="V5" s="294"/>
      <c r="W5" s="294"/>
      <c r="X5" s="294"/>
      <c r="Y5" s="11"/>
    </row>
    <row r="6" spans="1:25" ht="21.75" customHeight="1">
      <c r="A6" s="285"/>
      <c r="B6" s="285"/>
      <c r="C6" s="263"/>
      <c r="D6" s="107" t="s">
        <v>253</v>
      </c>
      <c r="E6" s="107" t="s">
        <v>254</v>
      </c>
      <c r="F6" s="107" t="s">
        <v>255</v>
      </c>
      <c r="G6" s="108" t="s">
        <v>287</v>
      </c>
      <c r="H6" s="107" t="s">
        <v>256</v>
      </c>
      <c r="I6" s="107" t="s">
        <v>257</v>
      </c>
      <c r="J6" s="107" t="s">
        <v>258</v>
      </c>
      <c r="K6" s="108" t="s">
        <v>287</v>
      </c>
      <c r="L6" s="107" t="s">
        <v>256</v>
      </c>
      <c r="M6" s="107" t="s">
        <v>257</v>
      </c>
      <c r="N6" s="107" t="s">
        <v>258</v>
      </c>
      <c r="O6" s="358" t="s">
        <v>287</v>
      </c>
      <c r="P6" s="359"/>
      <c r="Q6" s="109" t="s">
        <v>256</v>
      </c>
      <c r="R6" s="107" t="s">
        <v>257</v>
      </c>
      <c r="S6" s="107" t="s">
        <v>258</v>
      </c>
      <c r="T6" s="110" t="s">
        <v>287</v>
      </c>
      <c r="U6" s="109" t="s">
        <v>256</v>
      </c>
      <c r="V6" s="107" t="s">
        <v>257</v>
      </c>
      <c r="W6" s="107" t="s">
        <v>258</v>
      </c>
      <c r="X6" s="110" t="s">
        <v>287</v>
      </c>
      <c r="Y6" s="11"/>
    </row>
    <row r="7" spans="1:25" ht="21.75" customHeight="1">
      <c r="A7" s="354" t="s">
        <v>288</v>
      </c>
      <c r="B7" s="354"/>
      <c r="C7" s="355"/>
      <c r="D7" s="220">
        <f>SUM(D8:D29)</f>
        <v>140145000</v>
      </c>
      <c r="E7" s="221">
        <f>SUM(E8:E29)</f>
        <v>145505981</v>
      </c>
      <c r="F7" s="221">
        <f>SUM(F8:F29)</f>
        <v>141882067</v>
      </c>
      <c r="G7" s="222">
        <f aca="true" t="shared" si="0" ref="G7:G23">F7/E7*100</f>
        <v>97.50943983532882</v>
      </c>
      <c r="H7" s="221">
        <f>SUM(H8:H29)</f>
        <v>136650000</v>
      </c>
      <c r="I7" s="221">
        <f>SUM(I8:I29)</f>
        <v>141863295</v>
      </c>
      <c r="J7" s="221">
        <f>SUM(J8:J29)</f>
        <v>137654813</v>
      </c>
      <c r="K7" s="222">
        <f>J7/I7*100</f>
        <v>97.03342432586244</v>
      </c>
      <c r="L7" s="221">
        <f>SUM(L8:L29)</f>
        <v>118953000</v>
      </c>
      <c r="M7" s="221">
        <f>SUM(M8:M29)</f>
        <v>125032621</v>
      </c>
      <c r="N7" s="221">
        <f>SUM(N8:N29)</f>
        <v>121179580</v>
      </c>
      <c r="O7" s="360">
        <f>N7/M7*100</f>
        <v>96.9183714064508</v>
      </c>
      <c r="P7" s="361"/>
      <c r="Q7" s="221">
        <f>SUM(Q8:Q29)</f>
        <v>117140000</v>
      </c>
      <c r="R7" s="221">
        <f>SUM(R8:R29)</f>
        <v>123393668</v>
      </c>
      <c r="S7" s="221">
        <f>SUM(S8:S29)</f>
        <v>119447389</v>
      </c>
      <c r="T7" s="222">
        <f>S7/R7*100</f>
        <v>96.80187884519326</v>
      </c>
      <c r="U7" s="221">
        <f>SUM(U8:U29)</f>
        <v>119222000</v>
      </c>
      <c r="V7" s="221">
        <f>SUM(V8:V29)</f>
        <v>125101200</v>
      </c>
      <c r="W7" s="221">
        <f>SUM(W8:W29)</f>
        <v>121411127</v>
      </c>
      <c r="X7" s="222">
        <f>W7/V7*100</f>
        <v>97.05032965311284</v>
      </c>
      <c r="Y7" s="11"/>
    </row>
    <row r="8" spans="1:25" ht="21.75" customHeight="1">
      <c r="A8" s="11"/>
      <c r="B8" s="11"/>
      <c r="C8" s="111" t="s">
        <v>259</v>
      </c>
      <c r="D8" s="218">
        <v>20390500</v>
      </c>
      <c r="E8" s="213">
        <v>21693582</v>
      </c>
      <c r="F8" s="213">
        <v>20556094</v>
      </c>
      <c r="G8" s="217">
        <f t="shared" si="0"/>
        <v>94.75656901658749</v>
      </c>
      <c r="H8" s="213">
        <v>20262000</v>
      </c>
      <c r="I8" s="213">
        <v>21464751</v>
      </c>
      <c r="J8" s="213">
        <v>20291734</v>
      </c>
      <c r="K8" s="217">
        <f aca="true" t="shared" si="1" ref="K8:K17">J8/I8*100</f>
        <v>94.53514741447502</v>
      </c>
      <c r="L8" s="213">
        <v>19406000</v>
      </c>
      <c r="M8" s="213">
        <v>20813691</v>
      </c>
      <c r="N8" s="213">
        <v>19594224</v>
      </c>
      <c r="O8" s="330">
        <f>N8/M8*100</f>
        <v>94.1410343797263</v>
      </c>
      <c r="P8" s="331"/>
      <c r="Q8" s="213">
        <v>18564000</v>
      </c>
      <c r="R8" s="213">
        <v>20044311</v>
      </c>
      <c r="S8" s="213">
        <v>18792537</v>
      </c>
      <c r="T8" s="217">
        <v>93.7</v>
      </c>
      <c r="U8" s="213">
        <v>18569000</v>
      </c>
      <c r="V8" s="213">
        <v>20080096</v>
      </c>
      <c r="W8" s="213">
        <v>18821020</v>
      </c>
      <c r="X8" s="217">
        <f aca="true" t="shared" si="2" ref="X8:X17">W8/V8*100</f>
        <v>93.72973117259997</v>
      </c>
      <c r="Y8" s="11"/>
    </row>
    <row r="9" spans="1:25" ht="21.75" customHeight="1">
      <c r="A9" s="112" t="s">
        <v>260</v>
      </c>
      <c r="B9" s="11"/>
      <c r="C9" s="111" t="s">
        <v>261</v>
      </c>
      <c r="D9" s="218">
        <v>7296600</v>
      </c>
      <c r="E9" s="213">
        <v>7726789</v>
      </c>
      <c r="F9" s="213">
        <v>7655855</v>
      </c>
      <c r="G9" s="217">
        <f t="shared" si="0"/>
        <v>99.08197311975259</v>
      </c>
      <c r="H9" s="213">
        <v>7341000</v>
      </c>
      <c r="I9" s="213">
        <v>7646860</v>
      </c>
      <c r="J9" s="213">
        <v>7498610</v>
      </c>
      <c r="K9" s="217">
        <f t="shared" si="1"/>
        <v>98.0612957475356</v>
      </c>
      <c r="L9" s="213">
        <v>6131870</v>
      </c>
      <c r="M9" s="213">
        <v>6562314</v>
      </c>
      <c r="N9" s="213">
        <v>6496579</v>
      </c>
      <c r="O9" s="330">
        <f aca="true" t="shared" si="3" ref="O9:O17">N9/M9*100</f>
        <v>98.99829541835395</v>
      </c>
      <c r="P9" s="331"/>
      <c r="Q9" s="213">
        <v>6542000</v>
      </c>
      <c r="R9" s="213">
        <v>7071043</v>
      </c>
      <c r="S9" s="213">
        <v>7014828</v>
      </c>
      <c r="T9" s="217">
        <f aca="true" t="shared" si="4" ref="T9:T17">S9/R9*100</f>
        <v>99.20499705630415</v>
      </c>
      <c r="U9" s="213">
        <v>7049000</v>
      </c>
      <c r="V9" s="213">
        <v>7179488</v>
      </c>
      <c r="W9" s="213">
        <v>7118766</v>
      </c>
      <c r="X9" s="217">
        <f t="shared" si="2"/>
        <v>99.15422938237379</v>
      </c>
      <c r="Y9" s="11"/>
    </row>
    <row r="10" spans="1:25" ht="21.75" customHeight="1">
      <c r="A10" s="112"/>
      <c r="B10" s="112"/>
      <c r="C10" s="111" t="s">
        <v>262</v>
      </c>
      <c r="D10" s="218">
        <v>12208000</v>
      </c>
      <c r="E10" s="213">
        <v>12414367</v>
      </c>
      <c r="F10" s="213">
        <v>12414367</v>
      </c>
      <c r="G10" s="217">
        <f t="shared" si="0"/>
        <v>100</v>
      </c>
      <c r="H10" s="213">
        <v>11075000</v>
      </c>
      <c r="I10" s="213">
        <v>11202976</v>
      </c>
      <c r="J10" s="213">
        <v>11202976</v>
      </c>
      <c r="K10" s="217">
        <f t="shared" si="1"/>
        <v>100</v>
      </c>
      <c r="L10" s="213">
        <v>3173000</v>
      </c>
      <c r="M10" s="213">
        <v>3580853</v>
      </c>
      <c r="N10" s="213">
        <v>3580853</v>
      </c>
      <c r="O10" s="330">
        <f t="shared" si="3"/>
        <v>100</v>
      </c>
      <c r="P10" s="331"/>
      <c r="Q10" s="213">
        <v>2181000</v>
      </c>
      <c r="R10" s="213">
        <v>2185744</v>
      </c>
      <c r="S10" s="213">
        <v>2185744</v>
      </c>
      <c r="T10" s="217">
        <f t="shared" si="4"/>
        <v>100</v>
      </c>
      <c r="U10" s="213">
        <v>1929000</v>
      </c>
      <c r="V10" s="213">
        <v>2363783</v>
      </c>
      <c r="W10" s="213">
        <v>2363783</v>
      </c>
      <c r="X10" s="217">
        <f t="shared" si="2"/>
        <v>100</v>
      </c>
      <c r="Y10" s="11"/>
    </row>
    <row r="11" spans="1:25" ht="21.75" customHeight="1">
      <c r="A11" s="345" t="s">
        <v>263</v>
      </c>
      <c r="B11" s="11"/>
      <c r="C11" s="111" t="s">
        <v>259</v>
      </c>
      <c r="D11" s="218">
        <v>1926800</v>
      </c>
      <c r="E11" s="213">
        <v>2154169</v>
      </c>
      <c r="F11" s="213">
        <v>1939201</v>
      </c>
      <c r="G11" s="217">
        <f t="shared" si="0"/>
        <v>90.02083866214767</v>
      </c>
      <c r="H11" s="213">
        <v>1861500</v>
      </c>
      <c r="I11" s="213">
        <v>2087808</v>
      </c>
      <c r="J11" s="213">
        <v>1862423</v>
      </c>
      <c r="K11" s="217">
        <f t="shared" si="1"/>
        <v>89.20470656305561</v>
      </c>
      <c r="L11" s="213">
        <v>1745050</v>
      </c>
      <c r="M11" s="213">
        <v>1966725</v>
      </c>
      <c r="N11" s="213">
        <v>1756790</v>
      </c>
      <c r="O11" s="330">
        <f t="shared" si="3"/>
        <v>89.32565559496116</v>
      </c>
      <c r="P11" s="331"/>
      <c r="Q11" s="213">
        <v>1669000</v>
      </c>
      <c r="R11" s="213">
        <v>1884837</v>
      </c>
      <c r="S11" s="213">
        <v>1675852</v>
      </c>
      <c r="T11" s="217">
        <f t="shared" si="4"/>
        <v>88.91230382255866</v>
      </c>
      <c r="U11" s="213">
        <v>1644000</v>
      </c>
      <c r="V11" s="213">
        <v>1848742</v>
      </c>
      <c r="W11" s="213">
        <v>1651375</v>
      </c>
      <c r="X11" s="217">
        <f t="shared" si="2"/>
        <v>89.32425400623775</v>
      </c>
      <c r="Y11" s="11"/>
    </row>
    <row r="12" spans="1:25" ht="21.75" customHeight="1">
      <c r="A12" s="345"/>
      <c r="B12" s="11"/>
      <c r="C12" s="111" t="s">
        <v>261</v>
      </c>
      <c r="D12" s="218">
        <v>33265700</v>
      </c>
      <c r="E12" s="213">
        <v>34111887</v>
      </c>
      <c r="F12" s="213">
        <v>33894773</v>
      </c>
      <c r="G12" s="217">
        <f t="shared" si="0"/>
        <v>99.3635239234933</v>
      </c>
      <c r="H12" s="213">
        <v>31378000</v>
      </c>
      <c r="I12" s="213">
        <v>32355397</v>
      </c>
      <c r="J12" s="213">
        <v>31793294</v>
      </c>
      <c r="K12" s="217">
        <f t="shared" si="1"/>
        <v>98.26272259926219</v>
      </c>
      <c r="L12" s="213">
        <v>26315000</v>
      </c>
      <c r="M12" s="213">
        <v>27410184</v>
      </c>
      <c r="N12" s="213">
        <v>27233765</v>
      </c>
      <c r="O12" s="330">
        <f t="shared" si="3"/>
        <v>99.35637425856025</v>
      </c>
      <c r="P12" s="331"/>
      <c r="Q12" s="213">
        <v>27985000</v>
      </c>
      <c r="R12" s="213">
        <v>28746443</v>
      </c>
      <c r="S12" s="213">
        <v>28623895</v>
      </c>
      <c r="T12" s="217">
        <f t="shared" si="4"/>
        <v>99.57369334355558</v>
      </c>
      <c r="U12" s="213">
        <v>30403000</v>
      </c>
      <c r="V12" s="213">
        <v>30846607</v>
      </c>
      <c r="W12" s="213">
        <v>30728103</v>
      </c>
      <c r="X12" s="217">
        <f t="shared" si="2"/>
        <v>99.61582808767265</v>
      </c>
      <c r="Y12" s="11"/>
    </row>
    <row r="13" spans="1:25" ht="21.75" customHeight="1">
      <c r="A13" s="347" t="s">
        <v>289</v>
      </c>
      <c r="B13" s="113"/>
      <c r="C13" s="111" t="s">
        <v>290</v>
      </c>
      <c r="D13" s="218">
        <v>17301000</v>
      </c>
      <c r="E13" s="213">
        <v>17301747</v>
      </c>
      <c r="F13" s="213">
        <v>17301747</v>
      </c>
      <c r="G13" s="217">
        <f t="shared" si="0"/>
        <v>100</v>
      </c>
      <c r="H13" s="213">
        <v>17000000</v>
      </c>
      <c r="I13" s="213">
        <v>17000880</v>
      </c>
      <c r="J13" s="213">
        <v>17000880</v>
      </c>
      <c r="K13" s="217">
        <f t="shared" si="1"/>
        <v>100</v>
      </c>
      <c r="L13" s="213">
        <v>16292000</v>
      </c>
      <c r="M13" s="213">
        <v>16292657</v>
      </c>
      <c r="N13" s="213">
        <v>16292657</v>
      </c>
      <c r="O13" s="330">
        <f t="shared" si="3"/>
        <v>100</v>
      </c>
      <c r="P13" s="331"/>
      <c r="Q13" s="213">
        <v>16409000</v>
      </c>
      <c r="R13" s="213">
        <v>16409733</v>
      </c>
      <c r="S13" s="213">
        <v>16409733</v>
      </c>
      <c r="T13" s="217">
        <f t="shared" si="4"/>
        <v>100</v>
      </c>
      <c r="U13" s="213">
        <v>16764000</v>
      </c>
      <c r="V13" s="213">
        <v>16764322</v>
      </c>
      <c r="W13" s="213">
        <v>16764322</v>
      </c>
      <c r="X13" s="217">
        <f t="shared" si="2"/>
        <v>100</v>
      </c>
      <c r="Y13" s="11"/>
    </row>
    <row r="14" spans="1:25" ht="21.75" customHeight="1">
      <c r="A14" s="347"/>
      <c r="B14" s="113"/>
      <c r="C14" s="111" t="s">
        <v>291</v>
      </c>
      <c r="D14" s="218">
        <v>431000</v>
      </c>
      <c r="E14" s="213">
        <v>431196</v>
      </c>
      <c r="F14" s="213">
        <v>431196</v>
      </c>
      <c r="G14" s="217">
        <f t="shared" si="0"/>
        <v>100</v>
      </c>
      <c r="H14" s="213">
        <v>520000</v>
      </c>
      <c r="I14" s="213">
        <v>520955</v>
      </c>
      <c r="J14" s="213">
        <v>520955</v>
      </c>
      <c r="K14" s="217">
        <f t="shared" si="1"/>
        <v>100</v>
      </c>
      <c r="L14" s="213">
        <v>442000</v>
      </c>
      <c r="M14" s="213">
        <v>442017</v>
      </c>
      <c r="N14" s="213">
        <v>442017</v>
      </c>
      <c r="O14" s="330">
        <f t="shared" si="3"/>
        <v>100</v>
      </c>
      <c r="P14" s="331"/>
      <c r="Q14" s="213">
        <v>509000</v>
      </c>
      <c r="R14" s="213">
        <v>509970</v>
      </c>
      <c r="S14" s="213">
        <v>509970</v>
      </c>
      <c r="T14" s="217">
        <f t="shared" si="4"/>
        <v>100</v>
      </c>
      <c r="U14" s="213">
        <v>512000</v>
      </c>
      <c r="V14" s="213">
        <v>512336</v>
      </c>
      <c r="W14" s="213">
        <v>512336</v>
      </c>
      <c r="X14" s="217">
        <f t="shared" si="2"/>
        <v>100</v>
      </c>
      <c r="Y14" s="11"/>
    </row>
    <row r="15" spans="1:25" ht="21.75" customHeight="1">
      <c r="A15" s="345" t="s">
        <v>264</v>
      </c>
      <c r="B15" s="345"/>
      <c r="C15" s="346"/>
      <c r="D15" s="218">
        <v>4379500</v>
      </c>
      <c r="E15" s="213">
        <v>5082616</v>
      </c>
      <c r="F15" s="213">
        <v>4562733</v>
      </c>
      <c r="G15" s="217">
        <f t="shared" si="0"/>
        <v>89.77135002919756</v>
      </c>
      <c r="H15" s="213">
        <v>4954000</v>
      </c>
      <c r="I15" s="213">
        <v>5526055</v>
      </c>
      <c r="J15" s="213">
        <v>5020073</v>
      </c>
      <c r="K15" s="217">
        <f t="shared" si="1"/>
        <v>90.84370314808665</v>
      </c>
      <c r="L15" s="213">
        <v>4591000</v>
      </c>
      <c r="M15" s="213">
        <v>5260404</v>
      </c>
      <c r="N15" s="213">
        <v>4737161</v>
      </c>
      <c r="O15" s="330">
        <f t="shared" si="3"/>
        <v>90.05317842507914</v>
      </c>
      <c r="P15" s="331"/>
      <c r="Q15" s="213">
        <v>3699000</v>
      </c>
      <c r="R15" s="213">
        <v>4421604</v>
      </c>
      <c r="S15" s="213">
        <v>3905395</v>
      </c>
      <c r="T15" s="217">
        <f t="shared" si="4"/>
        <v>88.3253000494843</v>
      </c>
      <c r="U15" s="213">
        <v>3260000</v>
      </c>
      <c r="V15" s="213">
        <v>3796828</v>
      </c>
      <c r="W15" s="213">
        <v>3416896</v>
      </c>
      <c r="X15" s="217">
        <f t="shared" si="2"/>
        <v>89.99343662657355</v>
      </c>
      <c r="Y15" s="11"/>
    </row>
    <row r="16" spans="1:25" ht="21.75" customHeight="1">
      <c r="A16" s="345" t="s">
        <v>265</v>
      </c>
      <c r="B16" s="345"/>
      <c r="C16" s="346"/>
      <c r="D16" s="218">
        <v>2754000</v>
      </c>
      <c r="E16" s="213">
        <v>2775184</v>
      </c>
      <c r="F16" s="213">
        <v>2775184</v>
      </c>
      <c r="G16" s="217">
        <f t="shared" si="0"/>
        <v>100</v>
      </c>
      <c r="H16" s="213">
        <v>2721000</v>
      </c>
      <c r="I16" s="213">
        <v>2721490</v>
      </c>
      <c r="J16" s="213">
        <v>2721490</v>
      </c>
      <c r="K16" s="217">
        <f t="shared" si="1"/>
        <v>100</v>
      </c>
      <c r="L16" s="213">
        <v>2653000</v>
      </c>
      <c r="M16" s="213">
        <v>2653787</v>
      </c>
      <c r="N16" s="213">
        <v>2653787</v>
      </c>
      <c r="O16" s="330">
        <f t="shared" si="3"/>
        <v>100</v>
      </c>
      <c r="P16" s="331"/>
      <c r="Q16" s="213">
        <v>2686000</v>
      </c>
      <c r="R16" s="213">
        <v>2688542</v>
      </c>
      <c r="S16" s="213">
        <v>2688542</v>
      </c>
      <c r="T16" s="217">
        <f t="shared" si="4"/>
        <v>100</v>
      </c>
      <c r="U16" s="213">
        <v>2570000</v>
      </c>
      <c r="V16" s="213">
        <v>2687678</v>
      </c>
      <c r="W16" s="213">
        <v>2687678</v>
      </c>
      <c r="X16" s="217">
        <f t="shared" si="2"/>
        <v>100</v>
      </c>
      <c r="Y16" s="11"/>
    </row>
    <row r="17" spans="1:25" ht="21.75" customHeight="1">
      <c r="A17" s="345" t="s">
        <v>266</v>
      </c>
      <c r="B17" s="345"/>
      <c r="C17" s="346"/>
      <c r="D17" s="218">
        <v>1049520</v>
      </c>
      <c r="E17" s="213">
        <v>1056230</v>
      </c>
      <c r="F17" s="213">
        <v>1052030</v>
      </c>
      <c r="G17" s="217">
        <f t="shared" si="0"/>
        <v>99.60235933461462</v>
      </c>
      <c r="H17" s="213">
        <v>958000</v>
      </c>
      <c r="I17" s="213">
        <v>988479</v>
      </c>
      <c r="J17" s="213">
        <v>959940</v>
      </c>
      <c r="K17" s="217">
        <f t="shared" si="1"/>
        <v>97.11283699501962</v>
      </c>
      <c r="L17" s="213">
        <v>895000</v>
      </c>
      <c r="M17" s="213">
        <v>934450</v>
      </c>
      <c r="N17" s="213">
        <v>910188</v>
      </c>
      <c r="O17" s="330">
        <f t="shared" si="3"/>
        <v>97.40360639948634</v>
      </c>
      <c r="P17" s="331"/>
      <c r="Q17" s="213">
        <v>854000</v>
      </c>
      <c r="R17" s="213">
        <v>892384</v>
      </c>
      <c r="S17" s="213">
        <v>861331</v>
      </c>
      <c r="T17" s="217">
        <f t="shared" si="4"/>
        <v>96.52021999497974</v>
      </c>
      <c r="U17" s="213">
        <v>808000</v>
      </c>
      <c r="V17" s="213">
        <v>829692</v>
      </c>
      <c r="W17" s="213">
        <v>814485</v>
      </c>
      <c r="X17" s="217">
        <f t="shared" si="2"/>
        <v>98.16715118381279</v>
      </c>
      <c r="Y17" s="11"/>
    </row>
    <row r="18" spans="1:25" ht="21.75" customHeight="1">
      <c r="A18" s="345" t="s">
        <v>267</v>
      </c>
      <c r="B18" s="345"/>
      <c r="C18" s="346"/>
      <c r="D18" s="218" t="s">
        <v>12</v>
      </c>
      <c r="E18" s="213" t="s">
        <v>12</v>
      </c>
      <c r="F18" s="213" t="s">
        <v>12</v>
      </c>
      <c r="G18" s="217" t="s">
        <v>12</v>
      </c>
      <c r="H18" s="213" t="s">
        <v>12</v>
      </c>
      <c r="I18" s="213" t="s">
        <v>12</v>
      </c>
      <c r="J18" s="213" t="s">
        <v>12</v>
      </c>
      <c r="K18" s="217" t="s">
        <v>12</v>
      </c>
      <c r="L18" s="213" t="s">
        <v>12</v>
      </c>
      <c r="M18" s="213" t="s">
        <v>12</v>
      </c>
      <c r="N18" s="213" t="s">
        <v>12</v>
      </c>
      <c r="O18" s="330" t="s">
        <v>12</v>
      </c>
      <c r="P18" s="331"/>
      <c r="Q18" s="213" t="s">
        <v>12</v>
      </c>
      <c r="R18" s="213" t="s">
        <v>12</v>
      </c>
      <c r="S18" s="213" t="s">
        <v>12</v>
      </c>
      <c r="T18" s="217" t="s">
        <v>12</v>
      </c>
      <c r="U18" s="213" t="s">
        <v>12</v>
      </c>
      <c r="V18" s="213" t="s">
        <v>12</v>
      </c>
      <c r="W18" s="213" t="s">
        <v>12</v>
      </c>
      <c r="X18" s="217" t="s">
        <v>12</v>
      </c>
      <c r="Y18" s="11"/>
    </row>
    <row r="19" spans="1:25" ht="21.75" customHeight="1">
      <c r="A19" s="345" t="s">
        <v>268</v>
      </c>
      <c r="B19" s="345"/>
      <c r="C19" s="346"/>
      <c r="D19" s="218">
        <v>19128480</v>
      </c>
      <c r="E19" s="213">
        <v>19957348</v>
      </c>
      <c r="F19" s="213">
        <v>19171681</v>
      </c>
      <c r="G19" s="217">
        <f t="shared" si="0"/>
        <v>96.06326952859668</v>
      </c>
      <c r="H19" s="213">
        <v>19309990</v>
      </c>
      <c r="I19" s="213">
        <v>20136061</v>
      </c>
      <c r="J19" s="213">
        <v>19319822</v>
      </c>
      <c r="K19" s="217">
        <f>J19/I19*100</f>
        <v>95.94638196616508</v>
      </c>
      <c r="L19" s="213">
        <v>19248890</v>
      </c>
      <c r="M19" s="213">
        <v>20169391</v>
      </c>
      <c r="N19" s="213">
        <v>19314412</v>
      </c>
      <c r="O19" s="330">
        <f>N19/M19*100</f>
        <v>95.76100736011315</v>
      </c>
      <c r="P19" s="331"/>
      <c r="Q19" s="213">
        <v>18963790</v>
      </c>
      <c r="R19" s="213">
        <v>19955357</v>
      </c>
      <c r="S19" s="213">
        <v>19045583</v>
      </c>
      <c r="T19" s="217">
        <f aca="true" t="shared" si="5" ref="T19:T26">S19/R19*100</f>
        <v>95.44095352440951</v>
      </c>
      <c r="U19" s="213">
        <v>18878000</v>
      </c>
      <c r="V19" s="213">
        <v>19739711</v>
      </c>
      <c r="W19" s="213">
        <v>18871828</v>
      </c>
      <c r="X19" s="217">
        <f>W19/V19*100</f>
        <v>95.60336521644112</v>
      </c>
      <c r="Y19" s="11"/>
    </row>
    <row r="20" spans="1:25" ht="21.75" customHeight="1">
      <c r="A20" s="345" t="s">
        <v>269</v>
      </c>
      <c r="B20" s="345"/>
      <c r="C20" s="346"/>
      <c r="D20" s="218">
        <v>1000</v>
      </c>
      <c r="E20" s="213">
        <v>1146</v>
      </c>
      <c r="F20" s="213">
        <v>1146</v>
      </c>
      <c r="G20" s="217">
        <f t="shared" si="0"/>
        <v>100</v>
      </c>
      <c r="H20" s="213">
        <v>1000</v>
      </c>
      <c r="I20" s="213">
        <v>1132</v>
      </c>
      <c r="J20" s="213">
        <v>1132</v>
      </c>
      <c r="K20" s="217">
        <f>J20/I20*100</f>
        <v>100</v>
      </c>
      <c r="L20" s="213">
        <v>1000</v>
      </c>
      <c r="M20" s="213">
        <v>1012</v>
      </c>
      <c r="N20" s="213">
        <v>952</v>
      </c>
      <c r="O20" s="330">
        <f>N20/M20*100</f>
        <v>94.0711462450593</v>
      </c>
      <c r="P20" s="331"/>
      <c r="Q20" s="213">
        <v>900</v>
      </c>
      <c r="R20" s="213">
        <v>1000</v>
      </c>
      <c r="S20" s="213">
        <v>1000</v>
      </c>
      <c r="T20" s="217">
        <f t="shared" si="5"/>
        <v>100</v>
      </c>
      <c r="U20" s="213">
        <v>780</v>
      </c>
      <c r="V20" s="213">
        <v>800</v>
      </c>
      <c r="W20" s="213">
        <v>800</v>
      </c>
      <c r="X20" s="217">
        <f>W20/V20*100</f>
        <v>100</v>
      </c>
      <c r="Y20" s="11"/>
    </row>
    <row r="21" spans="1:25" ht="21.75" customHeight="1">
      <c r="A21" s="345" t="s">
        <v>270</v>
      </c>
      <c r="B21" s="345"/>
      <c r="C21" s="346"/>
      <c r="D21" s="218">
        <v>9000</v>
      </c>
      <c r="E21" s="213">
        <v>9792</v>
      </c>
      <c r="F21" s="213">
        <v>9792</v>
      </c>
      <c r="G21" s="217">
        <f t="shared" si="0"/>
        <v>100</v>
      </c>
      <c r="H21" s="213">
        <v>9000</v>
      </c>
      <c r="I21" s="213">
        <v>9665</v>
      </c>
      <c r="J21" s="213">
        <v>9665</v>
      </c>
      <c r="K21" s="217">
        <f>J21/I21*100</f>
        <v>100</v>
      </c>
      <c r="L21" s="213">
        <v>9000</v>
      </c>
      <c r="M21" s="213">
        <v>9150</v>
      </c>
      <c r="N21" s="213">
        <v>9150</v>
      </c>
      <c r="O21" s="330">
        <f>N21/M21*100</f>
        <v>100</v>
      </c>
      <c r="P21" s="331"/>
      <c r="Q21" s="213">
        <v>8000</v>
      </c>
      <c r="R21" s="213">
        <v>8725</v>
      </c>
      <c r="S21" s="213">
        <v>8725</v>
      </c>
      <c r="T21" s="217">
        <f t="shared" si="5"/>
        <v>100</v>
      </c>
      <c r="U21" s="213" t="s">
        <v>12</v>
      </c>
      <c r="V21" s="213" t="s">
        <v>12</v>
      </c>
      <c r="W21" s="213" t="s">
        <v>12</v>
      </c>
      <c r="X21" s="217" t="s">
        <v>12</v>
      </c>
      <c r="Y21" s="11"/>
    </row>
    <row r="22" spans="1:25" ht="21.75" customHeight="1">
      <c r="A22" s="345" t="s">
        <v>271</v>
      </c>
      <c r="B22" s="345"/>
      <c r="C22" s="346"/>
      <c r="D22" s="218">
        <v>4779010</v>
      </c>
      <c r="E22" s="213">
        <v>4866973</v>
      </c>
      <c r="F22" s="213">
        <v>4866913</v>
      </c>
      <c r="G22" s="217">
        <f t="shared" si="0"/>
        <v>99.99876720088646</v>
      </c>
      <c r="H22" s="213">
        <v>4646010</v>
      </c>
      <c r="I22" s="213">
        <v>4646748</v>
      </c>
      <c r="J22" s="213">
        <v>4646560</v>
      </c>
      <c r="K22" s="217">
        <f>J22/I22*100</f>
        <v>99.99595415976937</v>
      </c>
      <c r="L22" s="213">
        <v>4423060</v>
      </c>
      <c r="M22" s="213">
        <v>4434767</v>
      </c>
      <c r="N22" s="213">
        <v>4434659</v>
      </c>
      <c r="O22" s="330">
        <f>N22/M22*100</f>
        <v>99.99756469731105</v>
      </c>
      <c r="P22" s="331"/>
      <c r="Q22" s="213">
        <v>4142010</v>
      </c>
      <c r="R22" s="213">
        <v>4422938</v>
      </c>
      <c r="S22" s="213">
        <v>4422830</v>
      </c>
      <c r="T22" s="217">
        <f t="shared" si="5"/>
        <v>99.99755818417532</v>
      </c>
      <c r="U22" s="213">
        <v>4253000</v>
      </c>
      <c r="V22" s="213">
        <v>4459556</v>
      </c>
      <c r="W22" s="213">
        <v>4459527</v>
      </c>
      <c r="X22" s="217">
        <f>W22/V22*100</f>
        <v>99.99934971104747</v>
      </c>
      <c r="Y22" s="11"/>
    </row>
    <row r="23" spans="1:25" ht="21.75" customHeight="1">
      <c r="A23" s="345" t="s">
        <v>272</v>
      </c>
      <c r="B23" s="345"/>
      <c r="C23" s="346"/>
      <c r="D23" s="218">
        <v>14557000</v>
      </c>
      <c r="E23" s="213">
        <v>15071119</v>
      </c>
      <c r="F23" s="213">
        <v>14573485</v>
      </c>
      <c r="G23" s="217">
        <f t="shared" si="0"/>
        <v>96.69809521111206</v>
      </c>
      <c r="H23" s="213">
        <v>14590000</v>
      </c>
      <c r="I23" s="213">
        <v>15381213</v>
      </c>
      <c r="J23" s="213">
        <v>14780387</v>
      </c>
      <c r="K23" s="217">
        <f>J23/I23*100</f>
        <v>96.09376711706678</v>
      </c>
      <c r="L23" s="213">
        <v>13218000</v>
      </c>
      <c r="M23" s="213">
        <v>13960684</v>
      </c>
      <c r="N23" s="213">
        <v>13312410</v>
      </c>
      <c r="O23" s="330">
        <f>N23/M23*100</f>
        <v>95.35643095997303</v>
      </c>
      <c r="P23" s="331"/>
      <c r="Q23" s="213">
        <v>12484000</v>
      </c>
      <c r="R23" s="213">
        <v>13589250</v>
      </c>
      <c r="S23" s="213">
        <v>12856182</v>
      </c>
      <c r="T23" s="217">
        <f t="shared" si="5"/>
        <v>94.60553010651802</v>
      </c>
      <c r="U23" s="213">
        <v>12049000</v>
      </c>
      <c r="V23" s="213">
        <v>13353259</v>
      </c>
      <c r="W23" s="213">
        <v>12665249</v>
      </c>
      <c r="X23" s="217">
        <f>W23/V23*100</f>
        <v>94.8476248382511</v>
      </c>
      <c r="Y23" s="11"/>
    </row>
    <row r="24" spans="1:25" ht="21.75" customHeight="1">
      <c r="A24" s="345" t="s">
        <v>292</v>
      </c>
      <c r="B24" s="345"/>
      <c r="C24" s="346"/>
      <c r="D24" s="218" t="s">
        <v>12</v>
      </c>
      <c r="E24" s="213" t="s">
        <v>12</v>
      </c>
      <c r="F24" s="213" t="s">
        <v>12</v>
      </c>
      <c r="G24" s="217" t="s">
        <v>12</v>
      </c>
      <c r="H24" s="213" t="s">
        <v>12</v>
      </c>
      <c r="I24" s="213" t="s">
        <v>12</v>
      </c>
      <c r="J24" s="213" t="s">
        <v>12</v>
      </c>
      <c r="K24" s="217" t="s">
        <v>12</v>
      </c>
      <c r="L24" s="213" t="s">
        <v>12</v>
      </c>
      <c r="M24" s="213" t="s">
        <v>12</v>
      </c>
      <c r="N24" s="213" t="s">
        <v>12</v>
      </c>
      <c r="O24" s="330" t="s">
        <v>12</v>
      </c>
      <c r="P24" s="331"/>
      <c r="Q24" s="213" t="s">
        <v>12</v>
      </c>
      <c r="R24" s="213" t="s">
        <v>12</v>
      </c>
      <c r="S24" s="213" t="s">
        <v>12</v>
      </c>
      <c r="T24" s="217" t="s">
        <v>12</v>
      </c>
      <c r="U24" s="213">
        <v>14000</v>
      </c>
      <c r="V24" s="213">
        <v>14190</v>
      </c>
      <c r="W24" s="213">
        <v>14190</v>
      </c>
      <c r="X24" s="217">
        <f>W24/V24*100</f>
        <v>100</v>
      </c>
      <c r="Y24" s="11"/>
    </row>
    <row r="25" spans="1:25" ht="21.75" customHeight="1">
      <c r="A25" s="345" t="s">
        <v>273</v>
      </c>
      <c r="B25" s="345"/>
      <c r="C25" s="346"/>
      <c r="D25" s="218">
        <v>6000</v>
      </c>
      <c r="E25" s="213">
        <v>6466</v>
      </c>
      <c r="F25" s="213">
        <v>6466</v>
      </c>
      <c r="G25" s="217">
        <f>F25/E25*100</f>
        <v>100</v>
      </c>
      <c r="H25" s="213">
        <v>6000</v>
      </c>
      <c r="I25" s="213">
        <v>6371</v>
      </c>
      <c r="J25" s="213">
        <v>6371</v>
      </c>
      <c r="K25" s="217">
        <f>J25/I25*100</f>
        <v>100</v>
      </c>
      <c r="L25" s="213">
        <v>6000</v>
      </c>
      <c r="M25" s="213">
        <v>6046</v>
      </c>
      <c r="N25" s="213">
        <v>6046</v>
      </c>
      <c r="O25" s="330">
        <f>N25/M25*100</f>
        <v>100</v>
      </c>
      <c r="P25" s="331"/>
      <c r="Q25" s="213">
        <v>5000</v>
      </c>
      <c r="R25" s="213">
        <v>5773</v>
      </c>
      <c r="S25" s="213">
        <v>5773</v>
      </c>
      <c r="T25" s="217">
        <f t="shared" si="5"/>
        <v>100</v>
      </c>
      <c r="U25" s="213" t="s">
        <v>12</v>
      </c>
      <c r="V25" s="213" t="s">
        <v>12</v>
      </c>
      <c r="W25" s="213" t="s">
        <v>12</v>
      </c>
      <c r="X25" s="217" t="s">
        <v>12</v>
      </c>
      <c r="Y25" s="11"/>
    </row>
    <row r="26" spans="1:25" ht="21.75" customHeight="1">
      <c r="A26" s="345" t="s">
        <v>274</v>
      </c>
      <c r="B26" s="345"/>
      <c r="C26" s="346"/>
      <c r="D26" s="218">
        <v>444000</v>
      </c>
      <c r="E26" s="213">
        <v>444577</v>
      </c>
      <c r="F26" s="213">
        <v>444577</v>
      </c>
      <c r="G26" s="217">
        <f>F26/E26*100</f>
        <v>100</v>
      </c>
      <c r="H26" s="213" t="s">
        <v>12</v>
      </c>
      <c r="I26" s="213" t="s">
        <v>12</v>
      </c>
      <c r="J26" s="213" t="s">
        <v>12</v>
      </c>
      <c r="K26" s="217" t="s">
        <v>12</v>
      </c>
      <c r="L26" s="213">
        <v>395000</v>
      </c>
      <c r="M26" s="213">
        <v>395430</v>
      </c>
      <c r="N26" s="213" t="s">
        <v>12</v>
      </c>
      <c r="O26" s="330" t="s">
        <v>12</v>
      </c>
      <c r="P26" s="331"/>
      <c r="Q26" s="213">
        <v>430000</v>
      </c>
      <c r="R26" s="213">
        <v>429914</v>
      </c>
      <c r="S26" s="213">
        <v>429914</v>
      </c>
      <c r="T26" s="217">
        <f t="shared" si="5"/>
        <v>100</v>
      </c>
      <c r="U26" s="213">
        <v>517000</v>
      </c>
      <c r="V26" s="213">
        <v>517904</v>
      </c>
      <c r="W26" s="213">
        <v>517904</v>
      </c>
      <c r="X26" s="217">
        <f>W26/V26*100</f>
        <v>100</v>
      </c>
      <c r="Y26" s="11"/>
    </row>
    <row r="27" spans="1:25" ht="21.75" customHeight="1">
      <c r="A27" s="347" t="s">
        <v>293</v>
      </c>
      <c r="B27" s="114"/>
      <c r="C27" s="111" t="s">
        <v>275</v>
      </c>
      <c r="D27" s="218" t="s">
        <v>12</v>
      </c>
      <c r="E27" s="213">
        <v>227</v>
      </c>
      <c r="F27" s="213" t="s">
        <v>12</v>
      </c>
      <c r="G27" s="217" t="s">
        <v>12</v>
      </c>
      <c r="H27" s="213" t="s">
        <v>12</v>
      </c>
      <c r="I27" s="213" t="s">
        <v>12</v>
      </c>
      <c r="J27" s="213" t="s">
        <v>12</v>
      </c>
      <c r="K27" s="217" t="s">
        <v>12</v>
      </c>
      <c r="L27" s="213" t="s">
        <v>12</v>
      </c>
      <c r="M27" s="213" t="s">
        <v>12</v>
      </c>
      <c r="N27" s="213">
        <v>395430</v>
      </c>
      <c r="O27" s="330" t="s">
        <v>12</v>
      </c>
      <c r="P27" s="331"/>
      <c r="Q27" s="213" t="s">
        <v>12</v>
      </c>
      <c r="R27" s="213" t="s">
        <v>12</v>
      </c>
      <c r="S27" s="213" t="s">
        <v>12</v>
      </c>
      <c r="T27" s="217" t="s">
        <v>12</v>
      </c>
      <c r="U27" s="213" t="s">
        <v>12</v>
      </c>
      <c r="V27" s="213" t="s">
        <v>12</v>
      </c>
      <c r="W27" s="213" t="s">
        <v>12</v>
      </c>
      <c r="X27" s="217" t="s">
        <v>12</v>
      </c>
      <c r="Y27" s="11"/>
    </row>
    <row r="28" spans="1:25" ht="21.75" customHeight="1">
      <c r="A28" s="348"/>
      <c r="B28" s="115"/>
      <c r="C28" s="116" t="s">
        <v>276</v>
      </c>
      <c r="D28" s="218">
        <v>1790</v>
      </c>
      <c r="E28" s="213">
        <v>39726</v>
      </c>
      <c r="F28" s="213">
        <v>2253</v>
      </c>
      <c r="G28" s="217">
        <f>F28/E28*100</f>
        <v>5.671348738861199</v>
      </c>
      <c r="H28" s="213">
        <v>500</v>
      </c>
      <c r="I28" s="213">
        <v>31431</v>
      </c>
      <c r="J28" s="213">
        <v>670</v>
      </c>
      <c r="K28" s="217">
        <f>J28/I28*100</f>
        <v>2.1316534631414847</v>
      </c>
      <c r="L28" s="213">
        <v>130</v>
      </c>
      <c r="M28" s="213">
        <v>30720</v>
      </c>
      <c r="N28" s="213">
        <v>135</v>
      </c>
      <c r="O28" s="330">
        <f>N28/M28*100</f>
        <v>0.439453125</v>
      </c>
      <c r="P28" s="331"/>
      <c r="Q28" s="213">
        <v>300</v>
      </c>
      <c r="R28" s="213">
        <v>30585</v>
      </c>
      <c r="S28" s="213">
        <v>580</v>
      </c>
      <c r="T28" s="217">
        <f>S28/R28*100</f>
        <v>1.8963544221023378</v>
      </c>
      <c r="U28" s="213">
        <v>220</v>
      </c>
      <c r="V28" s="213">
        <v>27938</v>
      </c>
      <c r="W28" s="213">
        <v>342</v>
      </c>
      <c r="X28" s="217">
        <f>W28/V28*100</f>
        <v>1.224139165294581</v>
      </c>
      <c r="Y28" s="11"/>
    </row>
    <row r="29" spans="1:25" ht="15" customHeight="1">
      <c r="A29" s="349"/>
      <c r="B29" s="117"/>
      <c r="C29" s="118" t="s">
        <v>294</v>
      </c>
      <c r="D29" s="218">
        <v>216100</v>
      </c>
      <c r="E29" s="213">
        <v>360840</v>
      </c>
      <c r="F29" s="213">
        <v>222574</v>
      </c>
      <c r="G29" s="217">
        <f>F29/E29*100</f>
        <v>61.682186010420125</v>
      </c>
      <c r="H29" s="219">
        <v>17000</v>
      </c>
      <c r="I29" s="213">
        <v>135023</v>
      </c>
      <c r="J29" s="213">
        <v>17831</v>
      </c>
      <c r="K29" s="217">
        <f>J29/I29*100</f>
        <v>13.205898254371478</v>
      </c>
      <c r="L29" s="219">
        <v>8000</v>
      </c>
      <c r="M29" s="213">
        <v>108339</v>
      </c>
      <c r="N29" s="213">
        <v>8365</v>
      </c>
      <c r="O29" s="352">
        <f>N29/M29*100</f>
        <v>7.721134586806229</v>
      </c>
      <c r="P29" s="353"/>
      <c r="Q29" s="213">
        <v>8000</v>
      </c>
      <c r="R29" s="213">
        <v>95515</v>
      </c>
      <c r="S29" s="213">
        <v>8975</v>
      </c>
      <c r="T29" s="217">
        <f>S29/R29*100</f>
        <v>9.396429880123542</v>
      </c>
      <c r="U29" s="219">
        <v>2000</v>
      </c>
      <c r="V29" s="213">
        <v>78270</v>
      </c>
      <c r="W29" s="213">
        <v>2523</v>
      </c>
      <c r="X29" s="217">
        <f>W29/V29*100</f>
        <v>3.223457263319279</v>
      </c>
      <c r="Y29" s="11"/>
    </row>
    <row r="30" spans="1:24" ht="15" customHeight="1">
      <c r="A30" s="10" t="s">
        <v>295</v>
      </c>
      <c r="B30" s="10"/>
      <c r="C30" s="11"/>
      <c r="D30" s="119"/>
      <c r="E30" s="119"/>
      <c r="F30" s="119"/>
      <c r="G30" s="119"/>
      <c r="H30" s="119"/>
      <c r="I30" s="119"/>
      <c r="J30" s="119"/>
      <c r="K30" s="119"/>
      <c r="L30" s="119"/>
      <c r="M30" s="119"/>
      <c r="N30" s="119"/>
      <c r="O30" s="119"/>
      <c r="P30" s="119"/>
      <c r="Q30" s="119"/>
      <c r="R30" s="119"/>
      <c r="S30" s="119"/>
      <c r="T30" s="119"/>
      <c r="U30" s="119"/>
      <c r="V30" s="119"/>
      <c r="W30" s="119"/>
      <c r="X30" s="119"/>
    </row>
    <row r="31" spans="1:24" ht="15" customHeight="1">
      <c r="A31" s="10" t="s">
        <v>296</v>
      </c>
      <c r="B31" s="10"/>
      <c r="C31" s="11"/>
      <c r="D31" s="33"/>
      <c r="E31" s="11"/>
      <c r="F31" s="11"/>
      <c r="G31" s="10"/>
      <c r="H31" s="11"/>
      <c r="I31" s="11"/>
      <c r="J31" s="11"/>
      <c r="K31" s="10"/>
      <c r="L31" s="11"/>
      <c r="M31" s="11"/>
      <c r="N31" s="11"/>
      <c r="O31" s="11"/>
      <c r="P31" s="10"/>
      <c r="Q31" s="11"/>
      <c r="R31" s="11"/>
      <c r="S31" s="11"/>
      <c r="T31" s="10"/>
      <c r="U31" s="11"/>
      <c r="V31" s="11"/>
      <c r="W31" s="11"/>
      <c r="X31" s="10"/>
    </row>
    <row r="32" ht="15" customHeight="1"/>
    <row r="33" ht="15" customHeight="1"/>
    <row r="34" spans="1:24" ht="15" customHeight="1">
      <c r="A34" s="11"/>
      <c r="B34" s="11"/>
      <c r="C34" s="11"/>
      <c r="D34" s="33"/>
      <c r="E34" s="33"/>
      <c r="F34" s="33"/>
      <c r="G34" s="33"/>
      <c r="H34" s="33"/>
      <c r="I34" s="33"/>
      <c r="J34" s="33"/>
      <c r="K34" s="33"/>
      <c r="L34" s="33"/>
      <c r="M34" s="33"/>
      <c r="N34" s="33"/>
      <c r="O34" s="33"/>
      <c r="P34" s="33"/>
      <c r="Q34" s="33"/>
      <c r="R34" s="33"/>
      <c r="S34" s="33"/>
      <c r="T34" s="33"/>
      <c r="U34" s="33"/>
      <c r="V34" s="33"/>
      <c r="W34" s="33"/>
      <c r="X34" s="33"/>
    </row>
    <row r="35" ht="19.5" customHeight="1"/>
    <row r="36" spans="1:24" ht="18" customHeight="1">
      <c r="A36" s="350" t="s">
        <v>297</v>
      </c>
      <c r="B36" s="350"/>
      <c r="C36" s="350"/>
      <c r="D36" s="350"/>
      <c r="E36" s="350"/>
      <c r="F36" s="350"/>
      <c r="G36" s="350"/>
      <c r="H36" s="350"/>
      <c r="I36" s="350"/>
      <c r="J36" s="350"/>
      <c r="K36" s="350"/>
      <c r="L36" s="350"/>
      <c r="M36" s="350"/>
      <c r="P36" s="351" t="s">
        <v>298</v>
      </c>
      <c r="Q36" s="351"/>
      <c r="R36" s="351"/>
      <c r="S36" s="351"/>
      <c r="T36" s="351"/>
      <c r="U36" s="351"/>
      <c r="V36" s="351"/>
      <c r="W36" s="120"/>
      <c r="X36" s="120"/>
    </row>
    <row r="37" spans="1:34" ht="21.75" customHeight="1" thickBot="1">
      <c r="A37" s="4"/>
      <c r="B37" s="4"/>
      <c r="C37" s="11"/>
      <c r="D37" s="105"/>
      <c r="E37" s="105"/>
      <c r="F37" s="105"/>
      <c r="G37" s="106"/>
      <c r="H37" s="105"/>
      <c r="I37" s="105"/>
      <c r="J37" s="105"/>
      <c r="K37" s="106"/>
      <c r="L37" s="105"/>
      <c r="M37" s="13" t="s">
        <v>128</v>
      </c>
      <c r="Q37" s="105"/>
      <c r="R37" s="105"/>
      <c r="S37" s="105"/>
      <c r="T37" s="106"/>
      <c r="V37" s="70" t="s">
        <v>128</v>
      </c>
      <c r="W37" s="105"/>
      <c r="X37" s="104"/>
      <c r="Y37" s="4"/>
      <c r="Z37" s="4"/>
      <c r="AA37" s="4"/>
      <c r="AB37" s="4"/>
      <c r="AC37" s="4"/>
      <c r="AD37" s="4"/>
      <c r="AE37" s="4"/>
      <c r="AF37" s="4"/>
      <c r="AG37" s="4"/>
      <c r="AH37" s="4"/>
    </row>
    <row r="38" spans="1:34" ht="21.75" customHeight="1">
      <c r="A38" s="273" t="s">
        <v>277</v>
      </c>
      <c r="B38" s="273"/>
      <c r="C38" s="341"/>
      <c r="D38" s="276" t="s">
        <v>278</v>
      </c>
      <c r="E38" s="344"/>
      <c r="F38" s="276" t="s">
        <v>279</v>
      </c>
      <c r="G38" s="344"/>
      <c r="H38" s="276" t="s">
        <v>132</v>
      </c>
      <c r="I38" s="344"/>
      <c r="J38" s="276" t="s">
        <v>299</v>
      </c>
      <c r="K38" s="341"/>
      <c r="L38" s="276" t="s">
        <v>300</v>
      </c>
      <c r="M38" s="273"/>
      <c r="N38" s="4"/>
      <c r="O38" s="121"/>
      <c r="P38" s="342" t="s">
        <v>301</v>
      </c>
      <c r="Q38" s="343"/>
      <c r="R38" s="35" t="s">
        <v>472</v>
      </c>
      <c r="S38" s="35" t="s">
        <v>279</v>
      </c>
      <c r="T38" s="35" t="s">
        <v>132</v>
      </c>
      <c r="U38" s="35" t="s">
        <v>299</v>
      </c>
      <c r="V38" s="31" t="s">
        <v>302</v>
      </c>
      <c r="W38" s="33"/>
      <c r="X38" s="33"/>
      <c r="Z38" s="4"/>
      <c r="AA38" s="4"/>
      <c r="AB38" s="4"/>
      <c r="AC38" s="4"/>
      <c r="AD38" s="4"/>
      <c r="AE38" s="4"/>
      <c r="AF38" s="4"/>
      <c r="AG38" s="4"/>
      <c r="AH38" s="4"/>
    </row>
    <row r="39" spans="1:34" ht="21.75" customHeight="1">
      <c r="A39" s="122"/>
      <c r="B39" s="122"/>
      <c r="C39" s="123"/>
      <c r="D39" s="37"/>
      <c r="E39" s="18"/>
      <c r="F39" s="43"/>
      <c r="G39" s="43"/>
      <c r="H39" s="43"/>
      <c r="I39" s="18"/>
      <c r="J39" s="43"/>
      <c r="K39" s="43"/>
      <c r="L39" s="43"/>
      <c r="M39" s="43"/>
      <c r="N39" s="4"/>
      <c r="O39" s="333" t="s">
        <v>303</v>
      </c>
      <c r="P39" s="334"/>
      <c r="Q39" s="335"/>
      <c r="R39" s="161">
        <f>SUM(R41,R51)</f>
        <v>464668209</v>
      </c>
      <c r="S39" s="161">
        <f>SUM(S41,S51)</f>
        <v>414321144</v>
      </c>
      <c r="T39" s="161">
        <f>SUM(T41,T51)</f>
        <v>335893617</v>
      </c>
      <c r="U39" s="161">
        <f>SUM(U41,U51)</f>
        <v>317154804</v>
      </c>
      <c r="V39" s="161">
        <v>318916893</v>
      </c>
      <c r="W39" s="49"/>
      <c r="X39" s="49"/>
      <c r="Z39" s="4"/>
      <c r="AA39" s="4"/>
      <c r="AB39" s="4"/>
      <c r="AC39" s="4"/>
      <c r="AD39" s="4"/>
      <c r="AE39" s="4"/>
      <c r="AF39" s="4"/>
      <c r="AG39" s="4"/>
      <c r="AH39" s="4"/>
    </row>
    <row r="40" spans="1:34" ht="21.75" customHeight="1">
      <c r="A40" s="327" t="s">
        <v>304</v>
      </c>
      <c r="B40" s="338"/>
      <c r="C40" s="326"/>
      <c r="D40" s="11"/>
      <c r="E40" s="11">
        <v>145505981</v>
      </c>
      <c r="F40" s="33"/>
      <c r="G40" s="11">
        <v>141863295</v>
      </c>
      <c r="H40" s="11"/>
      <c r="I40" s="11">
        <v>125032621</v>
      </c>
      <c r="J40" s="33"/>
      <c r="K40" s="11">
        <v>123393668</v>
      </c>
      <c r="L40" s="33"/>
      <c r="M40" s="11">
        <v>125101200</v>
      </c>
      <c r="N40" s="4"/>
      <c r="O40" s="4"/>
      <c r="P40" s="10"/>
      <c r="Q40" s="124"/>
      <c r="T40" s="104"/>
      <c r="W40" s="33"/>
      <c r="X40" s="33"/>
      <c r="Z40" s="4"/>
      <c r="AA40" s="4"/>
      <c r="AB40" s="4"/>
      <c r="AC40" s="4"/>
      <c r="AD40" s="4"/>
      <c r="AE40" s="4"/>
      <c r="AF40" s="4"/>
      <c r="AG40" s="4"/>
      <c r="AH40" s="4"/>
    </row>
    <row r="41" spans="1:34" ht="21.75" customHeight="1">
      <c r="A41" s="10"/>
      <c r="B41" s="10"/>
      <c r="C41" s="124"/>
      <c r="D41" s="33"/>
      <c r="E41" s="33"/>
      <c r="F41" s="33"/>
      <c r="G41" s="33"/>
      <c r="H41" s="33"/>
      <c r="I41" s="33"/>
      <c r="J41" s="33"/>
      <c r="K41" s="33"/>
      <c r="L41" s="33"/>
      <c r="M41" s="33"/>
      <c r="N41" s="4"/>
      <c r="O41" s="338" t="s">
        <v>305</v>
      </c>
      <c r="P41" s="339"/>
      <c r="Q41" s="340"/>
      <c r="R41" s="225">
        <f>SUM(R42,R45:R50)</f>
        <v>308096901</v>
      </c>
      <c r="S41" s="225">
        <f>SUM(S42,S45:S50)</f>
        <v>282242940</v>
      </c>
      <c r="T41" s="225">
        <f>SUM(T42,T45:T50)</f>
        <v>207847323</v>
      </c>
      <c r="U41" s="225">
        <v>192473722</v>
      </c>
      <c r="V41" s="225">
        <f>SUM(V42,V45:V50)</f>
        <v>193588099</v>
      </c>
      <c r="W41" s="11"/>
      <c r="X41" s="11"/>
      <c r="Z41" s="4"/>
      <c r="AA41" s="4"/>
      <c r="AB41" s="4"/>
      <c r="AC41" s="4"/>
      <c r="AD41" s="4"/>
      <c r="AE41" s="4"/>
      <c r="AF41" s="4"/>
      <c r="AG41" s="4"/>
      <c r="AH41" s="4"/>
    </row>
    <row r="42" spans="1:34" ht="21.75" customHeight="1">
      <c r="A42" s="10"/>
      <c r="B42" s="10"/>
      <c r="C42" s="124"/>
      <c r="D42" s="33"/>
      <c r="E42" s="33"/>
      <c r="F42" s="33"/>
      <c r="G42" s="33"/>
      <c r="H42" s="33"/>
      <c r="I42" s="33"/>
      <c r="J42" s="33"/>
      <c r="K42" s="33"/>
      <c r="L42" s="33"/>
      <c r="M42" s="33"/>
      <c r="N42" s="4"/>
      <c r="O42" s="4"/>
      <c r="P42" s="327" t="s">
        <v>306</v>
      </c>
      <c r="Q42" s="332"/>
      <c r="R42" s="225">
        <f>SUM(R43:R44)</f>
        <v>215935192</v>
      </c>
      <c r="S42" s="225">
        <f>SUM(S43:S44)</f>
        <v>196324761</v>
      </c>
      <c r="T42" s="225">
        <f>SUM(T43:T44)</f>
        <v>134715144</v>
      </c>
      <c r="U42" s="225">
        <v>118599240</v>
      </c>
      <c r="V42" s="225">
        <v>124874580</v>
      </c>
      <c r="W42" s="11"/>
      <c r="X42" s="11"/>
      <c r="Z42" s="4"/>
      <c r="AA42" s="4"/>
      <c r="AB42" s="4"/>
      <c r="AC42" s="4"/>
      <c r="AD42" s="4"/>
      <c r="AE42" s="4"/>
      <c r="AF42" s="4"/>
      <c r="AG42" s="4"/>
      <c r="AH42" s="4"/>
    </row>
    <row r="43" spans="1:34" ht="21.75" customHeight="1">
      <c r="A43" s="327" t="s">
        <v>307</v>
      </c>
      <c r="B43" s="327"/>
      <c r="C43" s="326"/>
      <c r="D43" s="11"/>
      <c r="E43" s="11">
        <v>141882067</v>
      </c>
      <c r="F43" s="33"/>
      <c r="G43" s="11">
        <v>137654813</v>
      </c>
      <c r="H43" s="11"/>
      <c r="I43" s="11">
        <v>121179580</v>
      </c>
      <c r="J43" s="33"/>
      <c r="K43" s="11">
        <v>119447389</v>
      </c>
      <c r="L43" s="33"/>
      <c r="M43" s="11">
        <v>121411127</v>
      </c>
      <c r="N43" s="4"/>
      <c r="O43" s="4"/>
      <c r="P43" s="327" t="s">
        <v>308</v>
      </c>
      <c r="Q43" s="332"/>
      <c r="R43" s="213">
        <v>191754614</v>
      </c>
      <c r="S43" s="213">
        <v>173715184</v>
      </c>
      <c r="T43" s="213">
        <v>112575144</v>
      </c>
      <c r="U43" s="213">
        <v>96972658</v>
      </c>
      <c r="V43" s="213">
        <v>103931235</v>
      </c>
      <c r="W43" s="11"/>
      <c r="X43" s="11"/>
      <c r="Z43" s="4"/>
      <c r="AA43" s="4"/>
      <c r="AB43" s="4"/>
      <c r="AC43" s="4"/>
      <c r="AD43" s="4"/>
      <c r="AE43" s="4"/>
      <c r="AF43" s="4"/>
      <c r="AG43" s="4"/>
      <c r="AH43" s="4"/>
    </row>
    <row r="44" spans="1:34" ht="21.75" customHeight="1">
      <c r="A44" s="10"/>
      <c r="B44" s="10"/>
      <c r="C44" s="124"/>
      <c r="D44" s="33"/>
      <c r="E44" s="33"/>
      <c r="F44" s="33"/>
      <c r="G44" s="33"/>
      <c r="H44" s="33"/>
      <c r="I44" s="33"/>
      <c r="J44" s="33"/>
      <c r="K44" s="33"/>
      <c r="L44" s="33"/>
      <c r="M44" s="33"/>
      <c r="N44" s="4"/>
      <c r="O44" s="4"/>
      <c r="P44" s="327" t="s">
        <v>309</v>
      </c>
      <c r="Q44" s="332"/>
      <c r="R44" s="213">
        <v>24180578</v>
      </c>
      <c r="S44" s="213">
        <v>22609577</v>
      </c>
      <c r="T44" s="213">
        <v>22140000</v>
      </c>
      <c r="U44" s="213">
        <v>21626581</v>
      </c>
      <c r="V44" s="213">
        <v>20943344</v>
      </c>
      <c r="W44" s="11"/>
      <c r="X44" s="11"/>
      <c r="Z44" s="4"/>
      <c r="AA44" s="4"/>
      <c r="AB44" s="4"/>
      <c r="AC44" s="4"/>
      <c r="AD44" s="4"/>
      <c r="AE44" s="4"/>
      <c r="AF44" s="4"/>
      <c r="AG44" s="4"/>
      <c r="AH44" s="4"/>
    </row>
    <row r="45" spans="1:34" ht="21.75" customHeight="1">
      <c r="A45" s="10"/>
      <c r="B45" s="10"/>
      <c r="C45" s="124"/>
      <c r="D45" s="33"/>
      <c r="E45" s="33"/>
      <c r="F45" s="33"/>
      <c r="G45" s="33"/>
      <c r="H45" s="33"/>
      <c r="I45" s="33"/>
      <c r="J45" s="33"/>
      <c r="K45" s="33"/>
      <c r="L45" s="33"/>
      <c r="M45" s="33"/>
      <c r="N45" s="4"/>
      <c r="O45" s="4"/>
      <c r="P45" s="327" t="s">
        <v>310</v>
      </c>
      <c r="Q45" s="332"/>
      <c r="R45" s="213">
        <v>75051556</v>
      </c>
      <c r="S45" s="213">
        <v>69965797</v>
      </c>
      <c r="T45" s="213">
        <v>58971283</v>
      </c>
      <c r="U45" s="213">
        <v>59913947</v>
      </c>
      <c r="V45" s="213">
        <v>59299008</v>
      </c>
      <c r="W45" s="11"/>
      <c r="X45" s="11"/>
      <c r="Z45" s="4"/>
      <c r="AA45" s="4"/>
      <c r="AB45" s="4"/>
      <c r="AC45" s="4"/>
      <c r="AD45" s="4"/>
      <c r="AE45" s="4"/>
      <c r="AF45" s="4"/>
      <c r="AG45" s="4"/>
      <c r="AH45" s="4"/>
    </row>
    <row r="46" spans="1:34" ht="21.75" customHeight="1">
      <c r="A46" s="327" t="s">
        <v>311</v>
      </c>
      <c r="B46" s="327"/>
      <c r="C46" s="326"/>
      <c r="D46" s="11"/>
      <c r="E46" s="11">
        <v>82928</v>
      </c>
      <c r="F46" s="33"/>
      <c r="G46" s="11">
        <v>89069</v>
      </c>
      <c r="H46" s="11"/>
      <c r="I46" s="11">
        <v>79025</v>
      </c>
      <c r="J46" s="33"/>
      <c r="K46" s="11">
        <v>72425</v>
      </c>
      <c r="L46" s="33"/>
      <c r="M46" s="11">
        <v>77690</v>
      </c>
      <c r="N46" s="4"/>
      <c r="O46" s="4"/>
      <c r="P46" s="327" t="s">
        <v>312</v>
      </c>
      <c r="Q46" s="332"/>
      <c r="R46" s="213" t="s">
        <v>12</v>
      </c>
      <c r="S46" s="213" t="s">
        <v>12</v>
      </c>
      <c r="T46" s="213" t="s">
        <v>12</v>
      </c>
      <c r="U46" s="213" t="s">
        <v>12</v>
      </c>
      <c r="V46" s="213" t="s">
        <v>12</v>
      </c>
      <c r="W46" s="11"/>
      <c r="X46" s="11"/>
      <c r="Z46" s="4"/>
      <c r="AA46" s="4"/>
      <c r="AB46" s="4"/>
      <c r="AC46" s="4"/>
      <c r="AD46" s="4"/>
      <c r="AE46" s="4"/>
      <c r="AF46" s="4"/>
      <c r="AG46" s="4"/>
      <c r="AH46" s="4"/>
    </row>
    <row r="47" spans="1:34" ht="21.75" customHeight="1">
      <c r="A47" s="10"/>
      <c r="B47" s="10"/>
      <c r="C47" s="124"/>
      <c r="D47" s="33"/>
      <c r="E47" s="33"/>
      <c r="F47" s="33"/>
      <c r="G47" s="33"/>
      <c r="H47" s="33"/>
      <c r="I47" s="33"/>
      <c r="J47" s="33"/>
      <c r="K47" s="33"/>
      <c r="L47" s="33"/>
      <c r="M47" s="33"/>
      <c r="N47" s="4"/>
      <c r="O47" s="4"/>
      <c r="P47" s="327" t="s">
        <v>313</v>
      </c>
      <c r="Q47" s="332"/>
      <c r="R47" s="213" t="s">
        <v>12</v>
      </c>
      <c r="S47" s="213" t="s">
        <v>12</v>
      </c>
      <c r="T47" s="213" t="s">
        <v>12</v>
      </c>
      <c r="U47" s="213" t="s">
        <v>12</v>
      </c>
      <c r="V47" s="213" t="s">
        <v>12</v>
      </c>
      <c r="W47" s="11"/>
      <c r="X47" s="11"/>
      <c r="Z47" s="4"/>
      <c r="AA47" s="4"/>
      <c r="AB47" s="4"/>
      <c r="AC47" s="4"/>
      <c r="AD47" s="4"/>
      <c r="AE47" s="4"/>
      <c r="AF47" s="4"/>
      <c r="AG47" s="4"/>
      <c r="AH47" s="4"/>
    </row>
    <row r="48" spans="1:34" ht="21.75" customHeight="1">
      <c r="A48" s="10"/>
      <c r="B48" s="10"/>
      <c r="C48" s="124"/>
      <c r="D48" s="33"/>
      <c r="E48" s="33"/>
      <c r="F48" s="33"/>
      <c r="G48" s="33"/>
      <c r="H48" s="33"/>
      <c r="I48" s="33"/>
      <c r="J48" s="33"/>
      <c r="K48" s="33"/>
      <c r="L48" s="33"/>
      <c r="M48" s="33"/>
      <c r="N48" s="4"/>
      <c r="O48" s="4"/>
      <c r="P48" s="327" t="s">
        <v>314</v>
      </c>
      <c r="Q48" s="332"/>
      <c r="R48" s="213">
        <v>17107893</v>
      </c>
      <c r="S48" s="213">
        <v>15949214</v>
      </c>
      <c r="T48" s="213">
        <v>14159531</v>
      </c>
      <c r="U48" s="213">
        <v>13959171</v>
      </c>
      <c r="V48" s="213">
        <v>9413146</v>
      </c>
      <c r="W48" s="11"/>
      <c r="X48" s="11"/>
      <c r="Z48" s="4"/>
      <c r="AA48" s="4"/>
      <c r="AB48" s="4"/>
      <c r="AC48" s="4"/>
      <c r="AD48" s="4"/>
      <c r="AE48" s="4"/>
      <c r="AF48" s="4"/>
      <c r="AG48" s="4"/>
      <c r="AH48" s="4"/>
    </row>
    <row r="49" spans="1:34" ht="21.75" customHeight="1">
      <c r="A49" s="327" t="s">
        <v>315</v>
      </c>
      <c r="B49" s="327"/>
      <c r="C49" s="326"/>
      <c r="D49" s="11"/>
      <c r="E49" s="11">
        <v>358294</v>
      </c>
      <c r="F49" s="33"/>
      <c r="G49" s="11">
        <v>648203</v>
      </c>
      <c r="H49" s="11"/>
      <c r="I49" s="11">
        <v>344738</v>
      </c>
      <c r="J49" s="33"/>
      <c r="K49" s="11">
        <v>266644</v>
      </c>
      <c r="L49" s="33"/>
      <c r="M49" s="11">
        <v>251566</v>
      </c>
      <c r="N49" s="4"/>
      <c r="O49" s="4"/>
      <c r="P49" s="327" t="s">
        <v>316</v>
      </c>
      <c r="Q49" s="332"/>
      <c r="R49" s="213">
        <v>2260</v>
      </c>
      <c r="S49" s="213">
        <v>3168</v>
      </c>
      <c r="T49" s="213">
        <v>1365</v>
      </c>
      <c r="U49" s="213">
        <v>1365</v>
      </c>
      <c r="V49" s="213">
        <v>1365</v>
      </c>
      <c r="W49" s="13"/>
      <c r="X49" s="13"/>
      <c r="Z49" s="4"/>
      <c r="AA49" s="4"/>
      <c r="AB49" s="4"/>
      <c r="AC49" s="4"/>
      <c r="AD49" s="4"/>
      <c r="AE49" s="4"/>
      <c r="AF49" s="4"/>
      <c r="AG49" s="4"/>
      <c r="AH49" s="4"/>
    </row>
    <row r="50" spans="1:34" ht="21.75" customHeight="1">
      <c r="A50" s="10"/>
      <c r="B50" s="10"/>
      <c r="C50" s="124"/>
      <c r="D50" s="33"/>
      <c r="E50" s="33"/>
      <c r="F50" s="33"/>
      <c r="G50" s="33"/>
      <c r="H50" s="33"/>
      <c r="I50" s="33"/>
      <c r="J50" s="33"/>
      <c r="K50" s="33"/>
      <c r="L50" s="33"/>
      <c r="M50" s="33"/>
      <c r="N50" s="4"/>
      <c r="O50" s="4"/>
      <c r="P50" s="327" t="s">
        <v>317</v>
      </c>
      <c r="Q50" s="332"/>
      <c r="R50" s="213" t="s">
        <v>12</v>
      </c>
      <c r="S50" s="213" t="s">
        <v>12</v>
      </c>
      <c r="T50" s="213" t="s">
        <v>12</v>
      </c>
      <c r="U50" s="213" t="s">
        <v>12</v>
      </c>
      <c r="V50" s="213" t="s">
        <v>12</v>
      </c>
      <c r="W50" s="13"/>
      <c r="X50" s="13"/>
      <c r="Z50" s="4"/>
      <c r="AA50" s="4"/>
      <c r="AB50" s="4"/>
      <c r="AC50" s="4"/>
      <c r="AD50" s="4"/>
      <c r="AE50" s="4"/>
      <c r="AF50" s="4"/>
      <c r="AG50" s="4"/>
      <c r="AH50" s="4"/>
    </row>
    <row r="51" spans="1:34" ht="21.75" customHeight="1">
      <c r="A51" s="10"/>
      <c r="B51" s="10"/>
      <c r="C51" s="124"/>
      <c r="D51" s="33"/>
      <c r="E51" s="33"/>
      <c r="F51" s="33"/>
      <c r="G51" s="33"/>
      <c r="H51" s="33"/>
      <c r="I51" s="33"/>
      <c r="J51" s="33"/>
      <c r="K51" s="33"/>
      <c r="L51" s="33"/>
      <c r="M51" s="33"/>
      <c r="N51" s="4"/>
      <c r="O51" s="338" t="s">
        <v>318</v>
      </c>
      <c r="P51" s="339"/>
      <c r="Q51" s="340"/>
      <c r="R51" s="225">
        <f>SUM(R52:R59)</f>
        <v>156571308</v>
      </c>
      <c r="S51" s="225">
        <f>SUM(S52:S59)</f>
        <v>132078204</v>
      </c>
      <c r="T51" s="225">
        <f>SUM(T52:T59)</f>
        <v>128046294</v>
      </c>
      <c r="U51" s="225">
        <f>SUM(U52:U59)</f>
        <v>124681082</v>
      </c>
      <c r="V51" s="225">
        <f>SUM(V52:V59)</f>
        <v>125328795</v>
      </c>
      <c r="W51" s="13"/>
      <c r="X51" s="13"/>
      <c r="Z51" s="4"/>
      <c r="AA51" s="4"/>
      <c r="AB51" s="4"/>
      <c r="AC51" s="4"/>
      <c r="AD51" s="4"/>
      <c r="AE51" s="4"/>
      <c r="AF51" s="4"/>
      <c r="AG51" s="4"/>
      <c r="AH51" s="4"/>
    </row>
    <row r="52" spans="1:34" ht="21.75" customHeight="1">
      <c r="A52" s="327" t="s">
        <v>319</v>
      </c>
      <c r="B52" s="327"/>
      <c r="C52" s="326"/>
      <c r="D52" s="11"/>
      <c r="E52" s="11">
        <v>3273813</v>
      </c>
      <c r="F52" s="33"/>
      <c r="G52" s="11">
        <v>3566275</v>
      </c>
      <c r="H52" s="11"/>
      <c r="I52" s="11">
        <v>3549751</v>
      </c>
      <c r="J52" s="33"/>
      <c r="K52" s="11">
        <v>3684419</v>
      </c>
      <c r="L52" s="33"/>
      <c r="M52" s="11">
        <v>3450772</v>
      </c>
      <c r="N52" s="4"/>
      <c r="O52" s="4"/>
      <c r="P52" s="327" t="s">
        <v>320</v>
      </c>
      <c r="Q52" s="332"/>
      <c r="R52" s="13">
        <v>96817782</v>
      </c>
      <c r="S52" s="13">
        <v>92975821</v>
      </c>
      <c r="T52" s="13">
        <v>91509922</v>
      </c>
      <c r="U52" s="13">
        <v>89746427</v>
      </c>
      <c r="V52" s="13">
        <v>89982029</v>
      </c>
      <c r="W52" s="13"/>
      <c r="X52" s="13"/>
      <c r="Z52" s="4"/>
      <c r="AA52" s="4"/>
      <c r="AB52" s="4"/>
      <c r="AC52" s="4"/>
      <c r="AD52" s="4"/>
      <c r="AE52" s="4"/>
      <c r="AF52" s="4"/>
      <c r="AG52" s="4"/>
      <c r="AH52" s="4"/>
    </row>
    <row r="53" spans="1:34" ht="25.5" customHeight="1">
      <c r="A53" s="10"/>
      <c r="B53" s="10"/>
      <c r="C53" s="124"/>
      <c r="D53" s="33"/>
      <c r="E53" s="33"/>
      <c r="F53" s="33"/>
      <c r="G53" s="33"/>
      <c r="H53" s="33"/>
      <c r="I53" s="33"/>
      <c r="J53" s="33"/>
      <c r="K53" s="33"/>
      <c r="L53" s="33"/>
      <c r="M53" s="33"/>
      <c r="N53" s="4"/>
      <c r="O53" s="4"/>
      <c r="P53" s="327" t="s">
        <v>321</v>
      </c>
      <c r="Q53" s="332"/>
      <c r="R53" s="13">
        <v>18868093</v>
      </c>
      <c r="S53" s="13">
        <v>18199996</v>
      </c>
      <c r="T53" s="13">
        <v>15970617</v>
      </c>
      <c r="U53" s="13">
        <v>14041993</v>
      </c>
      <c r="V53" s="13">
        <v>14803068</v>
      </c>
      <c r="W53" s="13"/>
      <c r="X53" s="13"/>
      <c r="Z53" s="4"/>
      <c r="AA53" s="4"/>
      <c r="AB53" s="4"/>
      <c r="AC53" s="4"/>
      <c r="AD53" s="4"/>
      <c r="AE53" s="4"/>
      <c r="AF53" s="4"/>
      <c r="AG53" s="4"/>
      <c r="AH53" s="4"/>
    </row>
    <row r="54" spans="1:34" ht="21.75" customHeight="1">
      <c r="A54" s="10"/>
      <c r="B54" s="10"/>
      <c r="C54" s="124"/>
      <c r="D54" s="33"/>
      <c r="E54" s="33"/>
      <c r="F54" s="33"/>
      <c r="G54" s="33"/>
      <c r="H54" s="33"/>
      <c r="I54" s="33"/>
      <c r="J54" s="33"/>
      <c r="K54" s="33"/>
      <c r="L54" s="33"/>
      <c r="M54" s="33"/>
      <c r="N54" s="4"/>
      <c r="O54" s="4"/>
      <c r="P54" s="327" t="s">
        <v>322</v>
      </c>
      <c r="Q54" s="332"/>
      <c r="R54" s="13">
        <v>14874692</v>
      </c>
      <c r="S54" s="13">
        <v>14462066</v>
      </c>
      <c r="T54" s="13">
        <v>18334398</v>
      </c>
      <c r="U54" s="13">
        <v>18895671</v>
      </c>
      <c r="V54" s="13">
        <v>18867415</v>
      </c>
      <c r="W54" s="13"/>
      <c r="X54" s="13"/>
      <c r="Z54" s="4"/>
      <c r="AA54" s="4"/>
      <c r="AB54" s="4"/>
      <c r="AC54" s="4"/>
      <c r="AD54" s="4"/>
      <c r="AE54" s="4"/>
      <c r="AF54" s="4"/>
      <c r="AG54" s="4"/>
      <c r="AH54" s="4"/>
    </row>
    <row r="55" spans="1:34" ht="21.75" customHeight="1">
      <c r="A55" s="327" t="s">
        <v>323</v>
      </c>
      <c r="B55" s="327"/>
      <c r="C55" s="326"/>
      <c r="D55" s="33"/>
      <c r="E55" s="223">
        <f>E43/E40*100</f>
        <v>97.50943983532882</v>
      </c>
      <c r="F55" s="224"/>
      <c r="G55" s="223">
        <f>G43/G40*100</f>
        <v>97.03342432586244</v>
      </c>
      <c r="H55" s="224"/>
      <c r="I55" s="223">
        <f>I43/I40*100</f>
        <v>96.9183714064508</v>
      </c>
      <c r="J55" s="224"/>
      <c r="K55" s="223">
        <f>K43/K40*100</f>
        <v>96.80187884519326</v>
      </c>
      <c r="L55" s="224"/>
      <c r="M55" s="223">
        <f>M43/M40*100</f>
        <v>97.05032965311284</v>
      </c>
      <c r="N55" s="4"/>
      <c r="O55" s="4"/>
      <c r="P55" s="327" t="s">
        <v>324</v>
      </c>
      <c r="Q55" s="332"/>
      <c r="R55" s="13">
        <v>23565638</v>
      </c>
      <c r="S55" s="13">
        <v>4254338</v>
      </c>
      <c r="T55" s="13">
        <v>538</v>
      </c>
      <c r="U55" s="13">
        <v>32</v>
      </c>
      <c r="V55" s="13" t="s">
        <v>12</v>
      </c>
      <c r="W55" s="13"/>
      <c r="X55" s="13"/>
      <c r="Z55" s="4"/>
      <c r="AA55" s="4"/>
      <c r="AB55" s="4"/>
      <c r="AC55" s="4"/>
      <c r="AD55" s="4"/>
      <c r="AE55" s="4"/>
      <c r="AF55" s="4"/>
      <c r="AG55" s="4"/>
      <c r="AH55" s="4"/>
    </row>
    <row r="56" spans="1:34" ht="21.75" customHeight="1">
      <c r="A56" s="11"/>
      <c r="B56" s="11"/>
      <c r="C56" s="116"/>
      <c r="D56" s="11"/>
      <c r="E56" s="11"/>
      <c r="F56" s="11"/>
      <c r="G56" s="10"/>
      <c r="H56" s="11"/>
      <c r="I56" s="11"/>
      <c r="J56" s="11"/>
      <c r="K56" s="11"/>
      <c r="L56" s="11"/>
      <c r="M56" s="11"/>
      <c r="N56" s="4"/>
      <c r="O56" s="4"/>
      <c r="P56" s="327" t="s">
        <v>325</v>
      </c>
      <c r="Q56" s="332"/>
      <c r="R56" s="13">
        <v>196150</v>
      </c>
      <c r="S56" s="13">
        <v>192817</v>
      </c>
      <c r="T56" s="13">
        <v>199037</v>
      </c>
      <c r="U56" s="13">
        <v>204566</v>
      </c>
      <c r="V56" s="13">
        <v>207373</v>
      </c>
      <c r="W56" s="11"/>
      <c r="X56" s="11"/>
      <c r="Z56" s="4"/>
      <c r="AA56" s="4"/>
      <c r="AB56" s="4"/>
      <c r="AC56" s="4"/>
      <c r="AD56" s="4"/>
      <c r="AE56" s="4"/>
      <c r="AF56" s="4"/>
      <c r="AG56" s="4"/>
      <c r="AH56" s="4"/>
    </row>
    <row r="57" spans="1:34" ht="21.75" customHeight="1">
      <c r="A57" s="11"/>
      <c r="B57" s="11"/>
      <c r="C57" s="116"/>
      <c r="D57" s="11"/>
      <c r="E57" s="11"/>
      <c r="F57" s="11"/>
      <c r="G57" s="10"/>
      <c r="H57" s="11"/>
      <c r="I57" s="11"/>
      <c r="J57" s="11"/>
      <c r="K57" s="11"/>
      <c r="L57" s="11"/>
      <c r="M57" s="11"/>
      <c r="N57" s="4"/>
      <c r="O57" s="4"/>
      <c r="P57" s="327" t="s">
        <v>326</v>
      </c>
      <c r="Q57" s="332"/>
      <c r="R57" s="13">
        <v>705065</v>
      </c>
      <c r="S57" s="13">
        <v>599782</v>
      </c>
      <c r="T57" s="13">
        <v>720408</v>
      </c>
      <c r="U57" s="13">
        <v>721846</v>
      </c>
      <c r="V57" s="13">
        <v>417904</v>
      </c>
      <c r="W57" s="11"/>
      <c r="X57" s="11"/>
      <c r="Z57" s="4"/>
      <c r="AA57" s="4"/>
      <c r="AB57" s="4"/>
      <c r="AC57" s="4"/>
      <c r="AD57" s="4"/>
      <c r="AE57" s="4"/>
      <c r="AF57" s="4"/>
      <c r="AG57" s="4"/>
      <c r="AH57" s="4"/>
    </row>
    <row r="58" spans="1:34" ht="21.75" customHeight="1">
      <c r="A58" s="327" t="s">
        <v>327</v>
      </c>
      <c r="B58" s="338"/>
      <c r="C58" s="326"/>
      <c r="D58" s="11"/>
      <c r="E58" s="11">
        <v>120586</v>
      </c>
      <c r="F58" s="33"/>
      <c r="G58" s="11">
        <v>117009.83222235256</v>
      </c>
      <c r="H58" s="11"/>
      <c r="I58" s="11">
        <v>103035</v>
      </c>
      <c r="J58" s="33"/>
      <c r="K58" s="11">
        <v>101651</v>
      </c>
      <c r="L58" s="33"/>
      <c r="M58" s="11">
        <v>103581</v>
      </c>
      <c r="N58" s="4"/>
      <c r="O58" s="4"/>
      <c r="P58" s="327" t="s">
        <v>328</v>
      </c>
      <c r="Q58" s="332"/>
      <c r="R58" s="13">
        <v>1543888</v>
      </c>
      <c r="S58" s="13">
        <v>1393384</v>
      </c>
      <c r="T58" s="13">
        <v>1311374</v>
      </c>
      <c r="U58" s="13">
        <v>1070547</v>
      </c>
      <c r="V58" s="13">
        <v>1051006</v>
      </c>
      <c r="W58" s="13"/>
      <c r="X58" s="13"/>
      <c r="Z58" s="4"/>
      <c r="AA58" s="4"/>
      <c r="AB58" s="4"/>
      <c r="AC58" s="4"/>
      <c r="AD58" s="4"/>
      <c r="AE58" s="4"/>
      <c r="AF58" s="4"/>
      <c r="AG58" s="4"/>
      <c r="AH58" s="4"/>
    </row>
    <row r="59" spans="1:34" ht="15" customHeight="1">
      <c r="A59" s="125"/>
      <c r="B59" s="125"/>
      <c r="C59" s="126"/>
      <c r="D59" s="24"/>
      <c r="E59" s="127"/>
      <c r="F59" s="41"/>
      <c r="G59" s="127"/>
      <c r="H59" s="41"/>
      <c r="I59" s="127"/>
      <c r="J59" s="41"/>
      <c r="K59" s="127"/>
      <c r="L59" s="41"/>
      <c r="M59" s="127"/>
      <c r="N59" s="4"/>
      <c r="O59" s="128"/>
      <c r="P59" s="336"/>
      <c r="Q59" s="337"/>
      <c r="R59" s="13"/>
      <c r="S59" s="13"/>
      <c r="T59" s="13"/>
      <c r="U59" s="13"/>
      <c r="V59" s="13"/>
      <c r="W59" s="11"/>
      <c r="X59" s="11"/>
      <c r="Z59" s="4"/>
      <c r="AA59" s="4"/>
      <c r="AB59" s="4"/>
      <c r="AC59" s="4"/>
      <c r="AD59" s="4"/>
      <c r="AE59" s="4"/>
      <c r="AF59" s="4"/>
      <c r="AG59" s="4"/>
      <c r="AH59" s="4"/>
    </row>
    <row r="60" spans="1:34" ht="15" customHeight="1">
      <c r="A60" s="18" t="s">
        <v>296</v>
      </c>
      <c r="B60" s="18"/>
      <c r="C60" s="37"/>
      <c r="D60" s="37"/>
      <c r="E60" s="37"/>
      <c r="F60" s="33"/>
      <c r="G60" s="33"/>
      <c r="H60" s="33"/>
      <c r="I60" s="33"/>
      <c r="J60" s="33"/>
      <c r="K60" s="33"/>
      <c r="L60" s="33"/>
      <c r="M60" s="129"/>
      <c r="N60" s="4"/>
      <c r="O60" s="4" t="s">
        <v>329</v>
      </c>
      <c r="Q60" s="10"/>
      <c r="R60" s="80"/>
      <c r="S60" s="80"/>
      <c r="T60" s="80"/>
      <c r="U60" s="80"/>
      <c r="V60" s="130"/>
      <c r="W60" s="11"/>
      <c r="X60" s="11"/>
      <c r="Z60" s="4"/>
      <c r="AA60" s="4"/>
      <c r="AB60" s="4"/>
      <c r="AC60" s="4"/>
      <c r="AD60" s="4"/>
      <c r="AE60" s="4"/>
      <c r="AF60" s="4"/>
      <c r="AG60" s="4"/>
      <c r="AH60" s="4"/>
    </row>
    <row r="61" spans="3:34" ht="15" customHeight="1">
      <c r="C61" s="4"/>
      <c r="D61" s="4"/>
      <c r="E61" s="4"/>
      <c r="F61" s="4"/>
      <c r="H61" s="4"/>
      <c r="I61" s="4"/>
      <c r="J61" s="4"/>
      <c r="L61" s="4"/>
      <c r="M61" s="4"/>
      <c r="N61" s="4"/>
      <c r="O61" s="4" t="s">
        <v>330</v>
      </c>
      <c r="Q61" s="11"/>
      <c r="R61" s="11"/>
      <c r="S61" s="11"/>
      <c r="V61" s="11"/>
      <c r="W61" s="13"/>
      <c r="X61" s="13"/>
      <c r="Z61" s="4"/>
      <c r="AA61" s="4"/>
      <c r="AB61" s="4"/>
      <c r="AC61" s="4"/>
      <c r="AD61" s="4"/>
      <c r="AE61" s="4"/>
      <c r="AF61" s="4"/>
      <c r="AG61" s="4"/>
      <c r="AH61" s="4"/>
    </row>
    <row r="62" spans="1:34" ht="15" customHeight="1">
      <c r="A62" s="4"/>
      <c r="B62" s="4"/>
      <c r="C62" s="4"/>
      <c r="D62" s="4"/>
      <c r="E62" s="4"/>
      <c r="F62" s="4"/>
      <c r="H62" s="4"/>
      <c r="I62" s="4"/>
      <c r="J62" s="4"/>
      <c r="L62" s="4"/>
      <c r="M62" s="4"/>
      <c r="N62" s="4"/>
      <c r="O62" s="4" t="s">
        <v>331</v>
      </c>
      <c r="Q62" s="11"/>
      <c r="R62" s="11"/>
      <c r="S62" s="11"/>
      <c r="V62" s="11"/>
      <c r="W62" s="11"/>
      <c r="X62" s="11"/>
      <c r="Z62" s="4"/>
      <c r="AA62" s="4"/>
      <c r="AB62" s="4"/>
      <c r="AC62" s="4"/>
      <c r="AD62" s="4"/>
      <c r="AE62" s="4"/>
      <c r="AF62" s="4"/>
      <c r="AG62" s="4"/>
      <c r="AH62" s="4"/>
    </row>
    <row r="63" spans="14:34" ht="15" customHeight="1">
      <c r="N63" s="4"/>
      <c r="O63" s="4"/>
      <c r="V63" s="11"/>
      <c r="W63" s="11"/>
      <c r="X63" s="11"/>
      <c r="Z63" s="4"/>
      <c r="AA63" s="4"/>
      <c r="AB63" s="4"/>
      <c r="AC63" s="4"/>
      <c r="AD63" s="4"/>
      <c r="AE63" s="4"/>
      <c r="AF63" s="4"/>
      <c r="AG63" s="4"/>
      <c r="AH63" s="4"/>
    </row>
    <row r="64" spans="14:34" ht="15" customHeight="1">
      <c r="N64" s="4"/>
      <c r="O64" s="4"/>
      <c r="V64" s="4"/>
      <c r="W64" s="4"/>
      <c r="Z64" s="4"/>
      <c r="AA64" s="4"/>
      <c r="AB64" s="4"/>
      <c r="AC64" s="4"/>
      <c r="AD64" s="4"/>
      <c r="AE64" s="4"/>
      <c r="AF64" s="4"/>
      <c r="AG64" s="4"/>
      <c r="AH64" s="4"/>
    </row>
    <row r="65" spans="14:34" ht="15" customHeight="1">
      <c r="N65" s="4"/>
      <c r="O65" s="4"/>
      <c r="Z65" s="4"/>
      <c r="AA65" s="4"/>
      <c r="AB65" s="4"/>
      <c r="AC65" s="4"/>
      <c r="AD65" s="4"/>
      <c r="AE65" s="4"/>
      <c r="AF65" s="4"/>
      <c r="AG65" s="4"/>
      <c r="AH65" s="4"/>
    </row>
    <row r="66" spans="14:34" ht="13.5" customHeight="1">
      <c r="N66" s="4"/>
      <c r="O66" s="4"/>
      <c r="Q66" s="4"/>
      <c r="R66" s="4"/>
      <c r="S66" s="4"/>
      <c r="U66" s="4"/>
      <c r="Z66" s="4"/>
      <c r="AA66" s="4"/>
      <c r="AB66" s="4"/>
      <c r="AC66" s="4"/>
      <c r="AD66" s="4"/>
      <c r="AE66" s="4"/>
      <c r="AF66" s="4"/>
      <c r="AG66" s="4"/>
      <c r="AH66" s="4"/>
    </row>
    <row r="67" spans="1:34" ht="14.25" customHeight="1">
      <c r="A67" s="4"/>
      <c r="B67" s="4"/>
      <c r="C67" s="4"/>
      <c r="D67" s="4"/>
      <c r="E67" s="4"/>
      <c r="F67" s="4"/>
      <c r="H67" s="4"/>
      <c r="I67" s="4"/>
      <c r="J67" s="4"/>
      <c r="L67" s="4"/>
      <c r="M67" s="4"/>
      <c r="N67" s="4"/>
      <c r="O67" s="4"/>
      <c r="Q67" s="4"/>
      <c r="R67" s="4"/>
      <c r="S67" s="4"/>
      <c r="U67" s="4"/>
      <c r="Z67" s="4"/>
      <c r="AA67" s="4"/>
      <c r="AB67" s="4"/>
      <c r="AC67" s="4"/>
      <c r="AD67" s="4"/>
      <c r="AE67" s="4"/>
      <c r="AF67" s="4"/>
      <c r="AG67" s="4"/>
      <c r="AH67" s="4"/>
    </row>
    <row r="68" spans="1:34" ht="14.25" customHeight="1">
      <c r="A68" s="4"/>
      <c r="B68" s="4"/>
      <c r="C68" s="4"/>
      <c r="D68" s="4"/>
      <c r="E68" s="4"/>
      <c r="F68" s="4"/>
      <c r="H68" s="4"/>
      <c r="I68" s="4"/>
      <c r="J68" s="4"/>
      <c r="L68" s="4"/>
      <c r="M68" s="4"/>
      <c r="N68" s="4"/>
      <c r="O68" s="4"/>
      <c r="Q68" s="4"/>
      <c r="R68" s="4"/>
      <c r="S68" s="4"/>
      <c r="U68" s="4"/>
      <c r="Y68" s="4"/>
      <c r="Z68" s="4"/>
      <c r="AA68" s="4"/>
      <c r="AB68" s="4"/>
      <c r="AC68" s="4"/>
      <c r="AD68" s="4"/>
      <c r="AE68" s="4"/>
      <c r="AF68" s="4"/>
      <c r="AG68" s="4"/>
      <c r="AH68" s="4"/>
    </row>
    <row r="69" spans="1:34" ht="14.25">
      <c r="A69" s="4"/>
      <c r="B69" s="4"/>
      <c r="C69" s="4"/>
      <c r="D69" s="4"/>
      <c r="E69" s="4"/>
      <c r="F69" s="4"/>
      <c r="H69" s="4"/>
      <c r="I69" s="4"/>
      <c r="J69" s="4"/>
      <c r="L69" s="4"/>
      <c r="M69" s="4"/>
      <c r="N69" s="4"/>
      <c r="O69" s="4"/>
      <c r="Q69" s="4"/>
      <c r="R69" s="4"/>
      <c r="S69" s="4"/>
      <c r="U69" s="4"/>
      <c r="Y69" s="4"/>
      <c r="Z69" s="4"/>
      <c r="AA69" s="4"/>
      <c r="AB69" s="4"/>
      <c r="AC69" s="4"/>
      <c r="AD69" s="4"/>
      <c r="AE69" s="4"/>
      <c r="AF69" s="4"/>
      <c r="AG69" s="4"/>
      <c r="AH69" s="4"/>
    </row>
    <row r="70" spans="1:34" ht="14.25">
      <c r="A70" s="4"/>
      <c r="B70" s="4"/>
      <c r="C70" s="4"/>
      <c r="D70" s="4"/>
      <c r="E70" s="4"/>
      <c r="F70" s="4"/>
      <c r="H70" s="4"/>
      <c r="I70" s="4"/>
      <c r="J70" s="4"/>
      <c r="L70" s="4"/>
      <c r="M70" s="4"/>
      <c r="N70" s="4"/>
      <c r="O70" s="4"/>
      <c r="Q70" s="4"/>
      <c r="R70" s="4"/>
      <c r="S70" s="4"/>
      <c r="U70" s="4"/>
      <c r="V70" s="4"/>
      <c r="W70" s="4"/>
      <c r="Y70" s="4"/>
      <c r="Z70" s="4"/>
      <c r="AA70" s="4"/>
      <c r="AB70" s="4"/>
      <c r="AC70" s="4"/>
      <c r="AD70" s="4"/>
      <c r="AE70" s="4"/>
      <c r="AF70" s="4"/>
      <c r="AG70" s="4"/>
      <c r="AH70" s="4"/>
    </row>
    <row r="71" spans="1:34" ht="14.25">
      <c r="A71" s="4"/>
      <c r="B71" s="4"/>
      <c r="C71" s="4"/>
      <c r="D71" s="4"/>
      <c r="E71" s="4"/>
      <c r="F71" s="4"/>
      <c r="H71" s="4"/>
      <c r="I71" s="4"/>
      <c r="J71" s="4"/>
      <c r="L71" s="4"/>
      <c r="M71" s="4"/>
      <c r="N71" s="4"/>
      <c r="O71" s="4"/>
      <c r="Q71" s="4"/>
      <c r="R71" s="4"/>
      <c r="S71" s="4"/>
      <c r="U71" s="4"/>
      <c r="V71" s="4"/>
      <c r="W71" s="4"/>
      <c r="Y71" s="4"/>
      <c r="Z71" s="4"/>
      <c r="AA71" s="4"/>
      <c r="AB71" s="4"/>
      <c r="AC71" s="4"/>
      <c r="AD71" s="4"/>
      <c r="AE71" s="4"/>
      <c r="AF71" s="4"/>
      <c r="AG71" s="4"/>
      <c r="AH71" s="4"/>
    </row>
    <row r="72" spans="1:34" ht="14.25">
      <c r="A72" s="4"/>
      <c r="B72" s="4"/>
      <c r="C72" s="4"/>
      <c r="D72" s="4"/>
      <c r="E72" s="4"/>
      <c r="F72" s="4"/>
      <c r="H72" s="4"/>
      <c r="I72" s="4"/>
      <c r="J72" s="4"/>
      <c r="L72" s="4"/>
      <c r="M72" s="4"/>
      <c r="N72" s="4"/>
      <c r="O72" s="4"/>
      <c r="Q72" s="4"/>
      <c r="R72" s="4"/>
      <c r="S72" s="4"/>
      <c r="U72" s="4"/>
      <c r="V72" s="4"/>
      <c r="W72" s="4"/>
      <c r="Y72" s="4"/>
      <c r="Z72" s="4"/>
      <c r="AA72" s="4"/>
      <c r="AB72" s="4"/>
      <c r="AC72" s="4"/>
      <c r="AD72" s="4"/>
      <c r="AE72" s="4"/>
      <c r="AF72" s="4"/>
      <c r="AG72" s="4"/>
      <c r="AH72" s="4"/>
    </row>
    <row r="73" spans="1:34" ht="14.25">
      <c r="A73" s="4"/>
      <c r="B73" s="4"/>
      <c r="C73" s="4"/>
      <c r="D73" s="4"/>
      <c r="E73" s="4"/>
      <c r="F73" s="4"/>
      <c r="H73" s="4"/>
      <c r="I73" s="4"/>
      <c r="J73" s="4"/>
      <c r="L73" s="4"/>
      <c r="M73" s="4"/>
      <c r="N73" s="4"/>
      <c r="O73" s="4"/>
      <c r="Q73" s="4"/>
      <c r="R73" s="4"/>
      <c r="S73" s="4"/>
      <c r="U73" s="4"/>
      <c r="V73" s="4"/>
      <c r="W73" s="4"/>
      <c r="Y73" s="4"/>
      <c r="Z73" s="4"/>
      <c r="AA73" s="4"/>
      <c r="AB73" s="4"/>
      <c r="AC73" s="4"/>
      <c r="AD73" s="4"/>
      <c r="AE73" s="4"/>
      <c r="AF73" s="4"/>
      <c r="AG73" s="4"/>
      <c r="AH73" s="4"/>
    </row>
    <row r="74" spans="1:34" ht="14.25">
      <c r="A74" s="4"/>
      <c r="B74" s="4"/>
      <c r="C74" s="4"/>
      <c r="D74" s="4"/>
      <c r="E74" s="4"/>
      <c r="F74" s="4"/>
      <c r="H74" s="4"/>
      <c r="I74" s="4"/>
      <c r="J74" s="4"/>
      <c r="L74" s="4"/>
      <c r="M74" s="4"/>
      <c r="N74" s="4"/>
      <c r="O74" s="4"/>
      <c r="Q74" s="4"/>
      <c r="R74" s="4"/>
      <c r="S74" s="4"/>
      <c r="U74" s="4"/>
      <c r="V74" s="4"/>
      <c r="W74" s="4"/>
      <c r="Y74" s="4"/>
      <c r="Z74" s="4"/>
      <c r="AA74" s="4"/>
      <c r="AB74" s="4"/>
      <c r="AC74" s="4"/>
      <c r="AD74" s="4"/>
      <c r="AE74" s="4"/>
      <c r="AF74" s="4"/>
      <c r="AG74" s="4"/>
      <c r="AH74" s="4"/>
    </row>
    <row r="75" spans="1:34" ht="14.25">
      <c r="A75" s="4"/>
      <c r="B75" s="4"/>
      <c r="C75" s="4"/>
      <c r="D75" s="4"/>
      <c r="E75" s="4"/>
      <c r="F75" s="4"/>
      <c r="H75" s="4"/>
      <c r="I75" s="4"/>
      <c r="J75" s="4"/>
      <c r="L75" s="4"/>
      <c r="M75" s="4"/>
      <c r="N75" s="4"/>
      <c r="O75" s="4"/>
      <c r="Q75" s="4"/>
      <c r="R75" s="4"/>
      <c r="S75" s="4"/>
      <c r="U75" s="4"/>
      <c r="V75" s="4"/>
      <c r="W75" s="4"/>
      <c r="Y75" s="4"/>
      <c r="Z75" s="4"/>
      <c r="AA75" s="4"/>
      <c r="AB75" s="4"/>
      <c r="AC75" s="4"/>
      <c r="AD75" s="4"/>
      <c r="AE75" s="4"/>
      <c r="AF75" s="4"/>
      <c r="AG75" s="4"/>
      <c r="AH75" s="4"/>
    </row>
    <row r="76" spans="1:34" ht="14.25">
      <c r="A76" s="4"/>
      <c r="B76" s="4"/>
      <c r="C76" s="4"/>
      <c r="D76" s="4"/>
      <c r="E76" s="4"/>
      <c r="F76" s="4"/>
      <c r="H76" s="4"/>
      <c r="I76" s="4"/>
      <c r="J76" s="4"/>
      <c r="L76" s="4"/>
      <c r="M76" s="4"/>
      <c r="N76" s="4"/>
      <c r="O76" s="4"/>
      <c r="Q76" s="4"/>
      <c r="R76" s="4"/>
      <c r="S76" s="4"/>
      <c r="U76" s="4"/>
      <c r="V76" s="4"/>
      <c r="W76" s="4"/>
      <c r="Y76" s="4"/>
      <c r="Z76" s="4"/>
      <c r="AA76" s="4"/>
      <c r="AB76" s="4"/>
      <c r="AC76" s="4"/>
      <c r="AD76" s="4"/>
      <c r="AE76" s="4"/>
      <c r="AF76" s="4"/>
      <c r="AG76" s="4"/>
      <c r="AH76" s="4"/>
    </row>
    <row r="77" spans="1:34" ht="14.25">
      <c r="A77" s="4"/>
      <c r="B77" s="4"/>
      <c r="C77" s="4"/>
      <c r="D77" s="4"/>
      <c r="E77" s="4"/>
      <c r="F77" s="4"/>
      <c r="H77" s="4"/>
      <c r="I77" s="4"/>
      <c r="J77" s="4"/>
      <c r="L77" s="4"/>
      <c r="M77" s="4"/>
      <c r="N77" s="4"/>
      <c r="O77" s="4"/>
      <c r="Q77" s="4"/>
      <c r="R77" s="4"/>
      <c r="S77" s="4"/>
      <c r="U77" s="4"/>
      <c r="V77" s="4"/>
      <c r="W77" s="4"/>
      <c r="Y77" s="4"/>
      <c r="Z77" s="4"/>
      <c r="AA77" s="4"/>
      <c r="AB77" s="4"/>
      <c r="AC77" s="4"/>
      <c r="AD77" s="4"/>
      <c r="AE77" s="4"/>
      <c r="AF77" s="4"/>
      <c r="AG77" s="4"/>
      <c r="AH77" s="4"/>
    </row>
    <row r="78" spans="1:34" ht="14.25">
      <c r="A78" s="4"/>
      <c r="B78" s="4"/>
      <c r="C78" s="4"/>
      <c r="D78" s="4"/>
      <c r="E78" s="4"/>
      <c r="F78" s="4"/>
      <c r="H78" s="4"/>
      <c r="I78" s="4"/>
      <c r="J78" s="4"/>
      <c r="L78" s="4"/>
      <c r="M78" s="4"/>
      <c r="N78" s="4"/>
      <c r="O78" s="4"/>
      <c r="Q78" s="4"/>
      <c r="R78" s="4"/>
      <c r="S78" s="4"/>
      <c r="U78" s="4"/>
      <c r="V78" s="4"/>
      <c r="W78" s="4"/>
      <c r="Y78" s="4"/>
      <c r="Z78" s="4"/>
      <c r="AA78" s="4"/>
      <c r="AB78" s="4"/>
      <c r="AC78" s="4"/>
      <c r="AD78" s="4"/>
      <c r="AE78" s="4"/>
      <c r="AF78" s="4"/>
      <c r="AG78" s="4"/>
      <c r="AH78" s="4"/>
    </row>
    <row r="79" spans="1:34" ht="14.25">
      <c r="A79" s="4"/>
      <c r="B79" s="4"/>
      <c r="C79" s="4"/>
      <c r="D79" s="4"/>
      <c r="E79" s="4"/>
      <c r="F79" s="4"/>
      <c r="H79" s="4"/>
      <c r="I79" s="4"/>
      <c r="J79" s="4"/>
      <c r="L79" s="4"/>
      <c r="M79" s="4"/>
      <c r="N79" s="4"/>
      <c r="O79" s="4"/>
      <c r="Q79" s="4"/>
      <c r="R79" s="4"/>
      <c r="S79" s="4"/>
      <c r="U79" s="4"/>
      <c r="V79" s="4"/>
      <c r="W79" s="4"/>
      <c r="Y79" s="4"/>
      <c r="Z79" s="4"/>
      <c r="AA79" s="4"/>
      <c r="AB79" s="4"/>
      <c r="AC79" s="4"/>
      <c r="AD79" s="4"/>
      <c r="AE79" s="4"/>
      <c r="AF79" s="4"/>
      <c r="AG79" s="4"/>
      <c r="AH79" s="4"/>
    </row>
    <row r="80" spans="1:34" ht="14.25">
      <c r="A80" s="4"/>
      <c r="B80" s="4"/>
      <c r="C80" s="4"/>
      <c r="D80" s="4"/>
      <c r="E80" s="4"/>
      <c r="F80" s="4"/>
      <c r="H80" s="4"/>
      <c r="I80" s="4"/>
      <c r="J80" s="4"/>
      <c r="L80" s="4"/>
      <c r="M80" s="4"/>
      <c r="N80" s="4"/>
      <c r="O80" s="4"/>
      <c r="Q80" s="4"/>
      <c r="R80" s="4"/>
      <c r="S80" s="4"/>
      <c r="U80" s="4"/>
      <c r="V80" s="4"/>
      <c r="W80" s="4"/>
      <c r="Y80" s="4"/>
      <c r="Z80" s="4"/>
      <c r="AA80" s="4"/>
      <c r="AB80" s="4"/>
      <c r="AC80" s="4"/>
      <c r="AD80" s="4"/>
      <c r="AE80" s="4"/>
      <c r="AF80" s="4"/>
      <c r="AG80" s="4"/>
      <c r="AH80" s="4"/>
    </row>
    <row r="81" spans="1:34" ht="14.25">
      <c r="A81" s="4"/>
      <c r="B81" s="4"/>
      <c r="C81" s="4"/>
      <c r="D81" s="4"/>
      <c r="E81" s="4"/>
      <c r="F81" s="4"/>
      <c r="H81" s="4"/>
      <c r="I81" s="4"/>
      <c r="J81" s="4"/>
      <c r="L81" s="4"/>
      <c r="M81" s="4"/>
      <c r="N81" s="4"/>
      <c r="O81" s="4"/>
      <c r="Q81" s="4"/>
      <c r="R81" s="4"/>
      <c r="S81" s="4"/>
      <c r="U81" s="4"/>
      <c r="V81" s="4"/>
      <c r="W81" s="4"/>
      <c r="Y81" s="4"/>
      <c r="Z81" s="4"/>
      <c r="AA81" s="4"/>
      <c r="AB81" s="4"/>
      <c r="AC81" s="4"/>
      <c r="AD81" s="4"/>
      <c r="AE81" s="4"/>
      <c r="AF81" s="4"/>
      <c r="AG81" s="4"/>
      <c r="AH81" s="4"/>
    </row>
    <row r="82" spans="1:34" ht="14.25">
      <c r="A82" s="4"/>
      <c r="B82" s="4"/>
      <c r="C82" s="4"/>
      <c r="D82" s="4"/>
      <c r="E82" s="4"/>
      <c r="F82" s="4"/>
      <c r="H82" s="4"/>
      <c r="I82" s="4"/>
      <c r="J82" s="4"/>
      <c r="L82" s="4"/>
      <c r="M82" s="4"/>
      <c r="N82" s="4"/>
      <c r="O82" s="4"/>
      <c r="Q82" s="4"/>
      <c r="R82" s="4"/>
      <c r="S82" s="4"/>
      <c r="U82" s="4"/>
      <c r="V82" s="4"/>
      <c r="W82" s="4"/>
      <c r="Y82" s="4"/>
      <c r="Z82" s="4"/>
      <c r="AA82" s="4"/>
      <c r="AB82" s="4"/>
      <c r="AC82" s="4"/>
      <c r="AD82" s="4"/>
      <c r="AE82" s="4"/>
      <c r="AF82" s="4"/>
      <c r="AG82" s="4"/>
      <c r="AH82" s="4"/>
    </row>
    <row r="83" spans="1:34" ht="14.25">
      <c r="A83" s="4"/>
      <c r="B83" s="4"/>
      <c r="C83" s="4"/>
      <c r="D83" s="4"/>
      <c r="E83" s="4"/>
      <c r="F83" s="4"/>
      <c r="H83" s="4"/>
      <c r="I83" s="4"/>
      <c r="J83" s="4"/>
      <c r="L83" s="4"/>
      <c r="M83" s="4"/>
      <c r="N83" s="4"/>
      <c r="O83" s="4"/>
      <c r="Q83" s="4"/>
      <c r="R83" s="4"/>
      <c r="S83" s="4"/>
      <c r="U83" s="4"/>
      <c r="V83" s="4"/>
      <c r="W83" s="4"/>
      <c r="Y83" s="4"/>
      <c r="Z83" s="4"/>
      <c r="AA83" s="4"/>
      <c r="AB83" s="4"/>
      <c r="AC83" s="4"/>
      <c r="AD83" s="4"/>
      <c r="AE83" s="4"/>
      <c r="AF83" s="4"/>
      <c r="AG83" s="4"/>
      <c r="AH83" s="4"/>
    </row>
    <row r="84" spans="1:34" ht="14.25">
      <c r="A84" s="4"/>
      <c r="B84" s="4"/>
      <c r="C84" s="4"/>
      <c r="D84" s="4"/>
      <c r="E84" s="4"/>
      <c r="F84" s="4"/>
      <c r="H84" s="4"/>
      <c r="I84" s="4"/>
      <c r="J84" s="4"/>
      <c r="L84" s="4"/>
      <c r="M84" s="4"/>
      <c r="N84" s="4"/>
      <c r="O84" s="4"/>
      <c r="Q84" s="4"/>
      <c r="R84" s="4"/>
      <c r="S84" s="4"/>
      <c r="U84" s="4"/>
      <c r="V84" s="4"/>
      <c r="W84" s="4"/>
      <c r="Y84" s="4"/>
      <c r="Z84" s="4"/>
      <c r="AA84" s="4"/>
      <c r="AB84" s="4"/>
      <c r="AC84" s="4"/>
      <c r="AD84" s="4"/>
      <c r="AE84" s="4"/>
      <c r="AF84" s="4"/>
      <c r="AG84" s="4"/>
      <c r="AH84" s="4"/>
    </row>
    <row r="85" spans="1:34" ht="14.25">
      <c r="A85" s="4"/>
      <c r="B85" s="4"/>
      <c r="C85" s="4"/>
      <c r="D85" s="4"/>
      <c r="E85" s="4"/>
      <c r="F85" s="4"/>
      <c r="H85" s="4"/>
      <c r="I85" s="4"/>
      <c r="J85" s="4"/>
      <c r="L85" s="4"/>
      <c r="M85" s="4"/>
      <c r="N85" s="4"/>
      <c r="O85" s="4"/>
      <c r="Q85" s="4"/>
      <c r="R85" s="4"/>
      <c r="S85" s="4"/>
      <c r="U85" s="4"/>
      <c r="V85" s="4"/>
      <c r="W85" s="4"/>
      <c r="Y85" s="4"/>
      <c r="Z85" s="4"/>
      <c r="AA85" s="4"/>
      <c r="AB85" s="4"/>
      <c r="AC85" s="4"/>
      <c r="AD85" s="4"/>
      <c r="AE85" s="4"/>
      <c r="AF85" s="4"/>
      <c r="AG85" s="4"/>
      <c r="AH85" s="4"/>
    </row>
    <row r="86" spans="1:34" ht="14.25">
      <c r="A86" s="4"/>
      <c r="B86" s="4"/>
      <c r="C86" s="4"/>
      <c r="D86" s="4"/>
      <c r="E86" s="4"/>
      <c r="F86" s="4"/>
      <c r="H86" s="4"/>
      <c r="I86" s="4"/>
      <c r="J86" s="4"/>
      <c r="L86" s="4"/>
      <c r="M86" s="4"/>
      <c r="N86" s="4"/>
      <c r="O86" s="4"/>
      <c r="Q86" s="4"/>
      <c r="R86" s="4"/>
      <c r="S86" s="4"/>
      <c r="U86" s="4"/>
      <c r="V86" s="4"/>
      <c r="W86" s="4"/>
      <c r="Y86" s="4"/>
      <c r="Z86" s="4"/>
      <c r="AA86" s="4"/>
      <c r="AB86" s="4"/>
      <c r="AC86" s="4"/>
      <c r="AD86" s="4"/>
      <c r="AE86" s="4"/>
      <c r="AF86" s="4"/>
      <c r="AG86" s="4"/>
      <c r="AH86" s="4"/>
    </row>
    <row r="87" spans="1:34" ht="14.25">
      <c r="A87" s="4"/>
      <c r="B87" s="4"/>
      <c r="C87" s="4"/>
      <c r="D87" s="4"/>
      <c r="E87" s="4"/>
      <c r="F87" s="4"/>
      <c r="H87" s="4"/>
      <c r="I87" s="4"/>
      <c r="J87" s="4"/>
      <c r="L87" s="4"/>
      <c r="M87" s="4"/>
      <c r="N87" s="4"/>
      <c r="O87" s="4"/>
      <c r="Q87" s="4"/>
      <c r="R87" s="4"/>
      <c r="S87" s="4"/>
      <c r="U87" s="4"/>
      <c r="V87" s="4"/>
      <c r="W87" s="4"/>
      <c r="Y87" s="4"/>
      <c r="Z87" s="4"/>
      <c r="AA87" s="4"/>
      <c r="AB87" s="4"/>
      <c r="AC87" s="4"/>
      <c r="AD87" s="4"/>
      <c r="AE87" s="4"/>
      <c r="AF87" s="4"/>
      <c r="AG87" s="4"/>
      <c r="AH87" s="4"/>
    </row>
    <row r="88" spans="1:34" ht="14.25">
      <c r="A88" s="4"/>
      <c r="B88" s="4"/>
      <c r="C88" s="4"/>
      <c r="D88" s="4"/>
      <c r="E88" s="4"/>
      <c r="F88" s="4"/>
      <c r="H88" s="4"/>
      <c r="I88" s="4"/>
      <c r="J88" s="4"/>
      <c r="L88" s="4"/>
      <c r="M88" s="4"/>
      <c r="N88" s="4"/>
      <c r="O88" s="4"/>
      <c r="Q88" s="4"/>
      <c r="R88" s="4"/>
      <c r="S88" s="4"/>
      <c r="U88" s="4"/>
      <c r="V88" s="4"/>
      <c r="W88" s="4"/>
      <c r="Y88" s="4"/>
      <c r="Z88" s="4"/>
      <c r="AA88" s="4"/>
      <c r="AB88" s="4"/>
      <c r="AC88" s="4"/>
      <c r="AD88" s="4"/>
      <c r="AE88" s="4"/>
      <c r="AF88" s="4"/>
      <c r="AG88" s="4"/>
      <c r="AH88" s="4"/>
    </row>
    <row r="89" spans="1:34" ht="14.25">
      <c r="A89" s="4"/>
      <c r="B89" s="4"/>
      <c r="C89" s="4"/>
      <c r="D89" s="4"/>
      <c r="E89" s="4"/>
      <c r="F89" s="4"/>
      <c r="H89" s="4"/>
      <c r="I89" s="4"/>
      <c r="J89" s="4"/>
      <c r="L89" s="4"/>
      <c r="M89" s="4"/>
      <c r="N89" s="4"/>
      <c r="O89" s="4"/>
      <c r="Q89" s="4"/>
      <c r="R89" s="4"/>
      <c r="S89" s="4"/>
      <c r="U89" s="4"/>
      <c r="V89" s="4"/>
      <c r="W89" s="4"/>
      <c r="Y89" s="4"/>
      <c r="Z89" s="4"/>
      <c r="AA89" s="4"/>
      <c r="AB89" s="4"/>
      <c r="AC89" s="4"/>
      <c r="AD89" s="4"/>
      <c r="AE89" s="4"/>
      <c r="AF89" s="4"/>
      <c r="AG89" s="4"/>
      <c r="AH89" s="4"/>
    </row>
    <row r="90" spans="1:34" ht="14.25">
      <c r="A90" s="4"/>
      <c r="B90" s="4"/>
      <c r="C90" s="4"/>
      <c r="D90" s="4"/>
      <c r="E90" s="4"/>
      <c r="F90" s="4"/>
      <c r="H90" s="4"/>
      <c r="I90" s="4"/>
      <c r="J90" s="4"/>
      <c r="L90" s="4"/>
      <c r="M90" s="4"/>
      <c r="N90" s="4"/>
      <c r="O90" s="4"/>
      <c r="Q90" s="4"/>
      <c r="R90" s="4"/>
      <c r="S90" s="4"/>
      <c r="U90" s="4"/>
      <c r="V90" s="4"/>
      <c r="W90" s="4"/>
      <c r="Y90" s="4"/>
      <c r="Z90" s="4"/>
      <c r="AA90" s="4"/>
      <c r="AB90" s="4"/>
      <c r="AC90" s="4"/>
      <c r="AD90" s="4"/>
      <c r="AE90" s="4"/>
      <c r="AF90" s="4"/>
      <c r="AG90" s="4"/>
      <c r="AH90" s="4"/>
    </row>
    <row r="91" spans="1:34" ht="14.25">
      <c r="A91" s="4"/>
      <c r="B91" s="4"/>
      <c r="C91" s="4"/>
      <c r="D91" s="4"/>
      <c r="E91" s="4"/>
      <c r="F91" s="4"/>
      <c r="H91" s="4"/>
      <c r="I91" s="4"/>
      <c r="J91" s="4"/>
      <c r="L91" s="4"/>
      <c r="M91" s="4"/>
      <c r="N91" s="4"/>
      <c r="O91" s="4"/>
      <c r="Q91" s="4"/>
      <c r="R91" s="4"/>
      <c r="S91" s="4"/>
      <c r="U91" s="4"/>
      <c r="V91" s="4"/>
      <c r="W91" s="4"/>
      <c r="Y91" s="4"/>
      <c r="Z91" s="4"/>
      <c r="AA91" s="4"/>
      <c r="AB91" s="4"/>
      <c r="AC91" s="4"/>
      <c r="AD91" s="4"/>
      <c r="AE91" s="4"/>
      <c r="AF91" s="4"/>
      <c r="AG91" s="4"/>
      <c r="AH91" s="4"/>
    </row>
    <row r="92" spans="1:34" ht="14.25">
      <c r="A92" s="4"/>
      <c r="B92" s="4"/>
      <c r="C92" s="4"/>
      <c r="D92" s="4"/>
      <c r="E92" s="4"/>
      <c r="F92" s="4"/>
      <c r="H92" s="4"/>
      <c r="I92" s="4"/>
      <c r="J92" s="4"/>
      <c r="L92" s="4"/>
      <c r="M92" s="4"/>
      <c r="N92" s="4"/>
      <c r="O92" s="4"/>
      <c r="Q92" s="4"/>
      <c r="R92" s="4"/>
      <c r="S92" s="4"/>
      <c r="U92" s="4"/>
      <c r="V92" s="4"/>
      <c r="W92" s="4"/>
      <c r="Y92" s="4"/>
      <c r="Z92" s="4"/>
      <c r="AA92" s="4"/>
      <c r="AB92" s="4"/>
      <c r="AC92" s="4"/>
      <c r="AD92" s="4"/>
      <c r="AE92" s="4"/>
      <c r="AF92" s="4"/>
      <c r="AG92" s="4"/>
      <c r="AH92" s="4"/>
    </row>
    <row r="93" spans="1:34" ht="14.25">
      <c r="A93" s="4"/>
      <c r="B93" s="4"/>
      <c r="C93" s="4"/>
      <c r="D93" s="4"/>
      <c r="E93" s="4"/>
      <c r="F93" s="4"/>
      <c r="H93" s="4"/>
      <c r="I93" s="4"/>
      <c r="J93" s="4"/>
      <c r="L93" s="4"/>
      <c r="M93" s="4"/>
      <c r="N93" s="4"/>
      <c r="O93" s="4"/>
      <c r="Q93" s="4"/>
      <c r="R93" s="4"/>
      <c r="S93" s="4"/>
      <c r="U93" s="4"/>
      <c r="V93" s="4"/>
      <c r="W93" s="4"/>
      <c r="Y93" s="4"/>
      <c r="Z93" s="4"/>
      <c r="AA93" s="4"/>
      <c r="AB93" s="4"/>
      <c r="AC93" s="4"/>
      <c r="AD93" s="4"/>
      <c r="AE93" s="4"/>
      <c r="AF93" s="4"/>
      <c r="AG93" s="4"/>
      <c r="AH93" s="4"/>
    </row>
    <row r="94" spans="14:34" ht="14.25">
      <c r="N94" s="4"/>
      <c r="O94" s="4"/>
      <c r="V94" s="4"/>
      <c r="W94" s="4"/>
      <c r="Y94" s="4"/>
      <c r="Z94" s="4"/>
      <c r="AA94" s="4"/>
      <c r="AB94" s="4"/>
      <c r="AC94" s="4"/>
      <c r="AD94" s="4"/>
      <c r="AE94" s="4"/>
      <c r="AF94" s="4"/>
      <c r="AG94" s="4"/>
      <c r="AH94" s="4"/>
    </row>
    <row r="95" spans="14:34" ht="14.25">
      <c r="N95" s="4"/>
      <c r="O95" s="4"/>
      <c r="V95" s="4"/>
      <c r="W95" s="4"/>
      <c r="Y95" s="4"/>
      <c r="Z95" s="4"/>
      <c r="AA95" s="4"/>
      <c r="AB95" s="4"/>
      <c r="AC95" s="4"/>
      <c r="AD95" s="4"/>
      <c r="AE95" s="4"/>
      <c r="AF95" s="4"/>
      <c r="AG95" s="4"/>
      <c r="AH95" s="4"/>
    </row>
    <row r="96" spans="14:34" ht="14.25">
      <c r="N96" s="4"/>
      <c r="O96" s="4"/>
      <c r="V96" s="4"/>
      <c r="W96" s="4"/>
      <c r="Y96" s="4"/>
      <c r="Z96" s="4"/>
      <c r="AA96" s="4"/>
      <c r="AB96" s="4"/>
      <c r="AC96" s="4"/>
      <c r="AD96" s="4"/>
      <c r="AE96" s="4"/>
      <c r="AF96" s="4"/>
      <c r="AG96" s="4"/>
      <c r="AH96" s="4"/>
    </row>
    <row r="97" spans="14:23" ht="14.25">
      <c r="N97" s="4"/>
      <c r="O97" s="4"/>
      <c r="V97" s="4"/>
      <c r="W97" s="4"/>
    </row>
  </sheetData>
  <sheetProtection/>
  <mergeCells count="83">
    <mergeCell ref="A7:C7"/>
    <mergeCell ref="A3:X3"/>
    <mergeCell ref="A5:C6"/>
    <mergeCell ref="D5:G5"/>
    <mergeCell ref="H5:K5"/>
    <mergeCell ref="Q5:T5"/>
    <mergeCell ref="U5:X5"/>
    <mergeCell ref="L5:P5"/>
    <mergeCell ref="O6:P6"/>
    <mergeCell ref="O7:P7"/>
    <mergeCell ref="A11:A12"/>
    <mergeCell ref="A13:A14"/>
    <mergeCell ref="A15:C15"/>
    <mergeCell ref="A16:C16"/>
    <mergeCell ref="A17:C17"/>
    <mergeCell ref="A18:C18"/>
    <mergeCell ref="A19:C19"/>
    <mergeCell ref="A20:C20"/>
    <mergeCell ref="A21:C21"/>
    <mergeCell ref="A22:C22"/>
    <mergeCell ref="A23:C23"/>
    <mergeCell ref="A25:C25"/>
    <mergeCell ref="A24:C24"/>
    <mergeCell ref="A26:C26"/>
    <mergeCell ref="A27:A29"/>
    <mergeCell ref="A36:M36"/>
    <mergeCell ref="P36:V36"/>
    <mergeCell ref="O26:P26"/>
    <mergeCell ref="O27:P27"/>
    <mergeCell ref="O28:P28"/>
    <mergeCell ref="O29:P29"/>
    <mergeCell ref="O41:Q41"/>
    <mergeCell ref="J38:K38"/>
    <mergeCell ref="P38:Q38"/>
    <mergeCell ref="A40:C40"/>
    <mergeCell ref="A38:C38"/>
    <mergeCell ref="D38:E38"/>
    <mergeCell ref="F38:G38"/>
    <mergeCell ref="H38:I38"/>
    <mergeCell ref="L38:M38"/>
    <mergeCell ref="A46:C46"/>
    <mergeCell ref="P46:Q46"/>
    <mergeCell ref="P42:Q42"/>
    <mergeCell ref="A43:C43"/>
    <mergeCell ref="P43:Q43"/>
    <mergeCell ref="P44:Q44"/>
    <mergeCell ref="P45:Q45"/>
    <mergeCell ref="A52:C52"/>
    <mergeCell ref="P52:Q52"/>
    <mergeCell ref="O51:Q51"/>
    <mergeCell ref="P47:Q47"/>
    <mergeCell ref="P48:Q48"/>
    <mergeCell ref="A49:C49"/>
    <mergeCell ref="P49:Q49"/>
    <mergeCell ref="P59:Q59"/>
    <mergeCell ref="A58:C58"/>
    <mergeCell ref="P58:Q58"/>
    <mergeCell ref="P53:Q53"/>
    <mergeCell ref="P54:Q54"/>
    <mergeCell ref="A55:C55"/>
    <mergeCell ref="P55:Q55"/>
    <mergeCell ref="O8:P8"/>
    <mergeCell ref="O9:P9"/>
    <mergeCell ref="O10:P10"/>
    <mergeCell ref="O11:P11"/>
    <mergeCell ref="O12:P12"/>
    <mergeCell ref="O13:P13"/>
    <mergeCell ref="O14:P14"/>
    <mergeCell ref="O15:P15"/>
    <mergeCell ref="O16:P16"/>
    <mergeCell ref="O17:P17"/>
    <mergeCell ref="O18:P18"/>
    <mergeCell ref="O19:P19"/>
    <mergeCell ref="O20:P20"/>
    <mergeCell ref="O21:P21"/>
    <mergeCell ref="P56:Q56"/>
    <mergeCell ref="P57:Q57"/>
    <mergeCell ref="O39:Q39"/>
    <mergeCell ref="O22:P22"/>
    <mergeCell ref="O23:P23"/>
    <mergeCell ref="O24:P24"/>
    <mergeCell ref="O25:P25"/>
    <mergeCell ref="P50:Q50"/>
  </mergeCells>
  <printOptions/>
  <pageMargins left="1.3779527559055118" right="0.7874015748031497" top="0.984251968503937" bottom="0.984251968503937" header="0.5118110236220472" footer="0.5118110236220472"/>
  <pageSetup fitToHeight="1" fitToWidth="1" horizontalDpi="600" verticalDpi="600" orientation="landscape" paperSize="8" scale="5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R41"/>
  <sheetViews>
    <sheetView tabSelected="1" view="pageBreakPreview" zoomScale="60" zoomScalePageLayoutView="0" workbookViewId="0" topLeftCell="A1">
      <selection activeCell="A52" sqref="A52"/>
    </sheetView>
  </sheetViews>
  <sheetFormatPr defaultColWidth="10.59765625" defaultRowHeight="15"/>
  <cols>
    <col min="1" max="1" width="13.09765625" style="4" customWidth="1"/>
    <col min="2" max="2" width="15.59765625" style="4" customWidth="1"/>
    <col min="3" max="3" width="15.3984375" style="4" customWidth="1"/>
    <col min="4" max="4" width="14" style="4" customWidth="1"/>
    <col min="5" max="5" width="13.09765625" style="4" customWidth="1"/>
    <col min="6" max="6" width="14.19921875" style="4" customWidth="1"/>
    <col min="7" max="9" width="13.09765625" style="4" customWidth="1"/>
    <col min="10" max="10" width="15.3984375" style="4" customWidth="1"/>
    <col min="11" max="12" width="13.09765625" style="4" customWidth="1"/>
    <col min="13" max="13" width="14.69921875" style="4" customWidth="1"/>
    <col min="14" max="16" width="13.09765625" style="4" customWidth="1"/>
    <col min="17" max="17" width="10.59765625" style="4" customWidth="1"/>
    <col min="18" max="18" width="14.19921875" style="4" customWidth="1"/>
    <col min="19" max="16384" width="10.59765625" style="4" customWidth="1"/>
  </cols>
  <sheetData>
    <row r="1" spans="1:16" s="2" customFormat="1" ht="19.5" customHeight="1">
      <c r="A1" s="1" t="s">
        <v>360</v>
      </c>
      <c r="P1" s="3" t="s">
        <v>361</v>
      </c>
    </row>
    <row r="2" spans="1:16" s="2" customFormat="1" ht="19.5" customHeight="1">
      <c r="A2" s="1"/>
      <c r="P2" s="3"/>
    </row>
    <row r="3" spans="1:16" ht="19.5" customHeight="1">
      <c r="A3" s="255" t="s">
        <v>362</v>
      </c>
      <c r="B3" s="255"/>
      <c r="C3" s="255"/>
      <c r="D3" s="255"/>
      <c r="E3" s="255"/>
      <c r="F3" s="255"/>
      <c r="G3" s="255"/>
      <c r="H3" s="255"/>
      <c r="I3" s="255"/>
      <c r="J3" s="255"/>
      <c r="K3" s="255"/>
      <c r="L3" s="255"/>
      <c r="M3" s="255"/>
      <c r="N3" s="255"/>
      <c r="O3" s="255"/>
      <c r="P3" s="255"/>
    </row>
    <row r="4" spans="2:16" ht="18" customHeight="1" thickBot="1">
      <c r="B4" s="6"/>
      <c r="C4" s="6"/>
      <c r="D4" s="6"/>
      <c r="E4" s="6"/>
      <c r="F4" s="6"/>
      <c r="G4" s="6"/>
      <c r="H4" s="6"/>
      <c r="I4" s="6"/>
      <c r="J4" s="6"/>
      <c r="K4" s="6"/>
      <c r="L4" s="6"/>
      <c r="M4" s="6"/>
      <c r="N4" s="6"/>
      <c r="O4" s="6"/>
      <c r="P4" s="7" t="s">
        <v>363</v>
      </c>
    </row>
    <row r="5" spans="1:16" ht="17.25" customHeight="1">
      <c r="A5" s="289" t="s">
        <v>473</v>
      </c>
      <c r="B5" s="260" t="s">
        <v>364</v>
      </c>
      <c r="C5" s="260" t="s">
        <v>332</v>
      </c>
      <c r="D5" s="256" t="s">
        <v>365</v>
      </c>
      <c r="E5" s="256" t="s">
        <v>366</v>
      </c>
      <c r="F5" s="260" t="s">
        <v>333</v>
      </c>
      <c r="G5" s="256" t="s">
        <v>474</v>
      </c>
      <c r="H5" s="256" t="s">
        <v>475</v>
      </c>
      <c r="I5" s="260" t="s">
        <v>334</v>
      </c>
      <c r="J5" s="260" t="s">
        <v>335</v>
      </c>
      <c r="K5" s="260" t="s">
        <v>136</v>
      </c>
      <c r="L5" s="260" t="s">
        <v>336</v>
      </c>
      <c r="M5" s="369" t="s">
        <v>367</v>
      </c>
      <c r="N5" s="363" t="s">
        <v>368</v>
      </c>
      <c r="O5" s="365" t="s">
        <v>476</v>
      </c>
      <c r="P5" s="367" t="s">
        <v>369</v>
      </c>
    </row>
    <row r="6" spans="1:16" ht="17.25" customHeight="1">
      <c r="A6" s="362"/>
      <c r="B6" s="261"/>
      <c r="C6" s="261"/>
      <c r="D6" s="257"/>
      <c r="E6" s="257"/>
      <c r="F6" s="261"/>
      <c r="G6" s="257"/>
      <c r="H6" s="257"/>
      <c r="I6" s="261"/>
      <c r="J6" s="261"/>
      <c r="K6" s="261"/>
      <c r="L6" s="261"/>
      <c r="M6" s="370"/>
      <c r="N6" s="364"/>
      <c r="O6" s="366"/>
      <c r="P6" s="368"/>
    </row>
    <row r="7" spans="1:16" ht="9" customHeight="1">
      <c r="A7" s="166"/>
      <c r="B7" s="56"/>
      <c r="C7" s="33"/>
      <c r="D7" s="142"/>
      <c r="E7" s="142"/>
      <c r="F7" s="33"/>
      <c r="G7" s="142"/>
      <c r="H7" s="142"/>
      <c r="I7" s="33"/>
      <c r="J7" s="33"/>
      <c r="K7" s="33"/>
      <c r="L7" s="33"/>
      <c r="M7" s="145"/>
      <c r="N7" s="167"/>
      <c r="O7" s="167"/>
      <c r="P7" s="145"/>
    </row>
    <row r="8" spans="1:18" ht="17.25" customHeight="1">
      <c r="A8" s="17" t="s">
        <v>337</v>
      </c>
      <c r="B8" s="184">
        <v>569701780</v>
      </c>
      <c r="C8" s="185">
        <v>553196897</v>
      </c>
      <c r="D8" s="185">
        <v>16504883</v>
      </c>
      <c r="E8" s="185">
        <v>7273632</v>
      </c>
      <c r="F8" s="185">
        <f>D8-E8</f>
        <v>9231251</v>
      </c>
      <c r="G8" s="226">
        <v>4.4</v>
      </c>
      <c r="H8" s="226">
        <v>82.9</v>
      </c>
      <c r="I8" s="227">
        <v>0.4</v>
      </c>
      <c r="J8" s="228">
        <v>172977200</v>
      </c>
      <c r="K8" s="228">
        <v>4842322</v>
      </c>
      <c r="L8" s="228">
        <v>6597253</v>
      </c>
      <c r="M8" s="228">
        <v>12347724</v>
      </c>
      <c r="N8" s="228">
        <v>733996</v>
      </c>
      <c r="O8" s="228">
        <v>201406</v>
      </c>
      <c r="P8" s="228">
        <v>3442553</v>
      </c>
      <c r="R8" s="131"/>
    </row>
    <row r="9" spans="1:18" ht="17.25" customHeight="1">
      <c r="A9" s="12">
        <v>13</v>
      </c>
      <c r="B9" s="184">
        <v>570083841</v>
      </c>
      <c r="C9" s="185">
        <v>557125226</v>
      </c>
      <c r="D9" s="185">
        <v>12958615</v>
      </c>
      <c r="E9" s="185">
        <v>6276510</v>
      </c>
      <c r="F9" s="185">
        <f>D9-E9</f>
        <v>6682105</v>
      </c>
      <c r="G9" s="226">
        <v>3.6</v>
      </c>
      <c r="H9" s="226">
        <v>84.9</v>
      </c>
      <c r="I9" s="227">
        <v>0.4</v>
      </c>
      <c r="J9" s="228">
        <v>172751307</v>
      </c>
      <c r="K9" s="228">
        <v>4883678</v>
      </c>
      <c r="L9" s="228">
        <v>6685153</v>
      </c>
      <c r="M9" s="228">
        <v>12036928</v>
      </c>
      <c r="N9" s="228">
        <v>656201</v>
      </c>
      <c r="O9" s="228">
        <v>9298</v>
      </c>
      <c r="P9" s="228">
        <v>2755407</v>
      </c>
      <c r="R9" s="131"/>
    </row>
    <row r="10" spans="1:18" ht="17.25" customHeight="1">
      <c r="A10" s="12">
        <v>14</v>
      </c>
      <c r="B10" s="184">
        <v>544729562</v>
      </c>
      <c r="C10" s="185">
        <v>531429440</v>
      </c>
      <c r="D10" s="185">
        <v>13300122</v>
      </c>
      <c r="E10" s="185">
        <v>7786020</v>
      </c>
      <c r="F10" s="185">
        <f>D10-E10</f>
        <v>5514102</v>
      </c>
      <c r="G10" s="226">
        <v>4</v>
      </c>
      <c r="H10" s="226">
        <v>87.59121896044597</v>
      </c>
      <c r="I10" s="227">
        <v>0.41</v>
      </c>
      <c r="J10" s="228">
        <v>169475521</v>
      </c>
      <c r="K10" s="228">
        <v>4923399</v>
      </c>
      <c r="L10" s="228">
        <v>1973788</v>
      </c>
      <c r="M10" s="228">
        <v>10546860</v>
      </c>
      <c r="N10" s="228">
        <v>638510</v>
      </c>
      <c r="O10" s="228">
        <v>4024</v>
      </c>
      <c r="P10" s="228">
        <v>3247229</v>
      </c>
      <c r="R10" s="131"/>
    </row>
    <row r="11" spans="1:18" ht="17.25" customHeight="1">
      <c r="A11" s="12">
        <v>15</v>
      </c>
      <c r="B11" s="184">
        <v>542254398</v>
      </c>
      <c r="C11" s="185">
        <v>530171238</v>
      </c>
      <c r="D11" s="185">
        <v>12083160</v>
      </c>
      <c r="E11" s="185">
        <v>5561109</v>
      </c>
      <c r="F11" s="185">
        <f>D11-E11</f>
        <v>6522051</v>
      </c>
      <c r="G11" s="226">
        <v>4.7</v>
      </c>
      <c r="H11" s="226">
        <v>89.5</v>
      </c>
      <c r="I11" s="227">
        <v>0.4</v>
      </c>
      <c r="J11" s="228">
        <v>164175396</v>
      </c>
      <c r="K11" s="228">
        <v>5191787</v>
      </c>
      <c r="L11" s="228">
        <v>1316003</v>
      </c>
      <c r="M11" s="228">
        <v>11713614</v>
      </c>
      <c r="N11" s="228">
        <v>618936</v>
      </c>
      <c r="O11" s="228">
        <v>3537</v>
      </c>
      <c r="P11" s="228">
        <v>3122155</v>
      </c>
      <c r="R11" s="131"/>
    </row>
    <row r="12" spans="1:18" s="170" customFormat="1" ht="17.25" customHeight="1">
      <c r="A12" s="148">
        <v>16</v>
      </c>
      <c r="B12" s="194">
        <f>SUM(B24,B38)</f>
        <v>535654950</v>
      </c>
      <c r="C12" s="51">
        <f>SUM(C24,C38)</f>
        <v>524598191</v>
      </c>
      <c r="D12" s="51">
        <f>SUM(D24,D38)</f>
        <v>11056759</v>
      </c>
      <c r="E12" s="51">
        <f>SUM(E24,E38)</f>
        <v>3607261</v>
      </c>
      <c r="F12" s="51">
        <f>SUM(F24,F38)</f>
        <v>7449498</v>
      </c>
      <c r="G12" s="168">
        <v>2.85</v>
      </c>
      <c r="H12" s="168">
        <v>92.24545454545454</v>
      </c>
      <c r="I12" s="169">
        <v>0.4736363636363636</v>
      </c>
      <c r="J12" s="51">
        <f aca="true" t="shared" si="0" ref="J12:P12">SUM(J24,J38)</f>
        <v>162589052</v>
      </c>
      <c r="K12" s="51">
        <f t="shared" si="0"/>
        <v>7511747</v>
      </c>
      <c r="L12" s="51">
        <f t="shared" si="0"/>
        <v>1270764</v>
      </c>
      <c r="M12" s="51">
        <f t="shared" si="0"/>
        <v>12869792</v>
      </c>
      <c r="N12" s="51">
        <f t="shared" si="0"/>
        <v>584876</v>
      </c>
      <c r="O12" s="51">
        <f t="shared" si="0"/>
        <v>908</v>
      </c>
      <c r="P12" s="51">
        <f t="shared" si="0"/>
        <v>2872234</v>
      </c>
      <c r="R12" s="171"/>
    </row>
    <row r="13" spans="1:16" ht="17.25" customHeight="1">
      <c r="A13" s="88"/>
      <c r="B13" s="197"/>
      <c r="C13" s="198"/>
      <c r="D13" s="198"/>
      <c r="E13" s="198"/>
      <c r="F13" s="198"/>
      <c r="G13" s="198"/>
      <c r="H13" s="198"/>
      <c r="I13" s="229"/>
      <c r="J13" s="198"/>
      <c r="K13" s="198"/>
      <c r="L13" s="198"/>
      <c r="M13" s="198"/>
      <c r="N13" s="198"/>
      <c r="O13" s="198"/>
      <c r="P13" s="198"/>
    </row>
    <row r="14" spans="1:18" ht="17.25" customHeight="1">
      <c r="A14" s="87" t="s">
        <v>338</v>
      </c>
      <c r="B14" s="230">
        <v>173134195</v>
      </c>
      <c r="C14" s="230">
        <v>170264541</v>
      </c>
      <c r="D14" s="230">
        <v>2869654</v>
      </c>
      <c r="E14" s="230">
        <v>1336531</v>
      </c>
      <c r="F14" s="185">
        <f aca="true" t="shared" si="1" ref="F14:F23">D14-E14</f>
        <v>1533123</v>
      </c>
      <c r="G14" s="231">
        <v>1.5</v>
      </c>
      <c r="H14" s="231">
        <v>80.5</v>
      </c>
      <c r="I14" s="232">
        <v>0.74</v>
      </c>
      <c r="J14" s="230">
        <v>74129672</v>
      </c>
      <c r="K14" s="230">
        <v>2293543</v>
      </c>
      <c r="L14" s="230">
        <v>574962</v>
      </c>
      <c r="M14" s="230">
        <v>5356097</v>
      </c>
      <c r="N14" s="230">
        <v>67259</v>
      </c>
      <c r="O14" s="230">
        <v>908</v>
      </c>
      <c r="P14" s="230">
        <v>797181</v>
      </c>
      <c r="R14" s="131"/>
    </row>
    <row r="15" spans="1:18" ht="17.25" customHeight="1">
      <c r="A15" s="87" t="s">
        <v>339</v>
      </c>
      <c r="B15" s="230">
        <v>37765294</v>
      </c>
      <c r="C15" s="230">
        <v>37544739</v>
      </c>
      <c r="D15" s="230">
        <v>220555</v>
      </c>
      <c r="E15" s="230">
        <v>74816</v>
      </c>
      <c r="F15" s="185">
        <f t="shared" si="1"/>
        <v>145739</v>
      </c>
      <c r="G15" s="231">
        <v>0.8</v>
      </c>
      <c r="H15" s="231">
        <v>104.1</v>
      </c>
      <c r="I15" s="232">
        <v>0.47</v>
      </c>
      <c r="J15" s="230">
        <v>9103923</v>
      </c>
      <c r="K15" s="230">
        <v>531581</v>
      </c>
      <c r="L15" s="230">
        <v>57203</v>
      </c>
      <c r="M15" s="230">
        <v>715381</v>
      </c>
      <c r="N15" s="230">
        <v>30385</v>
      </c>
      <c r="O15" s="233" t="s">
        <v>110</v>
      </c>
      <c r="P15" s="230">
        <v>207627</v>
      </c>
      <c r="R15" s="131"/>
    </row>
    <row r="16" spans="1:18" ht="17.25" customHeight="1">
      <c r="A16" s="87" t="s">
        <v>340</v>
      </c>
      <c r="B16" s="230">
        <v>42053779</v>
      </c>
      <c r="C16" s="230">
        <v>41548736</v>
      </c>
      <c r="D16" s="230">
        <v>505043</v>
      </c>
      <c r="E16" s="230">
        <v>159950</v>
      </c>
      <c r="F16" s="185">
        <f t="shared" si="1"/>
        <v>345093</v>
      </c>
      <c r="G16" s="231">
        <v>1.5</v>
      </c>
      <c r="H16" s="231">
        <v>91.7</v>
      </c>
      <c r="I16" s="232">
        <v>0.68</v>
      </c>
      <c r="J16" s="230">
        <v>14955357</v>
      </c>
      <c r="K16" s="230">
        <v>653508</v>
      </c>
      <c r="L16" s="230">
        <v>114803</v>
      </c>
      <c r="M16" s="230">
        <v>1191717</v>
      </c>
      <c r="N16" s="230">
        <v>91005</v>
      </c>
      <c r="O16" s="233" t="s">
        <v>110</v>
      </c>
      <c r="P16" s="230">
        <v>238191</v>
      </c>
      <c r="R16" s="131"/>
    </row>
    <row r="17" spans="1:18" ht="17.25" customHeight="1">
      <c r="A17" s="87" t="s">
        <v>341</v>
      </c>
      <c r="B17" s="230">
        <v>14986161</v>
      </c>
      <c r="C17" s="230">
        <v>14510121</v>
      </c>
      <c r="D17" s="230">
        <v>476040</v>
      </c>
      <c r="E17" s="230">
        <v>174628</v>
      </c>
      <c r="F17" s="185">
        <f t="shared" si="1"/>
        <v>301412</v>
      </c>
      <c r="G17" s="231">
        <v>3.9</v>
      </c>
      <c r="H17" s="231">
        <v>95.5</v>
      </c>
      <c r="I17" s="232">
        <v>0.3</v>
      </c>
      <c r="J17" s="230">
        <v>2336755</v>
      </c>
      <c r="K17" s="230">
        <v>200155</v>
      </c>
      <c r="L17" s="230">
        <v>18519</v>
      </c>
      <c r="M17" s="230">
        <v>259154</v>
      </c>
      <c r="N17" s="233" t="s">
        <v>485</v>
      </c>
      <c r="O17" s="233" t="s">
        <v>485</v>
      </c>
      <c r="P17" s="230">
        <v>81331</v>
      </c>
      <c r="R17" s="131"/>
    </row>
    <row r="18" spans="1:18" ht="17.25" customHeight="1">
      <c r="A18" s="87" t="s">
        <v>342</v>
      </c>
      <c r="B18" s="230">
        <v>14423162</v>
      </c>
      <c r="C18" s="230">
        <v>14310503</v>
      </c>
      <c r="D18" s="230">
        <v>112659</v>
      </c>
      <c r="E18" s="230">
        <v>3338</v>
      </c>
      <c r="F18" s="185">
        <f t="shared" si="1"/>
        <v>109321</v>
      </c>
      <c r="G18" s="231">
        <v>1.6</v>
      </c>
      <c r="H18" s="231">
        <v>100.6</v>
      </c>
      <c r="I18" s="232">
        <v>0.24</v>
      </c>
      <c r="J18" s="230">
        <v>1672501</v>
      </c>
      <c r="K18" s="230">
        <v>190481</v>
      </c>
      <c r="L18" s="230">
        <v>14881</v>
      </c>
      <c r="M18" s="230">
        <v>204040</v>
      </c>
      <c r="N18" s="233" t="s">
        <v>485</v>
      </c>
      <c r="O18" s="233" t="s">
        <v>485</v>
      </c>
      <c r="P18" s="230">
        <v>82837</v>
      </c>
      <c r="R18" s="131"/>
    </row>
    <row r="19" spans="1:18" ht="17.25" customHeight="1">
      <c r="A19" s="87" t="s">
        <v>343</v>
      </c>
      <c r="B19" s="230">
        <v>22978004</v>
      </c>
      <c r="C19" s="230">
        <v>22724745</v>
      </c>
      <c r="D19" s="230">
        <v>253259</v>
      </c>
      <c r="E19" s="230">
        <v>20966</v>
      </c>
      <c r="F19" s="185">
        <f t="shared" si="1"/>
        <v>232293</v>
      </c>
      <c r="G19" s="231">
        <v>1.6</v>
      </c>
      <c r="H19" s="231">
        <v>90.5</v>
      </c>
      <c r="I19" s="232">
        <v>0.62</v>
      </c>
      <c r="J19" s="230">
        <v>8169419</v>
      </c>
      <c r="K19" s="230">
        <v>430181</v>
      </c>
      <c r="L19" s="230">
        <v>60762</v>
      </c>
      <c r="M19" s="230">
        <v>702172</v>
      </c>
      <c r="N19" s="230">
        <v>138807</v>
      </c>
      <c r="O19" s="233" t="s">
        <v>485</v>
      </c>
      <c r="P19" s="230">
        <v>164917</v>
      </c>
      <c r="R19" s="131"/>
    </row>
    <row r="20" spans="1:18" ht="17.25" customHeight="1">
      <c r="A20" s="87" t="s">
        <v>344</v>
      </c>
      <c r="B20" s="230">
        <v>10771197</v>
      </c>
      <c r="C20" s="230">
        <v>10738301</v>
      </c>
      <c r="D20" s="230">
        <v>32896</v>
      </c>
      <c r="E20" s="230">
        <v>2248</v>
      </c>
      <c r="F20" s="185">
        <f t="shared" si="1"/>
        <v>30648</v>
      </c>
      <c r="G20" s="231">
        <v>0.5</v>
      </c>
      <c r="H20" s="231">
        <v>94.4</v>
      </c>
      <c r="I20" s="232">
        <v>0.44</v>
      </c>
      <c r="J20" s="230">
        <v>2701188</v>
      </c>
      <c r="K20" s="230">
        <v>191830</v>
      </c>
      <c r="L20" s="230">
        <v>23737</v>
      </c>
      <c r="M20" s="230">
        <v>265091</v>
      </c>
      <c r="N20" s="230">
        <v>15746</v>
      </c>
      <c r="O20" s="233" t="s">
        <v>485</v>
      </c>
      <c r="P20" s="230">
        <v>78208</v>
      </c>
      <c r="R20" s="131"/>
    </row>
    <row r="21" spans="1:18" ht="17.25" customHeight="1">
      <c r="A21" s="87" t="s">
        <v>345</v>
      </c>
      <c r="B21" s="230">
        <v>14740494</v>
      </c>
      <c r="C21" s="230">
        <v>14229167</v>
      </c>
      <c r="D21" s="230">
        <v>511327</v>
      </c>
      <c r="E21" s="230">
        <v>214321</v>
      </c>
      <c r="F21" s="185">
        <f t="shared" si="1"/>
        <v>297006</v>
      </c>
      <c r="G21" s="231">
        <v>3.7</v>
      </c>
      <c r="H21" s="231">
        <v>90.2</v>
      </c>
      <c r="I21" s="232">
        <v>0.49</v>
      </c>
      <c r="J21" s="230">
        <v>3634783</v>
      </c>
      <c r="K21" s="230">
        <v>220316</v>
      </c>
      <c r="L21" s="230">
        <v>33993</v>
      </c>
      <c r="M21" s="230">
        <v>351736</v>
      </c>
      <c r="N21" s="230">
        <v>58679</v>
      </c>
      <c r="O21" s="233" t="s">
        <v>485</v>
      </c>
      <c r="P21" s="230">
        <v>84895</v>
      </c>
      <c r="R21" s="131"/>
    </row>
    <row r="22" spans="1:18" ht="17.25" customHeight="1">
      <c r="A22" s="87" t="s">
        <v>370</v>
      </c>
      <c r="B22" s="230">
        <v>57025910</v>
      </c>
      <c r="C22" s="230">
        <v>54766014</v>
      </c>
      <c r="D22" s="230">
        <v>2259896</v>
      </c>
      <c r="E22" s="230">
        <v>220600</v>
      </c>
      <c r="F22" s="185">
        <f t="shared" si="1"/>
        <v>2039296</v>
      </c>
      <c r="G22" s="231">
        <v>7.8</v>
      </c>
      <c r="H22" s="231">
        <v>94.2</v>
      </c>
      <c r="I22" s="232">
        <v>0.56</v>
      </c>
      <c r="J22" s="230">
        <v>15182152</v>
      </c>
      <c r="K22" s="230">
        <v>700753</v>
      </c>
      <c r="L22" s="230">
        <v>116084</v>
      </c>
      <c r="M22" s="230">
        <v>1146793</v>
      </c>
      <c r="N22" s="233" t="s">
        <v>485</v>
      </c>
      <c r="O22" s="233" t="s">
        <v>485</v>
      </c>
      <c r="P22" s="230">
        <v>274347</v>
      </c>
      <c r="R22" s="131"/>
    </row>
    <row r="23" spans="1:18" ht="17.25" customHeight="1">
      <c r="A23" s="87" t="s">
        <v>371</v>
      </c>
      <c r="B23" s="230">
        <v>25057933</v>
      </c>
      <c r="C23" s="230">
        <v>23871134</v>
      </c>
      <c r="D23" s="230">
        <v>1186799</v>
      </c>
      <c r="E23" s="230">
        <v>238318</v>
      </c>
      <c r="F23" s="185">
        <f t="shared" si="1"/>
        <v>948481</v>
      </c>
      <c r="G23" s="231">
        <v>9</v>
      </c>
      <c r="H23" s="231">
        <v>92.8</v>
      </c>
      <c r="I23" s="232">
        <v>0.62</v>
      </c>
      <c r="J23" s="230">
        <v>6358144</v>
      </c>
      <c r="K23" s="230">
        <v>350090</v>
      </c>
      <c r="L23" s="230">
        <v>48516</v>
      </c>
      <c r="M23" s="230">
        <v>480961</v>
      </c>
      <c r="N23" s="230">
        <v>64394</v>
      </c>
      <c r="O23" s="233" t="s">
        <v>485</v>
      </c>
      <c r="P23" s="230">
        <v>143546</v>
      </c>
      <c r="R23" s="131"/>
    </row>
    <row r="24" spans="1:18" s="170" customFormat="1" ht="17.25" customHeight="1">
      <c r="A24" s="144" t="s">
        <v>346</v>
      </c>
      <c r="B24" s="235">
        <f>SUM(B14:B23)</f>
        <v>412936129</v>
      </c>
      <c r="C24" s="235">
        <f>SUM(C14:C23)</f>
        <v>404508001</v>
      </c>
      <c r="D24" s="235">
        <f>SUM(D14:D23)</f>
        <v>8428128</v>
      </c>
      <c r="E24" s="235">
        <f>SUM(E14:E23)</f>
        <v>2445716</v>
      </c>
      <c r="F24" s="235">
        <f>SUM(F14:F23)</f>
        <v>5982412</v>
      </c>
      <c r="G24" s="236">
        <v>3.19</v>
      </c>
      <c r="H24" s="236">
        <v>93.45</v>
      </c>
      <c r="I24" s="237">
        <v>0.5159999999999999</v>
      </c>
      <c r="J24" s="235">
        <f aca="true" t="shared" si="2" ref="J24:P24">SUM(J14:J23)</f>
        <v>138243894</v>
      </c>
      <c r="K24" s="235">
        <f t="shared" si="2"/>
        <v>5762438</v>
      </c>
      <c r="L24" s="235">
        <f t="shared" si="2"/>
        <v>1063460</v>
      </c>
      <c r="M24" s="235">
        <f t="shared" si="2"/>
        <v>10673142</v>
      </c>
      <c r="N24" s="235">
        <f t="shared" si="2"/>
        <v>466275</v>
      </c>
      <c r="O24" s="235">
        <f t="shared" si="2"/>
        <v>908</v>
      </c>
      <c r="P24" s="235">
        <f t="shared" si="2"/>
        <v>2153080</v>
      </c>
      <c r="R24" s="172"/>
    </row>
    <row r="25" spans="1:18" ht="17.25" customHeight="1">
      <c r="A25" s="87"/>
      <c r="B25" s="230"/>
      <c r="C25" s="230"/>
      <c r="D25" s="230"/>
      <c r="E25" s="230"/>
      <c r="F25" s="230"/>
      <c r="G25" s="231"/>
      <c r="H25" s="231"/>
      <c r="I25" s="232"/>
      <c r="J25" s="230"/>
      <c r="K25" s="230"/>
      <c r="L25" s="230"/>
      <c r="M25" s="230"/>
      <c r="N25" s="230"/>
      <c r="O25" s="230"/>
      <c r="P25" s="230"/>
      <c r="R25" s="131"/>
    </row>
    <row r="26" spans="1:18" ht="17.25" customHeight="1">
      <c r="A26" s="87" t="s">
        <v>347</v>
      </c>
      <c r="B26" s="230">
        <v>5816731</v>
      </c>
      <c r="C26" s="230">
        <v>5711303</v>
      </c>
      <c r="D26" s="230">
        <v>105428</v>
      </c>
      <c r="E26" s="230">
        <v>10276</v>
      </c>
      <c r="F26" s="185">
        <f aca="true" t="shared" si="3" ref="F26:F37">D26-E26</f>
        <v>95152</v>
      </c>
      <c r="G26" s="234">
        <v>3.5</v>
      </c>
      <c r="H26" s="231">
        <v>96.2</v>
      </c>
      <c r="I26" s="232">
        <v>0.39</v>
      </c>
      <c r="J26" s="230">
        <v>1077317</v>
      </c>
      <c r="K26" s="230">
        <v>70962</v>
      </c>
      <c r="L26" s="230">
        <v>7481</v>
      </c>
      <c r="M26" s="230">
        <v>108415</v>
      </c>
      <c r="N26" s="233" t="s">
        <v>485</v>
      </c>
      <c r="O26" s="233" t="s">
        <v>485</v>
      </c>
      <c r="P26" s="230">
        <v>28241</v>
      </c>
      <c r="R26" s="131"/>
    </row>
    <row r="27" spans="1:18" ht="17.25" customHeight="1">
      <c r="A27" s="87" t="s">
        <v>348</v>
      </c>
      <c r="B27" s="230">
        <v>4175170</v>
      </c>
      <c r="C27" s="230">
        <v>4086663</v>
      </c>
      <c r="D27" s="230">
        <v>88507</v>
      </c>
      <c r="E27" s="230">
        <v>0</v>
      </c>
      <c r="F27" s="185">
        <f t="shared" si="3"/>
        <v>88507</v>
      </c>
      <c r="G27" s="231">
        <v>5.3</v>
      </c>
      <c r="H27" s="231">
        <v>79.7</v>
      </c>
      <c r="I27" s="232">
        <v>0.7</v>
      </c>
      <c r="J27" s="230">
        <v>1296188</v>
      </c>
      <c r="K27" s="230">
        <v>32486</v>
      </c>
      <c r="L27" s="230">
        <v>5069</v>
      </c>
      <c r="M27" s="230">
        <v>70422</v>
      </c>
      <c r="N27" s="233" t="s">
        <v>485</v>
      </c>
      <c r="O27" s="233" t="s">
        <v>485</v>
      </c>
      <c r="P27" s="230">
        <v>12659</v>
      </c>
      <c r="R27" s="131"/>
    </row>
    <row r="28" spans="1:18" ht="17.25" customHeight="1">
      <c r="A28" s="87" t="s">
        <v>349</v>
      </c>
      <c r="B28" s="230">
        <v>17422940</v>
      </c>
      <c r="C28" s="230">
        <v>17169208</v>
      </c>
      <c r="D28" s="230">
        <v>253732</v>
      </c>
      <c r="E28" s="230">
        <v>97059</v>
      </c>
      <c r="F28" s="185">
        <f t="shared" si="3"/>
        <v>156673</v>
      </c>
      <c r="G28" s="231">
        <v>2</v>
      </c>
      <c r="H28" s="231">
        <v>88.3</v>
      </c>
      <c r="I28" s="232">
        <v>0.83</v>
      </c>
      <c r="J28" s="230">
        <v>5884394</v>
      </c>
      <c r="K28" s="230">
        <v>238469</v>
      </c>
      <c r="L28" s="230">
        <v>50436</v>
      </c>
      <c r="M28" s="230">
        <v>496268</v>
      </c>
      <c r="N28" s="233" t="s">
        <v>485</v>
      </c>
      <c r="O28" s="233" t="s">
        <v>485</v>
      </c>
      <c r="P28" s="230">
        <v>84630</v>
      </c>
      <c r="R28" s="131"/>
    </row>
    <row r="29" spans="1:18" ht="17.25" customHeight="1">
      <c r="A29" s="87" t="s">
        <v>350</v>
      </c>
      <c r="B29" s="230">
        <v>15577255</v>
      </c>
      <c r="C29" s="230">
        <v>15100043</v>
      </c>
      <c r="D29" s="230">
        <v>477212</v>
      </c>
      <c r="E29" s="230">
        <v>293617</v>
      </c>
      <c r="F29" s="185">
        <f t="shared" si="3"/>
        <v>183595</v>
      </c>
      <c r="G29" s="231">
        <v>2.5</v>
      </c>
      <c r="H29" s="231">
        <v>86.3</v>
      </c>
      <c r="I29" s="232">
        <v>0.45</v>
      </c>
      <c r="J29" s="230">
        <v>3156229</v>
      </c>
      <c r="K29" s="230">
        <v>222813</v>
      </c>
      <c r="L29" s="230">
        <v>33611</v>
      </c>
      <c r="M29" s="230">
        <v>290163</v>
      </c>
      <c r="N29" s="230">
        <v>21737</v>
      </c>
      <c r="O29" s="233" t="s">
        <v>485</v>
      </c>
      <c r="P29" s="230">
        <v>86630</v>
      </c>
      <c r="R29" s="131"/>
    </row>
    <row r="30" spans="1:18" ht="17.25" customHeight="1">
      <c r="A30" s="87" t="s">
        <v>351</v>
      </c>
      <c r="B30" s="230">
        <v>7723643</v>
      </c>
      <c r="C30" s="230">
        <v>7625494</v>
      </c>
      <c r="D30" s="230">
        <v>98149</v>
      </c>
      <c r="E30" s="230">
        <v>27138</v>
      </c>
      <c r="F30" s="185">
        <f t="shared" si="3"/>
        <v>71011</v>
      </c>
      <c r="G30" s="231">
        <v>1.5</v>
      </c>
      <c r="H30" s="231">
        <v>88.6</v>
      </c>
      <c r="I30" s="232">
        <v>0.51</v>
      </c>
      <c r="J30" s="230">
        <v>2275899</v>
      </c>
      <c r="K30" s="230">
        <v>135993</v>
      </c>
      <c r="L30" s="230">
        <v>28793</v>
      </c>
      <c r="M30" s="230">
        <v>222990</v>
      </c>
      <c r="N30" s="233" t="s">
        <v>485</v>
      </c>
      <c r="O30" s="233" t="s">
        <v>485</v>
      </c>
      <c r="P30" s="230">
        <v>47781</v>
      </c>
      <c r="R30" s="131"/>
    </row>
    <row r="31" spans="1:18" ht="17.25" customHeight="1">
      <c r="A31" s="87" t="s">
        <v>352</v>
      </c>
      <c r="B31" s="230">
        <v>6648685</v>
      </c>
      <c r="C31" s="230">
        <v>6542412</v>
      </c>
      <c r="D31" s="230">
        <v>106273</v>
      </c>
      <c r="E31" s="230">
        <v>42311</v>
      </c>
      <c r="F31" s="185">
        <f t="shared" si="3"/>
        <v>63962</v>
      </c>
      <c r="G31" s="231">
        <v>1.9</v>
      </c>
      <c r="H31" s="231">
        <v>99.3</v>
      </c>
      <c r="I31" s="232">
        <v>0.23</v>
      </c>
      <c r="J31" s="230">
        <v>716269</v>
      </c>
      <c r="K31" s="230">
        <v>91497</v>
      </c>
      <c r="L31" s="230">
        <v>7448</v>
      </c>
      <c r="M31" s="230">
        <v>87321</v>
      </c>
      <c r="N31" s="233" t="s">
        <v>485</v>
      </c>
      <c r="O31" s="233" t="s">
        <v>485</v>
      </c>
      <c r="P31" s="230">
        <v>39712</v>
      </c>
      <c r="R31" s="131"/>
    </row>
    <row r="32" spans="1:18" ht="17.25" customHeight="1">
      <c r="A32" s="87" t="s">
        <v>353</v>
      </c>
      <c r="B32" s="230">
        <v>9612311</v>
      </c>
      <c r="C32" s="230">
        <v>9415506</v>
      </c>
      <c r="D32" s="230">
        <v>196805</v>
      </c>
      <c r="E32" s="230">
        <v>149603</v>
      </c>
      <c r="F32" s="185">
        <f t="shared" si="3"/>
        <v>47202</v>
      </c>
      <c r="G32" s="231">
        <v>1</v>
      </c>
      <c r="H32" s="231">
        <v>93.9</v>
      </c>
      <c r="I32" s="232">
        <v>0.82</v>
      </c>
      <c r="J32" s="230">
        <v>3455754</v>
      </c>
      <c r="K32" s="230">
        <v>156623</v>
      </c>
      <c r="L32" s="230">
        <v>13554</v>
      </c>
      <c r="M32" s="230">
        <v>166902</v>
      </c>
      <c r="N32" s="230">
        <v>34066</v>
      </c>
      <c r="O32" s="233" t="s">
        <v>485</v>
      </c>
      <c r="P32" s="230">
        <v>68141</v>
      </c>
      <c r="R32" s="131"/>
    </row>
    <row r="33" spans="1:18" ht="17.25" customHeight="1">
      <c r="A33" s="87" t="s">
        <v>354</v>
      </c>
      <c r="B33" s="230">
        <v>10765612</v>
      </c>
      <c r="C33" s="230">
        <v>10481789</v>
      </c>
      <c r="D33" s="230">
        <v>283823</v>
      </c>
      <c r="E33" s="230">
        <v>198572</v>
      </c>
      <c r="F33" s="185">
        <f t="shared" si="3"/>
        <v>85251</v>
      </c>
      <c r="G33" s="231">
        <v>1.8</v>
      </c>
      <c r="H33" s="231">
        <v>89.5</v>
      </c>
      <c r="I33" s="232">
        <v>0.36</v>
      </c>
      <c r="J33" s="230">
        <v>1606013</v>
      </c>
      <c r="K33" s="230">
        <v>142076</v>
      </c>
      <c r="L33" s="230">
        <v>13675</v>
      </c>
      <c r="M33" s="230">
        <v>147564</v>
      </c>
      <c r="N33" s="230">
        <v>44026</v>
      </c>
      <c r="O33" s="233" t="s">
        <v>485</v>
      </c>
      <c r="P33" s="230">
        <v>60722</v>
      </c>
      <c r="R33" s="131"/>
    </row>
    <row r="34" spans="1:18" ht="17.25" customHeight="1">
      <c r="A34" s="87" t="s">
        <v>355</v>
      </c>
      <c r="B34" s="230">
        <v>12859242</v>
      </c>
      <c r="C34" s="230">
        <v>12427380</v>
      </c>
      <c r="D34" s="230">
        <v>431862</v>
      </c>
      <c r="E34" s="230">
        <v>120578</v>
      </c>
      <c r="F34" s="185">
        <f t="shared" si="3"/>
        <v>311284</v>
      </c>
      <c r="G34" s="231">
        <v>5.3</v>
      </c>
      <c r="H34" s="231">
        <v>86.9</v>
      </c>
      <c r="I34" s="232">
        <v>0.29</v>
      </c>
      <c r="J34" s="230">
        <v>1568981</v>
      </c>
      <c r="K34" s="230">
        <v>183149</v>
      </c>
      <c r="L34" s="230">
        <v>15376</v>
      </c>
      <c r="M34" s="230">
        <v>178442</v>
      </c>
      <c r="N34" s="233" t="s">
        <v>485</v>
      </c>
      <c r="O34" s="233" t="s">
        <v>485</v>
      </c>
      <c r="P34" s="230">
        <v>74967</v>
      </c>
      <c r="R34" s="131"/>
    </row>
    <row r="35" spans="1:18" ht="17.25" customHeight="1">
      <c r="A35" s="87" t="s">
        <v>356</v>
      </c>
      <c r="B35" s="230">
        <v>6282680</v>
      </c>
      <c r="C35" s="230">
        <v>6176974</v>
      </c>
      <c r="D35" s="230">
        <v>105706</v>
      </c>
      <c r="E35" s="230">
        <v>13634</v>
      </c>
      <c r="F35" s="185">
        <f t="shared" si="3"/>
        <v>92072</v>
      </c>
      <c r="G35" s="231">
        <v>2.4</v>
      </c>
      <c r="H35" s="231">
        <v>92.3</v>
      </c>
      <c r="I35" s="232">
        <v>0.28</v>
      </c>
      <c r="J35" s="230">
        <v>1061655</v>
      </c>
      <c r="K35" s="230">
        <v>119181</v>
      </c>
      <c r="L35" s="230">
        <v>8955</v>
      </c>
      <c r="M35" s="230">
        <v>115509</v>
      </c>
      <c r="N35" s="230">
        <v>18772</v>
      </c>
      <c r="O35" s="233" t="s">
        <v>485</v>
      </c>
      <c r="P35" s="230">
        <v>51494</v>
      </c>
      <c r="R35" s="131"/>
    </row>
    <row r="36" spans="1:18" ht="17.25" customHeight="1">
      <c r="A36" s="87" t="s">
        <v>357</v>
      </c>
      <c r="B36" s="230">
        <v>7903856</v>
      </c>
      <c r="C36" s="230">
        <v>7675024</v>
      </c>
      <c r="D36" s="230">
        <v>228832</v>
      </c>
      <c r="E36" s="230">
        <v>206487</v>
      </c>
      <c r="F36" s="185">
        <f t="shared" si="3"/>
        <v>22345</v>
      </c>
      <c r="G36" s="231">
        <v>0.7</v>
      </c>
      <c r="H36" s="231">
        <v>91.8</v>
      </c>
      <c r="I36" s="232">
        <v>0.19</v>
      </c>
      <c r="J36" s="230">
        <v>564318</v>
      </c>
      <c r="K36" s="230">
        <v>104970</v>
      </c>
      <c r="L36" s="230">
        <v>5940</v>
      </c>
      <c r="M36" s="230">
        <v>77380</v>
      </c>
      <c r="N36" s="233" t="s">
        <v>485</v>
      </c>
      <c r="O36" s="233" t="s">
        <v>485</v>
      </c>
      <c r="P36" s="230">
        <v>47993</v>
      </c>
      <c r="R36" s="131"/>
    </row>
    <row r="37" spans="1:18" ht="17.25" customHeight="1">
      <c r="A37" s="87" t="s">
        <v>358</v>
      </c>
      <c r="B37" s="230">
        <v>17930696</v>
      </c>
      <c r="C37" s="230">
        <v>17678394</v>
      </c>
      <c r="D37" s="230">
        <v>252302</v>
      </c>
      <c r="E37" s="230">
        <v>2270</v>
      </c>
      <c r="F37" s="185">
        <f t="shared" si="3"/>
        <v>250032</v>
      </c>
      <c r="G37" s="231">
        <v>2.9</v>
      </c>
      <c r="H37" s="231">
        <v>102.1</v>
      </c>
      <c r="I37" s="232">
        <v>0.21</v>
      </c>
      <c r="J37" s="230">
        <v>1682141</v>
      </c>
      <c r="K37" s="230">
        <v>251090</v>
      </c>
      <c r="L37" s="230">
        <v>16966</v>
      </c>
      <c r="M37" s="230">
        <v>235274</v>
      </c>
      <c r="N37" s="233" t="s">
        <v>485</v>
      </c>
      <c r="O37" s="233" t="s">
        <v>485</v>
      </c>
      <c r="P37" s="230">
        <v>116184</v>
      </c>
      <c r="R37" s="131"/>
    </row>
    <row r="38" spans="1:18" s="170" customFormat="1" ht="17.25" customHeight="1">
      <c r="A38" s="144" t="s">
        <v>359</v>
      </c>
      <c r="B38" s="238">
        <f>SUM(B26:B37)</f>
        <v>122718821</v>
      </c>
      <c r="C38" s="239">
        <f>SUM(C26:C37)</f>
        <v>120090190</v>
      </c>
      <c r="D38" s="239">
        <f>SUM(D26:D37)</f>
        <v>2628631</v>
      </c>
      <c r="E38" s="239">
        <f>SUM(E26:E37)</f>
        <v>1161545</v>
      </c>
      <c r="F38" s="239">
        <f>SUM(F26:F37)</f>
        <v>1467086</v>
      </c>
      <c r="G38" s="240">
        <v>2.5666666666666664</v>
      </c>
      <c r="H38" s="240">
        <v>91.24166666666666</v>
      </c>
      <c r="I38" s="241">
        <v>0.4383333333333334</v>
      </c>
      <c r="J38" s="239">
        <f aca="true" t="shared" si="4" ref="J38:P38">SUM(J26:J37)</f>
        <v>24345158</v>
      </c>
      <c r="K38" s="239">
        <f t="shared" si="4"/>
        <v>1749309</v>
      </c>
      <c r="L38" s="239">
        <f t="shared" si="4"/>
        <v>207304</v>
      </c>
      <c r="M38" s="239">
        <f t="shared" si="4"/>
        <v>2196650</v>
      </c>
      <c r="N38" s="239">
        <f t="shared" si="4"/>
        <v>118601</v>
      </c>
      <c r="O38" s="242" t="s">
        <v>486</v>
      </c>
      <c r="P38" s="239">
        <f t="shared" si="4"/>
        <v>719154</v>
      </c>
      <c r="R38" s="172"/>
    </row>
    <row r="39" spans="1:18" s="14" customFormat="1" ht="9" customHeight="1">
      <c r="A39" s="165"/>
      <c r="B39" s="162"/>
      <c r="C39" s="162"/>
      <c r="D39" s="162"/>
      <c r="E39" s="162"/>
      <c r="F39" s="162"/>
      <c r="G39" s="163"/>
      <c r="H39" s="163"/>
      <c r="I39" s="164"/>
      <c r="J39" s="162"/>
      <c r="K39" s="162"/>
      <c r="L39" s="162"/>
      <c r="M39" s="162"/>
      <c r="N39" s="162"/>
      <c r="O39" s="162"/>
      <c r="P39" s="162"/>
      <c r="R39" s="173"/>
    </row>
    <row r="40" spans="1:6" ht="15" customHeight="1">
      <c r="A40" s="4" t="s">
        <v>372</v>
      </c>
      <c r="B40" s="104"/>
      <c r="C40" s="104"/>
      <c r="D40" s="104"/>
      <c r="E40" s="104"/>
      <c r="F40" s="104"/>
    </row>
    <row r="41" spans="1:6" ht="15" customHeight="1">
      <c r="A41" s="30" t="s">
        <v>373</v>
      </c>
      <c r="B41" s="104"/>
      <c r="C41" s="104"/>
      <c r="D41" s="104"/>
      <c r="E41" s="104"/>
      <c r="F41" s="104"/>
    </row>
    <row r="42" ht="15" customHeight="1"/>
  </sheetData>
  <sheetProtection/>
  <mergeCells count="17">
    <mergeCell ref="N5:N6"/>
    <mergeCell ref="O5:O6"/>
    <mergeCell ref="P5:P6"/>
    <mergeCell ref="J5:J6"/>
    <mergeCell ref="K5:K6"/>
    <mergeCell ref="L5:L6"/>
    <mergeCell ref="M5:M6"/>
    <mergeCell ref="A3:P3"/>
    <mergeCell ref="A5:A6"/>
    <mergeCell ref="B5:B6"/>
    <mergeCell ref="C5:C6"/>
    <mergeCell ref="D5:D6"/>
    <mergeCell ref="E5:E6"/>
    <mergeCell ref="F5:F6"/>
    <mergeCell ref="G5:G6"/>
    <mergeCell ref="H5:H6"/>
    <mergeCell ref="I5:I6"/>
  </mergeCells>
  <printOptions/>
  <pageMargins left="0.95" right="0.3937007874015748" top="0.984251968503937" bottom="0.984251968503937" header="0.5118110236220472" footer="0.5118110236220472"/>
  <pageSetup fitToHeight="1" fitToWidth="1" horizontalDpi="300" verticalDpi="300" orientation="landscape" paperSize="8" scale="79" r:id="rId1"/>
</worksheet>
</file>

<file path=xl/worksheets/sheet6.xml><?xml version="1.0" encoding="utf-8"?>
<worksheet xmlns="http://schemas.openxmlformats.org/spreadsheetml/2006/main" xmlns:r="http://schemas.openxmlformats.org/officeDocument/2006/relationships">
  <sheetPr>
    <pageSetUpPr fitToPage="1"/>
  </sheetPr>
  <dimension ref="A1:T61"/>
  <sheetViews>
    <sheetView tabSelected="1" view="pageBreakPreview" zoomScale="60" zoomScalePageLayoutView="0" workbookViewId="0" topLeftCell="A1">
      <selection activeCell="A52" sqref="A52"/>
    </sheetView>
  </sheetViews>
  <sheetFormatPr defaultColWidth="10.59765625" defaultRowHeight="15"/>
  <cols>
    <col min="1" max="1" width="13.69921875" style="4" customWidth="1"/>
    <col min="2" max="2" width="13.09765625" style="4" customWidth="1"/>
    <col min="3" max="3" width="14.69921875" style="4" customWidth="1"/>
    <col min="4" max="5" width="13.09765625" style="4" customWidth="1"/>
    <col min="6" max="6" width="14.59765625" style="4" customWidth="1"/>
    <col min="7" max="7" width="13.09765625" style="4" customWidth="1"/>
    <col min="8" max="8" width="14.59765625" style="4" customWidth="1"/>
    <col min="9" max="9" width="16" style="4" customWidth="1"/>
    <col min="10" max="10" width="14.59765625" style="4" customWidth="1"/>
    <col min="11" max="12" width="13.09765625" style="4" customWidth="1"/>
    <col min="13" max="13" width="14.69921875" style="4" customWidth="1"/>
    <col min="14" max="14" width="13.69921875" style="4" customWidth="1"/>
    <col min="15" max="15" width="14.19921875" style="4" customWidth="1"/>
    <col min="16" max="16" width="15.19921875" style="4" customWidth="1"/>
    <col min="17" max="17" width="10.59765625" style="4" customWidth="1"/>
    <col min="18" max="20" width="13.59765625" style="4" customWidth="1"/>
    <col min="21" max="16384" width="10.59765625" style="4" customWidth="1"/>
  </cols>
  <sheetData>
    <row r="1" spans="1:16" s="2" customFormat="1" ht="19.5" customHeight="1">
      <c r="A1" s="1" t="s">
        <v>375</v>
      </c>
      <c r="B1" s="1"/>
      <c r="P1" s="3" t="s">
        <v>376</v>
      </c>
    </row>
    <row r="2" spans="1:16" s="2" customFormat="1" ht="19.5" customHeight="1">
      <c r="A2" s="1"/>
      <c r="B2" s="1"/>
      <c r="P2" s="3"/>
    </row>
    <row r="3" spans="1:16" ht="19.5" customHeight="1">
      <c r="A3" s="255" t="s">
        <v>377</v>
      </c>
      <c r="B3" s="255"/>
      <c r="C3" s="255"/>
      <c r="D3" s="255"/>
      <c r="E3" s="255"/>
      <c r="F3" s="255"/>
      <c r="G3" s="255"/>
      <c r="H3" s="255"/>
      <c r="I3" s="255"/>
      <c r="J3" s="255"/>
      <c r="K3" s="255"/>
      <c r="L3" s="255"/>
      <c r="M3" s="255"/>
      <c r="N3" s="255"/>
      <c r="O3" s="255"/>
      <c r="P3" s="255"/>
    </row>
    <row r="4" spans="3:16" ht="18" customHeight="1" thickBot="1">
      <c r="C4" s="6"/>
      <c r="D4" s="6"/>
      <c r="E4" s="6"/>
      <c r="F4" s="6"/>
      <c r="G4" s="6"/>
      <c r="H4" s="6"/>
      <c r="I4" s="6"/>
      <c r="J4" s="6"/>
      <c r="K4" s="6"/>
      <c r="L4" s="6"/>
      <c r="M4" s="6"/>
      <c r="N4" s="6"/>
      <c r="O4" s="6"/>
      <c r="P4" s="7" t="s">
        <v>128</v>
      </c>
    </row>
    <row r="5" spans="1:16" s="175" customFormat="1" ht="17.25" customHeight="1">
      <c r="A5" s="289" t="s">
        <v>477</v>
      </c>
      <c r="B5" s="256" t="s">
        <v>478</v>
      </c>
      <c r="C5" s="260" t="s">
        <v>378</v>
      </c>
      <c r="D5" s="256" t="s">
        <v>481</v>
      </c>
      <c r="E5" s="256" t="s">
        <v>379</v>
      </c>
      <c r="F5" s="256" t="s">
        <v>380</v>
      </c>
      <c r="G5" s="260" t="s">
        <v>381</v>
      </c>
      <c r="H5" s="256" t="s">
        <v>382</v>
      </c>
      <c r="I5" s="375" t="s">
        <v>383</v>
      </c>
      <c r="J5" s="377" t="s">
        <v>384</v>
      </c>
      <c r="K5" s="381" t="s">
        <v>385</v>
      </c>
      <c r="L5" s="381" t="s">
        <v>386</v>
      </c>
      <c r="M5" s="381" t="s">
        <v>387</v>
      </c>
      <c r="N5" s="377" t="s">
        <v>388</v>
      </c>
      <c r="O5" s="377" t="s">
        <v>389</v>
      </c>
      <c r="P5" s="379" t="s">
        <v>390</v>
      </c>
    </row>
    <row r="6" spans="1:16" s="175" customFormat="1" ht="17.25" customHeight="1">
      <c r="A6" s="371"/>
      <c r="B6" s="372"/>
      <c r="C6" s="373"/>
      <c r="D6" s="374"/>
      <c r="E6" s="374"/>
      <c r="F6" s="374"/>
      <c r="G6" s="373"/>
      <c r="H6" s="374"/>
      <c r="I6" s="376"/>
      <c r="J6" s="374"/>
      <c r="K6" s="373"/>
      <c r="L6" s="373"/>
      <c r="M6" s="373"/>
      <c r="N6" s="374"/>
      <c r="O6" s="378"/>
      <c r="P6" s="380"/>
    </row>
    <row r="7" spans="1:20" s="175" customFormat="1" ht="17.25" customHeight="1">
      <c r="A7" s="176" t="s">
        <v>479</v>
      </c>
      <c r="B7" s="177">
        <v>5752789</v>
      </c>
      <c r="C7" s="178">
        <v>130746656</v>
      </c>
      <c r="D7" s="178">
        <v>264510</v>
      </c>
      <c r="E7" s="178">
        <v>6851449</v>
      </c>
      <c r="F7" s="178">
        <v>10742915</v>
      </c>
      <c r="G7" s="178">
        <v>2333756</v>
      </c>
      <c r="H7" s="178">
        <v>44654981</v>
      </c>
      <c r="I7" s="178">
        <v>275471</v>
      </c>
      <c r="J7" s="178">
        <v>25615243</v>
      </c>
      <c r="K7" s="178">
        <v>3153425</v>
      </c>
      <c r="L7" s="178">
        <v>740994</v>
      </c>
      <c r="M7" s="178">
        <v>9972437</v>
      </c>
      <c r="N7" s="178">
        <v>11141467</v>
      </c>
      <c r="O7" s="178">
        <v>41001833</v>
      </c>
      <c r="P7" s="178">
        <v>75311400</v>
      </c>
      <c r="R7" s="179"/>
      <c r="S7" s="179"/>
      <c r="T7" s="179"/>
    </row>
    <row r="8" spans="1:20" s="175" customFormat="1" ht="17.25" customHeight="1">
      <c r="A8" s="180">
        <v>13</v>
      </c>
      <c r="B8" s="177">
        <v>5822697</v>
      </c>
      <c r="C8" s="178">
        <v>123045046</v>
      </c>
      <c r="D8" s="178">
        <v>265291</v>
      </c>
      <c r="E8" s="178">
        <v>7304374</v>
      </c>
      <c r="F8" s="178">
        <v>10832115</v>
      </c>
      <c r="G8" s="178">
        <v>2331569</v>
      </c>
      <c r="H8" s="178">
        <v>43155784</v>
      </c>
      <c r="I8" s="178">
        <v>285036</v>
      </c>
      <c r="J8" s="178">
        <v>25805516</v>
      </c>
      <c r="K8" s="178">
        <v>3933522</v>
      </c>
      <c r="L8" s="178">
        <v>646797</v>
      </c>
      <c r="M8" s="178">
        <v>9680818</v>
      </c>
      <c r="N8" s="178">
        <v>13479466</v>
      </c>
      <c r="O8" s="178">
        <v>39382132</v>
      </c>
      <c r="P8" s="178">
        <v>84335706</v>
      </c>
      <c r="R8" s="179"/>
      <c r="S8" s="179"/>
      <c r="T8" s="179"/>
    </row>
    <row r="9" spans="1:20" s="175" customFormat="1" ht="17.25" customHeight="1">
      <c r="A9" s="180">
        <v>14</v>
      </c>
      <c r="B9" s="177">
        <v>5784007</v>
      </c>
      <c r="C9" s="178">
        <v>119165910</v>
      </c>
      <c r="D9" s="178">
        <v>256212</v>
      </c>
      <c r="E9" s="178">
        <v>6949550</v>
      </c>
      <c r="F9" s="178">
        <v>10815489</v>
      </c>
      <c r="G9" s="178">
        <v>2392735</v>
      </c>
      <c r="H9" s="178">
        <v>43635323</v>
      </c>
      <c r="I9" s="178">
        <v>283996</v>
      </c>
      <c r="J9" s="178">
        <v>23513432</v>
      </c>
      <c r="K9" s="178">
        <v>3852169</v>
      </c>
      <c r="L9" s="178">
        <v>778879</v>
      </c>
      <c r="M9" s="178">
        <v>18998706</v>
      </c>
      <c r="N9" s="178">
        <v>10706791</v>
      </c>
      <c r="O9" s="178">
        <v>17160126</v>
      </c>
      <c r="P9" s="178">
        <v>89626906</v>
      </c>
      <c r="R9" s="179"/>
      <c r="S9" s="179"/>
      <c r="T9" s="179"/>
    </row>
    <row r="10" spans="1:20" s="175" customFormat="1" ht="17.25" customHeight="1">
      <c r="A10" s="180">
        <v>15</v>
      </c>
      <c r="B10" s="181">
        <v>5525725</v>
      </c>
      <c r="C10" s="159">
        <v>113342163</v>
      </c>
      <c r="D10" s="159">
        <v>270959</v>
      </c>
      <c r="E10" s="159">
        <v>7421816</v>
      </c>
      <c r="F10" s="159">
        <v>10910084</v>
      </c>
      <c r="G10" s="159">
        <v>2296611</v>
      </c>
      <c r="H10" s="159">
        <v>50009085</v>
      </c>
      <c r="I10" s="159">
        <v>281589</v>
      </c>
      <c r="J10" s="159">
        <v>26615744</v>
      </c>
      <c r="K10" s="159">
        <v>2818791</v>
      </c>
      <c r="L10" s="159">
        <v>867645</v>
      </c>
      <c r="M10" s="159">
        <v>19614721</v>
      </c>
      <c r="N10" s="159">
        <v>10970111</v>
      </c>
      <c r="O10" s="159">
        <v>13433691</v>
      </c>
      <c r="P10" s="159">
        <v>91734235</v>
      </c>
      <c r="R10" s="179"/>
      <c r="S10" s="179"/>
      <c r="T10" s="179"/>
    </row>
    <row r="11" spans="1:20" s="170" customFormat="1" ht="17.25" customHeight="1">
      <c r="A11" s="146">
        <v>16</v>
      </c>
      <c r="B11" s="194">
        <f>SUM(B23,B37)</f>
        <v>5475064</v>
      </c>
      <c r="C11" s="51">
        <f aca="true" t="shared" si="0" ref="C11:P11">SUM(C23,C37)</f>
        <v>112561772</v>
      </c>
      <c r="D11" s="51">
        <f t="shared" si="0"/>
        <v>256630</v>
      </c>
      <c r="E11" s="51">
        <f t="shared" si="0"/>
        <v>6537737</v>
      </c>
      <c r="F11" s="51">
        <f t="shared" si="0"/>
        <v>10940955</v>
      </c>
      <c r="G11" s="51">
        <f t="shared" si="0"/>
        <v>2332488</v>
      </c>
      <c r="H11" s="51">
        <f t="shared" si="0"/>
        <v>46488751</v>
      </c>
      <c r="I11" s="51">
        <f t="shared" si="0"/>
        <v>292591</v>
      </c>
      <c r="J11" s="51">
        <f t="shared" si="0"/>
        <v>21077653</v>
      </c>
      <c r="K11" s="51">
        <f t="shared" si="0"/>
        <v>2816055</v>
      </c>
      <c r="L11" s="51">
        <f t="shared" si="0"/>
        <v>3237991</v>
      </c>
      <c r="M11" s="51">
        <f t="shared" si="0"/>
        <v>33143853</v>
      </c>
      <c r="N11" s="51">
        <f t="shared" si="0"/>
        <v>10005032</v>
      </c>
      <c r="O11" s="51">
        <f t="shared" si="0"/>
        <v>14572423</v>
      </c>
      <c r="P11" s="51">
        <f t="shared" si="0"/>
        <v>77828000</v>
      </c>
      <c r="R11" s="174"/>
      <c r="S11" s="171"/>
      <c r="T11" s="174"/>
    </row>
    <row r="12" spans="1:16" ht="17.25" customHeight="1">
      <c r="A12" s="88"/>
      <c r="B12" s="135"/>
      <c r="C12" s="16"/>
      <c r="D12" s="16"/>
      <c r="E12" s="16"/>
      <c r="F12" s="16"/>
      <c r="G12" s="16"/>
      <c r="H12" s="16"/>
      <c r="I12" s="16"/>
      <c r="J12" s="16"/>
      <c r="K12" s="16"/>
      <c r="L12" s="16"/>
      <c r="M12" s="16"/>
      <c r="N12" s="16"/>
      <c r="O12" s="16"/>
      <c r="P12" s="16"/>
    </row>
    <row r="13" spans="1:20" ht="17.25" customHeight="1">
      <c r="A13" s="87" t="s">
        <v>338</v>
      </c>
      <c r="B13" s="132">
        <v>2692713</v>
      </c>
      <c r="C13" s="132">
        <v>21631375</v>
      </c>
      <c r="D13" s="132">
        <v>117599</v>
      </c>
      <c r="E13" s="132">
        <v>2797707</v>
      </c>
      <c r="F13" s="132">
        <v>2761522</v>
      </c>
      <c r="G13" s="132">
        <v>1593043</v>
      </c>
      <c r="H13" s="132">
        <v>19013736</v>
      </c>
      <c r="I13" s="132">
        <v>18050</v>
      </c>
      <c r="J13" s="132">
        <v>3799327</v>
      </c>
      <c r="K13" s="132">
        <v>985220</v>
      </c>
      <c r="L13" s="132">
        <v>93205</v>
      </c>
      <c r="M13" s="132">
        <v>3004779</v>
      </c>
      <c r="N13" s="132">
        <v>3585610</v>
      </c>
      <c r="O13" s="132">
        <v>2639043</v>
      </c>
      <c r="P13" s="132">
        <v>25005800</v>
      </c>
      <c r="R13" s="131"/>
      <c r="S13" s="131"/>
      <c r="T13" s="131"/>
    </row>
    <row r="14" spans="1:20" ht="17.25" customHeight="1">
      <c r="A14" s="87" t="s">
        <v>339</v>
      </c>
      <c r="B14" s="132">
        <v>237758</v>
      </c>
      <c r="C14" s="132">
        <v>10033572</v>
      </c>
      <c r="D14" s="132">
        <v>10763</v>
      </c>
      <c r="E14" s="132">
        <v>518783</v>
      </c>
      <c r="F14" s="132">
        <v>621051</v>
      </c>
      <c r="G14" s="132">
        <v>52499</v>
      </c>
      <c r="H14" s="132">
        <v>4114556</v>
      </c>
      <c r="I14" s="136" t="s">
        <v>391</v>
      </c>
      <c r="J14" s="132">
        <v>2215528</v>
      </c>
      <c r="K14" s="132">
        <v>141216</v>
      </c>
      <c r="L14" s="132">
        <v>38012</v>
      </c>
      <c r="M14" s="132">
        <v>1650612</v>
      </c>
      <c r="N14" s="132">
        <v>806390</v>
      </c>
      <c r="O14" s="132">
        <v>1018764</v>
      </c>
      <c r="P14" s="132">
        <v>5642200</v>
      </c>
      <c r="R14" s="131"/>
      <c r="S14" s="131"/>
      <c r="T14" s="131"/>
    </row>
    <row r="15" spans="1:20" ht="17.25" customHeight="1">
      <c r="A15" s="87" t="s">
        <v>340</v>
      </c>
      <c r="B15" s="132">
        <v>483743</v>
      </c>
      <c r="C15" s="132">
        <v>6776129</v>
      </c>
      <c r="D15" s="132">
        <v>21986</v>
      </c>
      <c r="E15" s="132">
        <v>959546</v>
      </c>
      <c r="F15" s="132">
        <v>812599</v>
      </c>
      <c r="G15" s="132">
        <v>184886</v>
      </c>
      <c r="H15" s="132">
        <v>5649727</v>
      </c>
      <c r="I15" s="132">
        <v>274541</v>
      </c>
      <c r="J15" s="132">
        <v>1984071</v>
      </c>
      <c r="K15" s="132">
        <v>555624</v>
      </c>
      <c r="L15" s="132">
        <v>22136</v>
      </c>
      <c r="M15" s="132">
        <v>544592</v>
      </c>
      <c r="N15" s="132">
        <v>392773</v>
      </c>
      <c r="O15" s="132">
        <v>772635</v>
      </c>
      <c r="P15" s="132">
        <v>5339100</v>
      </c>
      <c r="R15" s="131"/>
      <c r="S15" s="131"/>
      <c r="T15" s="131"/>
    </row>
    <row r="16" spans="1:20" ht="17.25" customHeight="1">
      <c r="A16" s="87" t="s">
        <v>341</v>
      </c>
      <c r="B16" s="132">
        <v>57948</v>
      </c>
      <c r="C16" s="132">
        <v>5820497</v>
      </c>
      <c r="D16" s="132">
        <v>4523</v>
      </c>
      <c r="E16" s="132">
        <v>67410</v>
      </c>
      <c r="F16" s="132">
        <v>276887</v>
      </c>
      <c r="G16" s="132">
        <v>69307</v>
      </c>
      <c r="H16" s="132">
        <v>1424416</v>
      </c>
      <c r="I16" s="136" t="s">
        <v>391</v>
      </c>
      <c r="J16" s="132">
        <v>848092</v>
      </c>
      <c r="K16" s="132">
        <v>118746</v>
      </c>
      <c r="L16" s="132">
        <v>16323</v>
      </c>
      <c r="M16" s="132">
        <v>509005</v>
      </c>
      <c r="N16" s="132">
        <v>341630</v>
      </c>
      <c r="O16" s="132">
        <v>228299</v>
      </c>
      <c r="P16" s="132">
        <v>2301500</v>
      </c>
      <c r="R16" s="131"/>
      <c r="S16" s="131"/>
      <c r="T16" s="131"/>
    </row>
    <row r="17" spans="1:20" ht="17.25" customHeight="1">
      <c r="A17" s="87" t="s">
        <v>342</v>
      </c>
      <c r="B17" s="132">
        <v>56215</v>
      </c>
      <c r="C17" s="132">
        <v>5592173</v>
      </c>
      <c r="D17" s="132">
        <v>2877</v>
      </c>
      <c r="E17" s="132">
        <v>49722</v>
      </c>
      <c r="F17" s="132">
        <v>201347</v>
      </c>
      <c r="G17" s="132">
        <v>54937</v>
      </c>
      <c r="H17" s="132">
        <v>532719</v>
      </c>
      <c r="I17" s="136" t="s">
        <v>391</v>
      </c>
      <c r="J17" s="132">
        <v>687911</v>
      </c>
      <c r="K17" s="132">
        <v>36132</v>
      </c>
      <c r="L17" s="132">
        <v>2705813</v>
      </c>
      <c r="M17" s="132">
        <v>427303</v>
      </c>
      <c r="N17" s="132">
        <v>49630</v>
      </c>
      <c r="O17" s="132">
        <v>250394</v>
      </c>
      <c r="P17" s="132">
        <v>1606700</v>
      </c>
      <c r="R17" s="131"/>
      <c r="S17" s="131"/>
      <c r="T17" s="131"/>
    </row>
    <row r="18" spans="1:20" ht="17.25" customHeight="1">
      <c r="A18" s="87" t="s">
        <v>343</v>
      </c>
      <c r="B18" s="132">
        <v>237776</v>
      </c>
      <c r="C18" s="132">
        <v>5165518</v>
      </c>
      <c r="D18" s="132">
        <v>13318</v>
      </c>
      <c r="E18" s="132">
        <v>500756</v>
      </c>
      <c r="F18" s="132">
        <v>515710</v>
      </c>
      <c r="G18" s="132">
        <v>100703</v>
      </c>
      <c r="H18" s="132">
        <v>2996323</v>
      </c>
      <c r="I18" s="136" t="s">
        <v>391</v>
      </c>
      <c r="J18" s="132">
        <v>1022662</v>
      </c>
      <c r="K18" s="132">
        <v>40189</v>
      </c>
      <c r="L18" s="132">
        <v>8588</v>
      </c>
      <c r="M18" s="132">
        <v>134779</v>
      </c>
      <c r="N18" s="132">
        <v>127652</v>
      </c>
      <c r="O18" s="132">
        <v>389389</v>
      </c>
      <c r="P18" s="132">
        <v>2039800</v>
      </c>
      <c r="R18" s="131"/>
      <c r="S18" s="131"/>
      <c r="T18" s="131"/>
    </row>
    <row r="19" spans="1:20" ht="17.25" customHeight="1">
      <c r="A19" s="87" t="s">
        <v>344</v>
      </c>
      <c r="B19" s="132">
        <v>87845</v>
      </c>
      <c r="C19" s="132">
        <v>3664274</v>
      </c>
      <c r="D19" s="132">
        <v>5433</v>
      </c>
      <c r="E19" s="132">
        <v>112300</v>
      </c>
      <c r="F19" s="132">
        <v>221591</v>
      </c>
      <c r="G19" s="132">
        <v>16976</v>
      </c>
      <c r="H19" s="132">
        <v>573820</v>
      </c>
      <c r="I19" s="136" t="s">
        <v>391</v>
      </c>
      <c r="J19" s="132">
        <v>550555</v>
      </c>
      <c r="K19" s="132">
        <v>43994</v>
      </c>
      <c r="L19" s="132">
        <v>8529</v>
      </c>
      <c r="M19" s="132">
        <v>369929</v>
      </c>
      <c r="N19" s="132">
        <v>73115</v>
      </c>
      <c r="O19" s="132">
        <v>207279</v>
      </c>
      <c r="P19" s="132">
        <v>1552500</v>
      </c>
      <c r="R19" s="131"/>
      <c r="S19" s="131"/>
      <c r="T19" s="131"/>
    </row>
    <row r="20" spans="1:20" ht="17.25" customHeight="1">
      <c r="A20" s="87" t="s">
        <v>392</v>
      </c>
      <c r="B20" s="132">
        <v>131968</v>
      </c>
      <c r="C20" s="132">
        <v>4615832</v>
      </c>
      <c r="D20" s="132">
        <v>4644</v>
      </c>
      <c r="E20" s="132">
        <v>78036</v>
      </c>
      <c r="F20" s="132">
        <v>406514</v>
      </c>
      <c r="G20" s="132">
        <v>20440</v>
      </c>
      <c r="H20" s="132">
        <v>1074063</v>
      </c>
      <c r="I20" s="136" t="s">
        <v>391</v>
      </c>
      <c r="J20" s="132">
        <v>405558</v>
      </c>
      <c r="K20" s="132">
        <v>17725</v>
      </c>
      <c r="L20" s="132">
        <v>5145</v>
      </c>
      <c r="M20" s="132">
        <v>474690</v>
      </c>
      <c r="N20" s="132">
        <v>142413</v>
      </c>
      <c r="O20" s="132">
        <v>508968</v>
      </c>
      <c r="P20" s="132">
        <v>2459700</v>
      </c>
      <c r="R20" s="131"/>
      <c r="S20" s="131"/>
      <c r="T20" s="131"/>
    </row>
    <row r="21" spans="1:20" ht="17.25" customHeight="1">
      <c r="A21" s="87" t="s">
        <v>370</v>
      </c>
      <c r="B21" s="132">
        <v>511012</v>
      </c>
      <c r="C21" s="132">
        <v>11719709</v>
      </c>
      <c r="D21" s="132">
        <v>21217</v>
      </c>
      <c r="E21" s="132">
        <v>406652</v>
      </c>
      <c r="F21" s="132">
        <v>1398081</v>
      </c>
      <c r="G21" s="132">
        <v>58222</v>
      </c>
      <c r="H21" s="132">
        <v>3212571</v>
      </c>
      <c r="I21" s="136" t="s">
        <v>393</v>
      </c>
      <c r="J21" s="132">
        <v>2243627</v>
      </c>
      <c r="K21" s="132">
        <v>158928</v>
      </c>
      <c r="L21" s="132">
        <v>82783</v>
      </c>
      <c r="M21" s="132">
        <v>7766415</v>
      </c>
      <c r="N21" s="132">
        <v>944920</v>
      </c>
      <c r="O21" s="132">
        <v>2988251</v>
      </c>
      <c r="P21" s="132">
        <v>8057900</v>
      </c>
      <c r="R21" s="131"/>
      <c r="S21" s="131"/>
      <c r="T21" s="131"/>
    </row>
    <row r="22" spans="1:20" ht="17.25" customHeight="1">
      <c r="A22" s="87" t="s">
        <v>374</v>
      </c>
      <c r="B22" s="132">
        <v>208058</v>
      </c>
      <c r="C22" s="132">
        <v>4092554</v>
      </c>
      <c r="D22" s="132">
        <v>8266</v>
      </c>
      <c r="E22" s="132">
        <v>202994</v>
      </c>
      <c r="F22" s="132">
        <v>924700</v>
      </c>
      <c r="G22" s="132">
        <v>25693</v>
      </c>
      <c r="H22" s="132">
        <v>1147876</v>
      </c>
      <c r="I22" s="136" t="s">
        <v>393</v>
      </c>
      <c r="J22" s="132">
        <v>907435</v>
      </c>
      <c r="K22" s="132">
        <v>98917</v>
      </c>
      <c r="L22" s="132">
        <v>95195</v>
      </c>
      <c r="M22" s="132">
        <v>4217939</v>
      </c>
      <c r="N22" s="132">
        <v>1178584</v>
      </c>
      <c r="O22" s="132">
        <v>511341</v>
      </c>
      <c r="P22" s="132">
        <v>3977900</v>
      </c>
      <c r="R22" s="131"/>
      <c r="S22" s="131"/>
      <c r="T22" s="131"/>
    </row>
    <row r="23" spans="1:20" s="170" customFormat="1" ht="17.25" customHeight="1">
      <c r="A23" s="144" t="s">
        <v>346</v>
      </c>
      <c r="B23" s="235">
        <f aca="true" t="shared" si="1" ref="B23:H23">SUM(B13:B22)</f>
        <v>4705036</v>
      </c>
      <c r="C23" s="235">
        <f t="shared" si="1"/>
        <v>79111633</v>
      </c>
      <c r="D23" s="235">
        <f t="shared" si="1"/>
        <v>210626</v>
      </c>
      <c r="E23" s="235">
        <f t="shared" si="1"/>
        <v>5693906</v>
      </c>
      <c r="F23" s="235">
        <f t="shared" si="1"/>
        <v>8140002</v>
      </c>
      <c r="G23" s="235">
        <f t="shared" si="1"/>
        <v>2176706</v>
      </c>
      <c r="H23" s="235">
        <f t="shared" si="1"/>
        <v>39739807</v>
      </c>
      <c r="I23" s="235">
        <f aca="true" t="shared" si="2" ref="I23:P23">SUM(I13:I22)</f>
        <v>292591</v>
      </c>
      <c r="J23" s="235">
        <f t="shared" si="2"/>
        <v>14664766</v>
      </c>
      <c r="K23" s="235">
        <f t="shared" si="2"/>
        <v>2196691</v>
      </c>
      <c r="L23" s="235">
        <f t="shared" si="2"/>
        <v>3075729</v>
      </c>
      <c r="M23" s="235">
        <f t="shared" si="2"/>
        <v>19100043</v>
      </c>
      <c r="N23" s="235">
        <f t="shared" si="2"/>
        <v>7642717</v>
      </c>
      <c r="O23" s="235">
        <f t="shared" si="2"/>
        <v>9514363</v>
      </c>
      <c r="P23" s="235">
        <f t="shared" si="2"/>
        <v>57983100</v>
      </c>
      <c r="R23" s="172"/>
      <c r="S23" s="172"/>
      <c r="T23" s="172"/>
    </row>
    <row r="24" spans="1:20" ht="17.25" customHeight="1">
      <c r="A24" s="87"/>
      <c r="B24" s="132"/>
      <c r="C24" s="132"/>
      <c r="D24" s="132"/>
      <c r="E24" s="132"/>
      <c r="F24" s="132"/>
      <c r="G24" s="132"/>
      <c r="H24" s="132"/>
      <c r="I24" s="132"/>
      <c r="J24" s="132"/>
      <c r="K24" s="132"/>
      <c r="L24" s="132"/>
      <c r="M24" s="132"/>
      <c r="N24" s="132"/>
      <c r="O24" s="132"/>
      <c r="P24" s="132"/>
      <c r="R24" s="131"/>
      <c r="S24" s="131"/>
      <c r="T24" s="131"/>
    </row>
    <row r="25" spans="1:20" ht="17.25" customHeight="1">
      <c r="A25" s="87" t="s">
        <v>347</v>
      </c>
      <c r="B25" s="132">
        <v>23979</v>
      </c>
      <c r="C25" s="132">
        <v>1793490</v>
      </c>
      <c r="D25" s="132">
        <v>1001</v>
      </c>
      <c r="E25" s="132">
        <v>104067</v>
      </c>
      <c r="F25" s="132">
        <v>169704</v>
      </c>
      <c r="G25" s="132">
        <v>11441</v>
      </c>
      <c r="H25" s="132">
        <v>346680</v>
      </c>
      <c r="I25" s="136" t="s">
        <v>393</v>
      </c>
      <c r="J25" s="132">
        <v>328161</v>
      </c>
      <c r="K25" s="132">
        <v>159115</v>
      </c>
      <c r="L25" s="132">
        <v>6448</v>
      </c>
      <c r="M25" s="132">
        <v>592355</v>
      </c>
      <c r="N25" s="132">
        <v>51272</v>
      </c>
      <c r="O25" s="132">
        <v>66717</v>
      </c>
      <c r="P25" s="132">
        <v>867600</v>
      </c>
      <c r="R25" s="131"/>
      <c r="S25" s="131"/>
      <c r="T25" s="131"/>
    </row>
    <row r="26" spans="1:20" ht="17.25" customHeight="1">
      <c r="A26" s="87" t="s">
        <v>348</v>
      </c>
      <c r="B26" s="132">
        <v>18178</v>
      </c>
      <c r="C26" s="132">
        <v>597048</v>
      </c>
      <c r="D26" s="132">
        <v>985</v>
      </c>
      <c r="E26" s="132">
        <v>12411</v>
      </c>
      <c r="F26" s="132">
        <v>167992</v>
      </c>
      <c r="G26" s="132">
        <v>2057</v>
      </c>
      <c r="H26" s="132">
        <v>458653</v>
      </c>
      <c r="I26" s="136" t="s">
        <v>393</v>
      </c>
      <c r="J26" s="132">
        <v>171627</v>
      </c>
      <c r="K26" s="132">
        <v>2777</v>
      </c>
      <c r="L26" s="132">
        <v>6565</v>
      </c>
      <c r="M26" s="132">
        <v>160906</v>
      </c>
      <c r="N26" s="132">
        <v>200803</v>
      </c>
      <c r="O26" s="132">
        <v>165096</v>
      </c>
      <c r="P26" s="132">
        <v>791700</v>
      </c>
      <c r="R26" s="131"/>
      <c r="S26" s="131"/>
      <c r="T26" s="131"/>
    </row>
    <row r="27" spans="1:20" ht="17.25" customHeight="1">
      <c r="A27" s="87" t="s">
        <v>349</v>
      </c>
      <c r="B27" s="132">
        <v>196290</v>
      </c>
      <c r="C27" s="132">
        <v>1198457</v>
      </c>
      <c r="D27" s="132">
        <v>14094</v>
      </c>
      <c r="E27" s="132">
        <v>100429</v>
      </c>
      <c r="F27" s="132">
        <v>344316</v>
      </c>
      <c r="G27" s="132">
        <v>18274</v>
      </c>
      <c r="H27" s="132">
        <v>656734</v>
      </c>
      <c r="I27" s="136" t="s">
        <v>393</v>
      </c>
      <c r="J27" s="132">
        <v>487301</v>
      </c>
      <c r="K27" s="132">
        <v>79143</v>
      </c>
      <c r="L27" s="132">
        <v>3192</v>
      </c>
      <c r="M27" s="132">
        <v>2984714</v>
      </c>
      <c r="N27" s="132">
        <v>250707</v>
      </c>
      <c r="O27" s="132">
        <v>1485970</v>
      </c>
      <c r="P27" s="132">
        <v>2833700</v>
      </c>
      <c r="R27" s="131"/>
      <c r="S27" s="131"/>
      <c r="T27" s="131"/>
    </row>
    <row r="28" spans="1:20" ht="17.25" customHeight="1">
      <c r="A28" s="87" t="s">
        <v>350</v>
      </c>
      <c r="B28" s="132">
        <v>121025</v>
      </c>
      <c r="C28" s="132">
        <v>3830446</v>
      </c>
      <c r="D28" s="132">
        <v>6258</v>
      </c>
      <c r="E28" s="132">
        <v>79462</v>
      </c>
      <c r="F28" s="132">
        <v>459972</v>
      </c>
      <c r="G28" s="132">
        <v>14538</v>
      </c>
      <c r="H28" s="132">
        <v>704312</v>
      </c>
      <c r="I28" s="136" t="s">
        <v>393</v>
      </c>
      <c r="J28" s="132">
        <v>572784</v>
      </c>
      <c r="K28" s="132">
        <v>82602</v>
      </c>
      <c r="L28" s="132">
        <v>1004</v>
      </c>
      <c r="M28" s="132">
        <v>1428588</v>
      </c>
      <c r="N28" s="132">
        <v>266453</v>
      </c>
      <c r="O28" s="132">
        <v>736151</v>
      </c>
      <c r="P28" s="132">
        <v>3452200</v>
      </c>
      <c r="R28" s="131"/>
      <c r="S28" s="131"/>
      <c r="T28" s="131"/>
    </row>
    <row r="29" spans="1:20" ht="17.25" customHeight="1">
      <c r="A29" s="87" t="s">
        <v>351</v>
      </c>
      <c r="B29" s="132">
        <v>97332</v>
      </c>
      <c r="C29" s="132">
        <v>2158299</v>
      </c>
      <c r="D29" s="132">
        <v>5971</v>
      </c>
      <c r="E29" s="132">
        <v>2241</v>
      </c>
      <c r="F29" s="132">
        <v>348417</v>
      </c>
      <c r="G29" s="132">
        <v>13662</v>
      </c>
      <c r="H29" s="132">
        <v>347425</v>
      </c>
      <c r="I29" s="136" t="s">
        <v>393</v>
      </c>
      <c r="J29" s="132">
        <v>305330</v>
      </c>
      <c r="K29" s="132">
        <v>7854</v>
      </c>
      <c r="L29" s="132">
        <v>170</v>
      </c>
      <c r="M29" s="132">
        <v>349525</v>
      </c>
      <c r="N29" s="132">
        <v>91787</v>
      </c>
      <c r="O29" s="132">
        <v>602469</v>
      </c>
      <c r="P29" s="132">
        <v>672900</v>
      </c>
      <c r="R29" s="131"/>
      <c r="S29" s="131"/>
      <c r="T29" s="131"/>
    </row>
    <row r="30" spans="1:20" ht="17.25" customHeight="1">
      <c r="A30" s="87" t="s">
        <v>352</v>
      </c>
      <c r="B30" s="132">
        <v>22379</v>
      </c>
      <c r="C30" s="132">
        <v>2698745</v>
      </c>
      <c r="D30" s="132">
        <v>886</v>
      </c>
      <c r="E30" s="132">
        <v>23655</v>
      </c>
      <c r="F30" s="132">
        <v>112739</v>
      </c>
      <c r="G30" s="132">
        <v>10627</v>
      </c>
      <c r="H30" s="132">
        <v>136756</v>
      </c>
      <c r="I30" s="136" t="s">
        <v>393</v>
      </c>
      <c r="J30" s="132">
        <v>875871</v>
      </c>
      <c r="K30" s="132">
        <v>19100</v>
      </c>
      <c r="L30" s="132">
        <v>210</v>
      </c>
      <c r="M30" s="132">
        <v>974219</v>
      </c>
      <c r="N30" s="132">
        <v>41796</v>
      </c>
      <c r="O30" s="132">
        <v>76180</v>
      </c>
      <c r="P30" s="132">
        <v>711000</v>
      </c>
      <c r="R30" s="131"/>
      <c r="S30" s="131"/>
      <c r="T30" s="131"/>
    </row>
    <row r="31" spans="1:20" ht="17.25" customHeight="1">
      <c r="A31" s="87" t="s">
        <v>353</v>
      </c>
      <c r="B31" s="132">
        <v>80210</v>
      </c>
      <c r="C31" s="132">
        <v>833513</v>
      </c>
      <c r="D31" s="132">
        <v>2215</v>
      </c>
      <c r="E31" s="132">
        <v>98179</v>
      </c>
      <c r="F31" s="132">
        <v>174970</v>
      </c>
      <c r="G31" s="132">
        <v>8195</v>
      </c>
      <c r="H31" s="132">
        <v>1427733</v>
      </c>
      <c r="I31" s="136" t="s">
        <v>393</v>
      </c>
      <c r="J31" s="132">
        <v>300913</v>
      </c>
      <c r="K31" s="132">
        <v>59388</v>
      </c>
      <c r="L31" s="132">
        <v>3843</v>
      </c>
      <c r="M31" s="132">
        <v>1232408</v>
      </c>
      <c r="N31" s="132">
        <v>82331</v>
      </c>
      <c r="O31" s="132">
        <v>352730</v>
      </c>
      <c r="P31" s="132">
        <v>1056500</v>
      </c>
      <c r="R31" s="131"/>
      <c r="S31" s="131"/>
      <c r="T31" s="131"/>
    </row>
    <row r="32" spans="1:20" ht="17.25" customHeight="1">
      <c r="A32" s="87" t="s">
        <v>354</v>
      </c>
      <c r="B32" s="132">
        <v>44650</v>
      </c>
      <c r="C32" s="132">
        <v>3229759</v>
      </c>
      <c r="D32" s="132">
        <v>2529</v>
      </c>
      <c r="E32" s="132">
        <v>52267</v>
      </c>
      <c r="F32" s="132">
        <v>206358</v>
      </c>
      <c r="G32" s="132">
        <v>7614</v>
      </c>
      <c r="H32" s="132">
        <v>453469</v>
      </c>
      <c r="I32" s="136" t="s">
        <v>393</v>
      </c>
      <c r="J32" s="132">
        <v>287027</v>
      </c>
      <c r="K32" s="132">
        <v>18970</v>
      </c>
      <c r="L32" s="132">
        <v>4670</v>
      </c>
      <c r="M32" s="132">
        <v>2093485</v>
      </c>
      <c r="N32" s="132">
        <v>186760</v>
      </c>
      <c r="O32" s="132">
        <v>509802</v>
      </c>
      <c r="P32" s="132">
        <v>1650000</v>
      </c>
      <c r="R32" s="131"/>
      <c r="S32" s="131"/>
      <c r="T32" s="131"/>
    </row>
    <row r="33" spans="1:20" ht="17.25" customHeight="1">
      <c r="A33" s="87" t="s">
        <v>355</v>
      </c>
      <c r="B33" s="132">
        <v>55947</v>
      </c>
      <c r="C33" s="132">
        <v>4405573</v>
      </c>
      <c r="D33" s="132">
        <v>3465</v>
      </c>
      <c r="E33" s="132">
        <v>129898</v>
      </c>
      <c r="F33" s="132">
        <v>291927</v>
      </c>
      <c r="G33" s="132">
        <v>11853</v>
      </c>
      <c r="H33" s="132">
        <v>538189</v>
      </c>
      <c r="I33" s="136" t="s">
        <v>393</v>
      </c>
      <c r="J33" s="132">
        <v>589898</v>
      </c>
      <c r="K33" s="132">
        <v>70113</v>
      </c>
      <c r="L33" s="132">
        <v>106820</v>
      </c>
      <c r="M33" s="132">
        <v>1975374</v>
      </c>
      <c r="N33" s="132">
        <v>724752</v>
      </c>
      <c r="O33" s="132">
        <v>301520</v>
      </c>
      <c r="P33" s="132">
        <v>1628300</v>
      </c>
      <c r="R33" s="131"/>
      <c r="S33" s="131"/>
      <c r="T33" s="131"/>
    </row>
    <row r="34" spans="1:20" ht="17.25" customHeight="1">
      <c r="A34" s="87" t="s">
        <v>356</v>
      </c>
      <c r="B34" s="132">
        <v>32383</v>
      </c>
      <c r="C34" s="132">
        <v>2731997</v>
      </c>
      <c r="D34" s="132">
        <v>2436</v>
      </c>
      <c r="E34" s="132">
        <v>103676</v>
      </c>
      <c r="F34" s="132">
        <v>61479</v>
      </c>
      <c r="G34" s="132">
        <v>6817</v>
      </c>
      <c r="H34" s="132">
        <v>351470</v>
      </c>
      <c r="I34" s="136" t="s">
        <v>393</v>
      </c>
      <c r="J34" s="132">
        <v>368324</v>
      </c>
      <c r="K34" s="132">
        <v>19458</v>
      </c>
      <c r="L34" s="132">
        <v>1130</v>
      </c>
      <c r="M34" s="132">
        <v>208526</v>
      </c>
      <c r="N34" s="132">
        <v>25741</v>
      </c>
      <c r="O34" s="132">
        <v>157939</v>
      </c>
      <c r="P34" s="132">
        <v>833000</v>
      </c>
      <c r="R34" s="131"/>
      <c r="S34" s="131"/>
      <c r="T34" s="131"/>
    </row>
    <row r="35" spans="1:20" ht="17.25" customHeight="1">
      <c r="A35" s="87" t="s">
        <v>357</v>
      </c>
      <c r="B35" s="132">
        <v>21112</v>
      </c>
      <c r="C35" s="132">
        <v>2798946</v>
      </c>
      <c r="D35" s="132">
        <v>1780</v>
      </c>
      <c r="E35" s="132">
        <v>36838</v>
      </c>
      <c r="F35" s="132">
        <v>123236</v>
      </c>
      <c r="G35" s="132">
        <v>5624</v>
      </c>
      <c r="H35" s="132">
        <v>567775</v>
      </c>
      <c r="I35" s="136" t="s">
        <v>393</v>
      </c>
      <c r="J35" s="132">
        <v>741854</v>
      </c>
      <c r="K35" s="132">
        <v>8440</v>
      </c>
      <c r="L35" s="132">
        <v>5238</v>
      </c>
      <c r="M35" s="132">
        <v>854881</v>
      </c>
      <c r="N35" s="132">
        <v>283297</v>
      </c>
      <c r="O35" s="132">
        <v>126119</v>
      </c>
      <c r="P35" s="132">
        <v>1526300</v>
      </c>
      <c r="R35" s="131"/>
      <c r="S35" s="131"/>
      <c r="T35" s="131"/>
    </row>
    <row r="36" spans="1:20" ht="17.25" customHeight="1">
      <c r="A36" s="87" t="s">
        <v>358</v>
      </c>
      <c r="B36" s="132">
        <v>56543</v>
      </c>
      <c r="C36" s="132">
        <v>7173866</v>
      </c>
      <c r="D36" s="132">
        <v>4384</v>
      </c>
      <c r="E36" s="132">
        <v>100708</v>
      </c>
      <c r="F36" s="132">
        <v>339843</v>
      </c>
      <c r="G36" s="132">
        <v>45080</v>
      </c>
      <c r="H36" s="132">
        <v>759748</v>
      </c>
      <c r="I36" s="136" t="s">
        <v>393</v>
      </c>
      <c r="J36" s="132">
        <v>1383797</v>
      </c>
      <c r="K36" s="132">
        <v>92404</v>
      </c>
      <c r="L36" s="132">
        <v>22972</v>
      </c>
      <c r="M36" s="132">
        <v>1188829</v>
      </c>
      <c r="N36" s="132">
        <v>156616</v>
      </c>
      <c r="O36" s="132">
        <v>477367</v>
      </c>
      <c r="P36" s="132">
        <v>3821700</v>
      </c>
      <c r="R36" s="131"/>
      <c r="S36" s="131"/>
      <c r="T36" s="131"/>
    </row>
    <row r="37" spans="1:20" s="170" customFormat="1" ht="17.25" customHeight="1">
      <c r="A37" s="144" t="s">
        <v>359</v>
      </c>
      <c r="B37" s="238">
        <f>SUM(B25:B36)</f>
        <v>770028</v>
      </c>
      <c r="C37" s="239">
        <f aca="true" t="shared" si="3" ref="C37:H37">SUM(C25:C36)</f>
        <v>33450139</v>
      </c>
      <c r="D37" s="239">
        <f t="shared" si="3"/>
        <v>46004</v>
      </c>
      <c r="E37" s="239">
        <f t="shared" si="3"/>
        <v>843831</v>
      </c>
      <c r="F37" s="239">
        <f t="shared" si="3"/>
        <v>2800953</v>
      </c>
      <c r="G37" s="239">
        <f t="shared" si="3"/>
        <v>155782</v>
      </c>
      <c r="H37" s="239">
        <f t="shared" si="3"/>
        <v>6748944</v>
      </c>
      <c r="I37" s="242" t="s">
        <v>485</v>
      </c>
      <c r="J37" s="239">
        <f aca="true" t="shared" si="4" ref="J37:P37">SUM(J25:J36)</f>
        <v>6412887</v>
      </c>
      <c r="K37" s="239">
        <f t="shared" si="4"/>
        <v>619364</v>
      </c>
      <c r="L37" s="239">
        <f t="shared" si="4"/>
        <v>162262</v>
      </c>
      <c r="M37" s="239">
        <f t="shared" si="4"/>
        <v>14043810</v>
      </c>
      <c r="N37" s="239">
        <f t="shared" si="4"/>
        <v>2362315</v>
      </c>
      <c r="O37" s="239">
        <f t="shared" si="4"/>
        <v>5058060</v>
      </c>
      <c r="P37" s="239">
        <f t="shared" si="4"/>
        <v>19844900</v>
      </c>
      <c r="R37" s="172"/>
      <c r="S37" s="172"/>
      <c r="T37" s="172"/>
    </row>
    <row r="38" spans="1:18" s="14" customFormat="1" ht="9" customHeight="1">
      <c r="A38" s="165"/>
      <c r="B38" s="162"/>
      <c r="C38" s="162"/>
      <c r="D38" s="162"/>
      <c r="E38" s="162"/>
      <c r="F38" s="162"/>
      <c r="G38" s="163"/>
      <c r="H38" s="163"/>
      <c r="I38" s="164"/>
      <c r="J38" s="162"/>
      <c r="K38" s="162"/>
      <c r="L38" s="162"/>
      <c r="M38" s="162"/>
      <c r="N38" s="162"/>
      <c r="O38" s="162"/>
      <c r="P38" s="162"/>
      <c r="R38" s="173"/>
    </row>
    <row r="39" spans="1:20" s="133" customFormat="1" ht="17.25" customHeight="1">
      <c r="A39" s="30" t="s">
        <v>394</v>
      </c>
      <c r="B39" s="137"/>
      <c r="C39" s="138"/>
      <c r="D39" s="138"/>
      <c r="E39" s="138"/>
      <c r="F39" s="138"/>
      <c r="G39" s="138"/>
      <c r="H39" s="138"/>
      <c r="I39" s="137"/>
      <c r="J39" s="138"/>
      <c r="K39" s="138"/>
      <c r="L39" s="138"/>
      <c r="M39" s="138"/>
      <c r="N39" s="138"/>
      <c r="O39" s="138"/>
      <c r="P39" s="138"/>
      <c r="R39" s="134"/>
      <c r="S39" s="134"/>
      <c r="T39" s="134"/>
    </row>
    <row r="40" spans="1:20" s="133" customFormat="1" ht="17.25" customHeight="1">
      <c r="A40" s="30"/>
      <c r="B40" s="30"/>
      <c r="C40" s="104"/>
      <c r="D40" s="104"/>
      <c r="E40" s="104"/>
      <c r="F40" s="104"/>
      <c r="G40" s="104"/>
      <c r="H40" s="4"/>
      <c r="I40" s="4"/>
      <c r="J40" s="4"/>
      <c r="K40" s="4"/>
      <c r="L40" s="4"/>
      <c r="M40" s="4"/>
      <c r="N40" s="4"/>
      <c r="O40" s="4"/>
      <c r="P40" s="4"/>
      <c r="R40" s="134"/>
      <c r="S40" s="134"/>
      <c r="T40" s="134"/>
    </row>
    <row r="41" spans="1:7" ht="15" customHeight="1">
      <c r="A41" s="30"/>
      <c r="B41" s="30"/>
      <c r="C41" s="104"/>
      <c r="D41" s="104"/>
      <c r="E41" s="104"/>
      <c r="F41" s="104"/>
      <c r="G41" s="104"/>
    </row>
    <row r="42" spans="1:7" ht="14.25">
      <c r="A42" s="30"/>
      <c r="B42" s="30"/>
      <c r="C42" s="104"/>
      <c r="D42" s="104"/>
      <c r="E42" s="104"/>
      <c r="F42" s="104"/>
      <c r="G42" s="104"/>
    </row>
    <row r="43" spans="1:7" ht="14.25">
      <c r="A43" s="30"/>
      <c r="B43" s="30"/>
      <c r="C43" s="104"/>
      <c r="D43" s="104"/>
      <c r="E43" s="104"/>
      <c r="F43" s="104"/>
      <c r="G43" s="104"/>
    </row>
    <row r="44" spans="1:7" ht="14.25">
      <c r="A44" s="30"/>
      <c r="B44" s="30"/>
      <c r="C44" s="104"/>
      <c r="D44" s="104"/>
      <c r="E44" s="104"/>
      <c r="F44" s="104"/>
      <c r="G44" s="104"/>
    </row>
    <row r="45" spans="1:7" ht="14.25">
      <c r="A45" s="30"/>
      <c r="B45" s="30"/>
      <c r="C45" s="104"/>
      <c r="D45" s="104"/>
      <c r="E45" s="104"/>
      <c r="F45" s="104"/>
      <c r="G45" s="104"/>
    </row>
    <row r="46" spans="1:7" ht="14.25">
      <c r="A46" s="30"/>
      <c r="B46" s="30"/>
      <c r="C46" s="104"/>
      <c r="D46" s="104"/>
      <c r="E46" s="104"/>
      <c r="F46" s="104"/>
      <c r="G46" s="104"/>
    </row>
    <row r="47" spans="1:7" ht="14.25">
      <c r="A47" s="30"/>
      <c r="B47" s="30"/>
      <c r="C47" s="104"/>
      <c r="D47" s="104"/>
      <c r="E47" s="104"/>
      <c r="F47" s="104"/>
      <c r="G47" s="104"/>
    </row>
    <row r="48" spans="1:7" ht="14.25">
      <c r="A48" s="30"/>
      <c r="B48" s="30"/>
      <c r="C48" s="104"/>
      <c r="D48" s="104"/>
      <c r="E48" s="104"/>
      <c r="F48" s="104"/>
      <c r="G48" s="104"/>
    </row>
    <row r="49" spans="1:7" ht="14.25">
      <c r="A49" s="30"/>
      <c r="B49" s="30"/>
      <c r="C49" s="104"/>
      <c r="D49" s="104"/>
      <c r="E49" s="104"/>
      <c r="F49" s="104"/>
      <c r="G49" s="104"/>
    </row>
    <row r="50" spans="1:7" ht="14.25">
      <c r="A50" s="30"/>
      <c r="B50" s="30"/>
      <c r="C50" s="104"/>
      <c r="D50" s="104"/>
      <c r="E50" s="104"/>
      <c r="F50" s="104"/>
      <c r="G50" s="104"/>
    </row>
    <row r="51" spans="1:7" ht="14.25">
      <c r="A51" s="30"/>
      <c r="B51" s="30"/>
      <c r="C51" s="104"/>
      <c r="D51" s="104"/>
      <c r="E51" s="104"/>
      <c r="F51" s="104"/>
      <c r="G51" s="104"/>
    </row>
    <row r="52" spans="1:7" ht="14.25">
      <c r="A52" s="30"/>
      <c r="B52" s="30"/>
      <c r="C52" s="104"/>
      <c r="D52" s="104"/>
      <c r="E52" s="104"/>
      <c r="F52" s="104"/>
      <c r="G52" s="104"/>
    </row>
    <row r="53" spans="1:7" ht="14.25">
      <c r="A53" s="30"/>
      <c r="B53" s="30"/>
      <c r="C53" s="104"/>
      <c r="D53" s="104"/>
      <c r="E53" s="104"/>
      <c r="F53" s="104"/>
      <c r="G53" s="104"/>
    </row>
    <row r="54" spans="1:7" ht="14.25">
      <c r="A54" s="30"/>
      <c r="B54" s="30"/>
      <c r="C54" s="104"/>
      <c r="D54" s="104"/>
      <c r="E54" s="104"/>
      <c r="F54" s="104"/>
      <c r="G54" s="104"/>
    </row>
    <row r="55" spans="1:7" ht="14.25">
      <c r="A55" s="30"/>
      <c r="B55" s="30"/>
      <c r="C55" s="104"/>
      <c r="D55" s="104"/>
      <c r="E55" s="104"/>
      <c r="F55" s="104"/>
      <c r="G55" s="104"/>
    </row>
    <row r="56" spans="1:7" ht="14.25">
      <c r="A56" s="30"/>
      <c r="B56" s="30"/>
      <c r="C56" s="104"/>
      <c r="D56" s="104"/>
      <c r="E56" s="104"/>
      <c r="F56" s="104"/>
      <c r="G56" s="104"/>
    </row>
    <row r="57" spans="1:7" ht="14.25">
      <c r="A57" s="30"/>
      <c r="B57" s="30"/>
      <c r="C57" s="104"/>
      <c r="D57" s="104"/>
      <c r="E57" s="104"/>
      <c r="F57" s="104"/>
      <c r="G57" s="104"/>
    </row>
    <row r="58" spans="1:7" ht="14.25">
      <c r="A58" s="30"/>
      <c r="B58" s="30"/>
      <c r="C58" s="104"/>
      <c r="D58" s="104"/>
      <c r="E58" s="104"/>
      <c r="F58" s="104"/>
      <c r="G58" s="104"/>
    </row>
    <row r="59" spans="1:7" ht="14.25">
      <c r="A59" s="30"/>
      <c r="B59" s="30"/>
      <c r="C59" s="104"/>
      <c r="D59" s="104"/>
      <c r="E59" s="104"/>
      <c r="F59" s="104"/>
      <c r="G59" s="104"/>
    </row>
    <row r="60" spans="1:7" ht="14.25">
      <c r="A60" s="30"/>
      <c r="B60" s="30"/>
      <c r="C60" s="104"/>
      <c r="D60" s="104"/>
      <c r="E60" s="104"/>
      <c r="F60" s="104"/>
      <c r="G60" s="104"/>
    </row>
    <row r="61" spans="1:7" ht="14.25">
      <c r="A61" s="30"/>
      <c r="B61" s="30"/>
      <c r="C61" s="104"/>
      <c r="D61" s="104"/>
      <c r="E61" s="104"/>
      <c r="F61" s="104"/>
      <c r="G61" s="104"/>
    </row>
  </sheetData>
  <sheetProtection/>
  <mergeCells count="17">
    <mergeCell ref="N5:N6"/>
    <mergeCell ref="O5:O6"/>
    <mergeCell ref="P5:P6"/>
    <mergeCell ref="J5:J6"/>
    <mergeCell ref="K5:K6"/>
    <mergeCell ref="L5:L6"/>
    <mergeCell ref="M5:M6"/>
    <mergeCell ref="A3:P3"/>
    <mergeCell ref="A5:A6"/>
    <mergeCell ref="B5:B6"/>
    <mergeCell ref="C5:C6"/>
    <mergeCell ref="D5:D6"/>
    <mergeCell ref="E5:E6"/>
    <mergeCell ref="F5:F6"/>
    <mergeCell ref="G5:G6"/>
    <mergeCell ref="H5:H6"/>
    <mergeCell ref="I5:I6"/>
  </mergeCells>
  <printOptions/>
  <pageMargins left="1.3779527559055118" right="0.3937007874015748" top="0.984251968503937" bottom="0.984251968503937" header="0.5118110236220472" footer="0.5118110236220472"/>
  <pageSetup fitToHeight="1" fitToWidth="1" horizontalDpi="600" verticalDpi="600" orientation="landscape" paperSize="8" scale="77" r:id="rId1"/>
</worksheet>
</file>

<file path=xl/worksheets/sheet7.xml><?xml version="1.0" encoding="utf-8"?>
<worksheet xmlns="http://schemas.openxmlformats.org/spreadsheetml/2006/main" xmlns:r="http://schemas.openxmlformats.org/officeDocument/2006/relationships">
  <dimension ref="A1:T40"/>
  <sheetViews>
    <sheetView tabSelected="1" view="pageBreakPreview" zoomScale="60" zoomScalePageLayoutView="0" workbookViewId="0" topLeftCell="A1">
      <selection activeCell="A52" sqref="A52"/>
    </sheetView>
  </sheetViews>
  <sheetFormatPr defaultColWidth="10.59765625" defaultRowHeight="15"/>
  <cols>
    <col min="1" max="1" width="13.19921875" style="4" customWidth="1"/>
    <col min="2" max="2" width="13.09765625" style="4" customWidth="1"/>
    <col min="3" max="3" width="14.3984375" style="4" customWidth="1"/>
    <col min="4" max="5" width="14.69921875" style="4" customWidth="1"/>
    <col min="6" max="6" width="13.09765625" style="4" customWidth="1"/>
    <col min="7" max="7" width="15.19921875" style="4" customWidth="1"/>
    <col min="8" max="8" width="14.09765625" style="4" customWidth="1"/>
    <col min="9" max="9" width="14" style="4" customWidth="1"/>
    <col min="10" max="10" width="14.59765625" style="4" customWidth="1"/>
    <col min="11" max="11" width="14.09765625" style="4" customWidth="1"/>
    <col min="12" max="12" width="13.09765625" style="4" customWidth="1"/>
    <col min="13" max="13" width="14.09765625" style="4" customWidth="1"/>
    <col min="14" max="15" width="13.09765625" style="4" customWidth="1"/>
    <col min="16" max="16" width="14.69921875" style="4" customWidth="1"/>
    <col min="17" max="17" width="14.19921875" style="4" customWidth="1"/>
    <col min="18" max="18" width="10.59765625" style="4" customWidth="1"/>
    <col min="19" max="19" width="15.5" style="4" bestFit="1" customWidth="1"/>
    <col min="20" max="16384" width="10.59765625" style="4" customWidth="1"/>
  </cols>
  <sheetData>
    <row r="1" spans="1:17" s="2" customFormat="1" ht="19.5" customHeight="1">
      <c r="A1" s="1" t="s">
        <v>407</v>
      </c>
      <c r="B1" s="1"/>
      <c r="Q1" s="3" t="s">
        <v>408</v>
      </c>
    </row>
    <row r="2" spans="1:17" s="2" customFormat="1" ht="19.5" customHeight="1">
      <c r="A2" s="1"/>
      <c r="B2" s="1"/>
      <c r="Q2" s="3"/>
    </row>
    <row r="3" spans="1:17" ht="19.5" customHeight="1">
      <c r="A3" s="255" t="s">
        <v>409</v>
      </c>
      <c r="B3" s="255"/>
      <c r="C3" s="255"/>
      <c r="D3" s="255"/>
      <c r="E3" s="255"/>
      <c r="F3" s="255"/>
      <c r="G3" s="255"/>
      <c r="H3" s="255"/>
      <c r="I3" s="255"/>
      <c r="J3" s="255"/>
      <c r="K3" s="255"/>
      <c r="L3" s="255"/>
      <c r="M3" s="255"/>
      <c r="N3" s="255"/>
      <c r="O3" s="255"/>
      <c r="P3" s="255"/>
      <c r="Q3" s="255"/>
    </row>
    <row r="4" spans="3:17" ht="18" customHeight="1" thickBot="1">
      <c r="C4" s="6"/>
      <c r="D4" s="6"/>
      <c r="E4" s="6"/>
      <c r="F4" s="6"/>
      <c r="G4" s="6"/>
      <c r="H4" s="6"/>
      <c r="I4" s="6"/>
      <c r="J4" s="6"/>
      <c r="K4" s="6"/>
      <c r="L4" s="6"/>
      <c r="M4" s="6"/>
      <c r="N4" s="6"/>
      <c r="O4" s="6"/>
      <c r="P4" s="6"/>
      <c r="Q4" s="7" t="s">
        <v>128</v>
      </c>
    </row>
    <row r="5" spans="1:17" ht="17.25" customHeight="1">
      <c r="A5" s="289" t="s">
        <v>477</v>
      </c>
      <c r="B5" s="264" t="s">
        <v>395</v>
      </c>
      <c r="C5" s="260" t="s">
        <v>396</v>
      </c>
      <c r="D5" s="260" t="s">
        <v>397</v>
      </c>
      <c r="E5" s="260" t="s">
        <v>398</v>
      </c>
      <c r="F5" s="260" t="s">
        <v>399</v>
      </c>
      <c r="G5" s="256" t="s">
        <v>482</v>
      </c>
      <c r="H5" s="260" t="s">
        <v>400</v>
      </c>
      <c r="I5" s="260" t="s">
        <v>401</v>
      </c>
      <c r="J5" s="260" t="s">
        <v>402</v>
      </c>
      <c r="K5" s="260" t="s">
        <v>403</v>
      </c>
      <c r="L5" s="256" t="s">
        <v>483</v>
      </c>
      <c r="M5" s="260" t="s">
        <v>404</v>
      </c>
      <c r="N5" s="260" t="s">
        <v>405</v>
      </c>
      <c r="O5" s="256" t="s">
        <v>410</v>
      </c>
      <c r="P5" s="260" t="s">
        <v>406</v>
      </c>
      <c r="Q5" s="258" t="s">
        <v>411</v>
      </c>
    </row>
    <row r="6" spans="1:17" ht="17.25" customHeight="1">
      <c r="A6" s="371"/>
      <c r="B6" s="265"/>
      <c r="C6" s="261"/>
      <c r="D6" s="261"/>
      <c r="E6" s="261"/>
      <c r="F6" s="261"/>
      <c r="G6" s="257"/>
      <c r="H6" s="261"/>
      <c r="I6" s="261"/>
      <c r="J6" s="261"/>
      <c r="K6" s="261"/>
      <c r="L6" s="257"/>
      <c r="M6" s="261"/>
      <c r="N6" s="261"/>
      <c r="O6" s="257"/>
      <c r="P6" s="261"/>
      <c r="Q6" s="259"/>
    </row>
    <row r="7" spans="1:19" ht="17.25" customHeight="1">
      <c r="A7" s="8" t="s">
        <v>412</v>
      </c>
      <c r="B7" s="19">
        <v>5396167</v>
      </c>
      <c r="C7" s="13">
        <v>65179138</v>
      </c>
      <c r="D7" s="13">
        <v>95718853</v>
      </c>
      <c r="E7" s="13">
        <v>41844147</v>
      </c>
      <c r="F7" s="13">
        <v>5130413</v>
      </c>
      <c r="G7" s="13">
        <v>32479202</v>
      </c>
      <c r="H7" s="13">
        <v>37536142</v>
      </c>
      <c r="I7" s="13">
        <v>112695744</v>
      </c>
      <c r="J7" s="13">
        <v>17259282</v>
      </c>
      <c r="K7" s="13">
        <v>64105428</v>
      </c>
      <c r="L7" s="13">
        <v>2541908</v>
      </c>
      <c r="M7" s="13">
        <v>72092192</v>
      </c>
      <c r="N7" s="13">
        <v>1218281</v>
      </c>
      <c r="O7" s="13" t="s">
        <v>12</v>
      </c>
      <c r="P7" s="13">
        <v>692636040</v>
      </c>
      <c r="Q7" s="13">
        <v>105897536</v>
      </c>
      <c r="S7" s="131"/>
    </row>
    <row r="8" spans="1:19" ht="17.25" customHeight="1">
      <c r="A8" s="12">
        <v>13</v>
      </c>
      <c r="B8" s="19">
        <v>5327911</v>
      </c>
      <c r="C8" s="13">
        <v>61943431</v>
      </c>
      <c r="D8" s="13">
        <v>101804417</v>
      </c>
      <c r="E8" s="13">
        <v>41566928</v>
      </c>
      <c r="F8" s="13">
        <v>4924414</v>
      </c>
      <c r="G8" s="13">
        <v>32318906</v>
      </c>
      <c r="H8" s="13">
        <v>38169511</v>
      </c>
      <c r="I8" s="13">
        <v>107358182</v>
      </c>
      <c r="J8" s="13">
        <v>16275926</v>
      </c>
      <c r="K8" s="13">
        <v>66145669</v>
      </c>
      <c r="L8" s="13">
        <v>1381942</v>
      </c>
      <c r="M8" s="13">
        <v>79132088</v>
      </c>
      <c r="N8" s="13">
        <v>775901</v>
      </c>
      <c r="O8" s="13" t="s">
        <v>12</v>
      </c>
      <c r="P8" s="13">
        <v>716942952</v>
      </c>
      <c r="Q8" s="13">
        <v>107506302</v>
      </c>
      <c r="S8" s="131"/>
    </row>
    <row r="9" spans="1:19" ht="17.25" customHeight="1">
      <c r="A9" s="12">
        <v>14</v>
      </c>
      <c r="B9" s="19">
        <v>5307495</v>
      </c>
      <c r="C9" s="13">
        <v>59372758</v>
      </c>
      <c r="D9" s="13">
        <v>103273366</v>
      </c>
      <c r="E9" s="13">
        <v>45270476</v>
      </c>
      <c r="F9" s="13">
        <v>3389730</v>
      </c>
      <c r="G9" s="13">
        <v>28025954</v>
      </c>
      <c r="H9" s="13">
        <v>16752524</v>
      </c>
      <c r="I9" s="13">
        <v>106034452</v>
      </c>
      <c r="J9" s="13">
        <v>15914705</v>
      </c>
      <c r="K9" s="13">
        <v>71014165</v>
      </c>
      <c r="L9" s="13">
        <v>2279932</v>
      </c>
      <c r="M9" s="13">
        <v>74538345</v>
      </c>
      <c r="N9" s="13">
        <v>255538</v>
      </c>
      <c r="O9" s="13" t="s">
        <v>12</v>
      </c>
      <c r="P9" s="13">
        <v>750144854</v>
      </c>
      <c r="Q9" s="13">
        <v>99866009</v>
      </c>
      <c r="S9" s="131"/>
    </row>
    <row r="10" spans="1:19" ht="17.25" customHeight="1">
      <c r="A10" s="12">
        <v>15</v>
      </c>
      <c r="B10" s="19">
        <v>5140305</v>
      </c>
      <c r="C10" s="11">
        <v>61394951</v>
      </c>
      <c r="D10" s="11">
        <v>111129643</v>
      </c>
      <c r="E10" s="11">
        <v>40929009</v>
      </c>
      <c r="F10" s="11">
        <v>1662975</v>
      </c>
      <c r="G10" s="11">
        <v>27721461</v>
      </c>
      <c r="H10" s="11">
        <v>16664221</v>
      </c>
      <c r="I10" s="11">
        <v>101969247</v>
      </c>
      <c r="J10" s="11">
        <v>16450783</v>
      </c>
      <c r="K10" s="11">
        <v>65384896</v>
      </c>
      <c r="L10" s="11">
        <v>1328406</v>
      </c>
      <c r="M10" s="11">
        <v>79870295</v>
      </c>
      <c r="N10" s="11">
        <v>525046</v>
      </c>
      <c r="O10" s="13" t="s">
        <v>12</v>
      </c>
      <c r="P10" s="11">
        <v>779051257</v>
      </c>
      <c r="Q10" s="11">
        <v>89193668</v>
      </c>
      <c r="S10" s="131"/>
    </row>
    <row r="11" spans="1:19" s="170" customFormat="1" ht="17.25" customHeight="1">
      <c r="A11" s="146">
        <v>16</v>
      </c>
      <c r="B11" s="194">
        <f aca="true" t="shared" si="0" ref="B11:H11">SUM(B23,B37)</f>
        <v>5080691</v>
      </c>
      <c r="C11" s="51">
        <f t="shared" si="0"/>
        <v>65929307</v>
      </c>
      <c r="D11" s="51">
        <f t="shared" si="0"/>
        <v>114735462</v>
      </c>
      <c r="E11" s="51">
        <f t="shared" si="0"/>
        <v>38683116</v>
      </c>
      <c r="F11" s="51">
        <f t="shared" si="0"/>
        <v>1631841</v>
      </c>
      <c r="G11" s="51">
        <f t="shared" si="0"/>
        <v>23238270</v>
      </c>
      <c r="H11" s="51">
        <f t="shared" si="0"/>
        <v>13600835</v>
      </c>
      <c r="I11" s="51">
        <f aca="true" t="shared" si="1" ref="I11:Q11">SUM(I23,I37)</f>
        <v>94160473</v>
      </c>
      <c r="J11" s="51">
        <f t="shared" si="1"/>
        <v>16850956</v>
      </c>
      <c r="K11" s="51">
        <f t="shared" si="1"/>
        <v>68368011</v>
      </c>
      <c r="L11" s="51">
        <f t="shared" si="1"/>
        <v>1436927</v>
      </c>
      <c r="M11" s="51">
        <f t="shared" si="1"/>
        <v>80649523</v>
      </c>
      <c r="N11" s="51">
        <f t="shared" si="1"/>
        <v>232631</v>
      </c>
      <c r="O11" s="51">
        <f t="shared" si="1"/>
        <v>148</v>
      </c>
      <c r="P11" s="51">
        <f t="shared" si="1"/>
        <v>789685234</v>
      </c>
      <c r="Q11" s="51">
        <f t="shared" si="1"/>
        <v>69317077</v>
      </c>
      <c r="S11" s="171"/>
    </row>
    <row r="12" spans="1:17" ht="17.25" customHeight="1">
      <c r="A12" s="88"/>
      <c r="B12" s="57"/>
      <c r="C12" s="16"/>
      <c r="D12" s="16"/>
      <c r="E12" s="16"/>
      <c r="F12" s="16"/>
      <c r="G12" s="16"/>
      <c r="H12" s="16"/>
      <c r="I12" s="16"/>
      <c r="J12" s="16"/>
      <c r="K12" s="16"/>
      <c r="L12" s="16"/>
      <c r="M12" s="16"/>
      <c r="N12" s="16"/>
      <c r="O12" s="16"/>
      <c r="P12" s="16"/>
      <c r="Q12" s="16"/>
    </row>
    <row r="13" spans="1:19" ht="17.25" customHeight="1">
      <c r="A13" s="87" t="s">
        <v>338</v>
      </c>
      <c r="B13" s="132">
        <v>889944</v>
      </c>
      <c r="C13" s="132">
        <v>12451235</v>
      </c>
      <c r="D13" s="132">
        <v>40503215</v>
      </c>
      <c r="E13" s="132">
        <v>10966354</v>
      </c>
      <c r="F13" s="132">
        <v>878244</v>
      </c>
      <c r="G13" s="132">
        <v>3179258</v>
      </c>
      <c r="H13" s="132">
        <v>3229709</v>
      </c>
      <c r="I13" s="132">
        <v>37866530</v>
      </c>
      <c r="J13" s="132">
        <v>6146627</v>
      </c>
      <c r="K13" s="132">
        <v>23621596</v>
      </c>
      <c r="L13" s="132">
        <v>164967</v>
      </c>
      <c r="M13" s="132">
        <v>30248458</v>
      </c>
      <c r="N13" s="132">
        <v>118404</v>
      </c>
      <c r="O13" s="13" t="s">
        <v>12</v>
      </c>
      <c r="P13" s="132">
        <v>306577035</v>
      </c>
      <c r="Q13" s="132">
        <v>11164994</v>
      </c>
      <c r="S13" s="131"/>
    </row>
    <row r="14" spans="1:19" ht="17.25" customHeight="1">
      <c r="A14" s="87" t="s">
        <v>339</v>
      </c>
      <c r="B14" s="132">
        <v>434759</v>
      </c>
      <c r="C14" s="132">
        <v>5273688</v>
      </c>
      <c r="D14" s="132">
        <v>7004866</v>
      </c>
      <c r="E14" s="132">
        <v>3242459</v>
      </c>
      <c r="F14" s="132">
        <v>62748</v>
      </c>
      <c r="G14" s="132">
        <v>2694923</v>
      </c>
      <c r="H14" s="132">
        <v>910164</v>
      </c>
      <c r="I14" s="132">
        <v>7665038</v>
      </c>
      <c r="J14" s="132">
        <v>1236252</v>
      </c>
      <c r="K14" s="132">
        <v>3596173</v>
      </c>
      <c r="L14" s="132">
        <v>78070</v>
      </c>
      <c r="M14" s="132">
        <v>5345599</v>
      </c>
      <c r="N14" s="13" t="s">
        <v>12</v>
      </c>
      <c r="O14" s="13" t="s">
        <v>12</v>
      </c>
      <c r="P14" s="132">
        <v>52571244</v>
      </c>
      <c r="Q14" s="132">
        <v>2701741</v>
      </c>
      <c r="S14" s="131"/>
    </row>
    <row r="15" spans="1:19" ht="17.25" customHeight="1">
      <c r="A15" s="87" t="s">
        <v>340</v>
      </c>
      <c r="B15" s="132">
        <v>357222</v>
      </c>
      <c r="C15" s="132">
        <v>4119023</v>
      </c>
      <c r="D15" s="132">
        <v>10664037</v>
      </c>
      <c r="E15" s="132">
        <v>2909359</v>
      </c>
      <c r="F15" s="132">
        <v>53773</v>
      </c>
      <c r="G15" s="132">
        <v>1470277</v>
      </c>
      <c r="H15" s="132">
        <v>966398</v>
      </c>
      <c r="I15" s="132">
        <v>8102285</v>
      </c>
      <c r="J15" s="132">
        <v>1352831</v>
      </c>
      <c r="K15" s="132">
        <v>4896588</v>
      </c>
      <c r="L15" s="132">
        <v>34785</v>
      </c>
      <c r="M15" s="132">
        <v>6622158</v>
      </c>
      <c r="N15" s="13" t="s">
        <v>12</v>
      </c>
      <c r="O15" s="13" t="s">
        <v>12</v>
      </c>
      <c r="P15" s="132">
        <v>72927165</v>
      </c>
      <c r="Q15" s="132">
        <v>4797623</v>
      </c>
      <c r="S15" s="131"/>
    </row>
    <row r="16" spans="1:19" ht="17.25" customHeight="1">
      <c r="A16" s="87" t="s">
        <v>341</v>
      </c>
      <c r="B16" s="132">
        <v>193315</v>
      </c>
      <c r="C16" s="132">
        <v>1371545</v>
      </c>
      <c r="D16" s="132">
        <v>2843700</v>
      </c>
      <c r="E16" s="132">
        <v>1267691</v>
      </c>
      <c r="F16" s="132">
        <v>25568</v>
      </c>
      <c r="G16" s="132">
        <v>993818</v>
      </c>
      <c r="H16" s="132">
        <v>312272</v>
      </c>
      <c r="I16" s="132">
        <v>2593581</v>
      </c>
      <c r="J16" s="132">
        <v>521924</v>
      </c>
      <c r="K16" s="132">
        <v>1274626</v>
      </c>
      <c r="L16" s="132">
        <v>203863</v>
      </c>
      <c r="M16" s="132">
        <v>2908218</v>
      </c>
      <c r="N16" s="13" t="s">
        <v>12</v>
      </c>
      <c r="O16" s="13" t="s">
        <v>12</v>
      </c>
      <c r="P16" s="132">
        <v>30543512</v>
      </c>
      <c r="Q16" s="132">
        <v>3281681</v>
      </c>
      <c r="S16" s="131"/>
    </row>
    <row r="17" spans="1:19" ht="17.25" customHeight="1">
      <c r="A17" s="87" t="s">
        <v>342</v>
      </c>
      <c r="B17" s="132">
        <v>162150</v>
      </c>
      <c r="C17" s="132">
        <v>4135800</v>
      </c>
      <c r="D17" s="132">
        <v>2026493</v>
      </c>
      <c r="E17" s="132">
        <v>1278991</v>
      </c>
      <c r="F17" s="132">
        <v>21271</v>
      </c>
      <c r="G17" s="132">
        <v>1489902</v>
      </c>
      <c r="H17" s="132">
        <v>572323</v>
      </c>
      <c r="I17" s="132">
        <v>1178962</v>
      </c>
      <c r="J17" s="132">
        <v>429693</v>
      </c>
      <c r="K17" s="132">
        <v>978843</v>
      </c>
      <c r="L17" s="132">
        <v>113495</v>
      </c>
      <c r="M17" s="132">
        <v>1922580</v>
      </c>
      <c r="N17" s="13" t="s">
        <v>12</v>
      </c>
      <c r="O17" s="13" t="s">
        <v>12</v>
      </c>
      <c r="P17" s="132">
        <v>14818271</v>
      </c>
      <c r="Q17" s="132">
        <v>5083279</v>
      </c>
      <c r="S17" s="131"/>
    </row>
    <row r="18" spans="1:19" ht="17.25" customHeight="1">
      <c r="A18" s="87" t="s">
        <v>343</v>
      </c>
      <c r="B18" s="132">
        <v>245326</v>
      </c>
      <c r="C18" s="132">
        <v>2304373</v>
      </c>
      <c r="D18" s="132">
        <v>7647379</v>
      </c>
      <c r="E18" s="132">
        <v>2036641</v>
      </c>
      <c r="F18" s="132">
        <v>9841</v>
      </c>
      <c r="G18" s="132">
        <v>449275</v>
      </c>
      <c r="H18" s="132">
        <v>390028</v>
      </c>
      <c r="I18" s="132">
        <v>2726930</v>
      </c>
      <c r="J18" s="132">
        <v>763534</v>
      </c>
      <c r="K18" s="132">
        <v>2015680</v>
      </c>
      <c r="L18" s="132">
        <v>61327</v>
      </c>
      <c r="M18" s="132">
        <v>4074411</v>
      </c>
      <c r="N18" s="13" t="s">
        <v>12</v>
      </c>
      <c r="O18" s="13" t="s">
        <v>12</v>
      </c>
      <c r="P18" s="132">
        <v>31185386</v>
      </c>
      <c r="Q18" s="132">
        <v>1448463</v>
      </c>
      <c r="S18" s="131"/>
    </row>
    <row r="19" spans="1:19" ht="17.25" customHeight="1">
      <c r="A19" s="87" t="s">
        <v>344</v>
      </c>
      <c r="B19" s="132">
        <v>165031</v>
      </c>
      <c r="C19" s="132">
        <v>1451299</v>
      </c>
      <c r="D19" s="132">
        <v>2541257</v>
      </c>
      <c r="E19" s="132">
        <v>847847</v>
      </c>
      <c r="F19" s="132">
        <v>43842</v>
      </c>
      <c r="G19" s="132">
        <v>730351</v>
      </c>
      <c r="H19" s="132">
        <v>182556</v>
      </c>
      <c r="I19" s="132">
        <v>1327147</v>
      </c>
      <c r="J19" s="132">
        <v>368677</v>
      </c>
      <c r="K19" s="132">
        <v>1457699</v>
      </c>
      <c r="L19" s="132">
        <v>25372</v>
      </c>
      <c r="M19" s="132">
        <v>1597223</v>
      </c>
      <c r="N19" s="13" t="s">
        <v>12</v>
      </c>
      <c r="O19" s="13" t="s">
        <v>12</v>
      </c>
      <c r="P19" s="132">
        <v>14516928</v>
      </c>
      <c r="Q19" s="132">
        <v>2157309</v>
      </c>
      <c r="S19" s="131"/>
    </row>
    <row r="20" spans="1:19" ht="17.25" customHeight="1">
      <c r="A20" s="87" t="s">
        <v>413</v>
      </c>
      <c r="B20" s="132">
        <v>222072</v>
      </c>
      <c r="C20" s="132">
        <v>1906173</v>
      </c>
      <c r="D20" s="132">
        <v>3307599</v>
      </c>
      <c r="E20" s="132">
        <v>907117</v>
      </c>
      <c r="F20" s="132">
        <v>44476</v>
      </c>
      <c r="G20" s="132">
        <v>620222</v>
      </c>
      <c r="H20" s="132">
        <v>203536</v>
      </c>
      <c r="I20" s="132">
        <v>1924820</v>
      </c>
      <c r="J20" s="132">
        <v>553407</v>
      </c>
      <c r="K20" s="132">
        <v>2589539</v>
      </c>
      <c r="L20" s="132">
        <v>37181</v>
      </c>
      <c r="M20" s="132">
        <v>1913025</v>
      </c>
      <c r="N20" s="13" t="s">
        <v>12</v>
      </c>
      <c r="O20" s="13" t="s">
        <v>12</v>
      </c>
      <c r="P20" s="132">
        <v>19952528</v>
      </c>
      <c r="Q20" s="132">
        <v>3359892</v>
      </c>
      <c r="S20" s="131"/>
    </row>
    <row r="21" spans="1:19" ht="17.25" customHeight="1">
      <c r="A21" s="87" t="s">
        <v>414</v>
      </c>
      <c r="B21" s="132">
        <v>568885</v>
      </c>
      <c r="C21" s="132">
        <v>7147786</v>
      </c>
      <c r="D21" s="132">
        <v>9765936</v>
      </c>
      <c r="E21" s="132">
        <v>4701296</v>
      </c>
      <c r="F21" s="132">
        <v>79719</v>
      </c>
      <c r="G21" s="132">
        <v>2423460</v>
      </c>
      <c r="H21" s="132">
        <v>3673365</v>
      </c>
      <c r="I21" s="132">
        <v>10222566</v>
      </c>
      <c r="J21" s="132">
        <v>1475465</v>
      </c>
      <c r="K21" s="132">
        <v>7788022</v>
      </c>
      <c r="L21" s="132">
        <v>76023</v>
      </c>
      <c r="M21" s="132">
        <v>6806679</v>
      </c>
      <c r="N21" s="132">
        <v>36812</v>
      </c>
      <c r="O21" s="13" t="s">
        <v>12</v>
      </c>
      <c r="P21" s="132">
        <v>68904807</v>
      </c>
      <c r="Q21" s="132">
        <v>3154698</v>
      </c>
      <c r="S21" s="131"/>
    </row>
    <row r="22" spans="1:19" ht="17.25" customHeight="1">
      <c r="A22" s="87" t="s">
        <v>415</v>
      </c>
      <c r="B22" s="132">
        <v>271110</v>
      </c>
      <c r="C22" s="132">
        <v>4621158</v>
      </c>
      <c r="D22" s="132">
        <v>5609947</v>
      </c>
      <c r="E22" s="132">
        <v>1538953</v>
      </c>
      <c r="F22" s="132">
        <v>55065</v>
      </c>
      <c r="G22" s="132">
        <v>1344893</v>
      </c>
      <c r="H22" s="132">
        <v>626485</v>
      </c>
      <c r="I22" s="132">
        <v>2988519</v>
      </c>
      <c r="J22" s="132">
        <v>466136</v>
      </c>
      <c r="K22" s="132">
        <v>4352019</v>
      </c>
      <c r="L22" s="132">
        <v>39895</v>
      </c>
      <c r="M22" s="132">
        <v>1956939</v>
      </c>
      <c r="N22" s="132">
        <v>15</v>
      </c>
      <c r="O22" s="13" t="s">
        <v>12</v>
      </c>
      <c r="P22" s="132">
        <v>25068968</v>
      </c>
      <c r="Q22" s="132">
        <v>4830898</v>
      </c>
      <c r="S22" s="131"/>
    </row>
    <row r="23" spans="1:19" s="170" customFormat="1" ht="17.25" customHeight="1">
      <c r="A23" s="144" t="s">
        <v>346</v>
      </c>
      <c r="B23" s="235">
        <f aca="true" t="shared" si="2" ref="B23:N23">SUM(B13:B22)</f>
        <v>3509814</v>
      </c>
      <c r="C23" s="235">
        <f t="shared" si="2"/>
        <v>44782080</v>
      </c>
      <c r="D23" s="235">
        <f t="shared" si="2"/>
        <v>91914429</v>
      </c>
      <c r="E23" s="235">
        <f t="shared" si="2"/>
        <v>29696708</v>
      </c>
      <c r="F23" s="235">
        <f t="shared" si="2"/>
        <v>1274547</v>
      </c>
      <c r="G23" s="235">
        <f t="shared" si="2"/>
        <v>15396379</v>
      </c>
      <c r="H23" s="235">
        <f t="shared" si="2"/>
        <v>11066836</v>
      </c>
      <c r="I23" s="235">
        <f t="shared" si="2"/>
        <v>76596378</v>
      </c>
      <c r="J23" s="235">
        <f t="shared" si="2"/>
        <v>13314546</v>
      </c>
      <c r="K23" s="235">
        <f t="shared" si="2"/>
        <v>52570785</v>
      </c>
      <c r="L23" s="235">
        <f t="shared" si="2"/>
        <v>834978</v>
      </c>
      <c r="M23" s="235">
        <f t="shared" si="2"/>
        <v>63395290</v>
      </c>
      <c r="N23" s="235">
        <f t="shared" si="2"/>
        <v>155231</v>
      </c>
      <c r="O23" s="182" t="s">
        <v>12</v>
      </c>
      <c r="P23" s="235">
        <f>SUM(P13:P22)</f>
        <v>637065844</v>
      </c>
      <c r="Q23" s="235">
        <f>SUM(Q13:Q22)</f>
        <v>41980578</v>
      </c>
      <c r="S23" s="172"/>
    </row>
    <row r="24" spans="1:19" ht="17.25" customHeight="1">
      <c r="A24" s="87"/>
      <c r="B24" s="132"/>
      <c r="C24" s="132"/>
      <c r="D24" s="132"/>
      <c r="E24" s="132"/>
      <c r="F24" s="132"/>
      <c r="G24" s="132"/>
      <c r="H24" s="132"/>
      <c r="I24" s="132"/>
      <c r="J24" s="132"/>
      <c r="K24" s="132"/>
      <c r="L24" s="132"/>
      <c r="M24" s="132"/>
      <c r="N24" s="132"/>
      <c r="O24" s="132"/>
      <c r="P24" s="132"/>
      <c r="Q24" s="132"/>
      <c r="S24" s="131"/>
    </row>
    <row r="25" spans="1:19" ht="17.25" customHeight="1">
      <c r="A25" s="87" t="s">
        <v>347</v>
      </c>
      <c r="B25" s="132">
        <v>79446</v>
      </c>
      <c r="C25" s="132">
        <v>820626</v>
      </c>
      <c r="D25" s="132">
        <v>1379795</v>
      </c>
      <c r="E25" s="132">
        <v>639770</v>
      </c>
      <c r="F25" s="132">
        <v>4565</v>
      </c>
      <c r="G25" s="132">
        <v>121721</v>
      </c>
      <c r="H25" s="132">
        <v>205954</v>
      </c>
      <c r="I25" s="132">
        <v>621785</v>
      </c>
      <c r="J25" s="132">
        <v>188196</v>
      </c>
      <c r="K25" s="132">
        <v>522199</v>
      </c>
      <c r="L25" s="132">
        <v>29122</v>
      </c>
      <c r="M25" s="132">
        <v>1021224</v>
      </c>
      <c r="N25" s="132">
        <v>76900</v>
      </c>
      <c r="O25" s="13" t="s">
        <v>12</v>
      </c>
      <c r="P25" s="132">
        <v>9818812</v>
      </c>
      <c r="Q25" s="132">
        <v>1342455</v>
      </c>
      <c r="S25" s="131"/>
    </row>
    <row r="26" spans="1:19" ht="17.25" customHeight="1">
      <c r="A26" s="87" t="s">
        <v>348</v>
      </c>
      <c r="B26" s="132">
        <v>69435</v>
      </c>
      <c r="C26" s="132">
        <v>443437</v>
      </c>
      <c r="D26" s="132">
        <v>673884</v>
      </c>
      <c r="E26" s="132">
        <v>220219</v>
      </c>
      <c r="F26" s="132">
        <v>47490</v>
      </c>
      <c r="G26" s="132">
        <v>299980</v>
      </c>
      <c r="H26" s="132">
        <v>73368</v>
      </c>
      <c r="I26" s="132">
        <v>1071333</v>
      </c>
      <c r="J26" s="132">
        <v>77128</v>
      </c>
      <c r="K26" s="132">
        <v>442420</v>
      </c>
      <c r="L26" s="13" t="s">
        <v>12</v>
      </c>
      <c r="M26" s="132">
        <v>667969</v>
      </c>
      <c r="N26" s="13" t="s">
        <v>12</v>
      </c>
      <c r="O26" s="13" t="s">
        <v>12</v>
      </c>
      <c r="P26" s="132">
        <v>5623208</v>
      </c>
      <c r="Q26" s="132">
        <v>1248784</v>
      </c>
      <c r="S26" s="131"/>
    </row>
    <row r="27" spans="1:19" ht="17.25" customHeight="1">
      <c r="A27" s="87" t="s">
        <v>349</v>
      </c>
      <c r="B27" s="132">
        <v>145225</v>
      </c>
      <c r="C27" s="132">
        <v>5066083</v>
      </c>
      <c r="D27" s="132">
        <v>3292027</v>
      </c>
      <c r="E27" s="132">
        <v>997400</v>
      </c>
      <c r="F27" s="132">
        <v>36894</v>
      </c>
      <c r="G27" s="132">
        <v>79427</v>
      </c>
      <c r="H27" s="132">
        <v>119648</v>
      </c>
      <c r="I27" s="132">
        <v>3296115</v>
      </c>
      <c r="J27" s="132">
        <v>461495</v>
      </c>
      <c r="K27" s="132">
        <v>1742050</v>
      </c>
      <c r="L27" s="13" t="s">
        <v>12</v>
      </c>
      <c r="M27" s="132">
        <v>1932844</v>
      </c>
      <c r="N27" s="13" t="s">
        <v>12</v>
      </c>
      <c r="O27" s="13" t="s">
        <v>12</v>
      </c>
      <c r="P27" s="132">
        <v>17650008</v>
      </c>
      <c r="Q27" s="132">
        <v>2537317</v>
      </c>
      <c r="S27" s="131"/>
    </row>
    <row r="28" spans="1:19" ht="17.25" customHeight="1">
      <c r="A28" s="87" t="s">
        <v>350</v>
      </c>
      <c r="B28" s="132">
        <v>128682</v>
      </c>
      <c r="C28" s="132">
        <v>1440712</v>
      </c>
      <c r="D28" s="132">
        <v>2410853</v>
      </c>
      <c r="E28" s="132">
        <v>940554</v>
      </c>
      <c r="F28" s="132">
        <v>32684</v>
      </c>
      <c r="G28" s="132">
        <v>699322</v>
      </c>
      <c r="H28" s="132">
        <v>147882</v>
      </c>
      <c r="I28" s="132">
        <v>2907218</v>
      </c>
      <c r="J28" s="132">
        <v>393674</v>
      </c>
      <c r="K28" s="132">
        <v>3932226</v>
      </c>
      <c r="L28" s="132">
        <v>25072</v>
      </c>
      <c r="M28" s="132">
        <v>2041164</v>
      </c>
      <c r="N28" s="13" t="s">
        <v>12</v>
      </c>
      <c r="O28" s="13" t="s">
        <v>12</v>
      </c>
      <c r="P28" s="132">
        <v>22591195</v>
      </c>
      <c r="Q28" s="132">
        <v>2241977</v>
      </c>
      <c r="S28" s="131"/>
    </row>
    <row r="29" spans="1:19" ht="17.25" customHeight="1">
      <c r="A29" s="87" t="s">
        <v>351</v>
      </c>
      <c r="B29" s="132">
        <v>134157</v>
      </c>
      <c r="C29" s="132">
        <v>895174</v>
      </c>
      <c r="D29" s="132">
        <v>1999290</v>
      </c>
      <c r="E29" s="132">
        <v>570333</v>
      </c>
      <c r="F29" s="132">
        <v>18035</v>
      </c>
      <c r="G29" s="132">
        <v>101558</v>
      </c>
      <c r="H29" s="132">
        <v>39078</v>
      </c>
      <c r="I29" s="132">
        <v>1763260</v>
      </c>
      <c r="J29" s="132">
        <v>220276</v>
      </c>
      <c r="K29" s="132">
        <v>999447</v>
      </c>
      <c r="L29" s="13" t="s">
        <v>12</v>
      </c>
      <c r="M29" s="132">
        <v>884386</v>
      </c>
      <c r="N29" s="132">
        <v>500</v>
      </c>
      <c r="O29" s="13" t="s">
        <v>12</v>
      </c>
      <c r="P29" s="132">
        <v>8502439</v>
      </c>
      <c r="Q29" s="132">
        <v>1854062</v>
      </c>
      <c r="S29" s="131"/>
    </row>
    <row r="30" spans="1:19" ht="17.25" customHeight="1">
      <c r="A30" s="87" t="s">
        <v>352</v>
      </c>
      <c r="B30" s="132">
        <v>87201</v>
      </c>
      <c r="C30" s="132">
        <v>972285</v>
      </c>
      <c r="D30" s="132">
        <v>1192488</v>
      </c>
      <c r="E30" s="132">
        <v>578544</v>
      </c>
      <c r="F30" s="132">
        <v>2935</v>
      </c>
      <c r="G30" s="132">
        <v>711888</v>
      </c>
      <c r="H30" s="132">
        <v>150380</v>
      </c>
      <c r="I30" s="132">
        <v>448014</v>
      </c>
      <c r="J30" s="132">
        <v>175456</v>
      </c>
      <c r="K30" s="132">
        <v>1076277</v>
      </c>
      <c r="L30" s="132">
        <v>24741</v>
      </c>
      <c r="M30" s="132">
        <v>1122203</v>
      </c>
      <c r="N30" s="13" t="s">
        <v>12</v>
      </c>
      <c r="O30" s="13" t="s">
        <v>12</v>
      </c>
      <c r="P30" s="132">
        <v>9421679</v>
      </c>
      <c r="Q30" s="132">
        <v>2653479</v>
      </c>
      <c r="S30" s="131"/>
    </row>
    <row r="31" spans="1:19" ht="17.25" customHeight="1">
      <c r="A31" s="87" t="s">
        <v>353</v>
      </c>
      <c r="B31" s="132">
        <v>106363</v>
      </c>
      <c r="C31" s="132">
        <v>1788697</v>
      </c>
      <c r="D31" s="132">
        <v>1886088</v>
      </c>
      <c r="E31" s="132">
        <v>663817</v>
      </c>
      <c r="F31" s="132">
        <v>76425</v>
      </c>
      <c r="G31" s="132">
        <v>534493</v>
      </c>
      <c r="H31" s="132">
        <v>427216</v>
      </c>
      <c r="I31" s="132">
        <v>1253102</v>
      </c>
      <c r="J31" s="132">
        <v>261303</v>
      </c>
      <c r="K31" s="132">
        <v>1391954</v>
      </c>
      <c r="L31" s="132">
        <v>6830</v>
      </c>
      <c r="M31" s="132">
        <v>1019218</v>
      </c>
      <c r="N31" s="13" t="s">
        <v>12</v>
      </c>
      <c r="O31" s="13" t="s">
        <v>12</v>
      </c>
      <c r="P31" s="132">
        <v>7955658</v>
      </c>
      <c r="Q31" s="132">
        <v>3973600</v>
      </c>
      <c r="S31" s="131"/>
    </row>
    <row r="32" spans="1:19" ht="17.25" customHeight="1">
      <c r="A32" s="87" t="s">
        <v>416</v>
      </c>
      <c r="B32" s="132">
        <v>171866</v>
      </c>
      <c r="C32" s="132">
        <v>3162155</v>
      </c>
      <c r="D32" s="132">
        <v>1857297</v>
      </c>
      <c r="E32" s="132">
        <v>812886</v>
      </c>
      <c r="F32" s="132">
        <v>18129</v>
      </c>
      <c r="G32" s="132">
        <v>406321</v>
      </c>
      <c r="H32" s="132">
        <v>180380</v>
      </c>
      <c r="I32" s="132">
        <v>942323</v>
      </c>
      <c r="J32" s="132">
        <v>274302</v>
      </c>
      <c r="K32" s="132">
        <v>1213930</v>
      </c>
      <c r="L32" s="132">
        <v>15660</v>
      </c>
      <c r="M32" s="132">
        <v>1426540</v>
      </c>
      <c r="N32" s="13" t="s">
        <v>12</v>
      </c>
      <c r="O32" s="13" t="s">
        <v>12</v>
      </c>
      <c r="P32" s="132">
        <v>13270306</v>
      </c>
      <c r="Q32" s="132">
        <v>1649535</v>
      </c>
      <c r="S32" s="131"/>
    </row>
    <row r="33" spans="1:19" ht="17.25" customHeight="1">
      <c r="A33" s="87" t="s">
        <v>417</v>
      </c>
      <c r="B33" s="132">
        <v>206507</v>
      </c>
      <c r="C33" s="132">
        <v>2001194</v>
      </c>
      <c r="D33" s="132">
        <v>2607978</v>
      </c>
      <c r="E33" s="132">
        <v>746954</v>
      </c>
      <c r="F33" s="132">
        <v>28888</v>
      </c>
      <c r="G33" s="132">
        <v>1116754</v>
      </c>
      <c r="H33" s="132">
        <v>117732</v>
      </c>
      <c r="I33" s="132">
        <v>2295530</v>
      </c>
      <c r="J33" s="132">
        <v>357039</v>
      </c>
      <c r="K33" s="132">
        <v>1378368</v>
      </c>
      <c r="L33" s="132">
        <v>20742</v>
      </c>
      <c r="M33" s="132">
        <v>1549694</v>
      </c>
      <c r="N33" s="13" t="s">
        <v>12</v>
      </c>
      <c r="O33" s="13" t="s">
        <v>12</v>
      </c>
      <c r="P33" s="132">
        <v>10356441</v>
      </c>
      <c r="Q33" s="132">
        <v>4417259</v>
      </c>
      <c r="S33" s="131"/>
    </row>
    <row r="34" spans="1:19" ht="17.25" customHeight="1">
      <c r="A34" s="87" t="s">
        <v>356</v>
      </c>
      <c r="B34" s="132">
        <v>93173</v>
      </c>
      <c r="C34" s="132">
        <v>947921</v>
      </c>
      <c r="D34" s="132">
        <v>1027767</v>
      </c>
      <c r="E34" s="132">
        <v>714661</v>
      </c>
      <c r="F34" s="132">
        <v>4837</v>
      </c>
      <c r="G34" s="132">
        <v>445144</v>
      </c>
      <c r="H34" s="132">
        <v>101576</v>
      </c>
      <c r="I34" s="132">
        <v>701327</v>
      </c>
      <c r="J34" s="132">
        <v>222201</v>
      </c>
      <c r="K34" s="132">
        <v>637555</v>
      </c>
      <c r="L34" s="132">
        <v>45242</v>
      </c>
      <c r="M34" s="132">
        <v>1235570</v>
      </c>
      <c r="N34" s="13" t="s">
        <v>12</v>
      </c>
      <c r="O34" s="13" t="s">
        <v>12</v>
      </c>
      <c r="P34" s="132">
        <v>8594841</v>
      </c>
      <c r="Q34" s="132">
        <v>1133025</v>
      </c>
      <c r="S34" s="131"/>
    </row>
    <row r="35" spans="1:19" ht="17.25" customHeight="1">
      <c r="A35" s="87" t="s">
        <v>357</v>
      </c>
      <c r="B35" s="132">
        <v>83497</v>
      </c>
      <c r="C35" s="132">
        <v>1068411</v>
      </c>
      <c r="D35" s="132">
        <v>1174140</v>
      </c>
      <c r="E35" s="132">
        <v>722926</v>
      </c>
      <c r="F35" s="132">
        <v>9969</v>
      </c>
      <c r="G35" s="132">
        <v>1110942</v>
      </c>
      <c r="H35" s="132">
        <v>254703</v>
      </c>
      <c r="I35" s="132">
        <v>691228</v>
      </c>
      <c r="J35" s="132">
        <v>219279</v>
      </c>
      <c r="K35" s="132">
        <v>1255249</v>
      </c>
      <c r="L35" s="132">
        <v>185280</v>
      </c>
      <c r="M35" s="132">
        <v>899400</v>
      </c>
      <c r="N35" s="13" t="s">
        <v>12</v>
      </c>
      <c r="O35" s="13" t="s">
        <v>12</v>
      </c>
      <c r="P35" s="132">
        <v>9935818</v>
      </c>
      <c r="Q35" s="132">
        <v>1728256</v>
      </c>
      <c r="S35" s="131"/>
    </row>
    <row r="36" spans="1:19" ht="17.25" customHeight="1">
      <c r="A36" s="87" t="s">
        <v>418</v>
      </c>
      <c r="B36" s="132">
        <v>265325</v>
      </c>
      <c r="C36" s="132">
        <v>2540532</v>
      </c>
      <c r="D36" s="132">
        <v>3319426</v>
      </c>
      <c r="E36" s="132">
        <v>1378344</v>
      </c>
      <c r="F36" s="132">
        <v>76443</v>
      </c>
      <c r="G36" s="132">
        <v>2214341</v>
      </c>
      <c r="H36" s="132">
        <v>716082</v>
      </c>
      <c r="I36" s="132">
        <v>1572860</v>
      </c>
      <c r="J36" s="132">
        <v>686061</v>
      </c>
      <c r="K36" s="132">
        <v>1205551</v>
      </c>
      <c r="L36" s="132">
        <v>249260</v>
      </c>
      <c r="M36" s="132">
        <v>3454021</v>
      </c>
      <c r="N36" s="13" t="s">
        <v>12</v>
      </c>
      <c r="O36" s="132">
        <v>148</v>
      </c>
      <c r="P36" s="132">
        <v>28898985</v>
      </c>
      <c r="Q36" s="132">
        <v>2556750</v>
      </c>
      <c r="S36" s="131"/>
    </row>
    <row r="37" spans="1:20" s="170" customFormat="1" ht="17.25" customHeight="1">
      <c r="A37" s="144" t="s">
        <v>480</v>
      </c>
      <c r="B37" s="239">
        <f aca="true" t="shared" si="3" ref="B37:Q37">SUM(B25:B36)</f>
        <v>1570877</v>
      </c>
      <c r="C37" s="239">
        <f t="shared" si="3"/>
        <v>21147227</v>
      </c>
      <c r="D37" s="239">
        <f t="shared" si="3"/>
        <v>22821033</v>
      </c>
      <c r="E37" s="239">
        <f t="shared" si="3"/>
        <v>8986408</v>
      </c>
      <c r="F37" s="239">
        <f t="shared" si="3"/>
        <v>357294</v>
      </c>
      <c r="G37" s="239">
        <f t="shared" si="3"/>
        <v>7841891</v>
      </c>
      <c r="H37" s="239">
        <f t="shared" si="3"/>
        <v>2533999</v>
      </c>
      <c r="I37" s="239">
        <f t="shared" si="3"/>
        <v>17564095</v>
      </c>
      <c r="J37" s="239">
        <f t="shared" si="3"/>
        <v>3536410</v>
      </c>
      <c r="K37" s="239">
        <f t="shared" si="3"/>
        <v>15797226</v>
      </c>
      <c r="L37" s="239">
        <f t="shared" si="3"/>
        <v>601949</v>
      </c>
      <c r="M37" s="239">
        <f t="shared" si="3"/>
        <v>17254233</v>
      </c>
      <c r="N37" s="239">
        <f t="shared" si="3"/>
        <v>77400</v>
      </c>
      <c r="O37" s="239">
        <f t="shared" si="3"/>
        <v>148</v>
      </c>
      <c r="P37" s="239">
        <f t="shared" si="3"/>
        <v>152619390</v>
      </c>
      <c r="Q37" s="239">
        <f t="shared" si="3"/>
        <v>27336499</v>
      </c>
      <c r="S37" s="172"/>
      <c r="T37" s="183"/>
    </row>
    <row r="38" spans="1:18" s="14" customFormat="1" ht="9" customHeight="1">
      <c r="A38" s="165"/>
      <c r="B38" s="162"/>
      <c r="C38" s="162"/>
      <c r="D38" s="162"/>
      <c r="E38" s="162"/>
      <c r="F38" s="162"/>
      <c r="G38" s="163"/>
      <c r="H38" s="163"/>
      <c r="I38" s="164"/>
      <c r="J38" s="162"/>
      <c r="K38" s="162"/>
      <c r="L38" s="162"/>
      <c r="M38" s="162"/>
      <c r="N38" s="162"/>
      <c r="O38" s="162"/>
      <c r="P38" s="162"/>
      <c r="R38" s="173"/>
    </row>
    <row r="39" spans="1:19" ht="17.25" customHeight="1">
      <c r="A39" s="30" t="s">
        <v>419</v>
      </c>
      <c r="B39" s="139"/>
      <c r="C39" s="139"/>
      <c r="D39" s="139"/>
      <c r="E39" s="139"/>
      <c r="F39" s="139"/>
      <c r="G39" s="139"/>
      <c r="H39" s="139"/>
      <c r="I39" s="139"/>
      <c r="J39" s="139"/>
      <c r="K39" s="139"/>
      <c r="L39" s="139"/>
      <c r="M39" s="139"/>
      <c r="N39" s="139"/>
      <c r="O39" s="140"/>
      <c r="P39" s="139"/>
      <c r="Q39" s="139"/>
      <c r="S39" s="131"/>
    </row>
    <row r="40" spans="2:7" ht="15" customHeight="1">
      <c r="B40" s="30"/>
      <c r="C40" s="104"/>
      <c r="D40" s="104"/>
      <c r="E40" s="104"/>
      <c r="F40" s="104"/>
      <c r="G40" s="104"/>
    </row>
  </sheetData>
  <sheetProtection/>
  <mergeCells count="18">
    <mergeCell ref="A3:Q3"/>
    <mergeCell ref="A5:A6"/>
    <mergeCell ref="B5:B6"/>
    <mergeCell ref="C5:C6"/>
    <mergeCell ref="D5:D6"/>
    <mergeCell ref="E5:E6"/>
    <mergeCell ref="F5:F6"/>
    <mergeCell ref="G5:G6"/>
    <mergeCell ref="H5:H6"/>
    <mergeCell ref="I5:I6"/>
    <mergeCell ref="P5:P6"/>
    <mergeCell ref="Q5:Q6"/>
    <mergeCell ref="J5:J6"/>
    <mergeCell ref="K5:K6"/>
    <mergeCell ref="L5:L6"/>
    <mergeCell ref="M5:M6"/>
    <mergeCell ref="N5:N6"/>
    <mergeCell ref="O5:O6"/>
  </mergeCells>
  <printOptions/>
  <pageMargins left="0.74" right="0.1968503937007874" top="0.984251968503937" bottom="0.984251968503937" header="0.5118110236220472" footer="0.5118110236220472"/>
  <pageSetup horizontalDpi="600" verticalDpi="600" orientation="landscape" paperSize="8"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yutaka-k</cp:lastModifiedBy>
  <cp:lastPrinted>2013-05-13T07:27:14Z</cp:lastPrinted>
  <dcterms:created xsi:type="dcterms:W3CDTF">2005-08-11T08:12:33Z</dcterms:created>
  <dcterms:modified xsi:type="dcterms:W3CDTF">2013-05-13T07:27:29Z</dcterms:modified>
  <cp:category/>
  <cp:version/>
  <cp:contentType/>
  <cp:contentStatus/>
</cp:coreProperties>
</file>