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15" windowHeight="8190" tabRatio="710" activeTab="4"/>
  </bookViews>
  <sheets>
    <sheet name="１５２" sheetId="1" r:id="rId1"/>
    <sheet name="１５４" sheetId="2" r:id="rId2"/>
    <sheet name="１５６" sheetId="3" r:id="rId3"/>
    <sheet name="１５８" sheetId="4" r:id="rId4"/>
    <sheet name="１６０" sheetId="5" r:id="rId5"/>
    <sheet name="１６２" sheetId="6" r:id="rId6"/>
    <sheet name="１６４" sheetId="7" r:id="rId7"/>
    <sheet name="１６６" sheetId="8" r:id="rId8"/>
    <sheet name="１６８" sheetId="9" r:id="rId9"/>
    <sheet name="１７０" sheetId="10" r:id="rId10"/>
    <sheet name="１７２" sheetId="11" r:id="rId11"/>
    <sheet name="１７４" sheetId="12" r:id="rId12"/>
    <sheet name="１７６" sheetId="13" r:id="rId13"/>
  </sheets>
  <definedNames/>
  <calcPr fullCalcOnLoad="1"/>
</workbook>
</file>

<file path=xl/sharedStrings.xml><?xml version="1.0" encoding="utf-8"?>
<sst xmlns="http://schemas.openxmlformats.org/spreadsheetml/2006/main" count="2041" uniqueCount="576">
  <si>
    <t>152 労働及び賃金</t>
  </si>
  <si>
    <t>労働及び賃金 153</t>
  </si>
  <si>
    <t>１４　　　労　　　　働　　　　及　　　　び　　　　賃　　　　金</t>
  </si>
  <si>
    <t>８８　　市 町 村 別 労 働 力 状 態 別 １５ 歳 以 上 人 口（各年10月１日現在）</t>
  </si>
  <si>
    <t>（単位：人）</t>
  </si>
  <si>
    <t>年　次　及　び　　市　町　村　別</t>
  </si>
  <si>
    <t>総　　　　　　　　数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</si>
  <si>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</si>
  <si>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</si>
  <si>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</si>
  <si>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</si>
  <si>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</si>
  <si>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</si>
  <si>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</si>
  <si>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</si>
  <si>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</si>
  <si>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</si>
  <si>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</si>
  <si>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</si>
  <si>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</si>
  <si>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</si>
  <si>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</si>
  <si>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</si>
  <si>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</si>
  <si>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</si>
  <si>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</si>
  <si>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</si>
  <si>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</si>
  <si>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</si>
  <si>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</si>
  <si>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</si>
  <si>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</si>
  <si>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</si>
  <si>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</si>
  <si>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</si>
  <si>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</si>
  <si>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</si>
  <si>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</si>
  <si>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</si>
  <si>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</si>
  <si>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</si>
  <si>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</si>
  <si>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</si>
  <si>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</si>
  <si>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</si>
  <si>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</si>
  <si>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</si>
  <si>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</si>
  <si>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</si>
  <si>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</si>
  <si>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</si>
  <si>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</si>
  <si>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</si>
  <si>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</si>
  <si>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</si>
  <si>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</si>
  <si>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</si>
  <si>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</si>
  <si>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</si>
  <si>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</si>
  <si>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</si>
  <si>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</si>
  <si>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</si>
  <si>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注　　総数には労働力状態「不詳」を含む。</t>
  </si>
  <si>
    <t>資料　総務省統計局「国勢調査報告」</t>
  </si>
  <si>
    <t>（１）　産業（大分類）別15歳以上就業者数とその割合（各年10月１日現在）</t>
  </si>
  <si>
    <t>（２）　産業（大分類）別従業上地位（５区分）別15歳以上就業者数（平　成１２年10月１日現在）</t>
  </si>
  <si>
    <t>（単位：人、％）</t>
  </si>
  <si>
    <t>産  業 （大  分  類） 別</t>
  </si>
  <si>
    <t>就　　業　　者　　数</t>
  </si>
  <si>
    <t>産　　業　　別　　割　　合</t>
  </si>
  <si>
    <t>産 業（大 分 類）別</t>
  </si>
  <si>
    <t>総　　　数</t>
  </si>
  <si>
    <t>雇　用　者</t>
  </si>
  <si>
    <t>役　　　員</t>
  </si>
  <si>
    <t>雇人のある　　　　　業　　　主</t>
  </si>
  <si>
    <t>雇人のない　　　　　業　　　主</t>
  </si>
  <si>
    <t>家族従業者</t>
  </si>
  <si>
    <t>７ 年</t>
  </si>
  <si>
    <t>１２ 年</t>
  </si>
  <si>
    <t>増減数</t>
  </si>
  <si>
    <t>増減率</t>
  </si>
  <si>
    <t>１）</t>
  </si>
  <si>
    <t>第　１　次　産　業</t>
  </si>
  <si>
    <t>農業</t>
  </si>
  <si>
    <t>林業</t>
  </si>
  <si>
    <t>漁業</t>
  </si>
  <si>
    <t>鉱業</t>
  </si>
  <si>
    <t>第　２　次　産　業</t>
  </si>
  <si>
    <t>建設業</t>
  </si>
  <si>
    <t>製造業</t>
  </si>
  <si>
    <t>電気･ガス･熱供給･水道業</t>
  </si>
  <si>
    <t>―</t>
  </si>
  <si>
    <t>運輸・通信業</t>
  </si>
  <si>
    <t>第　３　次　産　業</t>
  </si>
  <si>
    <t>卸売・小売業、飲食店</t>
  </si>
  <si>
    <t>金融・保険業</t>
  </si>
  <si>
    <t>不動産業</t>
  </si>
  <si>
    <t>サービス業</t>
  </si>
  <si>
    <t>公務（他に分類されないもの）</t>
  </si>
  <si>
    <t>分類不能の産業</t>
  </si>
  <si>
    <t>分 類 不 能 の 産 業</t>
  </si>
  <si>
    <t>女</t>
  </si>
  <si>
    <t>注　１）従業上の地位「不詳」を含む。</t>
  </si>
  <si>
    <t>　　２）「家庭内職者」を含む。</t>
  </si>
  <si>
    <t>資料　総務省統計局「平成12年国勢調査報告」</t>
  </si>
  <si>
    <t>154 労働及び賃金</t>
  </si>
  <si>
    <t>労働及び賃金 155</t>
  </si>
  <si>
    <t>８９　　産　　業　　別　　就　　業　　者　　数</t>
  </si>
  <si>
    <t>８９　　産 　業 　別 　就 　業 　者 　数（つづき）</t>
  </si>
  <si>
    <t>２）</t>
  </si>
  <si>
    <t>総　　　　　　　数</t>
  </si>
  <si>
    <t>年次及び産業別</t>
  </si>
  <si>
    <t>合　　　　計</t>
  </si>
  <si>
    <t>29 人 以 下</t>
  </si>
  <si>
    <t>30 ～ 99 人</t>
  </si>
  <si>
    <t>産　 　　業 　　　別</t>
  </si>
  <si>
    <t>組合数</t>
  </si>
  <si>
    <t>組　合　員　数</t>
  </si>
  <si>
    <t>組合員数</t>
  </si>
  <si>
    <t>組　　合　　数</t>
  </si>
  <si>
    <t>組　合　員　数</t>
  </si>
  <si>
    <t>計</t>
  </si>
  <si>
    <t>男</t>
  </si>
  <si>
    <t>件</t>
  </si>
  <si>
    <t>人</t>
  </si>
  <si>
    <t>農林漁業</t>
  </si>
  <si>
    <t>１３</t>
  </si>
  <si>
    <t>鉱業</t>
  </si>
  <si>
    <t>１４</t>
  </si>
  <si>
    <t>建　　　設　　　業</t>
  </si>
  <si>
    <t>１５</t>
  </si>
  <si>
    <t>-</t>
  </si>
  <si>
    <t>製　　　造　　　業</t>
  </si>
  <si>
    <t>１６</t>
  </si>
  <si>
    <t>食料品・飲料等</t>
  </si>
  <si>
    <t>繊維工業</t>
  </si>
  <si>
    <t>農業</t>
  </si>
  <si>
    <t>衣服・その他の繊維</t>
  </si>
  <si>
    <t>林業</t>
  </si>
  <si>
    <t>木材・家具関係</t>
  </si>
  <si>
    <t>漁業</t>
  </si>
  <si>
    <t>紙加工・印刷等</t>
  </si>
  <si>
    <t>化学関係</t>
  </si>
  <si>
    <t>窯業・土石製品</t>
  </si>
  <si>
    <t>鉄鋼</t>
  </si>
  <si>
    <t>非鉄金属</t>
  </si>
  <si>
    <t>情報通信業</t>
  </si>
  <si>
    <t>金属製品</t>
  </si>
  <si>
    <t>運輸業</t>
  </si>
  <si>
    <t>一般機械器具</t>
  </si>
  <si>
    <t>卸売・小売業</t>
  </si>
  <si>
    <t>電気機械器具</t>
  </si>
  <si>
    <t>金融・保険業</t>
  </si>
  <si>
    <t>情報通信機器</t>
  </si>
  <si>
    <t>不動産業</t>
  </si>
  <si>
    <t xml:space="preserve">飲食店、宿泊業   </t>
  </si>
  <si>
    <t>電気・ガス・熱供給</t>
  </si>
  <si>
    <t xml:space="preserve">医療、福祉   </t>
  </si>
  <si>
    <t>情報通信業</t>
  </si>
  <si>
    <t>教育、学習支援業</t>
  </si>
  <si>
    <t>運輸業</t>
  </si>
  <si>
    <t>複合サービス事業</t>
  </si>
  <si>
    <t>卸売・小売業</t>
  </si>
  <si>
    <t>サービス業</t>
  </si>
  <si>
    <t>金融・保険・不動産</t>
  </si>
  <si>
    <t>飲食店・宿泊</t>
  </si>
  <si>
    <t>医療・福祉</t>
  </si>
  <si>
    <t>教育・学習支援</t>
  </si>
  <si>
    <t>複合サービス</t>
  </si>
  <si>
    <t>サ  ー  ビ  ス  業</t>
  </si>
  <si>
    <t>組合数</t>
  </si>
  <si>
    <t>組合員数</t>
  </si>
  <si>
    <t>組 合 員 数</t>
  </si>
  <si>
    <t>組　合　数</t>
  </si>
  <si>
    <t>組　合　員　数</t>
  </si>
  <si>
    <t>資料　石川労働局「業務概要」</t>
  </si>
  <si>
    <t>製造業</t>
  </si>
  <si>
    <t>情報通信業</t>
  </si>
  <si>
    <t>運輸業</t>
  </si>
  <si>
    <t>卸売・小売業</t>
  </si>
  <si>
    <t>金融・保険業</t>
  </si>
  <si>
    <t xml:space="preserve">不動産業   </t>
  </si>
  <si>
    <t>飲食店、宿泊業</t>
  </si>
  <si>
    <t>医療、福祉</t>
  </si>
  <si>
    <t>教育、学習支援業</t>
  </si>
  <si>
    <t>公務</t>
  </si>
  <si>
    <t>分類不能の産業</t>
  </si>
  <si>
    <t>資料　石川県労働企画課「石川県労働組合調査」</t>
  </si>
  <si>
    <t>９０　　労働組合数及び組合員数（各年６月30日現在）（つづき）</t>
  </si>
  <si>
    <t>（２）　適　用　法　規　別　組　合　数　及　び　組　合　員　数</t>
  </si>
  <si>
    <t>年    次</t>
  </si>
  <si>
    <t>労働組合法</t>
  </si>
  <si>
    <t>国 営 企 業　　　　労働関係法</t>
  </si>
  <si>
    <t>地方公営企業　　　　労働関係法</t>
  </si>
  <si>
    <t>国家公務員法</t>
  </si>
  <si>
    <t>地方公務員法</t>
  </si>
  <si>
    <t>組 合 数</t>
  </si>
  <si>
    <t>注）「国営企業労働関係法」については、平成１６年から「特定独立行政法人等の労働関係に関する法律」が適用されている。</t>
  </si>
  <si>
    <t>資料　石川県労働企画課「石川県労働組合調査」</t>
  </si>
  <si>
    <t>156 労働及び賃金</t>
  </si>
  <si>
    <t>９０　　労 働 組 合 数 及 び 組 合 員 数（各年６月30日現在）</t>
  </si>
  <si>
    <t>９１　　月　別　産　業　別　企　業　整　備　状　況</t>
  </si>
  <si>
    <t>（１）　産 　業　 別　 規　 模　 別　 組　 合　 数　 及　 び　 組　 合　 員　 数</t>
  </si>
  <si>
    <t>事 業 所 数</t>
  </si>
  <si>
    <t>整理人員</t>
  </si>
  <si>
    <t>事 業 所 数</t>
  </si>
  <si>
    <t>整理人員</t>
  </si>
  <si>
    <t>建設業</t>
  </si>
  <si>
    <t>電気･ガス･熱供給･水道業</t>
  </si>
  <si>
    <t>その他</t>
  </si>
  <si>
    <t>－</t>
  </si>
  <si>
    <t>サービス業</t>
  </si>
  <si>
    <t>公務</t>
  </si>
  <si>
    <t>分類不能の産業</t>
  </si>
  <si>
    <t>年 次 及 び 産 業 別</t>
  </si>
  <si>
    <t>100 ～ 299 人</t>
  </si>
  <si>
    <t>300 ～ 499 人</t>
  </si>
  <si>
    <t>500 ～ 999 人</t>
  </si>
  <si>
    <t>1,000 人 以 上</t>
  </si>
  <si>
    <t>注　同一月中に２人以上の人員整理が行われたものを計上。</t>
  </si>
  <si>
    <t>建設業</t>
  </si>
  <si>
    <t>製造業</t>
  </si>
  <si>
    <t>（単位：件、人、倍）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</si>
  <si>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</si>
  <si>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</si>
  <si>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</si>
  <si>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</si>
  <si>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</si>
  <si>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新　規　求　職　　　　　　　　　　申　込　件　数</t>
  </si>
  <si>
    <t>月　間　有　効　　　　　　　　　　求  職  者  数</t>
  </si>
  <si>
    <t>新規求人数</t>
  </si>
  <si>
    <t>月間有効求人数</t>
  </si>
  <si>
    <t>充　  足  　数</t>
  </si>
  <si>
    <t>原  　数  　値</t>
  </si>
  <si>
    <t>うち他県へ</t>
  </si>
  <si>
    <t>うち受給者</t>
  </si>
  <si>
    <t>う ち 他 県 か ら</t>
  </si>
  <si>
    <t>注１　受給者とは雇用保険受給者である。</t>
  </si>
  <si>
    <t>　２　有効求人倍率＝月間有効求人数÷月間有効求職者数</t>
  </si>
  <si>
    <t>　３　各月には金沢人材銀行の取扱件数を含むため、その年度計と職業安定所別の合計とは一致しない。</t>
  </si>
  <si>
    <t>９２　　職　　業　　紹　　介　　状　　況（つづき）</t>
  </si>
  <si>
    <t>（２）　産 業 別 新 規 求 人 状 況（新規学卒を除きパートを含む）</t>
  </si>
  <si>
    <t>（単位：人、％）</t>
  </si>
  <si>
    <t>（単位：人）</t>
  </si>
  <si>
    <t>産　　　業　　　別</t>
  </si>
  <si>
    <t>１３年度</t>
  </si>
  <si>
    <t>１４年度</t>
  </si>
  <si>
    <t>１５年度</t>
  </si>
  <si>
    <t>１６年度</t>
  </si>
  <si>
    <t>項　　　目</t>
  </si>
  <si>
    <t>合　計</t>
  </si>
  <si>
    <t>金　沢</t>
  </si>
  <si>
    <t>小　松</t>
  </si>
  <si>
    <t>七　尾</t>
  </si>
  <si>
    <t>能　都</t>
  </si>
  <si>
    <t>加　賀</t>
  </si>
  <si>
    <t>羽　咋</t>
  </si>
  <si>
    <t>穴　水</t>
  </si>
  <si>
    <t>対前年度　　　　増 減 率</t>
  </si>
  <si>
    <t>―</t>
  </si>
  <si>
    <t>求職者数</t>
  </si>
  <si>
    <t>総数</t>
  </si>
  <si>
    <t>中学校</t>
  </si>
  <si>
    <t>農、林、漁業</t>
  </si>
  <si>
    <t>求 人 数</t>
  </si>
  <si>
    <t>就職者数</t>
  </si>
  <si>
    <t>高等学校</t>
  </si>
  <si>
    <r>
      <t xml:space="preserve"> </t>
    </r>
    <r>
      <rPr>
        <sz val="12"/>
        <rFont val="ＭＳ 明朝"/>
        <family val="1"/>
      </rPr>
      <t>(運輸・通信業）</t>
    </r>
  </si>
  <si>
    <t>情報通信業</t>
  </si>
  <si>
    <r>
      <t xml:space="preserve"> </t>
    </r>
    <r>
      <rPr>
        <sz val="12"/>
        <rFont val="ＭＳ 明朝"/>
        <family val="1"/>
      </rPr>
      <t>(卸売・小売業、飲食店）</t>
    </r>
  </si>
  <si>
    <t xml:space="preserve"> (金融・保険業、不動産業）</t>
  </si>
  <si>
    <t>飲食店・宿泊業</t>
  </si>
  <si>
    <r>
      <t xml:space="preserve"> </t>
    </r>
    <r>
      <rPr>
        <sz val="12"/>
        <rFont val="ＭＳ 明朝"/>
        <family val="1"/>
      </rPr>
      <t>(サービス業）</t>
    </r>
  </si>
  <si>
    <t>教育・学習支援業</t>
  </si>
  <si>
    <t>複合サービス事業</t>
  </si>
  <si>
    <t>サービス業</t>
  </si>
  <si>
    <t>公務・その他</t>
  </si>
  <si>
    <t>注　産業分類については、平成１５年度から新産業分類に移行した。</t>
  </si>
  <si>
    <t>158 労働及び賃金</t>
  </si>
  <si>
    <t>労働及び賃金 159</t>
  </si>
  <si>
    <t>９２　　職　　　　　業　　　　　紹　　　　　介　　　　　状　　　　　況</t>
  </si>
  <si>
    <t>（１）　一　般　職　業　紹　介　状　況（新規学卒を除きパートを含む）</t>
  </si>
  <si>
    <t>１５</t>
  </si>
  <si>
    <t>１６</t>
  </si>
  <si>
    <t>金　　　　　　沢</t>
  </si>
  <si>
    <t>小　　　　　　松</t>
  </si>
  <si>
    <t>七　　　　　　尾</t>
  </si>
  <si>
    <t>能　　　　　　都</t>
  </si>
  <si>
    <t>加　　　　　　賀</t>
  </si>
  <si>
    <t>羽　　　　　　咋</t>
  </si>
  <si>
    <t>穴　　　　　　水</t>
  </si>
  <si>
    <t>（３） 平 成１７年３月新規学校卒業者安定所別職業紹介状況</t>
  </si>
  <si>
    <t>運輸業</t>
  </si>
  <si>
    <t>卸売・小売業</t>
  </si>
  <si>
    <t>金融・保険・不動産業</t>
  </si>
  <si>
    <t>160 労働及び賃金</t>
  </si>
  <si>
    <t>労働及び賃金 161</t>
  </si>
  <si>
    <t>９２　　職　業　紹　介　状　況（つづき）</t>
  </si>
  <si>
    <t>９３　　産　業　大　分　類　別　賃　金　指　数　及　び　雇　用　指　数</t>
  </si>
  <si>
    <t>（４）　パ ー ト タ イ ム 職 業 紹 介 状 況</t>
  </si>
  <si>
    <t>本表以下97表までは鉱業、不動産業は調査対象事業所が少ないため公表してないが、調査産業計には含まれている。</t>
  </si>
  <si>
    <t>常用労働者30人以上を雇用する事業所について算出したものである。</t>
  </si>
  <si>
    <t>（単位：件、人、倍）</t>
  </si>
  <si>
    <t>（平成12年＝１００）</t>
  </si>
  <si>
    <t>項      目</t>
  </si>
  <si>
    <t>新 規 求 職　　　　申 込 件 数</t>
  </si>
  <si>
    <t>月 間 有 効　　　　　　求 職 者 数</t>
  </si>
  <si>
    <t>就 職 件 数</t>
  </si>
  <si>
    <t>有効求人倍率</t>
  </si>
  <si>
    <t>年次及び月次</t>
  </si>
  <si>
    <t>調　  査 　　　 産 業 計</t>
  </si>
  <si>
    <t>調査産業計　　（サービス　　　　業を除く）</t>
  </si>
  <si>
    <t>建 設 業</t>
  </si>
  <si>
    <t>製 造 業</t>
  </si>
  <si>
    <t>電気・ガス　　　　・熱供給・　　　水　道　業</t>
  </si>
  <si>
    <t>運 輸 ・　　　　　通 信 業</t>
  </si>
  <si>
    <t>卸 売 ・　　　小売業、　　　飲 食 店</t>
  </si>
  <si>
    <t>金 融 ・      保 険 業</t>
  </si>
  <si>
    <t>不動産業</t>
  </si>
  <si>
    <t>年      度</t>
  </si>
  <si>
    <t>名目賃金指数</t>
  </si>
  <si>
    <t>実質賃金指数</t>
  </si>
  <si>
    <t>（５）　中 高 年 齢 者 求 職 ・ 就 職 状 況</t>
  </si>
  <si>
    <t>（単位：件、人、％）</t>
  </si>
  <si>
    <t>１５年度</t>
  </si>
  <si>
    <t>対前年度　　　　　　　増減率</t>
  </si>
  <si>
    <t>項  目</t>
  </si>
  <si>
    <t>①新規求職者（全数）</t>
  </si>
  <si>
    <t>②うち中高年齢者数</t>
  </si>
  <si>
    <t>求職</t>
  </si>
  <si>
    <t>常　　   　　　用</t>
  </si>
  <si>
    <t>臨  時  ・ 季  節</t>
  </si>
  <si>
    <t>パ － ト タ イ ム</t>
  </si>
  <si>
    <t>中高年齢者の占める　　　割合（②／①×100）</t>
  </si>
  <si>
    <t>雇用指数</t>
  </si>
  <si>
    <t>①就職件数（全数）</t>
  </si>
  <si>
    <t>就職</t>
  </si>
  <si>
    <t>常　　   　　　用</t>
  </si>
  <si>
    <t>臨  時  ・ 季  節</t>
  </si>
  <si>
    <t>パ － ト タ イ ム</t>
  </si>
  <si>
    <t>中高年齢者の就職率</t>
  </si>
  <si>
    <t>注１　中高年齢者とは45歳以上の者</t>
  </si>
  <si>
    <t>　２　就職率＝就職件数／新規求職者数×100</t>
  </si>
  <si>
    <t xml:space="preserve">  ３　ポはポイント数</t>
  </si>
  <si>
    <t>資料　石川県統計情報室「毎月勤労統計調査地方調査」</t>
  </si>
  <si>
    <t>平 成１２   年</t>
  </si>
  <si>
    <t>１３</t>
  </si>
  <si>
    <t>１４</t>
  </si>
  <si>
    <t>１５</t>
  </si>
  <si>
    <t>対 前 年 度 増 減 率</t>
  </si>
  <si>
    <t>注　　ポはポイント数</t>
  </si>
  <si>
    <t>平 成１４年平均</t>
  </si>
  <si>
    <t>１５</t>
  </si>
  <si>
    <t>年  度</t>
  </si>
  <si>
    <t>１６年度</t>
  </si>
  <si>
    <t>平 成１４年平均</t>
  </si>
  <si>
    <t>１５</t>
  </si>
  <si>
    <r>
      <t>-</t>
    </r>
    <r>
      <rPr>
        <sz val="12"/>
        <rFont val="ＭＳ 明朝"/>
        <family val="1"/>
      </rPr>
      <t>2.5</t>
    </r>
    <r>
      <rPr>
        <sz val="12"/>
        <rFont val="ＭＳ 明朝"/>
        <family val="1"/>
      </rPr>
      <t>ポ</t>
    </r>
  </si>
  <si>
    <t>（規模30人以上）</t>
  </si>
  <si>
    <t>(単位：円)</t>
  </si>
  <si>
    <t>産業分類</t>
  </si>
  <si>
    <t>調査産業計（サービス業を除く）</t>
  </si>
  <si>
    <t>製　　造　　業　　計</t>
  </si>
  <si>
    <t>衣服・その他の繊維製品製造業</t>
  </si>
  <si>
    <t>年　次　　　　　及び月次</t>
  </si>
  <si>
    <t>現金給与　　　　総　　額</t>
  </si>
  <si>
    <t>定期給与</t>
  </si>
  <si>
    <t>特別給与</t>
  </si>
  <si>
    <t>合　　　　計</t>
  </si>
  <si>
    <t>162 労働及び賃金</t>
  </si>
  <si>
    <t>労働及び賃金 163</t>
  </si>
  <si>
    <t>９４　　産 業 大 分 類（ 製 造 業 、サ ー ビ ス 業 ― 中 分 類 ）別 性 別 常 用 労 働 者 １ 人 平 均 月 間 現 金 給 与 額</t>
  </si>
  <si>
    <t>（規模30人以上）</t>
  </si>
  <si>
    <t>調　 査　 産　 業　 計</t>
  </si>
  <si>
    <t>建　  　設　  　業</t>
  </si>
  <si>
    <t>製　　　　　　　　　　　　　　　　　　　　　　　造　　　　　　　　　　　　　　　　　　　　　　　業</t>
  </si>
  <si>
    <t>食 料 品・た ば こ 製 造 業</t>
  </si>
  <si>
    <t>繊　   維   　工   　業</t>
  </si>
  <si>
    <t>出 版・印 刷・同 関 連 産 業</t>
  </si>
  <si>
    <t>164 労働及び賃金</t>
  </si>
  <si>
    <t>労働及び賃金 165</t>
  </si>
  <si>
    <t>９４　　産 業 大 分 類 （ 製 造 業 、 サ ー ビ ス 業 ― 中 分 類 ） 別 性 別 常 用 労 働 者 １ 人 平 均 月 間 現 金 給 与 額（つづき）</t>
  </si>
  <si>
    <t>（単位：円）</t>
  </si>
  <si>
    <t>製　　　　　　　　　　　　　　　　　　　　造　　　　　　　　　　　　　　　　　　　　業</t>
  </si>
  <si>
    <t>電気・ガス・熱供給・水道業</t>
  </si>
  <si>
    <t>運   輸 ・ 通   信   業</t>
  </si>
  <si>
    <t>卸 売・小 売 業 、飲 食 店</t>
  </si>
  <si>
    <t>窯 業・土 石 製 品 製 造 業</t>
  </si>
  <si>
    <t>金  属  製  品  製  造  業</t>
  </si>
  <si>
    <t>一 般 機 械 器 具 製 造 業</t>
  </si>
  <si>
    <t>電 気 機 械 器 具 製 造 業</t>
  </si>
  <si>
    <t>そ  の  他  の  製  造  業</t>
  </si>
  <si>
    <t>年  次　　　　　　及び月次</t>
  </si>
  <si>
    <t>現金給与　　　　　　　総　　額</t>
  </si>
  <si>
    <t>166 労働及び賃金</t>
  </si>
  <si>
    <t>労働及び賃金 167</t>
  </si>
  <si>
    <t>９４　　産業大分類（製造業、サービス業―中分類）別性別常用労働者１人平均月間現金給与額（つづき）</t>
  </si>
  <si>
    <t>金　  融 ・ 保  　険　  業</t>
  </si>
  <si>
    <t>不　　動　　産　　業</t>
  </si>
  <si>
    <t>旅館・その他の宿泊所</t>
  </si>
  <si>
    <t>医　　　療　　　業</t>
  </si>
  <si>
    <t>その他のサービス業</t>
  </si>
  <si>
    <t>年  次　　　　　　　及び月次</t>
  </si>
  <si>
    <t>サ　　　　　　　　　　ー　　　　　　　　　　ビ　　　　　　　　　　ス　　　　　　　　　　業</t>
  </si>
  <si>
    <t>サ ー ビ ス 業 計</t>
  </si>
  <si>
    <t>教　　　　　　　　　育</t>
  </si>
  <si>
    <t>168 労働及び賃金</t>
  </si>
  <si>
    <t>労働及び賃金 169</t>
  </si>
  <si>
    <t>９５　　産業大分類（製造業、サービス業―中分類）別性別常用労働者１人平均月間出勤日数及び実労働時間数</t>
  </si>
  <si>
    <t>（単位：日、時間）</t>
  </si>
  <si>
    <t>調　査　産　業　計</t>
  </si>
  <si>
    <t>調査産業計（サービス業を除く）</t>
  </si>
  <si>
    <t>建　　　設　　　業</t>
  </si>
  <si>
    <t>製　　　　　　　　　　　　　　　　　　　　造　　　　　　　　　　　　　　　　　　　　業</t>
  </si>
  <si>
    <t>製　　造　　業　　計</t>
  </si>
  <si>
    <t>食料品・たばこ製造業</t>
  </si>
  <si>
    <t>繊　　維　　工　　業</t>
  </si>
  <si>
    <t>衣服・その他の繊維製品製造業</t>
  </si>
  <si>
    <t>出版・印刷・同関連産業</t>
  </si>
  <si>
    <t>出　勤日　数</t>
  </si>
  <si>
    <t>総実労働時間</t>
  </si>
  <si>
    <t>所定内労　働時　間</t>
  </si>
  <si>
    <t>所定外労　働時　間</t>
  </si>
  <si>
    <t>年  次</t>
  </si>
  <si>
    <t>及び月次</t>
  </si>
  <si>
    <t>170 労働及び賃金</t>
  </si>
  <si>
    <t>労働及び賃金 171</t>
  </si>
  <si>
    <t>９５　　産業大分類（製造業、サービス業―中分類）別性別常用労働者１人平均月間出勤日数及び実労働時間数（つづき）</t>
  </si>
  <si>
    <t>製　　　　　　　　　　　　　　　　　　　造　　　　　　　　　　　　　　　　　　　業</t>
  </si>
  <si>
    <t>運　 輸 ・ 通 　信 　業</t>
  </si>
  <si>
    <t xml:space="preserve">そ  の  他  の  製  造  業 </t>
  </si>
  <si>
    <t>金　融・保　険　業</t>
  </si>
  <si>
    <r>
      <t>不 　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産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</si>
  <si>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t>サ　　　　　　　　　　　　ー　　　　　　　　　　　　ビ　　　　　　　　　　　　ス　　　　　　　　　　　　業</t>
  </si>
  <si>
    <t>サ　ー　ビ　ス　業　計</t>
  </si>
  <si>
    <t>年  次　　　　　　　　及び月次</t>
  </si>
  <si>
    <t>172 労働及び賃金</t>
  </si>
  <si>
    <t>労働及び賃金 173</t>
  </si>
  <si>
    <t>（規模30人以上）</t>
  </si>
  <si>
    <t>医　　　　療　　　　業</t>
  </si>
  <si>
    <t>教　　　　　　　　育</t>
  </si>
  <si>
    <t>調　　査　　　　産 業 計</t>
  </si>
  <si>
    <t>調　査　  　　産業計</t>
  </si>
  <si>
    <t>建 設 業</t>
  </si>
  <si>
    <t>製　　　　　　　　　　　　造　　　　　　　　　　　業</t>
  </si>
  <si>
    <t>電気・ガス　　　　・熱 供 給　　　　・水 道 業</t>
  </si>
  <si>
    <t>運 輸 ・    通 信 業</t>
  </si>
  <si>
    <t>卸  売・    小売業、    飲食店</t>
  </si>
  <si>
    <t>金 融 ・    保 険 業</t>
  </si>
  <si>
    <t>サ　　　　ー　　　　ビ　　　　ス　　　　業</t>
  </si>
  <si>
    <t>製造業計</t>
  </si>
  <si>
    <t>食料品・　　　た ば こ　　　製 造 業</t>
  </si>
  <si>
    <t>繊 維 　　　工 業</t>
  </si>
  <si>
    <t>衣服・その他の繊維製品製造業</t>
  </si>
  <si>
    <t>出版・印刷同関連産業</t>
  </si>
  <si>
    <t>窯業・土石製品製造業</t>
  </si>
  <si>
    <t>金属製品    製 造 業</t>
  </si>
  <si>
    <t>一般機械     器　　具　　　製 造 業</t>
  </si>
  <si>
    <t>電気機械　　 器　　具　 　製 造 業</t>
  </si>
  <si>
    <t>その他の    製 造 業</t>
  </si>
  <si>
    <t>サ ー ビ      ス 業 計</t>
  </si>
  <si>
    <t>旅 館 ・　　　その他の　　　宿 泊 所</t>
  </si>
  <si>
    <t>医 療 業</t>
  </si>
  <si>
    <t>教　育</t>
  </si>
  <si>
    <t>その他の　　　　 サービス業</t>
  </si>
  <si>
    <t>（サービス　　  　業を除く）</t>
  </si>
  <si>
    <t>174 労働及び賃金</t>
  </si>
  <si>
    <t>労働及び賃金 175</t>
  </si>
  <si>
    <t>９６　　産業大分類（製造業、サービス業―中分類）別性別月末推計常用労働者数</t>
  </si>
  <si>
    <t>衣服・その他    の繊維製品        製　造　業</t>
  </si>
  <si>
    <t>出版・印同関連産業</t>
  </si>
  <si>
    <t>窯業・土石製品製造業</t>
  </si>
  <si>
    <t>（サービス業を除く）</t>
  </si>
  <si>
    <t>－</t>
  </si>
  <si>
    <t>176 労働及び賃金</t>
  </si>
  <si>
    <t>労働及び賃金 177</t>
  </si>
  <si>
    <t>９７　　産業大分類（製造業、サービス業―中分類）別性別月末推計パートタイム労働者数</t>
  </si>
  <si>
    <t>合　　　　計</t>
  </si>
  <si>
    <r>
      <t>平 成</t>
    </r>
    <r>
      <rPr>
        <sz val="12"/>
        <rFont val="ＭＳ 明朝"/>
        <family val="1"/>
      </rPr>
      <t>14</t>
    </r>
    <r>
      <rPr>
        <sz val="12"/>
        <rFont val="ＭＳ 明朝"/>
        <family val="1"/>
      </rPr>
      <t>年平均</t>
    </r>
  </si>
  <si>
    <r>
      <t>平 成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年1月</t>
    </r>
  </si>
  <si>
    <t xml:space="preserve"> 　   ２</t>
  </si>
  <si>
    <t xml:space="preserve"> 　   ３</t>
  </si>
  <si>
    <t xml:space="preserve"> 　   ４</t>
  </si>
  <si>
    <t xml:space="preserve"> 　   ５</t>
  </si>
  <si>
    <t xml:space="preserve"> 　   ６</t>
  </si>
  <si>
    <t xml:space="preserve"> 　   ７</t>
  </si>
  <si>
    <t xml:space="preserve"> 　   ８</t>
  </si>
  <si>
    <t xml:space="preserve"> 　   ９</t>
  </si>
  <si>
    <r>
      <t xml:space="preserve">      1</t>
    </r>
    <r>
      <rPr>
        <sz val="12"/>
        <rFont val="ＭＳ 明朝"/>
        <family val="1"/>
      </rPr>
      <t>0</t>
    </r>
  </si>
  <si>
    <t xml:space="preserve">      11</t>
  </si>
  <si>
    <t xml:space="preserve">      12</t>
  </si>
  <si>
    <t xml:space="preserve">    12</t>
  </si>
  <si>
    <t>平　成 ２ 年</t>
  </si>
  <si>
    <t xml:space="preserve">    ７</t>
  </si>
  <si>
    <t>平　成７年～１２年の　　　　　　増　　　　　　　　減</t>
  </si>
  <si>
    <t>平 成 ２ 年</t>
  </si>
  <si>
    <t>総　　　　　　　　数</t>
  </si>
  <si>
    <t>女</t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</si>
  <si>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１２ 年</t>
    </r>
  </si>
  <si>
    <r>
      <t xml:space="preserve">   </t>
    </r>
    <r>
      <rPr>
        <sz val="12"/>
        <rFont val="ＭＳ 明朝"/>
        <family val="1"/>
      </rPr>
      <t>１３</t>
    </r>
  </si>
  <si>
    <r>
      <t xml:space="preserve">   </t>
    </r>
    <r>
      <rPr>
        <sz val="12"/>
        <rFont val="ＭＳ 明朝"/>
        <family val="1"/>
      </rPr>
      <t>１４</t>
    </r>
  </si>
  <si>
    <r>
      <t xml:space="preserve">   </t>
    </r>
    <r>
      <rPr>
        <sz val="12"/>
        <rFont val="ＭＳ 明朝"/>
        <family val="1"/>
      </rPr>
      <t>１５</t>
    </r>
  </si>
  <si>
    <t xml:space="preserve">   １６</t>
  </si>
  <si>
    <r>
      <t>平 成</t>
    </r>
    <r>
      <rPr>
        <sz val="12"/>
        <rFont val="ＭＳ 明朝"/>
        <family val="1"/>
      </rPr>
      <t>１２ 年</t>
    </r>
  </si>
  <si>
    <r>
      <t xml:space="preserve">  </t>
    </r>
    <r>
      <rPr>
        <sz val="12"/>
        <rFont val="ＭＳ 明朝"/>
        <family val="1"/>
      </rPr>
      <t>１３</t>
    </r>
  </si>
  <si>
    <r>
      <t xml:space="preserve">  </t>
    </r>
    <r>
      <rPr>
        <sz val="12"/>
        <rFont val="ＭＳ 明朝"/>
        <family val="1"/>
      </rPr>
      <t>１４</t>
    </r>
  </si>
  <si>
    <r>
      <t xml:space="preserve">  </t>
    </r>
    <r>
      <rPr>
        <sz val="12"/>
        <rFont val="ＭＳ 明朝"/>
        <family val="1"/>
      </rPr>
      <t>１５</t>
    </r>
  </si>
  <si>
    <t xml:space="preserve">  １６</t>
  </si>
  <si>
    <t>平 成１６ 年 ４ 月</t>
  </si>
  <si>
    <r>
      <t xml:space="preserve">         </t>
    </r>
    <r>
      <rPr>
        <sz val="12"/>
        <rFont val="ＭＳ 明朝"/>
        <family val="1"/>
      </rPr>
      <t>５</t>
    </r>
  </si>
  <si>
    <r>
      <t xml:space="preserve">         </t>
    </r>
    <r>
      <rPr>
        <sz val="12"/>
        <rFont val="ＭＳ 明朝"/>
        <family val="1"/>
      </rPr>
      <t>６</t>
    </r>
  </si>
  <si>
    <r>
      <t xml:space="preserve">         </t>
    </r>
    <r>
      <rPr>
        <sz val="12"/>
        <rFont val="ＭＳ 明朝"/>
        <family val="1"/>
      </rPr>
      <t>７</t>
    </r>
  </si>
  <si>
    <r>
      <t xml:space="preserve">         </t>
    </r>
    <r>
      <rPr>
        <sz val="12"/>
        <rFont val="ＭＳ 明朝"/>
        <family val="1"/>
      </rPr>
      <t>８</t>
    </r>
  </si>
  <si>
    <r>
      <t xml:space="preserve">         </t>
    </r>
    <r>
      <rPr>
        <sz val="12"/>
        <rFont val="ＭＳ 明朝"/>
        <family val="1"/>
      </rPr>
      <t>９</t>
    </r>
  </si>
  <si>
    <r>
      <t xml:space="preserve">         </t>
    </r>
    <r>
      <rPr>
        <sz val="12"/>
        <rFont val="ＭＳ 明朝"/>
        <family val="1"/>
      </rPr>
      <t>１０</t>
    </r>
  </si>
  <si>
    <r>
      <t xml:space="preserve">         </t>
    </r>
    <r>
      <rPr>
        <sz val="12"/>
        <rFont val="ＭＳ 明朝"/>
        <family val="1"/>
      </rPr>
      <t>１１</t>
    </r>
  </si>
  <si>
    <r>
      <t xml:space="preserve">         </t>
    </r>
    <r>
      <rPr>
        <sz val="12"/>
        <rFont val="ＭＳ 明朝"/>
        <family val="1"/>
      </rPr>
      <t>１２</t>
    </r>
  </si>
  <si>
    <r>
      <t xml:space="preserve">         </t>
    </r>
    <r>
      <rPr>
        <sz val="12"/>
        <rFont val="ＭＳ 明朝"/>
        <family val="1"/>
      </rPr>
      <t>２</t>
    </r>
  </si>
  <si>
    <r>
      <t xml:space="preserve">         </t>
    </r>
    <r>
      <rPr>
        <sz val="12"/>
        <rFont val="ＭＳ 明朝"/>
        <family val="1"/>
      </rPr>
      <t>３</t>
    </r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</si>
  <si>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１２ 年</t>
    </r>
    <r>
      <rPr>
        <sz val="12"/>
        <rFont val="ＭＳ 明朝"/>
        <family val="1"/>
      </rPr>
      <t xml:space="preserve"> 度</t>
    </r>
  </si>
  <si>
    <r>
      <t xml:space="preserve">年度及び </t>
    </r>
    <r>
      <rPr>
        <sz val="12"/>
        <rFont val="ＭＳ 明朝"/>
        <family val="1"/>
      </rPr>
      <t xml:space="preserve">             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次</t>
    </r>
  </si>
  <si>
    <t>労働及び賃金 157</t>
  </si>
  <si>
    <t>平 成１７ 年 １ 月</t>
  </si>
  <si>
    <r>
      <t xml:space="preserve">          </t>
    </r>
    <r>
      <rPr>
        <sz val="12"/>
        <rFont val="ＭＳ 明朝"/>
        <family val="1"/>
      </rPr>
      <t>５</t>
    </r>
  </si>
  <si>
    <r>
      <t xml:space="preserve">          </t>
    </r>
    <r>
      <rPr>
        <sz val="12"/>
        <rFont val="ＭＳ 明朝"/>
        <family val="1"/>
      </rPr>
      <t>６</t>
    </r>
  </si>
  <si>
    <r>
      <t xml:space="preserve">          </t>
    </r>
    <r>
      <rPr>
        <sz val="12"/>
        <rFont val="ＭＳ 明朝"/>
        <family val="1"/>
      </rPr>
      <t>７</t>
    </r>
  </si>
  <si>
    <r>
      <t xml:space="preserve">          </t>
    </r>
    <r>
      <rPr>
        <sz val="12"/>
        <rFont val="ＭＳ 明朝"/>
        <family val="1"/>
      </rPr>
      <t>８</t>
    </r>
  </si>
  <si>
    <r>
      <t xml:space="preserve">          </t>
    </r>
    <r>
      <rPr>
        <sz val="12"/>
        <rFont val="ＭＳ 明朝"/>
        <family val="1"/>
      </rPr>
      <t>９</t>
    </r>
  </si>
  <si>
    <r>
      <t xml:space="preserve">          </t>
    </r>
    <r>
      <rPr>
        <sz val="12"/>
        <rFont val="ＭＳ 明朝"/>
        <family val="1"/>
      </rPr>
      <t>１０</t>
    </r>
  </si>
  <si>
    <r>
      <t xml:space="preserve">          </t>
    </r>
    <r>
      <rPr>
        <sz val="12"/>
        <rFont val="ＭＳ 明朝"/>
        <family val="1"/>
      </rPr>
      <t>１１</t>
    </r>
  </si>
  <si>
    <r>
      <t xml:space="preserve">          </t>
    </r>
    <r>
      <rPr>
        <sz val="12"/>
        <rFont val="ＭＳ 明朝"/>
        <family val="1"/>
      </rPr>
      <t>１２</t>
    </r>
  </si>
  <si>
    <r>
      <t xml:space="preserve">          </t>
    </r>
    <r>
      <rPr>
        <sz val="12"/>
        <rFont val="ＭＳ 明朝"/>
        <family val="1"/>
      </rPr>
      <t>２</t>
    </r>
  </si>
  <si>
    <r>
      <t xml:space="preserve">          </t>
    </r>
    <r>
      <rPr>
        <sz val="12"/>
        <rFont val="ＭＳ 明朝"/>
        <family val="1"/>
      </rPr>
      <t>３</t>
    </r>
  </si>
  <si>
    <r>
      <t>年  度  、 月  及  び　       　安</t>
    </r>
    <r>
      <rPr>
        <sz val="12"/>
        <rFont val="ＭＳ 明朝"/>
        <family val="1"/>
      </rPr>
      <t>　　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所　　別</t>
    </r>
  </si>
  <si>
    <t>就職件数</t>
  </si>
  <si>
    <t>平成１２年度</t>
  </si>
  <si>
    <r>
      <t>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間 有</t>
    </r>
    <r>
      <rPr>
        <sz val="12"/>
        <rFont val="ＭＳ 明朝"/>
        <family val="1"/>
      </rPr>
      <t xml:space="preserve"> 効　　　　　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数</t>
    </r>
  </si>
  <si>
    <t>サービス業</t>
  </si>
  <si>
    <t>平成１４年平均</t>
  </si>
  <si>
    <t>平 成１６年１月</t>
  </si>
  <si>
    <r>
      <t xml:space="preserve">　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２</t>
    </r>
  </si>
  <si>
    <r>
      <t xml:space="preserve">　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３</t>
    </r>
  </si>
  <si>
    <r>
      <t xml:space="preserve">　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４</t>
    </r>
  </si>
  <si>
    <r>
      <t xml:space="preserve">　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５</t>
    </r>
  </si>
  <si>
    <r>
      <t xml:space="preserve">　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６</t>
    </r>
  </si>
  <si>
    <t>　　　　  ７　</t>
  </si>
  <si>
    <t>　　　　  ８　</t>
  </si>
  <si>
    <t>　　　　  ９　</t>
  </si>
  <si>
    <t xml:space="preserve">   　　 10</t>
  </si>
  <si>
    <t xml:space="preserve">   　　 11</t>
  </si>
  <si>
    <t xml:space="preserve">   　　 12</t>
  </si>
  <si>
    <t>x</t>
  </si>
  <si>
    <t xml:space="preserve">x </t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</si>
  <si>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14年平均</t>
    </r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</si>
  <si>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16年1月</t>
    </r>
  </si>
  <si>
    <r>
      <t xml:space="preserve">      </t>
    </r>
    <r>
      <rPr>
        <sz val="12"/>
        <rFont val="ＭＳ 明朝"/>
        <family val="1"/>
      </rPr>
      <t>2</t>
    </r>
  </si>
  <si>
    <r>
      <t xml:space="preserve">      </t>
    </r>
    <r>
      <rPr>
        <sz val="12"/>
        <rFont val="ＭＳ 明朝"/>
        <family val="1"/>
      </rPr>
      <t>3</t>
    </r>
  </si>
  <si>
    <r>
      <t xml:space="preserve">      </t>
    </r>
    <r>
      <rPr>
        <sz val="12"/>
        <rFont val="ＭＳ 明朝"/>
        <family val="1"/>
      </rPr>
      <t>4</t>
    </r>
  </si>
  <si>
    <r>
      <t xml:space="preserve">      </t>
    </r>
    <r>
      <rPr>
        <sz val="12"/>
        <rFont val="ＭＳ 明朝"/>
        <family val="1"/>
      </rPr>
      <t>5</t>
    </r>
  </si>
  <si>
    <r>
      <t xml:space="preserve">      </t>
    </r>
    <r>
      <rPr>
        <sz val="12"/>
        <rFont val="ＭＳ 明朝"/>
        <family val="1"/>
      </rPr>
      <t>6</t>
    </r>
  </si>
  <si>
    <r>
      <t xml:space="preserve">      </t>
    </r>
    <r>
      <rPr>
        <sz val="12"/>
        <rFont val="ＭＳ 明朝"/>
        <family val="1"/>
      </rPr>
      <t>7</t>
    </r>
  </si>
  <si>
    <r>
      <t xml:space="preserve">      </t>
    </r>
    <r>
      <rPr>
        <sz val="12"/>
        <rFont val="ＭＳ 明朝"/>
        <family val="1"/>
      </rPr>
      <t>8</t>
    </r>
  </si>
  <si>
    <r>
      <t xml:space="preserve">      </t>
    </r>
    <r>
      <rPr>
        <sz val="12"/>
        <rFont val="ＭＳ 明朝"/>
        <family val="1"/>
      </rPr>
      <t>9</t>
    </r>
  </si>
  <si>
    <r>
      <t xml:space="preserve">      </t>
    </r>
    <r>
      <rPr>
        <sz val="12"/>
        <rFont val="ＭＳ 明朝"/>
        <family val="1"/>
      </rPr>
      <t>10</t>
    </r>
  </si>
  <si>
    <r>
      <t xml:space="preserve">      </t>
    </r>
    <r>
      <rPr>
        <sz val="12"/>
        <rFont val="ＭＳ 明朝"/>
        <family val="1"/>
      </rPr>
      <t>11</t>
    </r>
  </si>
  <si>
    <r>
      <t xml:space="preserve">      </t>
    </r>
    <r>
      <rPr>
        <sz val="12"/>
        <rFont val="ＭＳ 明朝"/>
        <family val="1"/>
      </rPr>
      <t>12</t>
    </r>
  </si>
  <si>
    <t>x</t>
  </si>
  <si>
    <t>x</t>
  </si>
  <si>
    <t>－</t>
  </si>
  <si>
    <t>―</t>
  </si>
  <si>
    <t>-1.2ポ</t>
  </si>
  <si>
    <t>x</t>
  </si>
  <si>
    <t>x</t>
  </si>
  <si>
    <t>x</t>
  </si>
  <si>
    <r>
      <t>－0.1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ポ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</si>
</sst>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#,##0.0_ "/>
    <numFmt numFmtId="193" formatCode="0_ "/>
    <numFmt numFmtId="194" formatCode="0.0_);[Red]\(0.0\)"/>
  </numFmts>
  <fonts count="5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51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11" fillId="0" borderId="19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9" fontId="0" fillId="0" borderId="0" xfId="0" applyNumberFormat="1" applyFont="1" applyFill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37" fontId="12" fillId="0" borderId="0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178" fontId="0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14" fillId="0" borderId="19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vertical="center"/>
    </xf>
    <xf numFmtId="0" fontId="12" fillId="0" borderId="19" xfId="0" applyFont="1" applyFill="1" applyBorder="1" applyAlignment="1" applyProtection="1">
      <alignment horizontal="centerContinuous" vertical="center"/>
      <protection/>
    </xf>
    <xf numFmtId="177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24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37" fontId="1" fillId="0" borderId="20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right" vertical="center"/>
    </xf>
    <xf numFmtId="37" fontId="0" fillId="0" borderId="13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Continuous" vertical="center"/>
      <protection/>
    </xf>
    <xf numFmtId="37" fontId="0" fillId="0" borderId="20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11" fillId="0" borderId="2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7" fontId="12" fillId="0" borderId="2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12" fillId="0" borderId="23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distributed" textRotation="255"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1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 textRotation="255" wrapText="1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quotePrefix="1">
      <alignment horizontal="center" vertical="center"/>
    </xf>
    <xf numFmtId="176" fontId="0" fillId="0" borderId="13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" vertical="distributed" textRotation="255"/>
    </xf>
    <xf numFmtId="0" fontId="0" fillId="0" borderId="19" xfId="0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 applyProtection="1">
      <alignment vertical="center"/>
      <protection/>
    </xf>
    <xf numFmtId="187" fontId="0" fillId="0" borderId="13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 quotePrefix="1">
      <alignment horizontal="left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Continuous"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Alignment="1" applyProtection="1">
      <alignment horizontal="right" vertical="center"/>
      <protection/>
    </xf>
    <xf numFmtId="191" fontId="0" fillId="0" borderId="12" xfId="0" applyNumberFormat="1" applyFont="1" applyFill="1" applyBorder="1" applyAlignment="1" applyProtection="1">
      <alignment horizontal="right" vertical="center"/>
      <protection/>
    </xf>
    <xf numFmtId="191" fontId="0" fillId="0" borderId="13" xfId="0" applyNumberFormat="1" applyFont="1" applyFill="1" applyBorder="1" applyAlignment="1" applyProtection="1">
      <alignment horizontal="right" vertical="center"/>
      <protection/>
    </xf>
    <xf numFmtId="191" fontId="0" fillId="0" borderId="26" xfId="0" applyNumberFormat="1" applyFont="1" applyFill="1" applyBorder="1" applyAlignment="1" applyProtection="1">
      <alignment horizontal="right" vertical="center"/>
      <protection/>
    </xf>
    <xf numFmtId="191" fontId="0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37" fontId="0" fillId="0" borderId="35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9" xfId="0" applyFont="1" applyFill="1" applyBorder="1" applyAlignment="1" applyProtection="1" quotePrefix="1">
      <alignment horizontal="center"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39" fontId="12" fillId="0" borderId="0" xfId="0" applyNumberFormat="1" applyFont="1" applyFill="1" applyAlignment="1" applyProtection="1">
      <alignment vertical="center"/>
      <protection/>
    </xf>
    <xf numFmtId="39" fontId="12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9" fontId="0" fillId="0" borderId="0" xfId="0" applyNumberFormat="1" applyFont="1" applyFill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vertical="center"/>
      <protection/>
    </xf>
    <xf numFmtId="37" fontId="12" fillId="0" borderId="13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 quotePrefix="1">
      <alignment horizontal="center" vertical="center"/>
      <protection/>
    </xf>
    <xf numFmtId="0" fontId="12" fillId="0" borderId="2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37" fontId="12" fillId="0" borderId="20" xfId="0" applyNumberFormat="1" applyFont="1" applyFill="1" applyBorder="1" applyAlignment="1" applyProtection="1">
      <alignment vertical="center"/>
      <protection/>
    </xf>
    <xf numFmtId="176" fontId="12" fillId="0" borderId="20" xfId="0" applyNumberFormat="1" applyFont="1" applyFill="1" applyBorder="1" applyAlignment="1" applyProtection="1">
      <alignment vertical="center"/>
      <protection/>
    </xf>
    <xf numFmtId="188" fontId="12" fillId="0" borderId="0" xfId="0" applyNumberFormat="1" applyFont="1" applyFill="1" applyBorder="1" applyAlignment="1" applyProtection="1">
      <alignment horizontal="right" vertical="center"/>
      <protection/>
    </xf>
    <xf numFmtId="187" fontId="12" fillId="0" borderId="0" xfId="0" applyNumberFormat="1" applyFont="1" applyFill="1" applyBorder="1" applyAlignment="1" applyProtection="1">
      <alignment horizontal="right" vertical="center"/>
      <protection/>
    </xf>
    <xf numFmtId="193" fontId="12" fillId="0" borderId="0" xfId="0" applyNumberFormat="1" applyFont="1" applyFill="1" applyBorder="1" applyAlignment="1" applyProtection="1">
      <alignment horizontal="right" vertical="center"/>
      <protection/>
    </xf>
    <xf numFmtId="191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Alignment="1" applyProtection="1">
      <alignment horizontal="right" vertical="center"/>
      <protection/>
    </xf>
    <xf numFmtId="0" fontId="0" fillId="0" borderId="19" xfId="0" applyFill="1" applyBorder="1" applyAlignment="1" applyProtection="1" quotePrefix="1">
      <alignment horizontal="center"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187" fontId="0" fillId="0" borderId="2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176" fontId="12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91" fontId="12" fillId="0" borderId="20" xfId="0" applyNumberFormat="1" applyFont="1" applyFill="1" applyBorder="1" applyAlignment="1" applyProtection="1">
      <alignment horizontal="right" vertical="center"/>
      <protection/>
    </xf>
    <xf numFmtId="187" fontId="0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86" fontId="12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179" fontId="12" fillId="0" borderId="0" xfId="49" applyNumberFormat="1" applyFont="1" applyFill="1" applyBorder="1" applyAlignment="1" applyProtection="1">
      <alignment vertical="center"/>
      <protection/>
    </xf>
    <xf numFmtId="179" fontId="0" fillId="0" borderId="0" xfId="49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3" fontId="0" fillId="0" borderId="0" xfId="49" applyNumberFormat="1" applyFont="1" applyFill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3" fontId="0" fillId="0" borderId="26" xfId="49" applyNumberFormat="1" applyFont="1" applyFill="1" applyBorder="1" applyAlignment="1" applyProtection="1">
      <alignment horizontal="right" vertical="center"/>
      <protection/>
    </xf>
    <xf numFmtId="179" fontId="0" fillId="0" borderId="26" xfId="49" applyNumberFormat="1" applyFont="1" applyFill="1" applyBorder="1" applyAlignment="1" applyProtection="1">
      <alignment vertical="center"/>
      <protection/>
    </xf>
    <xf numFmtId="177" fontId="0" fillId="0" borderId="26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right" vertical="center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32" xfId="0" applyNumberFormat="1" applyFont="1" applyFill="1" applyBorder="1" applyAlignment="1" applyProtection="1">
      <alignment vertical="center"/>
      <protection/>
    </xf>
    <xf numFmtId="37" fontId="12" fillId="0" borderId="26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2" fontId="0" fillId="0" borderId="26" xfId="0" applyNumberFormat="1" applyFont="1" applyFill="1" applyBorder="1" applyAlignment="1" applyProtection="1">
      <alignment vertical="center"/>
      <protection/>
    </xf>
    <xf numFmtId="38" fontId="12" fillId="0" borderId="18" xfId="49" applyFont="1" applyFill="1" applyBorder="1" applyAlignment="1" applyProtection="1">
      <alignment vertical="center"/>
      <protection/>
    </xf>
    <xf numFmtId="178" fontId="12" fillId="0" borderId="18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192" fontId="0" fillId="0" borderId="18" xfId="0" applyNumberFormat="1" applyFont="1" applyFill="1" applyBorder="1" applyAlignment="1" applyProtection="1">
      <alignment vertical="center"/>
      <protection/>
    </xf>
    <xf numFmtId="192" fontId="0" fillId="0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 applyProtection="1">
      <alignment vertical="center"/>
      <protection/>
    </xf>
    <xf numFmtId="192" fontId="0" fillId="0" borderId="0" xfId="0" applyNumberFormat="1" applyFont="1" applyFill="1" applyBorder="1" applyAlignment="1">
      <alignment vertical="center"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26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/>
      <protection/>
    </xf>
    <xf numFmtId="191" fontId="0" fillId="0" borderId="25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12" fillId="0" borderId="25" xfId="0" applyNumberFormat="1" applyFont="1" applyFill="1" applyBorder="1" applyAlignment="1" applyProtection="1">
      <alignment horizontal="right" vertical="center"/>
      <protection/>
    </xf>
    <xf numFmtId="191" fontId="12" fillId="0" borderId="0" xfId="0" applyNumberFormat="1" applyFont="1" applyFill="1" applyAlignment="1" applyProtection="1">
      <alignment horizontal="right" vertical="center"/>
      <protection/>
    </xf>
    <xf numFmtId="191" fontId="0" fillId="0" borderId="26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9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9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9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 wrapText="1"/>
    </xf>
    <xf numFmtId="37" fontId="0" fillId="0" borderId="38" xfId="0" applyNumberFormat="1" applyFont="1" applyFill="1" applyBorder="1" applyAlignment="1" applyProtection="1">
      <alignment horizontal="center" vertical="center" wrapText="1"/>
      <protection/>
    </xf>
    <xf numFmtId="37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12" fillId="0" borderId="19" xfId="0" applyFont="1" applyFill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37" fontId="0" fillId="0" borderId="37" xfId="0" applyNumberFormat="1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34" xfId="0" applyNumberFormat="1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Font="1" applyFill="1" applyBorder="1" applyAlignment="1" applyProtection="1" quotePrefix="1">
      <alignment horizontal="center" vertical="center"/>
      <protection/>
    </xf>
    <xf numFmtId="0" fontId="0" fillId="0" borderId="39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0" fillId="0" borderId="33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Fill="1" applyBorder="1" applyAlignment="1">
      <alignment vertical="distributed" textRotation="255"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38" fontId="0" fillId="0" borderId="25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4" fillId="0" borderId="40" xfId="0" applyFont="1" applyFill="1" applyBorder="1" applyAlignment="1" applyProtection="1">
      <alignment horizontal="distributed" vertical="center" wrapText="1"/>
      <protection/>
    </xf>
    <xf numFmtId="0" fontId="14" fillId="0" borderId="39" xfId="0" applyFont="1" applyFill="1" applyBorder="1" applyAlignment="1">
      <alignment horizontal="distributed" vertical="center" wrapText="1"/>
    </xf>
    <xf numFmtId="0" fontId="14" fillId="0" borderId="21" xfId="0" applyFont="1" applyFill="1" applyBorder="1" applyAlignment="1">
      <alignment horizontal="distributed" vertical="center" wrapText="1"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 applyProtection="1">
      <alignment horizontal="distributed" vertical="center" wrapText="1"/>
      <protection/>
    </xf>
    <xf numFmtId="0" fontId="8" fillId="0" borderId="39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37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distributed" vertical="center" wrapText="1"/>
      <protection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14" fillId="0" borderId="38" xfId="0" applyFont="1" applyFill="1" applyBorder="1" applyAlignment="1" applyProtection="1">
      <alignment horizontal="center" vertical="center" wrapText="1"/>
      <protection/>
    </xf>
    <xf numFmtId="0" fontId="14" fillId="0" borderId="3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45</xdr:row>
      <xdr:rowOff>85725</xdr:rowOff>
    </xdr:from>
    <xdr:to>
      <xdr:col>13</xdr:col>
      <xdr:colOff>0</xdr:colOff>
      <xdr:row>47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544425" y="9020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49</xdr:row>
      <xdr:rowOff>76200</xdr:rowOff>
    </xdr:from>
    <xdr:to>
      <xdr:col>13</xdr:col>
      <xdr:colOff>9525</xdr:colOff>
      <xdr:row>50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553950" y="97726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52</xdr:row>
      <xdr:rowOff>76200</xdr:rowOff>
    </xdr:from>
    <xdr:to>
      <xdr:col>13</xdr:col>
      <xdr:colOff>0</xdr:colOff>
      <xdr:row>54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544425" y="103441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56</xdr:row>
      <xdr:rowOff>85725</xdr:rowOff>
    </xdr:from>
    <xdr:to>
      <xdr:col>13</xdr:col>
      <xdr:colOff>9525</xdr:colOff>
      <xdr:row>58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2553950" y="1111567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60</xdr:row>
      <xdr:rowOff>85725</xdr:rowOff>
    </xdr:from>
    <xdr:to>
      <xdr:col>12</xdr:col>
      <xdr:colOff>190500</xdr:colOff>
      <xdr:row>61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2534900" y="1187767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63</xdr:row>
      <xdr:rowOff>95250</xdr:rowOff>
    </xdr:from>
    <xdr:to>
      <xdr:col>13</xdr:col>
      <xdr:colOff>0</xdr:colOff>
      <xdr:row>65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544425" y="12458700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95250</xdr:rowOff>
    </xdr:from>
    <xdr:to>
      <xdr:col>10</xdr:col>
      <xdr:colOff>104775</xdr:colOff>
      <xdr:row>53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1229975" y="9220200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57</xdr:row>
      <xdr:rowOff>95250</xdr:rowOff>
    </xdr:from>
    <xdr:to>
      <xdr:col>10</xdr:col>
      <xdr:colOff>104775</xdr:colOff>
      <xdr:row>64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1229975" y="11315700"/>
          <a:ext cx="104775" cy="1343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0</xdr:col>
      <xdr:colOff>1428750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 flipH="1" flipV="1">
          <a:off x="9525" y="971550"/>
          <a:ext cx="14192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28575</xdr:rowOff>
    </xdr:from>
    <xdr:to>
      <xdr:col>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381125"/>
          <a:ext cx="2543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3</xdr:col>
      <xdr:colOff>9525</xdr:colOff>
      <xdr:row>36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6686550"/>
          <a:ext cx="2581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50</xdr:row>
      <xdr:rowOff>85725</xdr:rowOff>
    </xdr:from>
    <xdr:to>
      <xdr:col>1</xdr:col>
      <xdr:colOff>180975</xdr:colOff>
      <xdr:row>63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1475" y="9820275"/>
          <a:ext cx="95250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37</xdr:row>
      <xdr:rowOff>85725</xdr:rowOff>
    </xdr:from>
    <xdr:to>
      <xdr:col>2</xdr:col>
      <xdr:colOff>0</xdr:colOff>
      <xdr:row>49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71475" y="7343775"/>
          <a:ext cx="114300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971550"/>
          <a:ext cx="14954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1</xdr:col>
      <xdr:colOff>0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8575" y="981075"/>
          <a:ext cx="14097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71550"/>
          <a:ext cx="14382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1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990600"/>
          <a:ext cx="14192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0</xdr:col>
      <xdr:colOff>1428750</xdr:colOff>
      <xdr:row>8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1000125"/>
          <a:ext cx="14192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8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971550"/>
          <a:ext cx="1428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971550"/>
          <a:ext cx="14192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4" customWidth="1"/>
    <col min="2" max="2" width="12.59765625" style="4" customWidth="1"/>
    <col min="3" max="17" width="13.59765625" style="4" customWidth="1"/>
    <col min="18" max="16384" width="10.59765625" style="4" customWidth="1"/>
  </cols>
  <sheetData>
    <row r="1" spans="1:17" s="2" customFormat="1" ht="19.5" customHeight="1">
      <c r="A1" s="1" t="s">
        <v>0</v>
      </c>
      <c r="Q1" s="3" t="s">
        <v>1</v>
      </c>
    </row>
    <row r="2" spans="1:17" ht="24.75" customHeight="1">
      <c r="A2" s="327" t="s">
        <v>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</row>
    <row r="3" spans="1:17" ht="19.5" customHeight="1">
      <c r="A3" s="328" t="s">
        <v>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</row>
    <row r="4" spans="1:17" ht="18" customHeight="1" thickBot="1">
      <c r="A4" s="5"/>
      <c r="B4" s="6"/>
      <c r="Q4" s="7" t="s">
        <v>4</v>
      </c>
    </row>
    <row r="5" spans="1:20" ht="14.25" customHeight="1">
      <c r="A5" s="329" t="s">
        <v>5</v>
      </c>
      <c r="B5" s="330"/>
      <c r="C5" s="335" t="s">
        <v>6</v>
      </c>
      <c r="D5" s="336"/>
      <c r="E5" s="337"/>
      <c r="F5" s="341" t="s">
        <v>7</v>
      </c>
      <c r="G5" s="342"/>
      <c r="H5" s="342"/>
      <c r="I5" s="342"/>
      <c r="J5" s="342"/>
      <c r="K5" s="342"/>
      <c r="L5" s="342"/>
      <c r="M5" s="342"/>
      <c r="N5" s="343"/>
      <c r="O5" s="335" t="s">
        <v>8</v>
      </c>
      <c r="P5" s="336"/>
      <c r="Q5" s="336"/>
      <c r="R5" s="10"/>
      <c r="S5" s="10"/>
      <c r="T5" s="10"/>
    </row>
    <row r="6" spans="1:18" ht="14.25" customHeight="1">
      <c r="A6" s="331"/>
      <c r="B6" s="332"/>
      <c r="C6" s="338"/>
      <c r="D6" s="339"/>
      <c r="E6" s="340"/>
      <c r="F6" s="344" t="s">
        <v>9</v>
      </c>
      <c r="G6" s="345"/>
      <c r="H6" s="346"/>
      <c r="I6" s="344" t="s">
        <v>10</v>
      </c>
      <c r="J6" s="345"/>
      <c r="K6" s="346"/>
      <c r="L6" s="344" t="s">
        <v>11</v>
      </c>
      <c r="M6" s="345"/>
      <c r="N6" s="346"/>
      <c r="O6" s="338"/>
      <c r="P6" s="339"/>
      <c r="Q6" s="339"/>
      <c r="R6" s="16"/>
    </row>
    <row r="7" spans="1:20" ht="14.25" customHeight="1">
      <c r="A7" s="333"/>
      <c r="B7" s="334"/>
      <c r="C7" s="14" t="s">
        <v>9</v>
      </c>
      <c r="D7" s="17" t="s">
        <v>12</v>
      </c>
      <c r="E7" s="15" t="s">
        <v>13</v>
      </c>
      <c r="F7" s="15" t="s">
        <v>9</v>
      </c>
      <c r="G7" s="15" t="s">
        <v>12</v>
      </c>
      <c r="H7" s="14" t="s">
        <v>13</v>
      </c>
      <c r="I7" s="17" t="s">
        <v>9</v>
      </c>
      <c r="J7" s="14" t="s">
        <v>12</v>
      </c>
      <c r="K7" s="17" t="s">
        <v>13</v>
      </c>
      <c r="L7" s="15" t="s">
        <v>9</v>
      </c>
      <c r="M7" s="15" t="s">
        <v>12</v>
      </c>
      <c r="N7" s="14" t="s">
        <v>13</v>
      </c>
      <c r="O7" s="17" t="s">
        <v>9</v>
      </c>
      <c r="P7" s="15" t="s">
        <v>12</v>
      </c>
      <c r="Q7" s="14" t="s">
        <v>13</v>
      </c>
      <c r="R7" s="18"/>
      <c r="S7" s="18"/>
      <c r="T7" s="18"/>
    </row>
    <row r="8" spans="1:20" s="201" customFormat="1" ht="14.25" customHeight="1">
      <c r="A8" s="351" t="s">
        <v>493</v>
      </c>
      <c r="B8" s="352"/>
      <c r="C8" s="246">
        <f>SUM(D8:E8)</f>
        <v>947070</v>
      </c>
      <c r="D8" s="247">
        <v>451155</v>
      </c>
      <c r="E8" s="247">
        <v>495915</v>
      </c>
      <c r="F8" s="243">
        <f>SUM(G8:H8)</f>
        <v>620231</v>
      </c>
      <c r="G8" s="247">
        <f>SUM(J8,M8)</f>
        <v>350346</v>
      </c>
      <c r="H8" s="247">
        <f>SUM(K8,N8)</f>
        <v>269885</v>
      </c>
      <c r="I8" s="243">
        <f>SUM(J8:K8)</f>
        <v>606265</v>
      </c>
      <c r="J8" s="247">
        <v>341329</v>
      </c>
      <c r="K8" s="247">
        <v>264936</v>
      </c>
      <c r="L8" s="243">
        <f>SUM(M8:N8)</f>
        <v>13966</v>
      </c>
      <c r="M8" s="247">
        <v>9017</v>
      </c>
      <c r="N8" s="247">
        <v>4949</v>
      </c>
      <c r="O8" s="243">
        <f>SUM(P8:Q8)</f>
        <v>325779</v>
      </c>
      <c r="P8" s="247">
        <v>100327</v>
      </c>
      <c r="Q8" s="247">
        <v>225452</v>
      </c>
      <c r="R8" s="199"/>
      <c r="S8" s="200"/>
      <c r="T8" s="199"/>
    </row>
    <row r="9" spans="1:20" s="201" customFormat="1" ht="14.25" customHeight="1">
      <c r="A9" s="353" t="s">
        <v>494</v>
      </c>
      <c r="B9" s="354"/>
      <c r="C9" s="246">
        <f>SUM(D9:E9)</f>
        <v>990243</v>
      </c>
      <c r="D9" s="247">
        <v>473937</v>
      </c>
      <c r="E9" s="247">
        <v>516306</v>
      </c>
      <c r="F9" s="243">
        <f>SUM(G9:H9)</f>
        <v>652627</v>
      </c>
      <c r="G9" s="247">
        <f>SUM(J9,M9)</f>
        <v>370106</v>
      </c>
      <c r="H9" s="247">
        <f>SUM(K9,N9)</f>
        <v>282521</v>
      </c>
      <c r="I9" s="243">
        <f>SUM(J9:K9)</f>
        <v>631322</v>
      </c>
      <c r="J9" s="247">
        <v>356828</v>
      </c>
      <c r="K9" s="247">
        <v>274494</v>
      </c>
      <c r="L9" s="243">
        <f>SUM(M9:N9)</f>
        <v>21305</v>
      </c>
      <c r="M9" s="247">
        <v>13278</v>
      </c>
      <c r="N9" s="247">
        <v>8027</v>
      </c>
      <c r="O9" s="243">
        <f>SUM(P9:Q9)</f>
        <v>335785</v>
      </c>
      <c r="P9" s="247">
        <v>102653</v>
      </c>
      <c r="Q9" s="247">
        <v>233132</v>
      </c>
      <c r="R9" s="199"/>
      <c r="S9" s="200"/>
      <c r="T9" s="199"/>
    </row>
    <row r="10" spans="1:20" s="196" customFormat="1" ht="14.25" customHeight="1">
      <c r="A10" s="355" t="s">
        <v>492</v>
      </c>
      <c r="B10" s="356"/>
      <c r="C10" s="217">
        <f>SUM(C12:C19,C21,C24,C30,C40,C47,C53,C61,C67)</f>
        <v>1000803</v>
      </c>
      <c r="D10" s="46">
        <f>SUM(D12:D19,D21,D24,D30,D40,D47,D53,D61,D67)</f>
        <v>479465</v>
      </c>
      <c r="E10" s="46">
        <f>SUM(E12:E19,E21,E24,E30,E40,E47,E53,E61,E67)</f>
        <v>521338</v>
      </c>
      <c r="F10" s="46">
        <f>SUM(F12:F19,F21,F24,F30,F40,F47,F53,F61,F67)</f>
        <v>637733</v>
      </c>
      <c r="G10" s="46">
        <f aca="true" t="shared" si="0" ref="G10:Q10">SUM(G12:G19,G21,G24,G30,G40,G47,G53,G61,G67)</f>
        <v>361282</v>
      </c>
      <c r="H10" s="46">
        <f t="shared" si="0"/>
        <v>276451</v>
      </c>
      <c r="I10" s="46">
        <f>SUM(I12:I19,I21,I24,I30,I40,I47,I53,I61,I67)</f>
        <v>614469</v>
      </c>
      <c r="J10" s="46">
        <f t="shared" si="0"/>
        <v>347095</v>
      </c>
      <c r="K10" s="46">
        <f t="shared" si="0"/>
        <v>267374</v>
      </c>
      <c r="L10" s="46">
        <f>SUM(L12:L19,L21,L24,L30,L40,L47,L53,L61,L67)</f>
        <v>23264</v>
      </c>
      <c r="M10" s="46">
        <f t="shared" si="0"/>
        <v>14187</v>
      </c>
      <c r="N10" s="46">
        <f t="shared" si="0"/>
        <v>9077</v>
      </c>
      <c r="O10" s="46">
        <f>SUM(O12:O19,O21,O24,O30,O40,O47,O53,O61,O67)</f>
        <v>358494</v>
      </c>
      <c r="P10" s="46">
        <f t="shared" si="0"/>
        <v>115264</v>
      </c>
      <c r="Q10" s="46">
        <f t="shared" si="0"/>
        <v>243230</v>
      </c>
      <c r="R10" s="195"/>
      <c r="S10" s="46"/>
      <c r="T10" s="195"/>
    </row>
    <row r="11" spans="1:20" ht="14.25" customHeight="1">
      <c r="A11" s="24"/>
      <c r="B11" s="25"/>
      <c r="C11" s="248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18"/>
      <c r="S11" s="20"/>
      <c r="T11" s="18"/>
    </row>
    <row r="12" spans="1:20" s="196" customFormat="1" ht="14.25" customHeight="1">
      <c r="A12" s="347" t="s">
        <v>14</v>
      </c>
      <c r="B12" s="348"/>
      <c r="C12" s="217">
        <f>SUM(D12:E12)</f>
        <v>387162</v>
      </c>
      <c r="D12" s="46">
        <v>186935</v>
      </c>
      <c r="E12" s="46">
        <v>200227</v>
      </c>
      <c r="F12" s="46">
        <f>SUM(G12:H12)</f>
        <v>242965</v>
      </c>
      <c r="G12" s="195">
        <f aca="true" t="shared" si="1" ref="G12:G19">SUM(J12,M12)</f>
        <v>139731</v>
      </c>
      <c r="H12" s="195">
        <f aca="true" t="shared" si="2" ref="H12:H19">SUM(K12,N12)</f>
        <v>103234</v>
      </c>
      <c r="I12" s="46">
        <f>SUM(J12:K12)</f>
        <v>233946</v>
      </c>
      <c r="J12" s="46">
        <v>134295</v>
      </c>
      <c r="K12" s="46">
        <v>99651</v>
      </c>
      <c r="L12" s="46">
        <f>SUM(M12:N12)</f>
        <v>9019</v>
      </c>
      <c r="M12" s="46">
        <v>5436</v>
      </c>
      <c r="N12" s="46">
        <v>3583</v>
      </c>
      <c r="O12" s="46">
        <f>SUM(P12:Q12)</f>
        <v>141242</v>
      </c>
      <c r="P12" s="46">
        <v>45297</v>
      </c>
      <c r="Q12" s="46">
        <v>95945</v>
      </c>
      <c r="R12" s="195"/>
      <c r="S12" s="46"/>
      <c r="T12" s="195"/>
    </row>
    <row r="13" spans="1:20" s="196" customFormat="1" ht="14.25" customHeight="1">
      <c r="A13" s="347" t="s">
        <v>15</v>
      </c>
      <c r="B13" s="348"/>
      <c r="C13" s="217">
        <f aca="true" t="shared" si="3" ref="C13:C19">SUM(D13:E13)</f>
        <v>40328</v>
      </c>
      <c r="D13" s="46">
        <v>18952</v>
      </c>
      <c r="E13" s="46">
        <v>21376</v>
      </c>
      <c r="F13" s="46">
        <f aca="true" t="shared" si="4" ref="F13:F19">SUM(G13:H13)</f>
        <v>25952</v>
      </c>
      <c r="G13" s="195">
        <f t="shared" si="1"/>
        <v>14067</v>
      </c>
      <c r="H13" s="195">
        <f t="shared" si="2"/>
        <v>11885</v>
      </c>
      <c r="I13" s="46">
        <f aca="true" t="shared" si="5" ref="I13:I19">SUM(J13:K13)</f>
        <v>25043</v>
      </c>
      <c r="J13" s="46">
        <v>13519</v>
      </c>
      <c r="K13" s="46">
        <v>11524</v>
      </c>
      <c r="L13" s="46">
        <f aca="true" t="shared" si="6" ref="L13:L19">SUM(M13:N13)</f>
        <v>909</v>
      </c>
      <c r="M13" s="46">
        <v>548</v>
      </c>
      <c r="N13" s="46">
        <v>361</v>
      </c>
      <c r="O13" s="46">
        <f aca="true" t="shared" si="7" ref="O13:O19">SUM(P13:Q13)</f>
        <v>14328</v>
      </c>
      <c r="P13" s="46">
        <v>4861</v>
      </c>
      <c r="Q13" s="46">
        <v>9467</v>
      </c>
      <c r="R13" s="195"/>
      <c r="S13" s="195"/>
      <c r="T13" s="195"/>
    </row>
    <row r="14" spans="1:20" s="196" customFormat="1" ht="14.25" customHeight="1">
      <c r="A14" s="347" t="s">
        <v>16</v>
      </c>
      <c r="B14" s="348"/>
      <c r="C14" s="217">
        <f t="shared" si="3"/>
        <v>91178</v>
      </c>
      <c r="D14" s="46">
        <v>43792</v>
      </c>
      <c r="E14" s="46">
        <v>47386</v>
      </c>
      <c r="F14" s="46">
        <f t="shared" si="4"/>
        <v>60827</v>
      </c>
      <c r="G14" s="195">
        <f t="shared" si="1"/>
        <v>34424</v>
      </c>
      <c r="H14" s="195">
        <f t="shared" si="2"/>
        <v>26403</v>
      </c>
      <c r="I14" s="46">
        <f t="shared" si="5"/>
        <v>58631</v>
      </c>
      <c r="J14" s="46">
        <v>33133</v>
      </c>
      <c r="K14" s="46">
        <v>25498</v>
      </c>
      <c r="L14" s="46">
        <f t="shared" si="6"/>
        <v>2196</v>
      </c>
      <c r="M14" s="46">
        <v>1291</v>
      </c>
      <c r="N14" s="46">
        <v>905</v>
      </c>
      <c r="O14" s="46">
        <f t="shared" si="7"/>
        <v>29931</v>
      </c>
      <c r="P14" s="46">
        <v>9120</v>
      </c>
      <c r="Q14" s="46">
        <v>20811</v>
      </c>
      <c r="R14" s="195"/>
      <c r="S14" s="46"/>
      <c r="T14" s="195"/>
    </row>
    <row r="15" spans="1:20" s="196" customFormat="1" ht="14.25" customHeight="1">
      <c r="A15" s="347" t="s">
        <v>17</v>
      </c>
      <c r="B15" s="348"/>
      <c r="C15" s="217">
        <f t="shared" si="3"/>
        <v>22845</v>
      </c>
      <c r="D15" s="46">
        <v>10705</v>
      </c>
      <c r="E15" s="46">
        <v>12140</v>
      </c>
      <c r="F15" s="46">
        <f t="shared" si="4"/>
        <v>14372</v>
      </c>
      <c r="G15" s="195">
        <f t="shared" si="1"/>
        <v>8035</v>
      </c>
      <c r="H15" s="195">
        <f t="shared" si="2"/>
        <v>6337</v>
      </c>
      <c r="I15" s="46">
        <f t="shared" si="5"/>
        <v>13916</v>
      </c>
      <c r="J15" s="46">
        <v>7723</v>
      </c>
      <c r="K15" s="46">
        <v>6193</v>
      </c>
      <c r="L15" s="46">
        <f t="shared" si="6"/>
        <v>456</v>
      </c>
      <c r="M15" s="46">
        <v>312</v>
      </c>
      <c r="N15" s="46">
        <v>144</v>
      </c>
      <c r="O15" s="46">
        <f t="shared" si="7"/>
        <v>8461</v>
      </c>
      <c r="P15" s="46">
        <v>2661</v>
      </c>
      <c r="Q15" s="46">
        <v>5800</v>
      </c>
      <c r="R15" s="195"/>
      <c r="S15" s="46"/>
      <c r="T15" s="195"/>
    </row>
    <row r="16" spans="1:20" s="196" customFormat="1" ht="14.25" customHeight="1">
      <c r="A16" s="347" t="s">
        <v>18</v>
      </c>
      <c r="B16" s="348"/>
      <c r="C16" s="217">
        <f t="shared" si="3"/>
        <v>17530</v>
      </c>
      <c r="D16" s="46">
        <v>8028</v>
      </c>
      <c r="E16" s="46">
        <v>9502</v>
      </c>
      <c r="F16" s="46">
        <f t="shared" si="4"/>
        <v>10483</v>
      </c>
      <c r="G16" s="195">
        <f t="shared" si="1"/>
        <v>5726</v>
      </c>
      <c r="H16" s="195">
        <f t="shared" si="2"/>
        <v>4757</v>
      </c>
      <c r="I16" s="46">
        <f t="shared" si="5"/>
        <v>10142</v>
      </c>
      <c r="J16" s="46">
        <v>5477</v>
      </c>
      <c r="K16" s="46">
        <v>4665</v>
      </c>
      <c r="L16" s="46">
        <f t="shared" si="6"/>
        <v>341</v>
      </c>
      <c r="M16" s="46">
        <v>249</v>
      </c>
      <c r="N16" s="46">
        <v>92</v>
      </c>
      <c r="O16" s="46">
        <f t="shared" si="7"/>
        <v>7041</v>
      </c>
      <c r="P16" s="46">
        <v>2302</v>
      </c>
      <c r="Q16" s="46">
        <v>4739</v>
      </c>
      <c r="R16" s="195"/>
      <c r="S16" s="46"/>
      <c r="T16" s="195"/>
    </row>
    <row r="17" spans="1:20" s="196" customFormat="1" ht="14.25" customHeight="1">
      <c r="A17" s="347" t="s">
        <v>19</v>
      </c>
      <c r="B17" s="348"/>
      <c r="C17" s="217">
        <f t="shared" si="3"/>
        <v>58347</v>
      </c>
      <c r="D17" s="46">
        <v>26648</v>
      </c>
      <c r="E17" s="46">
        <v>31699</v>
      </c>
      <c r="F17" s="46">
        <f t="shared" si="4"/>
        <v>37966</v>
      </c>
      <c r="G17" s="195">
        <f t="shared" si="1"/>
        <v>20021</v>
      </c>
      <c r="H17" s="195">
        <f t="shared" si="2"/>
        <v>17945</v>
      </c>
      <c r="I17" s="46">
        <f t="shared" si="5"/>
        <v>35871</v>
      </c>
      <c r="J17" s="46">
        <v>18807</v>
      </c>
      <c r="K17" s="46">
        <v>17064</v>
      </c>
      <c r="L17" s="46">
        <f t="shared" si="6"/>
        <v>2095</v>
      </c>
      <c r="M17" s="46">
        <v>1214</v>
      </c>
      <c r="N17" s="46">
        <v>881</v>
      </c>
      <c r="O17" s="46">
        <f t="shared" si="7"/>
        <v>20262</v>
      </c>
      <c r="P17" s="46">
        <v>6573</v>
      </c>
      <c r="Q17" s="46">
        <v>13689</v>
      </c>
      <c r="R17" s="195"/>
      <c r="S17" s="46"/>
      <c r="T17" s="195"/>
    </row>
    <row r="18" spans="1:20" s="196" customFormat="1" ht="14.25" customHeight="1">
      <c r="A18" s="347" t="s">
        <v>20</v>
      </c>
      <c r="B18" s="348"/>
      <c r="C18" s="217">
        <f t="shared" si="3"/>
        <v>22146</v>
      </c>
      <c r="D18" s="46">
        <v>10386</v>
      </c>
      <c r="E18" s="46">
        <v>11760</v>
      </c>
      <c r="F18" s="46">
        <f t="shared" si="4"/>
        <v>13680</v>
      </c>
      <c r="G18" s="195">
        <f t="shared" si="1"/>
        <v>7691</v>
      </c>
      <c r="H18" s="195">
        <f t="shared" si="2"/>
        <v>5989</v>
      </c>
      <c r="I18" s="46">
        <f t="shared" si="5"/>
        <v>13139</v>
      </c>
      <c r="J18" s="46">
        <v>7355</v>
      </c>
      <c r="K18" s="46">
        <v>5784</v>
      </c>
      <c r="L18" s="46">
        <f t="shared" si="6"/>
        <v>541</v>
      </c>
      <c r="M18" s="46">
        <v>336</v>
      </c>
      <c r="N18" s="46">
        <v>205</v>
      </c>
      <c r="O18" s="46">
        <f t="shared" si="7"/>
        <v>8441</v>
      </c>
      <c r="P18" s="46">
        <v>2688</v>
      </c>
      <c r="Q18" s="46">
        <v>5753</v>
      </c>
      <c r="R18" s="195"/>
      <c r="S18" s="46"/>
      <c r="T18" s="195"/>
    </row>
    <row r="19" spans="1:20" s="196" customFormat="1" ht="14.25" customHeight="1">
      <c r="A19" s="347" t="s">
        <v>21</v>
      </c>
      <c r="B19" s="348"/>
      <c r="C19" s="217">
        <f t="shared" si="3"/>
        <v>54427</v>
      </c>
      <c r="D19" s="46">
        <v>26145</v>
      </c>
      <c r="E19" s="46">
        <v>28282</v>
      </c>
      <c r="F19" s="46">
        <f t="shared" si="4"/>
        <v>36480</v>
      </c>
      <c r="G19" s="195">
        <f t="shared" si="1"/>
        <v>20866</v>
      </c>
      <c r="H19" s="195">
        <f t="shared" si="2"/>
        <v>15614</v>
      </c>
      <c r="I19" s="46">
        <f t="shared" si="5"/>
        <v>35287</v>
      </c>
      <c r="J19" s="46">
        <v>20155</v>
      </c>
      <c r="K19" s="46">
        <v>15132</v>
      </c>
      <c r="L19" s="46">
        <f t="shared" si="6"/>
        <v>1193</v>
      </c>
      <c r="M19" s="46">
        <v>711</v>
      </c>
      <c r="N19" s="46">
        <v>482</v>
      </c>
      <c r="O19" s="46">
        <f t="shared" si="7"/>
        <v>17780</v>
      </c>
      <c r="P19" s="46">
        <v>5166</v>
      </c>
      <c r="Q19" s="46">
        <v>12614</v>
      </c>
      <c r="R19" s="195"/>
      <c r="S19" s="46"/>
      <c r="T19" s="195"/>
    </row>
    <row r="20" spans="1:20" ht="14.25" customHeight="1">
      <c r="A20" s="349"/>
      <c r="B20" s="350"/>
      <c r="C20" s="253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8"/>
      <c r="S20" s="18"/>
      <c r="T20" s="18"/>
    </row>
    <row r="21" spans="1:20" s="196" customFormat="1" ht="14.25" customHeight="1">
      <c r="A21" s="347" t="s">
        <v>22</v>
      </c>
      <c r="B21" s="348"/>
      <c r="C21" s="217">
        <f>SUM(C22)</f>
        <v>8830</v>
      </c>
      <c r="D21" s="46">
        <f aca="true" t="shared" si="8" ref="D21:Q21">SUM(D22)</f>
        <v>3917</v>
      </c>
      <c r="E21" s="46">
        <f t="shared" si="8"/>
        <v>4913</v>
      </c>
      <c r="F21" s="46">
        <f>SUM(F22)</f>
        <v>5930</v>
      </c>
      <c r="G21" s="46">
        <f t="shared" si="8"/>
        <v>3027</v>
      </c>
      <c r="H21" s="46">
        <f t="shared" si="8"/>
        <v>2903</v>
      </c>
      <c r="I21" s="46">
        <f>SUM(I22)</f>
        <v>5706</v>
      </c>
      <c r="J21" s="46">
        <f t="shared" si="8"/>
        <v>2898</v>
      </c>
      <c r="K21" s="46">
        <f t="shared" si="8"/>
        <v>2808</v>
      </c>
      <c r="L21" s="46">
        <f>SUM(L22)</f>
        <v>224</v>
      </c>
      <c r="M21" s="46">
        <f t="shared" si="8"/>
        <v>129</v>
      </c>
      <c r="N21" s="46">
        <f t="shared" si="8"/>
        <v>95</v>
      </c>
      <c r="O21" s="46">
        <f>SUM(O22)</f>
        <v>2887</v>
      </c>
      <c r="P21" s="46">
        <f t="shared" si="8"/>
        <v>887</v>
      </c>
      <c r="Q21" s="46">
        <f t="shared" si="8"/>
        <v>2000</v>
      </c>
      <c r="R21" s="195"/>
      <c r="S21" s="46"/>
      <c r="T21" s="195"/>
    </row>
    <row r="22" spans="1:20" s="201" customFormat="1" ht="14.25" customHeight="1">
      <c r="A22" s="6"/>
      <c r="B22" s="28" t="s">
        <v>23</v>
      </c>
      <c r="C22" s="246">
        <f>SUM(D22:E22)</f>
        <v>8830</v>
      </c>
      <c r="D22" s="247">
        <v>3917</v>
      </c>
      <c r="E22" s="247">
        <v>4913</v>
      </c>
      <c r="F22" s="243">
        <f>SUM(G22:H22)</f>
        <v>5930</v>
      </c>
      <c r="G22" s="247">
        <f>SUM(J22,M22)</f>
        <v>3027</v>
      </c>
      <c r="H22" s="247">
        <f>SUM(K22,N22)</f>
        <v>2903</v>
      </c>
      <c r="I22" s="243">
        <f>SUM(J22:K22)</f>
        <v>5706</v>
      </c>
      <c r="J22" s="247">
        <v>2898</v>
      </c>
      <c r="K22" s="247">
        <v>2808</v>
      </c>
      <c r="L22" s="243">
        <f>SUM(M22:N22)</f>
        <v>224</v>
      </c>
      <c r="M22" s="243">
        <v>129</v>
      </c>
      <c r="N22" s="247">
        <v>95</v>
      </c>
      <c r="O22" s="243">
        <f>SUM(P22:Q22)</f>
        <v>2887</v>
      </c>
      <c r="P22" s="247">
        <v>887</v>
      </c>
      <c r="Q22" s="247">
        <v>2000</v>
      </c>
      <c r="R22" s="199"/>
      <c r="S22" s="200"/>
      <c r="T22" s="199"/>
    </row>
    <row r="23" spans="1:20" ht="14.25" customHeight="1">
      <c r="A23" s="6"/>
      <c r="B23" s="28"/>
      <c r="C23" s="248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18"/>
      <c r="S23" s="20"/>
      <c r="T23" s="18"/>
    </row>
    <row r="24" spans="1:20" s="196" customFormat="1" ht="14.25" customHeight="1">
      <c r="A24" s="347" t="s">
        <v>24</v>
      </c>
      <c r="B24" s="348"/>
      <c r="C24" s="217">
        <f>SUM(C25:C28)</f>
        <v>41664</v>
      </c>
      <c r="D24" s="46">
        <f aca="true" t="shared" si="9" ref="D24:Q24">SUM(D25:D28)</f>
        <v>20317</v>
      </c>
      <c r="E24" s="46">
        <f t="shared" si="9"/>
        <v>21347</v>
      </c>
      <c r="F24" s="46">
        <f>SUM(F25:F28)</f>
        <v>27337</v>
      </c>
      <c r="G24" s="46">
        <f t="shared" si="9"/>
        <v>15600</v>
      </c>
      <c r="H24" s="46">
        <f t="shared" si="9"/>
        <v>11737</v>
      </c>
      <c r="I24" s="46">
        <f>SUM(I25:I28)</f>
        <v>26398</v>
      </c>
      <c r="J24" s="46">
        <f t="shared" si="9"/>
        <v>15017</v>
      </c>
      <c r="K24" s="46">
        <f t="shared" si="9"/>
        <v>11381</v>
      </c>
      <c r="L24" s="46">
        <f>SUM(L25:L28)</f>
        <v>939</v>
      </c>
      <c r="M24" s="46">
        <f t="shared" si="9"/>
        <v>583</v>
      </c>
      <c r="N24" s="46">
        <f t="shared" si="9"/>
        <v>356</v>
      </c>
      <c r="O24" s="46">
        <f>SUM(O25:O28)</f>
        <v>14290</v>
      </c>
      <c r="P24" s="46">
        <f t="shared" si="9"/>
        <v>4694</v>
      </c>
      <c r="Q24" s="46">
        <f t="shared" si="9"/>
        <v>9596</v>
      </c>
      <c r="R24" s="195"/>
      <c r="S24" s="195"/>
      <c r="T24" s="195"/>
    </row>
    <row r="25" spans="1:20" s="201" customFormat="1" ht="14.25" customHeight="1">
      <c r="A25" s="202"/>
      <c r="B25" s="203" t="s">
        <v>25</v>
      </c>
      <c r="C25" s="246">
        <f>SUM(D25:E25)</f>
        <v>12855</v>
      </c>
      <c r="D25" s="247">
        <v>6125</v>
      </c>
      <c r="E25" s="247">
        <v>6730</v>
      </c>
      <c r="F25" s="243">
        <f>SUM(G25:H25)</f>
        <v>8694</v>
      </c>
      <c r="G25" s="247">
        <f aca="true" t="shared" si="10" ref="G25:H28">SUM(J25,M25)</f>
        <v>4865</v>
      </c>
      <c r="H25" s="247">
        <f t="shared" si="10"/>
        <v>3829</v>
      </c>
      <c r="I25" s="243">
        <f>SUM(J25:K25)</f>
        <v>8374</v>
      </c>
      <c r="J25" s="247">
        <v>4667</v>
      </c>
      <c r="K25" s="247">
        <v>3707</v>
      </c>
      <c r="L25" s="243">
        <f>SUM(M25:N25)</f>
        <v>320</v>
      </c>
      <c r="M25" s="243">
        <v>198</v>
      </c>
      <c r="N25" s="247">
        <v>122</v>
      </c>
      <c r="O25" s="243">
        <f>SUM(P25:Q25)</f>
        <v>4134</v>
      </c>
      <c r="P25" s="247">
        <v>1242</v>
      </c>
      <c r="Q25" s="247">
        <v>2892</v>
      </c>
      <c r="R25" s="199"/>
      <c r="S25" s="200"/>
      <c r="T25" s="199"/>
    </row>
    <row r="26" spans="1:20" s="201" customFormat="1" ht="14.25" customHeight="1">
      <c r="A26" s="202"/>
      <c r="B26" s="203" t="s">
        <v>26</v>
      </c>
      <c r="C26" s="246">
        <f>SUM(D26:E26)</f>
        <v>12692</v>
      </c>
      <c r="D26" s="247">
        <v>6082</v>
      </c>
      <c r="E26" s="247">
        <v>6610</v>
      </c>
      <c r="F26" s="243">
        <f>SUM(G26:H26)</f>
        <v>8578</v>
      </c>
      <c r="G26" s="247">
        <f t="shared" si="10"/>
        <v>4863</v>
      </c>
      <c r="H26" s="247">
        <f t="shared" si="10"/>
        <v>3715</v>
      </c>
      <c r="I26" s="243">
        <f>SUM(J26:K26)</f>
        <v>8305</v>
      </c>
      <c r="J26" s="247">
        <v>4692</v>
      </c>
      <c r="K26" s="247">
        <v>3613</v>
      </c>
      <c r="L26" s="243">
        <f>SUM(M26:N26)</f>
        <v>273</v>
      </c>
      <c r="M26" s="243">
        <v>171</v>
      </c>
      <c r="N26" s="247">
        <v>102</v>
      </c>
      <c r="O26" s="243">
        <f>SUM(P26:Q26)</f>
        <v>4111</v>
      </c>
      <c r="P26" s="247">
        <v>1217</v>
      </c>
      <c r="Q26" s="247">
        <v>2894</v>
      </c>
      <c r="R26" s="199"/>
      <c r="S26" s="200"/>
      <c r="T26" s="199"/>
    </row>
    <row r="27" spans="1:20" s="201" customFormat="1" ht="14.25" customHeight="1">
      <c r="A27" s="202"/>
      <c r="B27" s="203" t="s">
        <v>27</v>
      </c>
      <c r="C27" s="246">
        <f>SUM(D27:E27)</f>
        <v>12043</v>
      </c>
      <c r="D27" s="247">
        <v>6161</v>
      </c>
      <c r="E27" s="247">
        <v>5882</v>
      </c>
      <c r="F27" s="243">
        <f>SUM(G27:H27)</f>
        <v>7389</v>
      </c>
      <c r="G27" s="247">
        <f t="shared" si="10"/>
        <v>4363</v>
      </c>
      <c r="H27" s="247">
        <f t="shared" si="10"/>
        <v>3026</v>
      </c>
      <c r="I27" s="243">
        <f>SUM(J27:K27)</f>
        <v>7142</v>
      </c>
      <c r="J27" s="247">
        <v>4208</v>
      </c>
      <c r="K27" s="247">
        <v>2934</v>
      </c>
      <c r="L27" s="243">
        <f>SUM(M27:N27)</f>
        <v>247</v>
      </c>
      <c r="M27" s="243">
        <v>155</v>
      </c>
      <c r="N27" s="247">
        <v>92</v>
      </c>
      <c r="O27" s="243">
        <f>SUM(P27:Q27)</f>
        <v>4649</v>
      </c>
      <c r="P27" s="247">
        <v>1796</v>
      </c>
      <c r="Q27" s="247">
        <v>2853</v>
      </c>
      <c r="R27" s="199"/>
      <c r="S27" s="200"/>
      <c r="T27" s="199"/>
    </row>
    <row r="28" spans="1:20" s="201" customFormat="1" ht="14.25" customHeight="1">
      <c r="A28" s="202"/>
      <c r="B28" s="203" t="s">
        <v>28</v>
      </c>
      <c r="C28" s="246">
        <f>SUM(D28:E28)</f>
        <v>4074</v>
      </c>
      <c r="D28" s="247">
        <v>1949</v>
      </c>
      <c r="E28" s="247">
        <v>2125</v>
      </c>
      <c r="F28" s="243">
        <f>SUM(G28:H28)</f>
        <v>2676</v>
      </c>
      <c r="G28" s="247">
        <f t="shared" si="10"/>
        <v>1509</v>
      </c>
      <c r="H28" s="247">
        <f t="shared" si="10"/>
        <v>1167</v>
      </c>
      <c r="I28" s="243">
        <f>SUM(J28:K28)</f>
        <v>2577</v>
      </c>
      <c r="J28" s="247">
        <v>1450</v>
      </c>
      <c r="K28" s="247">
        <v>1127</v>
      </c>
      <c r="L28" s="243">
        <f>SUM(M28:N28)</f>
        <v>99</v>
      </c>
      <c r="M28" s="243">
        <v>59</v>
      </c>
      <c r="N28" s="247">
        <v>40</v>
      </c>
      <c r="O28" s="243">
        <f>SUM(P28:Q28)</f>
        <v>1396</v>
      </c>
      <c r="P28" s="247">
        <v>439</v>
      </c>
      <c r="Q28" s="247">
        <v>957</v>
      </c>
      <c r="R28" s="199"/>
      <c r="S28" s="200"/>
      <c r="T28" s="199"/>
    </row>
    <row r="29" spans="1:20" ht="14.25" customHeight="1">
      <c r="A29" s="6"/>
      <c r="B29" s="28"/>
      <c r="C29" s="248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18"/>
      <c r="S29" s="20"/>
      <c r="T29" s="18"/>
    </row>
    <row r="30" spans="1:20" s="196" customFormat="1" ht="14.25" customHeight="1">
      <c r="A30" s="347" t="s">
        <v>29</v>
      </c>
      <c r="B30" s="348"/>
      <c r="C30" s="217">
        <f>SUM(C31:C38)</f>
        <v>72976</v>
      </c>
      <c r="D30" s="46">
        <f aca="true" t="shared" si="11" ref="D30:Q30">SUM(D31:D38)</f>
        <v>37075</v>
      </c>
      <c r="E30" s="46">
        <f t="shared" si="11"/>
        <v>35901</v>
      </c>
      <c r="F30" s="46">
        <f>SUM(F31:F38)</f>
        <v>46497</v>
      </c>
      <c r="G30" s="46">
        <f t="shared" si="11"/>
        <v>27232</v>
      </c>
      <c r="H30" s="46">
        <f t="shared" si="11"/>
        <v>19265</v>
      </c>
      <c r="I30" s="46">
        <f>SUM(I31:I38)</f>
        <v>44927</v>
      </c>
      <c r="J30" s="46">
        <f t="shared" si="11"/>
        <v>26291</v>
      </c>
      <c r="K30" s="46">
        <f t="shared" si="11"/>
        <v>18636</v>
      </c>
      <c r="L30" s="46">
        <f>SUM(L31:L38)</f>
        <v>1570</v>
      </c>
      <c r="M30" s="46">
        <f t="shared" si="11"/>
        <v>941</v>
      </c>
      <c r="N30" s="46">
        <f t="shared" si="11"/>
        <v>629</v>
      </c>
      <c r="O30" s="46">
        <f>SUM(O31:O38)</f>
        <v>25904</v>
      </c>
      <c r="P30" s="46">
        <f t="shared" si="11"/>
        <v>9431</v>
      </c>
      <c r="Q30" s="46">
        <f t="shared" si="11"/>
        <v>16473</v>
      </c>
      <c r="R30" s="195"/>
      <c r="S30" s="195"/>
      <c r="T30" s="195"/>
    </row>
    <row r="31" spans="1:20" s="201" customFormat="1" ht="14.25" customHeight="1">
      <c r="A31" s="202"/>
      <c r="B31" s="203" t="s">
        <v>30</v>
      </c>
      <c r="C31" s="246">
        <f aca="true" t="shared" si="12" ref="C31:C38">SUM(D31:E31)</f>
        <v>10467</v>
      </c>
      <c r="D31" s="247">
        <v>4950</v>
      </c>
      <c r="E31" s="247">
        <v>5517</v>
      </c>
      <c r="F31" s="243">
        <f aca="true" t="shared" si="13" ref="F31:F38">SUM(G31:H31)</f>
        <v>6721</v>
      </c>
      <c r="G31" s="247">
        <f aca="true" t="shared" si="14" ref="G31:G38">SUM(J31,M31)</f>
        <v>3856</v>
      </c>
      <c r="H31" s="247">
        <f aca="true" t="shared" si="15" ref="H31:H38">SUM(K31,N31)</f>
        <v>2865</v>
      </c>
      <c r="I31" s="243">
        <f aca="true" t="shared" si="16" ref="I31:I38">SUM(J31:K31)</f>
        <v>6502</v>
      </c>
      <c r="J31" s="247">
        <v>3726</v>
      </c>
      <c r="K31" s="247">
        <v>2776</v>
      </c>
      <c r="L31" s="243">
        <f aca="true" t="shared" si="17" ref="L31:L38">SUM(M31:N31)</f>
        <v>219</v>
      </c>
      <c r="M31" s="243">
        <v>130</v>
      </c>
      <c r="N31" s="247">
        <v>89</v>
      </c>
      <c r="O31" s="243">
        <f aca="true" t="shared" si="18" ref="O31:O38">SUM(P31:Q31)</f>
        <v>3729</v>
      </c>
      <c r="P31" s="247">
        <v>1085</v>
      </c>
      <c r="Q31" s="247">
        <v>2644</v>
      </c>
      <c r="R31" s="199"/>
      <c r="S31" s="199"/>
      <c r="T31" s="199"/>
    </row>
    <row r="32" spans="1:20" s="201" customFormat="1" ht="14.25" customHeight="1">
      <c r="A32" s="202"/>
      <c r="B32" s="203" t="s">
        <v>31</v>
      </c>
      <c r="C32" s="246">
        <f t="shared" si="12"/>
        <v>18017</v>
      </c>
      <c r="D32" s="247">
        <v>8746</v>
      </c>
      <c r="E32" s="247">
        <v>9271</v>
      </c>
      <c r="F32" s="243">
        <f t="shared" si="13"/>
        <v>12064</v>
      </c>
      <c r="G32" s="247">
        <f t="shared" si="14"/>
        <v>6908</v>
      </c>
      <c r="H32" s="247">
        <f t="shared" si="15"/>
        <v>5156</v>
      </c>
      <c r="I32" s="243">
        <f t="shared" si="16"/>
        <v>11597</v>
      </c>
      <c r="J32" s="247">
        <v>6613</v>
      </c>
      <c r="K32" s="247">
        <v>4984</v>
      </c>
      <c r="L32" s="243">
        <f t="shared" si="17"/>
        <v>467</v>
      </c>
      <c r="M32" s="243">
        <v>295</v>
      </c>
      <c r="N32" s="247">
        <v>172</v>
      </c>
      <c r="O32" s="243">
        <f t="shared" si="18"/>
        <v>5894</v>
      </c>
      <c r="P32" s="247">
        <v>1800</v>
      </c>
      <c r="Q32" s="247">
        <v>4094</v>
      </c>
      <c r="R32" s="199"/>
      <c r="S32" s="200"/>
      <c r="T32" s="199"/>
    </row>
    <row r="33" spans="1:20" s="201" customFormat="1" ht="14.25" customHeight="1">
      <c r="A33" s="202"/>
      <c r="B33" s="203" t="s">
        <v>32</v>
      </c>
      <c r="C33" s="246">
        <f t="shared" si="12"/>
        <v>37980</v>
      </c>
      <c r="D33" s="247">
        <v>20310</v>
      </c>
      <c r="E33" s="247">
        <v>17670</v>
      </c>
      <c r="F33" s="243">
        <f t="shared" si="13"/>
        <v>23766</v>
      </c>
      <c r="G33" s="247">
        <f t="shared" si="14"/>
        <v>14278</v>
      </c>
      <c r="H33" s="247">
        <f t="shared" si="15"/>
        <v>9488</v>
      </c>
      <c r="I33" s="243">
        <f t="shared" si="16"/>
        <v>22946</v>
      </c>
      <c r="J33" s="247">
        <v>13799</v>
      </c>
      <c r="K33" s="247">
        <v>9147</v>
      </c>
      <c r="L33" s="243">
        <f t="shared" si="17"/>
        <v>820</v>
      </c>
      <c r="M33" s="243">
        <v>479</v>
      </c>
      <c r="N33" s="247">
        <v>341</v>
      </c>
      <c r="O33" s="243">
        <f t="shared" si="18"/>
        <v>13719</v>
      </c>
      <c r="P33" s="247">
        <v>5668</v>
      </c>
      <c r="Q33" s="247">
        <v>8051</v>
      </c>
      <c r="R33" s="199"/>
      <c r="S33" s="200"/>
      <c r="T33" s="199"/>
    </row>
    <row r="34" spans="1:20" s="201" customFormat="1" ht="14.25" customHeight="1">
      <c r="A34" s="202"/>
      <c r="B34" s="203" t="s">
        <v>33</v>
      </c>
      <c r="C34" s="246">
        <f t="shared" si="12"/>
        <v>980</v>
      </c>
      <c r="D34" s="247">
        <v>462</v>
      </c>
      <c r="E34" s="247">
        <v>518</v>
      </c>
      <c r="F34" s="243">
        <f t="shared" si="13"/>
        <v>617</v>
      </c>
      <c r="G34" s="247">
        <f t="shared" si="14"/>
        <v>339</v>
      </c>
      <c r="H34" s="247">
        <f t="shared" si="15"/>
        <v>278</v>
      </c>
      <c r="I34" s="243">
        <f t="shared" si="16"/>
        <v>603</v>
      </c>
      <c r="J34" s="247">
        <v>329</v>
      </c>
      <c r="K34" s="247">
        <v>274</v>
      </c>
      <c r="L34" s="243">
        <f t="shared" si="17"/>
        <v>14</v>
      </c>
      <c r="M34" s="243">
        <v>10</v>
      </c>
      <c r="N34" s="247">
        <v>4</v>
      </c>
      <c r="O34" s="243">
        <f t="shared" si="18"/>
        <v>362</v>
      </c>
      <c r="P34" s="247">
        <v>123</v>
      </c>
      <c r="Q34" s="247">
        <v>239</v>
      </c>
      <c r="R34" s="199"/>
      <c r="S34" s="200"/>
      <c r="T34" s="199"/>
    </row>
    <row r="35" spans="1:20" s="201" customFormat="1" ht="14.25" customHeight="1">
      <c r="A35" s="202"/>
      <c r="B35" s="203" t="s">
        <v>34</v>
      </c>
      <c r="C35" s="246">
        <f t="shared" si="12"/>
        <v>1212</v>
      </c>
      <c r="D35" s="247">
        <v>564</v>
      </c>
      <c r="E35" s="247">
        <v>648</v>
      </c>
      <c r="F35" s="243">
        <f t="shared" si="13"/>
        <v>683</v>
      </c>
      <c r="G35" s="247">
        <f t="shared" si="14"/>
        <v>388</v>
      </c>
      <c r="H35" s="247">
        <f t="shared" si="15"/>
        <v>295</v>
      </c>
      <c r="I35" s="243">
        <f t="shared" si="16"/>
        <v>672</v>
      </c>
      <c r="J35" s="247">
        <v>381</v>
      </c>
      <c r="K35" s="247">
        <v>291</v>
      </c>
      <c r="L35" s="243">
        <f t="shared" si="17"/>
        <v>11</v>
      </c>
      <c r="M35" s="247">
        <v>7</v>
      </c>
      <c r="N35" s="247">
        <v>4</v>
      </c>
      <c r="O35" s="243">
        <f t="shared" si="18"/>
        <v>526</v>
      </c>
      <c r="P35" s="247">
        <v>175</v>
      </c>
      <c r="Q35" s="247">
        <v>351</v>
      </c>
      <c r="R35" s="200"/>
      <c r="S35" s="199"/>
      <c r="T35" s="199"/>
    </row>
    <row r="36" spans="1:20" s="201" customFormat="1" ht="14.25" customHeight="1">
      <c r="A36" s="202"/>
      <c r="B36" s="203" t="s">
        <v>35</v>
      </c>
      <c r="C36" s="246">
        <f t="shared" si="12"/>
        <v>2683</v>
      </c>
      <c r="D36" s="247">
        <v>1230</v>
      </c>
      <c r="E36" s="247">
        <v>1453</v>
      </c>
      <c r="F36" s="243">
        <f t="shared" si="13"/>
        <v>1571</v>
      </c>
      <c r="G36" s="247">
        <f t="shared" si="14"/>
        <v>845</v>
      </c>
      <c r="H36" s="247">
        <f t="shared" si="15"/>
        <v>726</v>
      </c>
      <c r="I36" s="243">
        <f t="shared" si="16"/>
        <v>1546</v>
      </c>
      <c r="J36" s="247">
        <v>832</v>
      </c>
      <c r="K36" s="247">
        <v>714</v>
      </c>
      <c r="L36" s="243">
        <f t="shared" si="17"/>
        <v>25</v>
      </c>
      <c r="M36" s="247">
        <v>13</v>
      </c>
      <c r="N36" s="247">
        <v>12</v>
      </c>
      <c r="O36" s="243">
        <f t="shared" si="18"/>
        <v>1112</v>
      </c>
      <c r="P36" s="247">
        <v>385</v>
      </c>
      <c r="Q36" s="247">
        <v>727</v>
      </c>
      <c r="R36" s="199"/>
      <c r="S36" s="200"/>
      <c r="T36" s="199"/>
    </row>
    <row r="37" spans="1:20" s="201" customFormat="1" ht="14.25" customHeight="1">
      <c r="A37" s="202"/>
      <c r="B37" s="203" t="s">
        <v>36</v>
      </c>
      <c r="C37" s="246">
        <f t="shared" si="12"/>
        <v>626</v>
      </c>
      <c r="D37" s="247">
        <v>302</v>
      </c>
      <c r="E37" s="247">
        <v>324</v>
      </c>
      <c r="F37" s="243">
        <f t="shared" si="13"/>
        <v>401</v>
      </c>
      <c r="G37" s="247">
        <f t="shared" si="14"/>
        <v>230</v>
      </c>
      <c r="H37" s="247">
        <f t="shared" si="15"/>
        <v>171</v>
      </c>
      <c r="I37" s="243">
        <f t="shared" si="16"/>
        <v>393</v>
      </c>
      <c r="J37" s="247">
        <v>226</v>
      </c>
      <c r="K37" s="247">
        <v>167</v>
      </c>
      <c r="L37" s="243">
        <f t="shared" si="17"/>
        <v>8</v>
      </c>
      <c r="M37" s="247">
        <v>4</v>
      </c>
      <c r="N37" s="247">
        <v>4</v>
      </c>
      <c r="O37" s="243">
        <f t="shared" si="18"/>
        <v>225</v>
      </c>
      <c r="P37" s="247">
        <v>72</v>
      </c>
      <c r="Q37" s="247">
        <v>153</v>
      </c>
      <c r="R37" s="199"/>
      <c r="S37" s="200"/>
      <c r="T37" s="199"/>
    </row>
    <row r="38" spans="1:20" s="201" customFormat="1" ht="14.25" customHeight="1">
      <c r="A38" s="202"/>
      <c r="B38" s="203" t="s">
        <v>37</v>
      </c>
      <c r="C38" s="246">
        <f t="shared" si="12"/>
        <v>1011</v>
      </c>
      <c r="D38" s="247">
        <v>511</v>
      </c>
      <c r="E38" s="247">
        <v>500</v>
      </c>
      <c r="F38" s="243">
        <f t="shared" si="13"/>
        <v>674</v>
      </c>
      <c r="G38" s="247">
        <f t="shared" si="14"/>
        <v>388</v>
      </c>
      <c r="H38" s="247">
        <f t="shared" si="15"/>
        <v>286</v>
      </c>
      <c r="I38" s="243">
        <f t="shared" si="16"/>
        <v>668</v>
      </c>
      <c r="J38" s="247">
        <v>385</v>
      </c>
      <c r="K38" s="247">
        <v>283</v>
      </c>
      <c r="L38" s="243">
        <f t="shared" si="17"/>
        <v>6</v>
      </c>
      <c r="M38" s="243">
        <v>3</v>
      </c>
      <c r="N38" s="247">
        <v>3</v>
      </c>
      <c r="O38" s="243">
        <f t="shared" si="18"/>
        <v>337</v>
      </c>
      <c r="P38" s="247">
        <v>123</v>
      </c>
      <c r="Q38" s="247">
        <v>214</v>
      </c>
      <c r="R38" s="199"/>
      <c r="S38" s="200"/>
      <c r="T38" s="199"/>
    </row>
    <row r="39" spans="1:20" ht="14.25" customHeight="1">
      <c r="A39" s="6"/>
      <c r="B39" s="28"/>
      <c r="C39" s="248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18"/>
      <c r="S39" s="20"/>
      <c r="T39" s="18"/>
    </row>
    <row r="40" spans="1:20" s="196" customFormat="1" ht="14.25" customHeight="1">
      <c r="A40" s="347" t="s">
        <v>38</v>
      </c>
      <c r="B40" s="348"/>
      <c r="C40" s="217">
        <f>SUM(C41:C45)</f>
        <v>78634</v>
      </c>
      <c r="D40" s="46">
        <f aca="true" t="shared" si="19" ref="D40:Q40">SUM(D41:D45)</f>
        <v>37586</v>
      </c>
      <c r="E40" s="46">
        <f t="shared" si="19"/>
        <v>41048</v>
      </c>
      <c r="F40" s="46">
        <f>SUM(F41:F45)</f>
        <v>51763</v>
      </c>
      <c r="G40" s="46">
        <f t="shared" si="19"/>
        <v>29186</v>
      </c>
      <c r="H40" s="46">
        <f t="shared" si="19"/>
        <v>22577</v>
      </c>
      <c r="I40" s="46">
        <f>SUM(I41:I45)</f>
        <v>50027</v>
      </c>
      <c r="J40" s="46">
        <f t="shared" si="19"/>
        <v>28126</v>
      </c>
      <c r="K40" s="46">
        <f t="shared" si="19"/>
        <v>21901</v>
      </c>
      <c r="L40" s="46">
        <f>SUM(L41:L45)</f>
        <v>1736</v>
      </c>
      <c r="M40" s="46">
        <f t="shared" si="19"/>
        <v>1060</v>
      </c>
      <c r="N40" s="46">
        <f t="shared" si="19"/>
        <v>676</v>
      </c>
      <c r="O40" s="46">
        <f>SUM(O41:O45)</f>
        <v>26748</v>
      </c>
      <c r="P40" s="46">
        <f t="shared" si="19"/>
        <v>8314</v>
      </c>
      <c r="Q40" s="46">
        <f t="shared" si="19"/>
        <v>18434</v>
      </c>
      <c r="R40" s="195"/>
      <c r="S40" s="46"/>
      <c r="T40" s="195"/>
    </row>
    <row r="41" spans="1:20" s="201" customFormat="1" ht="14.25" customHeight="1">
      <c r="A41" s="202"/>
      <c r="B41" s="203" t="s">
        <v>39</v>
      </c>
      <c r="C41" s="246">
        <f>SUM(D41:E41)</f>
        <v>27510</v>
      </c>
      <c r="D41" s="247">
        <v>13312</v>
      </c>
      <c r="E41" s="247">
        <v>14198</v>
      </c>
      <c r="F41" s="243">
        <f>SUM(G41:H41)</f>
        <v>18212</v>
      </c>
      <c r="G41" s="247">
        <f aca="true" t="shared" si="20" ref="G41:H45">SUM(J41,M41)</f>
        <v>10446</v>
      </c>
      <c r="H41" s="247">
        <f t="shared" si="20"/>
        <v>7766</v>
      </c>
      <c r="I41" s="243">
        <f>SUM(J41:K41)</f>
        <v>17572</v>
      </c>
      <c r="J41" s="247">
        <v>10067</v>
      </c>
      <c r="K41" s="247">
        <v>7505</v>
      </c>
      <c r="L41" s="243">
        <f>SUM(M41:N41)</f>
        <v>640</v>
      </c>
      <c r="M41" s="243">
        <v>379</v>
      </c>
      <c r="N41" s="247">
        <v>261</v>
      </c>
      <c r="O41" s="243">
        <f>SUM(P41:Q41)</f>
        <v>9249</v>
      </c>
      <c r="P41" s="247">
        <v>2833</v>
      </c>
      <c r="Q41" s="247">
        <v>6416</v>
      </c>
      <c r="R41" s="199"/>
      <c r="S41" s="200"/>
      <c r="T41" s="199"/>
    </row>
    <row r="42" spans="1:20" s="201" customFormat="1" ht="14.25" customHeight="1">
      <c r="A42" s="202"/>
      <c r="B42" s="203" t="s">
        <v>40</v>
      </c>
      <c r="C42" s="246">
        <f>SUM(D42:E42)</f>
        <v>9447</v>
      </c>
      <c r="D42" s="247">
        <v>4378</v>
      </c>
      <c r="E42" s="247">
        <v>5069</v>
      </c>
      <c r="F42" s="243">
        <f>SUM(G42:H42)</f>
        <v>5985</v>
      </c>
      <c r="G42" s="247">
        <f t="shared" si="20"/>
        <v>3246</v>
      </c>
      <c r="H42" s="247">
        <f t="shared" si="20"/>
        <v>2739</v>
      </c>
      <c r="I42" s="243">
        <f>SUM(J42:K42)</f>
        <v>5810</v>
      </c>
      <c r="J42" s="247">
        <v>3131</v>
      </c>
      <c r="K42" s="247">
        <v>2679</v>
      </c>
      <c r="L42" s="243">
        <f>SUM(M42:N42)</f>
        <v>175</v>
      </c>
      <c r="M42" s="247">
        <v>115</v>
      </c>
      <c r="N42" s="247">
        <v>60</v>
      </c>
      <c r="O42" s="243">
        <f>SUM(P42:Q42)</f>
        <v>3451</v>
      </c>
      <c r="P42" s="247">
        <v>1125</v>
      </c>
      <c r="Q42" s="247">
        <v>2326</v>
      </c>
      <c r="R42" s="199"/>
      <c r="S42" s="200"/>
      <c r="T42" s="199"/>
    </row>
    <row r="43" spans="1:20" s="201" customFormat="1" ht="14.25" customHeight="1">
      <c r="A43" s="202"/>
      <c r="B43" s="203" t="s">
        <v>41</v>
      </c>
      <c r="C43" s="246">
        <f>SUM(D43:E43)</f>
        <v>9453</v>
      </c>
      <c r="D43" s="247">
        <v>4482</v>
      </c>
      <c r="E43" s="247">
        <v>4971</v>
      </c>
      <c r="F43" s="243">
        <f>SUM(G43:H43)</f>
        <v>6358</v>
      </c>
      <c r="G43" s="247">
        <f t="shared" si="20"/>
        <v>3519</v>
      </c>
      <c r="H43" s="247">
        <f t="shared" si="20"/>
        <v>2839</v>
      </c>
      <c r="I43" s="243">
        <f>SUM(J43:K43)</f>
        <v>6176</v>
      </c>
      <c r="J43" s="247">
        <v>3403</v>
      </c>
      <c r="K43" s="247">
        <v>2773</v>
      </c>
      <c r="L43" s="243">
        <f>SUM(M43:N43)</f>
        <v>182</v>
      </c>
      <c r="M43" s="243">
        <v>116</v>
      </c>
      <c r="N43" s="247">
        <v>66</v>
      </c>
      <c r="O43" s="243">
        <f>SUM(P43:Q43)</f>
        <v>3088</v>
      </c>
      <c r="P43" s="247">
        <v>958</v>
      </c>
      <c r="Q43" s="247">
        <v>2130</v>
      </c>
      <c r="R43" s="199"/>
      <c r="S43" s="200"/>
      <c r="T43" s="199"/>
    </row>
    <row r="44" spans="1:20" s="201" customFormat="1" ht="14.25" customHeight="1">
      <c r="A44" s="202"/>
      <c r="B44" s="203" t="s">
        <v>42</v>
      </c>
      <c r="C44" s="246">
        <f>SUM(D44:E44)</f>
        <v>10313</v>
      </c>
      <c r="D44" s="247">
        <v>4950</v>
      </c>
      <c r="E44" s="247">
        <v>5363</v>
      </c>
      <c r="F44" s="243">
        <f>SUM(G44:H44)</f>
        <v>6899</v>
      </c>
      <c r="G44" s="247">
        <f t="shared" si="20"/>
        <v>3902</v>
      </c>
      <c r="H44" s="247">
        <f t="shared" si="20"/>
        <v>2997</v>
      </c>
      <c r="I44" s="243">
        <f>SUM(J44:K44)</f>
        <v>6687</v>
      </c>
      <c r="J44" s="247">
        <v>3777</v>
      </c>
      <c r="K44" s="247">
        <v>2910</v>
      </c>
      <c r="L44" s="243">
        <f>SUM(M44:N44)</f>
        <v>212</v>
      </c>
      <c r="M44" s="243">
        <v>125</v>
      </c>
      <c r="N44" s="247">
        <v>87</v>
      </c>
      <c r="O44" s="243">
        <f>SUM(P44:Q44)</f>
        <v>3404</v>
      </c>
      <c r="P44" s="247">
        <v>1042</v>
      </c>
      <c r="Q44" s="247">
        <v>2362</v>
      </c>
      <c r="R44" s="199"/>
      <c r="S44" s="200"/>
      <c r="T44" s="199"/>
    </row>
    <row r="45" spans="1:20" s="201" customFormat="1" ht="14.25" customHeight="1">
      <c r="A45" s="202"/>
      <c r="B45" s="203" t="s">
        <v>43</v>
      </c>
      <c r="C45" s="246">
        <f>SUM(D45:E45)</f>
        <v>21911</v>
      </c>
      <c r="D45" s="247">
        <v>10464</v>
      </c>
      <c r="E45" s="247">
        <v>11447</v>
      </c>
      <c r="F45" s="243">
        <f>SUM(G45:H45)</f>
        <v>14309</v>
      </c>
      <c r="G45" s="247">
        <f t="shared" si="20"/>
        <v>8073</v>
      </c>
      <c r="H45" s="247">
        <f t="shared" si="20"/>
        <v>6236</v>
      </c>
      <c r="I45" s="243">
        <f>SUM(J45:K45)</f>
        <v>13782</v>
      </c>
      <c r="J45" s="247">
        <v>7748</v>
      </c>
      <c r="K45" s="247">
        <v>6034</v>
      </c>
      <c r="L45" s="243">
        <f>SUM(M45:N45)</f>
        <v>527</v>
      </c>
      <c r="M45" s="243">
        <v>325</v>
      </c>
      <c r="N45" s="247">
        <v>202</v>
      </c>
      <c r="O45" s="243">
        <f>SUM(P45:Q45)</f>
        <v>7556</v>
      </c>
      <c r="P45" s="247">
        <v>2356</v>
      </c>
      <c r="Q45" s="247">
        <v>5200</v>
      </c>
      <c r="R45" s="199"/>
      <c r="S45" s="200"/>
      <c r="T45" s="199"/>
    </row>
    <row r="46" spans="1:20" ht="14.25" customHeight="1">
      <c r="A46" s="6"/>
      <c r="B46" s="28"/>
      <c r="C46" s="248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9"/>
      <c r="S46" s="30"/>
      <c r="T46" s="29"/>
    </row>
    <row r="47" spans="1:20" s="196" customFormat="1" ht="14.25" customHeight="1">
      <c r="A47" s="347" t="s">
        <v>44</v>
      </c>
      <c r="B47" s="348"/>
      <c r="C47" s="217">
        <f aca="true" t="shared" si="21" ref="C47:Q47">SUM(C48:C51)</f>
        <v>35714</v>
      </c>
      <c r="D47" s="46">
        <f t="shared" si="21"/>
        <v>16940</v>
      </c>
      <c r="E47" s="46">
        <f t="shared" si="21"/>
        <v>18774</v>
      </c>
      <c r="F47" s="46">
        <f t="shared" si="21"/>
        <v>21997</v>
      </c>
      <c r="G47" s="46">
        <f t="shared" si="21"/>
        <v>12588</v>
      </c>
      <c r="H47" s="46">
        <f t="shared" si="21"/>
        <v>9409</v>
      </c>
      <c r="I47" s="46">
        <f t="shared" si="21"/>
        <v>21251</v>
      </c>
      <c r="J47" s="46">
        <f t="shared" si="21"/>
        <v>12106</v>
      </c>
      <c r="K47" s="46">
        <f t="shared" si="21"/>
        <v>9145</v>
      </c>
      <c r="L47" s="46">
        <f t="shared" si="21"/>
        <v>746</v>
      </c>
      <c r="M47" s="46">
        <f t="shared" si="21"/>
        <v>482</v>
      </c>
      <c r="N47" s="46">
        <f t="shared" si="21"/>
        <v>264</v>
      </c>
      <c r="O47" s="46">
        <f t="shared" si="21"/>
        <v>13705</v>
      </c>
      <c r="P47" s="46">
        <f t="shared" si="21"/>
        <v>4346</v>
      </c>
      <c r="Q47" s="46">
        <f t="shared" si="21"/>
        <v>9359</v>
      </c>
      <c r="R47" s="197"/>
      <c r="S47" s="198"/>
      <c r="T47" s="197"/>
    </row>
    <row r="48" spans="1:20" s="201" customFormat="1" ht="14.25" customHeight="1">
      <c r="A48" s="202"/>
      <c r="B48" s="203" t="s">
        <v>45</v>
      </c>
      <c r="C48" s="246">
        <f>SUM(D48:E48)</f>
        <v>8614</v>
      </c>
      <c r="D48" s="247">
        <v>3919</v>
      </c>
      <c r="E48" s="247">
        <v>4695</v>
      </c>
      <c r="F48" s="243">
        <f>SUM(G48:H48)</f>
        <v>4909</v>
      </c>
      <c r="G48" s="247">
        <f aca="true" t="shared" si="22" ref="G48:H51">SUM(J48,M48)</f>
        <v>2736</v>
      </c>
      <c r="H48" s="247">
        <f t="shared" si="22"/>
        <v>2173</v>
      </c>
      <c r="I48" s="243">
        <f>SUM(J48:K48)</f>
        <v>4694</v>
      </c>
      <c r="J48" s="247">
        <v>2619</v>
      </c>
      <c r="K48" s="247">
        <v>2075</v>
      </c>
      <c r="L48" s="243">
        <f>SUM(M48:N48)</f>
        <v>215</v>
      </c>
      <c r="M48" s="243">
        <v>117</v>
      </c>
      <c r="N48" s="247">
        <v>98</v>
      </c>
      <c r="O48" s="243">
        <f>SUM(P48:Q48)</f>
        <v>3705</v>
      </c>
      <c r="P48" s="247">
        <v>1183</v>
      </c>
      <c r="Q48" s="247">
        <v>2522</v>
      </c>
      <c r="R48" s="199"/>
      <c r="S48" s="200"/>
      <c r="T48" s="199"/>
    </row>
    <row r="49" spans="1:20" s="201" customFormat="1" ht="14.25" customHeight="1">
      <c r="A49" s="202"/>
      <c r="B49" s="203" t="s">
        <v>46</v>
      </c>
      <c r="C49" s="246">
        <f>SUM(D49:E49)</f>
        <v>6254</v>
      </c>
      <c r="D49" s="247">
        <v>2892</v>
      </c>
      <c r="E49" s="247">
        <v>3362</v>
      </c>
      <c r="F49" s="243">
        <f>SUM(G49:H49)</f>
        <v>3751</v>
      </c>
      <c r="G49" s="247">
        <f t="shared" si="22"/>
        <v>2105</v>
      </c>
      <c r="H49" s="247">
        <f t="shared" si="22"/>
        <v>1646</v>
      </c>
      <c r="I49" s="243">
        <f>SUM(J49:K49)</f>
        <v>3588</v>
      </c>
      <c r="J49" s="247">
        <v>2003</v>
      </c>
      <c r="K49" s="247">
        <v>1585</v>
      </c>
      <c r="L49" s="243">
        <f>SUM(M49:N49)</f>
        <v>163</v>
      </c>
      <c r="M49" s="243">
        <v>102</v>
      </c>
      <c r="N49" s="247">
        <v>61</v>
      </c>
      <c r="O49" s="243">
        <f>SUM(P49:Q49)</f>
        <v>2500</v>
      </c>
      <c r="P49" s="247">
        <v>786</v>
      </c>
      <c r="Q49" s="247">
        <v>1714</v>
      </c>
      <c r="R49" s="199"/>
      <c r="S49" s="200"/>
      <c r="T49" s="199"/>
    </row>
    <row r="50" spans="1:20" s="201" customFormat="1" ht="14.25" customHeight="1">
      <c r="A50" s="202"/>
      <c r="B50" s="203" t="s">
        <v>47</v>
      </c>
      <c r="C50" s="246">
        <f>SUM(D50:E50)</f>
        <v>13524</v>
      </c>
      <c r="D50" s="247">
        <v>6677</v>
      </c>
      <c r="E50" s="247">
        <v>6847</v>
      </c>
      <c r="F50" s="243">
        <f>SUM(G50:H50)</f>
        <v>8731</v>
      </c>
      <c r="G50" s="247">
        <f t="shared" si="22"/>
        <v>5159</v>
      </c>
      <c r="H50" s="247">
        <f t="shared" si="22"/>
        <v>3572</v>
      </c>
      <c r="I50" s="243">
        <f>SUM(J50:K50)</f>
        <v>8504</v>
      </c>
      <c r="J50" s="247">
        <v>4994</v>
      </c>
      <c r="K50" s="247">
        <v>3510</v>
      </c>
      <c r="L50" s="243">
        <f>SUM(M50:N50)</f>
        <v>227</v>
      </c>
      <c r="M50" s="243">
        <v>165</v>
      </c>
      <c r="N50" s="247">
        <v>62</v>
      </c>
      <c r="O50" s="243">
        <f>SUM(P50:Q50)</f>
        <v>4788</v>
      </c>
      <c r="P50" s="247">
        <v>1516</v>
      </c>
      <c r="Q50" s="247">
        <v>3272</v>
      </c>
      <c r="R50" s="204"/>
      <c r="S50" s="205"/>
      <c r="T50" s="204"/>
    </row>
    <row r="51" spans="1:20" s="201" customFormat="1" ht="14.25" customHeight="1">
      <c r="A51" s="202"/>
      <c r="B51" s="203" t="s">
        <v>48</v>
      </c>
      <c r="C51" s="246">
        <f>SUM(D51:E51)</f>
        <v>7322</v>
      </c>
      <c r="D51" s="247">
        <v>3452</v>
      </c>
      <c r="E51" s="247">
        <v>3870</v>
      </c>
      <c r="F51" s="243">
        <f>SUM(G51:H51)</f>
        <v>4606</v>
      </c>
      <c r="G51" s="247">
        <f t="shared" si="22"/>
        <v>2588</v>
      </c>
      <c r="H51" s="247">
        <f t="shared" si="22"/>
        <v>2018</v>
      </c>
      <c r="I51" s="243">
        <f>SUM(J51:K51)</f>
        <v>4465</v>
      </c>
      <c r="J51" s="247">
        <v>2490</v>
      </c>
      <c r="K51" s="247">
        <v>1975</v>
      </c>
      <c r="L51" s="243">
        <f>SUM(M51:N51)</f>
        <v>141</v>
      </c>
      <c r="M51" s="243">
        <v>98</v>
      </c>
      <c r="N51" s="247">
        <v>43</v>
      </c>
      <c r="O51" s="243">
        <f>SUM(P51:Q51)</f>
        <v>2712</v>
      </c>
      <c r="P51" s="247">
        <v>861</v>
      </c>
      <c r="Q51" s="247">
        <v>1851</v>
      </c>
      <c r="R51" s="199"/>
      <c r="S51" s="200"/>
      <c r="T51" s="199"/>
    </row>
    <row r="52" spans="1:20" ht="14.25" customHeight="1">
      <c r="A52" s="6"/>
      <c r="B52" s="28"/>
      <c r="C52" s="248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18"/>
      <c r="S52" s="20"/>
      <c r="T52" s="18"/>
    </row>
    <row r="53" spans="1:20" s="196" customFormat="1" ht="14.25" customHeight="1">
      <c r="A53" s="347" t="s">
        <v>49</v>
      </c>
      <c r="B53" s="348"/>
      <c r="C53" s="217">
        <f>SUM(C54:C59)</f>
        <v>30813</v>
      </c>
      <c r="D53" s="46">
        <f aca="true" t="shared" si="23" ref="D53:Q53">SUM(D54:D59)</f>
        <v>14443</v>
      </c>
      <c r="E53" s="46">
        <f t="shared" si="23"/>
        <v>16370</v>
      </c>
      <c r="F53" s="46">
        <f>SUM(F54:F59)</f>
        <v>19515</v>
      </c>
      <c r="G53" s="46">
        <f t="shared" si="23"/>
        <v>10802</v>
      </c>
      <c r="H53" s="46">
        <f t="shared" si="23"/>
        <v>8713</v>
      </c>
      <c r="I53" s="46">
        <f>SUM(I54:I59)</f>
        <v>18931</v>
      </c>
      <c r="J53" s="46">
        <f t="shared" si="23"/>
        <v>10419</v>
      </c>
      <c r="K53" s="46">
        <f t="shared" si="23"/>
        <v>8512</v>
      </c>
      <c r="L53" s="46">
        <f>SUM(L54:L59)</f>
        <v>584</v>
      </c>
      <c r="M53" s="46">
        <f t="shared" si="23"/>
        <v>383</v>
      </c>
      <c r="N53" s="46">
        <f t="shared" si="23"/>
        <v>201</v>
      </c>
      <c r="O53" s="46">
        <f>SUM(O54:O59)</f>
        <v>11282</v>
      </c>
      <c r="P53" s="46">
        <f t="shared" si="23"/>
        <v>3635</v>
      </c>
      <c r="Q53" s="46">
        <f t="shared" si="23"/>
        <v>7647</v>
      </c>
      <c r="R53" s="195"/>
      <c r="S53" s="46"/>
      <c r="T53" s="195"/>
    </row>
    <row r="54" spans="1:20" s="201" customFormat="1" ht="14.25" customHeight="1">
      <c r="A54" s="202"/>
      <c r="B54" s="203" t="s">
        <v>50</v>
      </c>
      <c r="C54" s="246">
        <f aca="true" t="shared" si="24" ref="C54:C59">SUM(D54:E54)</f>
        <v>5075</v>
      </c>
      <c r="D54" s="247">
        <v>2353</v>
      </c>
      <c r="E54" s="247">
        <v>2722</v>
      </c>
      <c r="F54" s="243">
        <f aca="true" t="shared" si="25" ref="F54:F59">SUM(G54:H54)</f>
        <v>3239</v>
      </c>
      <c r="G54" s="247">
        <f aca="true" t="shared" si="26" ref="G54:G59">SUM(J54,M54)</f>
        <v>1787</v>
      </c>
      <c r="H54" s="247">
        <f aca="true" t="shared" si="27" ref="H54:H59">SUM(K54,N54)</f>
        <v>1452</v>
      </c>
      <c r="I54" s="243">
        <f aca="true" t="shared" si="28" ref="I54:I59">SUM(J54:K54)</f>
        <v>3125</v>
      </c>
      <c r="J54" s="247">
        <v>1700</v>
      </c>
      <c r="K54" s="247">
        <v>1425</v>
      </c>
      <c r="L54" s="243">
        <f aca="true" t="shared" si="29" ref="L54:L59">SUM(M54:N54)</f>
        <v>114</v>
      </c>
      <c r="M54" s="243">
        <v>87</v>
      </c>
      <c r="N54" s="247">
        <v>27</v>
      </c>
      <c r="O54" s="243">
        <f aca="true" t="shared" si="30" ref="O54:O59">SUM(P54:Q54)</f>
        <v>1828</v>
      </c>
      <c r="P54" s="247">
        <v>563</v>
      </c>
      <c r="Q54" s="247">
        <v>1265</v>
      </c>
      <c r="R54" s="199"/>
      <c r="S54" s="200"/>
      <c r="T54" s="199"/>
    </row>
    <row r="55" spans="1:20" s="201" customFormat="1" ht="14.25" customHeight="1">
      <c r="A55" s="202"/>
      <c r="B55" s="203" t="s">
        <v>51</v>
      </c>
      <c r="C55" s="246">
        <f t="shared" si="24"/>
        <v>4729</v>
      </c>
      <c r="D55" s="247">
        <v>2208</v>
      </c>
      <c r="E55" s="247">
        <v>2521</v>
      </c>
      <c r="F55" s="243">
        <f t="shared" si="25"/>
        <v>3108</v>
      </c>
      <c r="G55" s="247">
        <f t="shared" si="26"/>
        <v>1699</v>
      </c>
      <c r="H55" s="247">
        <f t="shared" si="27"/>
        <v>1409</v>
      </c>
      <c r="I55" s="243">
        <f t="shared" si="28"/>
        <v>3029</v>
      </c>
      <c r="J55" s="247">
        <v>1648</v>
      </c>
      <c r="K55" s="247">
        <v>1381</v>
      </c>
      <c r="L55" s="243">
        <f t="shared" si="29"/>
        <v>79</v>
      </c>
      <c r="M55" s="243">
        <v>51</v>
      </c>
      <c r="N55" s="247">
        <v>28</v>
      </c>
      <c r="O55" s="243">
        <f t="shared" si="30"/>
        <v>1617</v>
      </c>
      <c r="P55" s="247">
        <v>507</v>
      </c>
      <c r="Q55" s="247">
        <v>1110</v>
      </c>
      <c r="R55" s="199"/>
      <c r="S55" s="200"/>
      <c r="T55" s="199"/>
    </row>
    <row r="56" spans="1:20" s="201" customFormat="1" ht="14.25" customHeight="1">
      <c r="A56" s="202"/>
      <c r="B56" s="203" t="s">
        <v>52</v>
      </c>
      <c r="C56" s="246">
        <f t="shared" si="24"/>
        <v>6441</v>
      </c>
      <c r="D56" s="247">
        <v>2972</v>
      </c>
      <c r="E56" s="247">
        <v>3469</v>
      </c>
      <c r="F56" s="243">
        <f t="shared" si="25"/>
        <v>3959</v>
      </c>
      <c r="G56" s="247">
        <f t="shared" si="26"/>
        <v>2178</v>
      </c>
      <c r="H56" s="247">
        <f t="shared" si="27"/>
        <v>1781</v>
      </c>
      <c r="I56" s="243">
        <f t="shared" si="28"/>
        <v>3856</v>
      </c>
      <c r="J56" s="247">
        <v>2119</v>
      </c>
      <c r="K56" s="247">
        <v>1737</v>
      </c>
      <c r="L56" s="243">
        <f t="shared" si="29"/>
        <v>103</v>
      </c>
      <c r="M56" s="243">
        <v>59</v>
      </c>
      <c r="N56" s="247">
        <v>44</v>
      </c>
      <c r="O56" s="243">
        <f t="shared" si="30"/>
        <v>2482</v>
      </c>
      <c r="P56" s="247">
        <v>794</v>
      </c>
      <c r="Q56" s="247">
        <v>1688</v>
      </c>
      <c r="R56" s="199"/>
      <c r="S56" s="200"/>
      <c r="T56" s="199"/>
    </row>
    <row r="57" spans="1:20" s="201" customFormat="1" ht="14.25" customHeight="1">
      <c r="A57" s="202"/>
      <c r="B57" s="203" t="s">
        <v>53</v>
      </c>
      <c r="C57" s="246">
        <f t="shared" si="24"/>
        <v>7363</v>
      </c>
      <c r="D57" s="247">
        <v>3510</v>
      </c>
      <c r="E57" s="247">
        <v>3853</v>
      </c>
      <c r="F57" s="243">
        <f t="shared" si="25"/>
        <v>4654</v>
      </c>
      <c r="G57" s="247">
        <f t="shared" si="26"/>
        <v>2615</v>
      </c>
      <c r="H57" s="247">
        <f t="shared" si="27"/>
        <v>2039</v>
      </c>
      <c r="I57" s="243">
        <f t="shared" si="28"/>
        <v>4479</v>
      </c>
      <c r="J57" s="247">
        <v>2498</v>
      </c>
      <c r="K57" s="247">
        <v>1981</v>
      </c>
      <c r="L57" s="243">
        <f t="shared" si="29"/>
        <v>175</v>
      </c>
      <c r="M57" s="247">
        <v>117</v>
      </c>
      <c r="N57" s="247">
        <v>58</v>
      </c>
      <c r="O57" s="243">
        <f t="shared" si="30"/>
        <v>2706</v>
      </c>
      <c r="P57" s="247">
        <v>894</v>
      </c>
      <c r="Q57" s="247">
        <v>1812</v>
      </c>
      <c r="R57" s="199"/>
      <c r="S57" s="200"/>
      <c r="T57" s="199"/>
    </row>
    <row r="58" spans="1:20" s="201" customFormat="1" ht="14.25" customHeight="1">
      <c r="A58" s="202"/>
      <c r="B58" s="203" t="s">
        <v>54</v>
      </c>
      <c r="C58" s="246">
        <f t="shared" si="24"/>
        <v>2859</v>
      </c>
      <c r="D58" s="247">
        <v>1332</v>
      </c>
      <c r="E58" s="247">
        <v>1527</v>
      </c>
      <c r="F58" s="243">
        <f t="shared" si="25"/>
        <v>1840</v>
      </c>
      <c r="G58" s="247">
        <f t="shared" si="26"/>
        <v>995</v>
      </c>
      <c r="H58" s="247">
        <f t="shared" si="27"/>
        <v>845</v>
      </c>
      <c r="I58" s="243">
        <f t="shared" si="28"/>
        <v>1798</v>
      </c>
      <c r="J58" s="247">
        <v>968</v>
      </c>
      <c r="K58" s="247">
        <v>830</v>
      </c>
      <c r="L58" s="243">
        <f t="shared" si="29"/>
        <v>42</v>
      </c>
      <c r="M58" s="243">
        <v>27</v>
      </c>
      <c r="N58" s="247">
        <v>15</v>
      </c>
      <c r="O58" s="243">
        <f t="shared" si="30"/>
        <v>1018</v>
      </c>
      <c r="P58" s="247">
        <v>337</v>
      </c>
      <c r="Q58" s="247">
        <v>681</v>
      </c>
      <c r="R58" s="200"/>
      <c r="S58" s="199"/>
      <c r="T58" s="199"/>
    </row>
    <row r="59" spans="1:20" s="201" customFormat="1" ht="14.25" customHeight="1">
      <c r="A59" s="202"/>
      <c r="B59" s="203" t="s">
        <v>55</v>
      </c>
      <c r="C59" s="246">
        <f t="shared" si="24"/>
        <v>4346</v>
      </c>
      <c r="D59" s="247">
        <v>2068</v>
      </c>
      <c r="E59" s="247">
        <v>2278</v>
      </c>
      <c r="F59" s="243">
        <f t="shared" si="25"/>
        <v>2715</v>
      </c>
      <c r="G59" s="247">
        <f t="shared" si="26"/>
        <v>1528</v>
      </c>
      <c r="H59" s="247">
        <f t="shared" si="27"/>
        <v>1187</v>
      </c>
      <c r="I59" s="243">
        <f t="shared" si="28"/>
        <v>2644</v>
      </c>
      <c r="J59" s="247">
        <v>1486</v>
      </c>
      <c r="K59" s="247">
        <v>1158</v>
      </c>
      <c r="L59" s="243">
        <f t="shared" si="29"/>
        <v>71</v>
      </c>
      <c r="M59" s="243">
        <v>42</v>
      </c>
      <c r="N59" s="247">
        <v>29</v>
      </c>
      <c r="O59" s="243">
        <f t="shared" si="30"/>
        <v>1631</v>
      </c>
      <c r="P59" s="247">
        <v>540</v>
      </c>
      <c r="Q59" s="247">
        <v>1091</v>
      </c>
      <c r="R59" s="199"/>
      <c r="S59" s="200"/>
      <c r="T59" s="199"/>
    </row>
    <row r="60" spans="1:20" ht="14.25" customHeight="1">
      <c r="A60" s="6"/>
      <c r="B60" s="28"/>
      <c r="C60" s="248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18"/>
      <c r="S60" s="20"/>
      <c r="T60" s="18"/>
    </row>
    <row r="61" spans="1:20" s="196" customFormat="1" ht="14.25" customHeight="1">
      <c r="A61" s="347" t="s">
        <v>56</v>
      </c>
      <c r="B61" s="348"/>
      <c r="C61" s="217">
        <f aca="true" t="shared" si="31" ref="C61:Q61">SUM(C62:C65)</f>
        <v>31516</v>
      </c>
      <c r="D61" s="46">
        <f t="shared" si="31"/>
        <v>14476</v>
      </c>
      <c r="E61" s="46">
        <f t="shared" si="31"/>
        <v>17040</v>
      </c>
      <c r="F61" s="46">
        <f t="shared" si="31"/>
        <v>17849</v>
      </c>
      <c r="G61" s="46">
        <f t="shared" si="31"/>
        <v>10007</v>
      </c>
      <c r="H61" s="46">
        <f t="shared" si="31"/>
        <v>7842</v>
      </c>
      <c r="I61" s="46">
        <f t="shared" si="31"/>
        <v>17304</v>
      </c>
      <c r="J61" s="46">
        <f t="shared" si="31"/>
        <v>9610</v>
      </c>
      <c r="K61" s="46">
        <f t="shared" si="31"/>
        <v>7694</v>
      </c>
      <c r="L61" s="46">
        <f t="shared" si="31"/>
        <v>545</v>
      </c>
      <c r="M61" s="46">
        <f t="shared" si="31"/>
        <v>397</v>
      </c>
      <c r="N61" s="46">
        <f t="shared" si="31"/>
        <v>148</v>
      </c>
      <c r="O61" s="46">
        <f t="shared" si="31"/>
        <v>13631</v>
      </c>
      <c r="P61" s="46">
        <f t="shared" si="31"/>
        <v>4457</v>
      </c>
      <c r="Q61" s="46">
        <f t="shared" si="31"/>
        <v>9174</v>
      </c>
      <c r="R61" s="195"/>
      <c r="S61" s="46"/>
      <c r="T61" s="195"/>
    </row>
    <row r="62" spans="1:20" s="201" customFormat="1" ht="14.25" customHeight="1">
      <c r="A62" s="202"/>
      <c r="B62" s="203" t="s">
        <v>57</v>
      </c>
      <c r="C62" s="246">
        <f>SUM(D62:E62)</f>
        <v>9995</v>
      </c>
      <c r="D62" s="247">
        <v>4668</v>
      </c>
      <c r="E62" s="247">
        <v>5327</v>
      </c>
      <c r="F62" s="243">
        <f>SUM(G62:H62)</f>
        <v>5591</v>
      </c>
      <c r="G62" s="247">
        <f aca="true" t="shared" si="32" ref="G62:H65">SUM(J62,M62)</f>
        <v>3167</v>
      </c>
      <c r="H62" s="247">
        <f t="shared" si="32"/>
        <v>2424</v>
      </c>
      <c r="I62" s="243">
        <f>SUM(J62:K62)</f>
        <v>5426</v>
      </c>
      <c r="J62" s="247">
        <v>3045</v>
      </c>
      <c r="K62" s="247">
        <v>2381</v>
      </c>
      <c r="L62" s="243">
        <f>SUM(M62:N62)</f>
        <v>165</v>
      </c>
      <c r="M62" s="243">
        <v>122</v>
      </c>
      <c r="N62" s="247">
        <v>43</v>
      </c>
      <c r="O62" s="243">
        <f>SUM(P62:Q62)</f>
        <v>4392</v>
      </c>
      <c r="P62" s="247">
        <v>1500</v>
      </c>
      <c r="Q62" s="247">
        <v>2892</v>
      </c>
      <c r="R62" s="199"/>
      <c r="S62" s="200"/>
      <c r="T62" s="199"/>
    </row>
    <row r="63" spans="1:20" s="201" customFormat="1" ht="14.25" customHeight="1">
      <c r="A63" s="202"/>
      <c r="B63" s="203" t="s">
        <v>58</v>
      </c>
      <c r="C63" s="246">
        <f>SUM(D63:E63)</f>
        <v>7541</v>
      </c>
      <c r="D63" s="247">
        <v>3368</v>
      </c>
      <c r="E63" s="247">
        <v>4173</v>
      </c>
      <c r="F63" s="243">
        <f>SUM(G63:H63)</f>
        <v>4083</v>
      </c>
      <c r="G63" s="247">
        <f t="shared" si="32"/>
        <v>2231</v>
      </c>
      <c r="H63" s="247">
        <f t="shared" si="32"/>
        <v>1852</v>
      </c>
      <c r="I63" s="243">
        <f>SUM(J63:K63)</f>
        <v>3988</v>
      </c>
      <c r="J63" s="247">
        <v>2165</v>
      </c>
      <c r="K63" s="247">
        <v>1823</v>
      </c>
      <c r="L63" s="243">
        <f>SUM(M63:N63)</f>
        <v>95</v>
      </c>
      <c r="M63" s="243">
        <v>66</v>
      </c>
      <c r="N63" s="247">
        <v>29</v>
      </c>
      <c r="O63" s="243">
        <f>SUM(P63:Q63)</f>
        <v>3456</v>
      </c>
      <c r="P63" s="247">
        <v>1137</v>
      </c>
      <c r="Q63" s="247">
        <v>2319</v>
      </c>
      <c r="R63" s="199"/>
      <c r="S63" s="200"/>
      <c r="T63" s="199"/>
    </row>
    <row r="64" spans="1:20" s="201" customFormat="1" ht="14.25" customHeight="1">
      <c r="A64" s="202"/>
      <c r="B64" s="203" t="s">
        <v>59</v>
      </c>
      <c r="C64" s="246">
        <f>SUM(D64:E64)</f>
        <v>10030</v>
      </c>
      <c r="D64" s="247">
        <v>4607</v>
      </c>
      <c r="E64" s="247">
        <v>5423</v>
      </c>
      <c r="F64" s="243">
        <f>SUM(G64:H64)</f>
        <v>5846</v>
      </c>
      <c r="G64" s="247">
        <f t="shared" si="32"/>
        <v>3298</v>
      </c>
      <c r="H64" s="247">
        <f t="shared" si="32"/>
        <v>2548</v>
      </c>
      <c r="I64" s="243">
        <f>SUM(J64:K64)</f>
        <v>5626</v>
      </c>
      <c r="J64" s="247">
        <v>3133</v>
      </c>
      <c r="K64" s="247">
        <v>2493</v>
      </c>
      <c r="L64" s="243">
        <f>SUM(M64:N64)</f>
        <v>220</v>
      </c>
      <c r="M64" s="243">
        <v>165</v>
      </c>
      <c r="N64" s="247">
        <v>55</v>
      </c>
      <c r="O64" s="243">
        <f>SUM(P64:Q64)</f>
        <v>4163</v>
      </c>
      <c r="P64" s="247">
        <v>1299</v>
      </c>
      <c r="Q64" s="247">
        <v>2864</v>
      </c>
      <c r="R64" s="199"/>
      <c r="S64" s="200"/>
      <c r="T64" s="199"/>
    </row>
    <row r="65" spans="1:20" s="201" customFormat="1" ht="14.25" customHeight="1">
      <c r="A65" s="202"/>
      <c r="B65" s="203" t="s">
        <v>60</v>
      </c>
      <c r="C65" s="246">
        <f>SUM(D65:E65)</f>
        <v>3950</v>
      </c>
      <c r="D65" s="247">
        <v>1833</v>
      </c>
      <c r="E65" s="247">
        <v>2117</v>
      </c>
      <c r="F65" s="243">
        <f>SUM(G65:H65)</f>
        <v>2329</v>
      </c>
      <c r="G65" s="247">
        <f t="shared" si="32"/>
        <v>1311</v>
      </c>
      <c r="H65" s="247">
        <f t="shared" si="32"/>
        <v>1018</v>
      </c>
      <c r="I65" s="243">
        <f>SUM(J65:K65)</f>
        <v>2264</v>
      </c>
      <c r="J65" s="247">
        <v>1267</v>
      </c>
      <c r="K65" s="247">
        <v>997</v>
      </c>
      <c r="L65" s="243">
        <f>SUM(M65:N65)</f>
        <v>65</v>
      </c>
      <c r="M65" s="243">
        <v>44</v>
      </c>
      <c r="N65" s="247">
        <v>21</v>
      </c>
      <c r="O65" s="243">
        <f>SUM(P65:Q65)</f>
        <v>1620</v>
      </c>
      <c r="P65" s="247">
        <v>521</v>
      </c>
      <c r="Q65" s="247">
        <v>1099</v>
      </c>
      <c r="R65" s="199"/>
      <c r="S65" s="199"/>
      <c r="T65" s="199"/>
    </row>
    <row r="66" spans="1:20" ht="14.25" customHeight="1">
      <c r="A66" s="6"/>
      <c r="B66" s="28"/>
      <c r="C66" s="248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18"/>
      <c r="S66" s="20"/>
      <c r="T66" s="18"/>
    </row>
    <row r="67" spans="1:20" s="196" customFormat="1" ht="14.25" customHeight="1">
      <c r="A67" s="347" t="s">
        <v>61</v>
      </c>
      <c r="B67" s="348"/>
      <c r="C67" s="217">
        <f aca="true" t="shared" si="33" ref="C67:Q67">SUM(C68)</f>
        <v>6693</v>
      </c>
      <c r="D67" s="46">
        <f t="shared" si="33"/>
        <v>3120</v>
      </c>
      <c r="E67" s="46">
        <f t="shared" si="33"/>
        <v>3573</v>
      </c>
      <c r="F67" s="46">
        <f t="shared" si="33"/>
        <v>4120</v>
      </c>
      <c r="G67" s="46">
        <f t="shared" si="33"/>
        <v>2279</v>
      </c>
      <c r="H67" s="46">
        <f t="shared" si="33"/>
        <v>1841</v>
      </c>
      <c r="I67" s="46">
        <f t="shared" si="33"/>
        <v>3950</v>
      </c>
      <c r="J67" s="46">
        <f t="shared" si="33"/>
        <v>2164</v>
      </c>
      <c r="K67" s="46">
        <f t="shared" si="33"/>
        <v>1786</v>
      </c>
      <c r="L67" s="46">
        <f t="shared" si="33"/>
        <v>170</v>
      </c>
      <c r="M67" s="46">
        <f t="shared" si="33"/>
        <v>115</v>
      </c>
      <c r="N67" s="46">
        <f t="shared" si="33"/>
        <v>55</v>
      </c>
      <c r="O67" s="46">
        <f t="shared" si="33"/>
        <v>2561</v>
      </c>
      <c r="P67" s="46">
        <f t="shared" si="33"/>
        <v>832</v>
      </c>
      <c r="Q67" s="46">
        <f t="shared" si="33"/>
        <v>1729</v>
      </c>
      <c r="R67" s="195"/>
      <c r="S67" s="46"/>
      <c r="T67" s="195"/>
    </row>
    <row r="68" spans="1:20" s="201" customFormat="1" ht="14.25" customHeight="1">
      <c r="A68" s="206"/>
      <c r="B68" s="207" t="s">
        <v>62</v>
      </c>
      <c r="C68" s="250">
        <f>SUM(D68:E68)</f>
        <v>6693</v>
      </c>
      <c r="D68" s="251">
        <v>3120</v>
      </c>
      <c r="E68" s="251">
        <v>3573</v>
      </c>
      <c r="F68" s="251">
        <f>SUM(G68:H68)</f>
        <v>4120</v>
      </c>
      <c r="G68" s="252">
        <f>SUM(J68,M68)</f>
        <v>2279</v>
      </c>
      <c r="H68" s="252">
        <f>SUM(K68,N68)</f>
        <v>1841</v>
      </c>
      <c r="I68" s="251">
        <f>SUM(J68:K68)</f>
        <v>3950</v>
      </c>
      <c r="J68" s="251">
        <v>2164</v>
      </c>
      <c r="K68" s="251">
        <v>1786</v>
      </c>
      <c r="L68" s="251">
        <f>SUM(M68:N68)</f>
        <v>170</v>
      </c>
      <c r="M68" s="251">
        <v>115</v>
      </c>
      <c r="N68" s="251">
        <v>55</v>
      </c>
      <c r="O68" s="251">
        <f>SUM(P68:Q68)</f>
        <v>2561</v>
      </c>
      <c r="P68" s="251">
        <v>832</v>
      </c>
      <c r="Q68" s="251">
        <v>1729</v>
      </c>
      <c r="R68" s="199"/>
      <c r="S68" s="199"/>
      <c r="T68" s="199"/>
    </row>
    <row r="69" spans="1:20" ht="14.25">
      <c r="A69" s="4" t="s">
        <v>63</v>
      </c>
      <c r="B69" s="6"/>
      <c r="C69" s="5"/>
      <c r="D69" s="5"/>
      <c r="E69" s="5"/>
      <c r="F69" s="5"/>
      <c r="G69" s="5"/>
      <c r="H69" s="18"/>
      <c r="I69" s="20"/>
      <c r="J69" s="18"/>
      <c r="K69" s="18"/>
      <c r="L69" s="18"/>
      <c r="M69" s="20"/>
      <c r="N69" s="18"/>
      <c r="O69" s="18"/>
      <c r="P69" s="18"/>
      <c r="Q69" s="18"/>
      <c r="R69" s="18"/>
      <c r="S69" s="20"/>
      <c r="T69" s="18"/>
    </row>
    <row r="70" spans="1:20" ht="14.25">
      <c r="A70" s="5" t="s">
        <v>64</v>
      </c>
      <c r="B70" s="6"/>
      <c r="C70" s="5"/>
      <c r="D70" s="5"/>
      <c r="E70" s="5"/>
      <c r="F70" s="5"/>
      <c r="G70" s="5"/>
      <c r="H70" s="18"/>
      <c r="I70" s="20"/>
      <c r="J70" s="18"/>
      <c r="K70" s="18"/>
      <c r="L70" s="18"/>
      <c r="M70" s="20"/>
      <c r="N70" s="18"/>
      <c r="O70" s="18"/>
      <c r="P70" s="18"/>
      <c r="Q70" s="18"/>
      <c r="R70" s="18"/>
      <c r="S70" s="20"/>
      <c r="T70" s="18"/>
    </row>
    <row r="71" spans="1:20" ht="14.25">
      <c r="A71" s="5"/>
      <c r="B71" s="6"/>
      <c r="C71" s="5"/>
      <c r="D71" s="5"/>
      <c r="E71" s="5"/>
      <c r="F71" s="5"/>
      <c r="G71" s="5"/>
      <c r="H71" s="18"/>
      <c r="I71" s="20"/>
      <c r="J71" s="18"/>
      <c r="K71" s="18"/>
      <c r="L71" s="18"/>
      <c r="M71" s="20"/>
      <c r="N71" s="18"/>
      <c r="O71" s="18"/>
      <c r="P71" s="18"/>
      <c r="Q71" s="18"/>
      <c r="R71" s="18"/>
      <c r="S71" s="20"/>
      <c r="T71" s="18"/>
    </row>
    <row r="72" spans="1:20" ht="14.25">
      <c r="A72" s="5"/>
      <c r="B72" s="6"/>
      <c r="C72" s="5"/>
      <c r="D72" s="5"/>
      <c r="E72" s="5"/>
      <c r="F72" s="5"/>
      <c r="G72" s="5"/>
      <c r="H72" s="18"/>
      <c r="I72" s="20"/>
      <c r="J72" s="18"/>
      <c r="K72" s="18"/>
      <c r="L72" s="18"/>
      <c r="M72" s="20"/>
      <c r="N72" s="18"/>
      <c r="O72" s="18"/>
      <c r="P72" s="18"/>
      <c r="Q72" s="18"/>
      <c r="R72" s="18"/>
      <c r="S72" s="20"/>
      <c r="T72" s="18"/>
    </row>
    <row r="73" spans="1:20" ht="14.25">
      <c r="A73" s="5"/>
      <c r="B73" s="6"/>
      <c r="C73" s="5"/>
      <c r="D73" s="5"/>
      <c r="E73" s="5"/>
      <c r="F73" s="5"/>
      <c r="G73" s="5"/>
      <c r="H73" s="18"/>
      <c r="I73" s="20"/>
      <c r="J73" s="18"/>
      <c r="K73" s="18"/>
      <c r="L73" s="18"/>
      <c r="M73" s="20"/>
      <c r="N73" s="18"/>
      <c r="O73" s="18"/>
      <c r="P73" s="18"/>
      <c r="Q73" s="18"/>
      <c r="R73" s="18"/>
      <c r="S73" s="20"/>
      <c r="T73" s="18"/>
    </row>
    <row r="74" spans="1:20" ht="14.25">
      <c r="A74" s="5"/>
      <c r="B74" s="6"/>
      <c r="C74" s="5"/>
      <c r="D74" s="5"/>
      <c r="E74" s="5"/>
      <c r="F74" s="5"/>
      <c r="G74" s="5"/>
      <c r="H74" s="18"/>
      <c r="I74" s="20"/>
      <c r="J74" s="18"/>
      <c r="K74" s="18"/>
      <c r="L74" s="18"/>
      <c r="M74" s="20"/>
      <c r="N74" s="18"/>
      <c r="O74" s="18"/>
      <c r="P74" s="18"/>
      <c r="Q74" s="18"/>
      <c r="R74" s="18"/>
      <c r="S74" s="20"/>
      <c r="T74" s="18"/>
    </row>
    <row r="75" spans="1:20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18"/>
      <c r="L76" s="18"/>
      <c r="M76" s="18"/>
      <c r="N76" s="18"/>
      <c r="O76" s="18"/>
      <c r="P76" s="18"/>
      <c r="Q76" s="18"/>
      <c r="R76" s="18"/>
      <c r="S76" s="18"/>
      <c r="T76" s="18"/>
    </row>
  </sheetData>
  <sheetProtection/>
  <mergeCells count="29">
    <mergeCell ref="A17:B17"/>
    <mergeCell ref="A18:B18"/>
    <mergeCell ref="A61:B61"/>
    <mergeCell ref="A67:B67"/>
    <mergeCell ref="A21:B21"/>
    <mergeCell ref="A24:B24"/>
    <mergeCell ref="A30:B30"/>
    <mergeCell ref="A40:B40"/>
    <mergeCell ref="A47:B47"/>
    <mergeCell ref="A53:B53"/>
    <mergeCell ref="A19:B19"/>
    <mergeCell ref="A20:B20"/>
    <mergeCell ref="A8:B8"/>
    <mergeCell ref="A9:B9"/>
    <mergeCell ref="A10:B10"/>
    <mergeCell ref="A12:B12"/>
    <mergeCell ref="A13:B13"/>
    <mergeCell ref="A14:B14"/>
    <mergeCell ref="A15:B15"/>
    <mergeCell ref="A16:B16"/>
    <mergeCell ref="A2:Q2"/>
    <mergeCell ref="A3:Q3"/>
    <mergeCell ref="A5:B7"/>
    <mergeCell ref="C5:E6"/>
    <mergeCell ref="F5:N5"/>
    <mergeCell ref="O5:Q6"/>
    <mergeCell ref="F6:H6"/>
    <mergeCell ref="I6:K6"/>
    <mergeCell ref="L6:N6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0"/>
  <sheetViews>
    <sheetView zoomScalePageLayoutView="0" workbookViewId="0" topLeftCell="M1">
      <selection activeCell="AC1" sqref="AC1"/>
    </sheetView>
  </sheetViews>
  <sheetFormatPr defaultColWidth="10.59765625" defaultRowHeight="15"/>
  <cols>
    <col min="1" max="1" width="15.09765625" style="4" customWidth="1"/>
    <col min="2" max="29" width="7.59765625" style="4" customWidth="1"/>
    <col min="30" max="16384" width="10.59765625" style="4" customWidth="1"/>
  </cols>
  <sheetData>
    <row r="1" spans="1:29" s="2" customFormat="1" ht="19.5" customHeight="1">
      <c r="A1" s="1" t="s">
        <v>426</v>
      </c>
      <c r="AC1" s="3" t="s">
        <v>427</v>
      </c>
    </row>
    <row r="2" spans="1:29" s="2" customFormat="1" ht="19.5" customHeight="1">
      <c r="A2" s="1"/>
      <c r="AC2" s="3"/>
    </row>
    <row r="3" spans="1:29" ht="19.5" customHeight="1">
      <c r="A3" s="328" t="s">
        <v>428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</row>
    <row r="4" spans="1:29" ht="18" customHeight="1" thickBot="1">
      <c r="A4" s="4" t="s">
        <v>359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6" t="s">
        <v>410</v>
      </c>
    </row>
    <row r="5" spans="1:29" ht="15" customHeight="1">
      <c r="A5" s="160" t="s">
        <v>361</v>
      </c>
      <c r="B5" s="177" t="s">
        <v>429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8"/>
      <c r="S5" s="177"/>
      <c r="T5" s="177"/>
      <c r="U5" s="179"/>
      <c r="V5" s="335" t="s">
        <v>385</v>
      </c>
      <c r="W5" s="336"/>
      <c r="X5" s="336"/>
      <c r="Y5" s="337"/>
      <c r="Z5" s="335" t="s">
        <v>430</v>
      </c>
      <c r="AA5" s="336"/>
      <c r="AB5" s="336"/>
      <c r="AC5" s="336"/>
    </row>
    <row r="6" spans="1:29" ht="15" customHeight="1">
      <c r="A6" s="173"/>
      <c r="B6" s="344" t="s">
        <v>388</v>
      </c>
      <c r="C6" s="479"/>
      <c r="D6" s="479"/>
      <c r="E6" s="480"/>
      <c r="F6" s="344" t="s">
        <v>389</v>
      </c>
      <c r="G6" s="479"/>
      <c r="H6" s="479"/>
      <c r="I6" s="480"/>
      <c r="J6" s="37" t="s">
        <v>390</v>
      </c>
      <c r="K6" s="37"/>
      <c r="L6" s="37"/>
      <c r="M6" s="98"/>
      <c r="N6" s="37" t="s">
        <v>391</v>
      </c>
      <c r="O6" s="37"/>
      <c r="P6" s="37"/>
      <c r="Q6" s="98"/>
      <c r="R6" s="37" t="s">
        <v>431</v>
      </c>
      <c r="S6" s="37"/>
      <c r="T6" s="37"/>
      <c r="U6" s="98"/>
      <c r="V6" s="338"/>
      <c r="W6" s="339"/>
      <c r="X6" s="339"/>
      <c r="Y6" s="340"/>
      <c r="Z6" s="338"/>
      <c r="AA6" s="339"/>
      <c r="AB6" s="339"/>
      <c r="AC6" s="339"/>
    </row>
    <row r="7" spans="1:29" ht="15" customHeight="1">
      <c r="A7" s="173"/>
      <c r="B7" s="467" t="s">
        <v>420</v>
      </c>
      <c r="C7" s="467" t="s">
        <v>421</v>
      </c>
      <c r="D7" s="467" t="s">
        <v>422</v>
      </c>
      <c r="E7" s="467" t="s">
        <v>423</v>
      </c>
      <c r="F7" s="467" t="s">
        <v>420</v>
      </c>
      <c r="G7" s="467" t="s">
        <v>421</v>
      </c>
      <c r="H7" s="467" t="s">
        <v>422</v>
      </c>
      <c r="I7" s="467" t="s">
        <v>423</v>
      </c>
      <c r="J7" s="467" t="s">
        <v>420</v>
      </c>
      <c r="K7" s="467" t="s">
        <v>421</v>
      </c>
      <c r="L7" s="467" t="s">
        <v>422</v>
      </c>
      <c r="M7" s="467" t="s">
        <v>423</v>
      </c>
      <c r="N7" s="467" t="s">
        <v>420</v>
      </c>
      <c r="O7" s="467" t="s">
        <v>421</v>
      </c>
      <c r="P7" s="467" t="s">
        <v>422</v>
      </c>
      <c r="Q7" s="467" t="s">
        <v>423</v>
      </c>
      <c r="R7" s="467" t="s">
        <v>420</v>
      </c>
      <c r="S7" s="467" t="s">
        <v>421</v>
      </c>
      <c r="T7" s="467" t="s">
        <v>422</v>
      </c>
      <c r="U7" s="467" t="s">
        <v>423</v>
      </c>
      <c r="V7" s="467" t="s">
        <v>420</v>
      </c>
      <c r="W7" s="467" t="s">
        <v>421</v>
      </c>
      <c r="X7" s="467" t="s">
        <v>422</v>
      </c>
      <c r="Y7" s="467" t="s">
        <v>423</v>
      </c>
      <c r="Z7" s="467" t="s">
        <v>420</v>
      </c>
      <c r="AA7" s="467" t="s">
        <v>421</v>
      </c>
      <c r="AB7" s="467" t="s">
        <v>422</v>
      </c>
      <c r="AC7" s="423" t="s">
        <v>423</v>
      </c>
    </row>
    <row r="8" spans="1:29" ht="15" customHeight="1">
      <c r="A8" s="49" t="s">
        <v>424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0"/>
    </row>
    <row r="9" spans="1:29" ht="15" customHeight="1">
      <c r="A9" s="104" t="s">
        <v>425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425"/>
    </row>
    <row r="10" spans="1:2" ht="15" customHeight="1">
      <c r="A10" s="168" t="s">
        <v>369</v>
      </c>
      <c r="B10" s="165"/>
    </row>
    <row r="11" spans="1:30" ht="15" customHeight="1">
      <c r="A11" s="40" t="s">
        <v>554</v>
      </c>
      <c r="B11" s="140">
        <v>19.9</v>
      </c>
      <c r="C11" s="141">
        <v>174.7</v>
      </c>
      <c r="D11" s="141">
        <v>156.7</v>
      </c>
      <c r="E11" s="312">
        <f>C11-D11</f>
        <v>18</v>
      </c>
      <c r="F11" s="317">
        <v>20.4</v>
      </c>
      <c r="G11" s="317">
        <v>171.3</v>
      </c>
      <c r="H11" s="317">
        <v>157.7</v>
      </c>
      <c r="I11" s="312">
        <f>G11-H11</f>
        <v>13.600000000000023</v>
      </c>
      <c r="J11" s="317">
        <v>20</v>
      </c>
      <c r="K11" s="317">
        <v>173.1</v>
      </c>
      <c r="L11" s="317">
        <v>155.3</v>
      </c>
      <c r="M11" s="312">
        <f>K11-L11</f>
        <v>17.799999999999983</v>
      </c>
      <c r="N11" s="317">
        <v>17.6</v>
      </c>
      <c r="O11" s="317">
        <v>153.2</v>
      </c>
      <c r="P11" s="317">
        <v>135.3</v>
      </c>
      <c r="Q11" s="312">
        <f>O11-P11</f>
        <v>17.899999999999977</v>
      </c>
      <c r="R11" s="317">
        <v>20</v>
      </c>
      <c r="S11" s="317">
        <v>168.1</v>
      </c>
      <c r="T11" s="317">
        <v>153.2</v>
      </c>
      <c r="U11" s="312">
        <f>S11-T11</f>
        <v>14.900000000000006</v>
      </c>
      <c r="V11" s="318" t="s">
        <v>572</v>
      </c>
      <c r="W11" s="318" t="s">
        <v>572</v>
      </c>
      <c r="X11" s="318" t="s">
        <v>572</v>
      </c>
      <c r="Y11" s="318" t="s">
        <v>572</v>
      </c>
      <c r="Z11" s="312">
        <v>20.8</v>
      </c>
      <c r="AA11" s="317">
        <v>167.5</v>
      </c>
      <c r="AB11" s="317">
        <v>156.3</v>
      </c>
      <c r="AC11" s="312">
        <f>AA11-AB11</f>
        <v>11.199999999999989</v>
      </c>
      <c r="AD11" s="141"/>
    </row>
    <row r="12" spans="1:30" ht="15" customHeight="1">
      <c r="A12" s="77">
        <v>15</v>
      </c>
      <c r="B12" s="236">
        <v>20</v>
      </c>
      <c r="C12" s="235">
        <v>171.5</v>
      </c>
      <c r="D12" s="235">
        <v>157.2</v>
      </c>
      <c r="E12" s="312">
        <f>C12-D12</f>
        <v>14.300000000000011</v>
      </c>
      <c r="F12" s="317">
        <v>20.3</v>
      </c>
      <c r="G12" s="317">
        <v>176.9</v>
      </c>
      <c r="H12" s="317">
        <v>157.7</v>
      </c>
      <c r="I12" s="312">
        <f>G12-H12</f>
        <v>19.200000000000017</v>
      </c>
      <c r="J12" s="317">
        <v>19.9</v>
      </c>
      <c r="K12" s="317">
        <v>174.5</v>
      </c>
      <c r="L12" s="317">
        <v>154.6</v>
      </c>
      <c r="M12" s="312">
        <f>K12-L12</f>
        <v>19.900000000000006</v>
      </c>
      <c r="N12" s="317">
        <v>17.8</v>
      </c>
      <c r="O12" s="317">
        <v>153.9</v>
      </c>
      <c r="P12" s="317">
        <v>135.6</v>
      </c>
      <c r="Q12" s="312">
        <f>O12-P12</f>
        <v>18.30000000000001</v>
      </c>
      <c r="R12" s="317">
        <v>20</v>
      </c>
      <c r="S12" s="317">
        <v>171.5</v>
      </c>
      <c r="T12" s="317">
        <v>153.7</v>
      </c>
      <c r="U12" s="312">
        <f>S12-T12</f>
        <v>17.80000000000001</v>
      </c>
      <c r="V12" s="318" t="s">
        <v>572</v>
      </c>
      <c r="W12" s="318" t="s">
        <v>572</v>
      </c>
      <c r="X12" s="318" t="s">
        <v>572</v>
      </c>
      <c r="Y12" s="318" t="s">
        <v>572</v>
      </c>
      <c r="Z12" s="312">
        <v>21.3</v>
      </c>
      <c r="AA12" s="317">
        <v>175.7</v>
      </c>
      <c r="AB12" s="317">
        <v>161</v>
      </c>
      <c r="AC12" s="312">
        <f>AA12-AB12</f>
        <v>14.699999999999989</v>
      </c>
      <c r="AD12" s="141"/>
    </row>
    <row r="13" spans="1:30" s="196" customFormat="1" ht="15" customHeight="1">
      <c r="A13" s="194">
        <v>16</v>
      </c>
      <c r="B13" s="218">
        <v>21.1</v>
      </c>
      <c r="C13" s="180">
        <v>173.5</v>
      </c>
      <c r="D13" s="180">
        <v>160.8</v>
      </c>
      <c r="E13" s="174">
        <f>C13-D13</f>
        <v>12.699999999999989</v>
      </c>
      <c r="F13" s="180">
        <v>20.4</v>
      </c>
      <c r="G13" s="180">
        <v>170.2</v>
      </c>
      <c r="H13" s="180">
        <v>154.5</v>
      </c>
      <c r="I13" s="174">
        <f>G13-H13</f>
        <v>15.699999999999989</v>
      </c>
      <c r="J13" s="180">
        <v>20.1</v>
      </c>
      <c r="K13" s="180">
        <v>174.8</v>
      </c>
      <c r="L13" s="180">
        <v>154.5</v>
      </c>
      <c r="M13" s="174">
        <f>K13-L13</f>
        <v>20.30000000000001</v>
      </c>
      <c r="N13" s="180">
        <v>18.8</v>
      </c>
      <c r="O13" s="180">
        <v>167</v>
      </c>
      <c r="P13" s="180">
        <v>145.1</v>
      </c>
      <c r="Q13" s="174">
        <f>O13-P13</f>
        <v>21.900000000000006</v>
      </c>
      <c r="R13" s="180">
        <v>19.9</v>
      </c>
      <c r="S13" s="180">
        <v>173</v>
      </c>
      <c r="T13" s="180">
        <v>154.9</v>
      </c>
      <c r="U13" s="174">
        <f>S13-T13</f>
        <v>18.099999999999994</v>
      </c>
      <c r="V13" s="174">
        <v>19.1</v>
      </c>
      <c r="W13" s="174">
        <v>162.3</v>
      </c>
      <c r="X13" s="174">
        <v>149.1</v>
      </c>
      <c r="Y13" s="174">
        <f>W13-X13</f>
        <v>13.200000000000017</v>
      </c>
      <c r="Z13" s="174">
        <v>20.7</v>
      </c>
      <c r="AA13" s="180">
        <v>171.1</v>
      </c>
      <c r="AB13" s="180">
        <v>153.7</v>
      </c>
      <c r="AC13" s="174">
        <f>AA13-AB13</f>
        <v>17.400000000000006</v>
      </c>
      <c r="AD13" s="180"/>
    </row>
    <row r="14" spans="1:29" ht="15" customHeight="1">
      <c r="A14" s="21"/>
      <c r="B14" s="237"/>
      <c r="C14" s="238"/>
      <c r="D14" s="238"/>
      <c r="E14" s="313"/>
      <c r="F14" s="249"/>
      <c r="G14" s="249"/>
      <c r="H14" s="317"/>
      <c r="I14" s="313"/>
      <c r="J14" s="249"/>
      <c r="K14" s="249"/>
      <c r="L14" s="249"/>
      <c r="M14" s="313"/>
      <c r="N14" s="249"/>
      <c r="O14" s="249"/>
      <c r="P14" s="249"/>
      <c r="Q14" s="313"/>
      <c r="R14" s="249"/>
      <c r="S14" s="249"/>
      <c r="T14" s="249"/>
      <c r="U14" s="313"/>
      <c r="V14" s="249"/>
      <c r="W14" s="249"/>
      <c r="X14" s="249"/>
      <c r="Y14" s="249"/>
      <c r="Z14" s="249"/>
      <c r="AA14" s="249"/>
      <c r="AB14" s="249"/>
      <c r="AC14" s="313"/>
    </row>
    <row r="15" spans="1:30" ht="15" customHeight="1">
      <c r="A15" s="35" t="s">
        <v>555</v>
      </c>
      <c r="B15" s="236">
        <v>16</v>
      </c>
      <c r="C15" s="235">
        <v>137.2</v>
      </c>
      <c r="D15" s="227">
        <v>127.1</v>
      </c>
      <c r="E15" s="312">
        <f>C15-D15</f>
        <v>10.099999999999994</v>
      </c>
      <c r="F15" s="312">
        <v>17.9</v>
      </c>
      <c r="G15" s="317">
        <v>146.8</v>
      </c>
      <c r="H15" s="312">
        <v>135.6</v>
      </c>
      <c r="I15" s="312">
        <f>G15-H15</f>
        <v>11.200000000000017</v>
      </c>
      <c r="J15" s="312">
        <v>17.2</v>
      </c>
      <c r="K15" s="317">
        <v>149.7</v>
      </c>
      <c r="L15" s="312">
        <v>132.2</v>
      </c>
      <c r="M15" s="312">
        <f>K15-L15</f>
        <v>17.5</v>
      </c>
      <c r="N15" s="312">
        <v>17</v>
      </c>
      <c r="O15" s="317">
        <v>151.7</v>
      </c>
      <c r="P15" s="312">
        <v>130.9</v>
      </c>
      <c r="Q15" s="312">
        <f>O15-P15</f>
        <v>20.799999999999983</v>
      </c>
      <c r="R15" s="312">
        <v>17.6</v>
      </c>
      <c r="S15" s="317">
        <v>152</v>
      </c>
      <c r="T15" s="312">
        <v>137</v>
      </c>
      <c r="U15" s="312">
        <f>S15-T15</f>
        <v>15</v>
      </c>
      <c r="V15" s="312">
        <v>18.1</v>
      </c>
      <c r="W15" s="312">
        <v>156</v>
      </c>
      <c r="X15" s="312">
        <v>141.9</v>
      </c>
      <c r="Y15" s="312">
        <f>W15-X15</f>
        <v>14.099999999999994</v>
      </c>
      <c r="Z15" s="312">
        <v>19.6</v>
      </c>
      <c r="AA15" s="317">
        <v>160.7</v>
      </c>
      <c r="AB15" s="312">
        <v>143.6</v>
      </c>
      <c r="AC15" s="312">
        <f>AA15-AB15</f>
        <v>17.099999999999994</v>
      </c>
      <c r="AD15" s="144"/>
    </row>
    <row r="16" spans="1:30" ht="15" customHeight="1">
      <c r="A16" s="224" t="s">
        <v>556</v>
      </c>
      <c r="B16" s="236">
        <v>21.9</v>
      </c>
      <c r="C16" s="235">
        <v>174</v>
      </c>
      <c r="D16" s="227">
        <v>163.3</v>
      </c>
      <c r="E16" s="312">
        <f>C16-D16</f>
        <v>10.699999999999989</v>
      </c>
      <c r="F16" s="312">
        <v>20.6</v>
      </c>
      <c r="G16" s="317">
        <v>172</v>
      </c>
      <c r="H16" s="312">
        <v>157.7</v>
      </c>
      <c r="I16" s="312">
        <f>G16-H16</f>
        <v>14.300000000000011</v>
      </c>
      <c r="J16" s="312">
        <v>20.8</v>
      </c>
      <c r="K16" s="317">
        <v>179</v>
      </c>
      <c r="L16" s="312">
        <v>159.1</v>
      </c>
      <c r="M16" s="312">
        <f>K16-L16</f>
        <v>19.900000000000006</v>
      </c>
      <c r="N16" s="312">
        <v>19.8</v>
      </c>
      <c r="O16" s="317">
        <v>175.2</v>
      </c>
      <c r="P16" s="312">
        <v>153.7</v>
      </c>
      <c r="Q16" s="312">
        <f>O16-P16</f>
        <v>21.5</v>
      </c>
      <c r="R16" s="312">
        <v>20.2</v>
      </c>
      <c r="S16" s="317">
        <v>179.6</v>
      </c>
      <c r="T16" s="312">
        <v>157.8</v>
      </c>
      <c r="U16" s="312">
        <f>S16-T16</f>
        <v>21.799999999999983</v>
      </c>
      <c r="V16" s="312">
        <v>17.4</v>
      </c>
      <c r="W16" s="312">
        <v>148</v>
      </c>
      <c r="X16" s="312">
        <v>137.4</v>
      </c>
      <c r="Y16" s="312">
        <f>W16-X16</f>
        <v>10.599999999999994</v>
      </c>
      <c r="Z16" s="312">
        <v>20.1</v>
      </c>
      <c r="AA16" s="317">
        <v>170.5</v>
      </c>
      <c r="AB16" s="312">
        <v>152.1</v>
      </c>
      <c r="AC16" s="312">
        <f>AA16-AB16</f>
        <v>18.400000000000006</v>
      </c>
      <c r="AD16" s="144"/>
    </row>
    <row r="17" spans="1:30" ht="15" customHeight="1">
      <c r="A17" s="224" t="s">
        <v>557</v>
      </c>
      <c r="B17" s="236">
        <v>20.6</v>
      </c>
      <c r="C17" s="235">
        <v>172.2</v>
      </c>
      <c r="D17" s="227">
        <v>162.3</v>
      </c>
      <c r="E17" s="312">
        <f>C17-D17</f>
        <v>9.899999999999977</v>
      </c>
      <c r="F17" s="312">
        <v>20.7</v>
      </c>
      <c r="G17" s="317">
        <v>165.7</v>
      </c>
      <c r="H17" s="312">
        <v>151</v>
      </c>
      <c r="I17" s="312">
        <f>G17-H17</f>
        <v>14.699999999999989</v>
      </c>
      <c r="J17" s="312">
        <v>20.1</v>
      </c>
      <c r="K17" s="317">
        <v>176.6</v>
      </c>
      <c r="L17" s="312">
        <v>154.2</v>
      </c>
      <c r="M17" s="312">
        <f>K17-L17</f>
        <v>22.400000000000006</v>
      </c>
      <c r="N17" s="312">
        <v>19.4</v>
      </c>
      <c r="O17" s="317">
        <v>170</v>
      </c>
      <c r="P17" s="312">
        <v>150.4</v>
      </c>
      <c r="Q17" s="312">
        <f>O17-P17</f>
        <v>19.599999999999994</v>
      </c>
      <c r="R17" s="312">
        <v>20.9</v>
      </c>
      <c r="S17" s="317">
        <v>183.7</v>
      </c>
      <c r="T17" s="312">
        <v>162.7</v>
      </c>
      <c r="U17" s="312">
        <f>S17-T17</f>
        <v>21</v>
      </c>
      <c r="V17" s="312">
        <v>21.4</v>
      </c>
      <c r="W17" s="312">
        <v>180.3</v>
      </c>
      <c r="X17" s="312">
        <v>167.9</v>
      </c>
      <c r="Y17" s="312">
        <f>W17-X17</f>
        <v>12.400000000000006</v>
      </c>
      <c r="Z17" s="312">
        <v>20.8</v>
      </c>
      <c r="AA17" s="317">
        <v>172.5</v>
      </c>
      <c r="AB17" s="312">
        <v>156.2</v>
      </c>
      <c r="AC17" s="312">
        <f>AA17-AB17</f>
        <v>16.30000000000001</v>
      </c>
      <c r="AD17" s="144"/>
    </row>
    <row r="18" spans="1:30" ht="15" customHeight="1">
      <c r="A18" s="224" t="s">
        <v>558</v>
      </c>
      <c r="B18" s="236">
        <v>23.7</v>
      </c>
      <c r="C18" s="235">
        <v>193</v>
      </c>
      <c r="D18" s="227">
        <v>181.6</v>
      </c>
      <c r="E18" s="312">
        <f>C18-D18</f>
        <v>11.400000000000006</v>
      </c>
      <c r="F18" s="312">
        <v>20.8</v>
      </c>
      <c r="G18" s="317">
        <v>163.9</v>
      </c>
      <c r="H18" s="312">
        <v>149.5</v>
      </c>
      <c r="I18" s="312">
        <f>G18-H18</f>
        <v>14.400000000000006</v>
      </c>
      <c r="J18" s="312">
        <v>21.5</v>
      </c>
      <c r="K18" s="317">
        <v>186.3</v>
      </c>
      <c r="L18" s="312">
        <v>163.9</v>
      </c>
      <c r="M18" s="312">
        <f>K18-L18</f>
        <v>22.400000000000006</v>
      </c>
      <c r="N18" s="312">
        <v>19.5</v>
      </c>
      <c r="O18" s="317">
        <v>173.4</v>
      </c>
      <c r="P18" s="312">
        <v>150.9</v>
      </c>
      <c r="Q18" s="312">
        <f>O18-P18</f>
        <v>22.5</v>
      </c>
      <c r="R18" s="312">
        <v>21.2</v>
      </c>
      <c r="S18" s="317">
        <v>181.3</v>
      </c>
      <c r="T18" s="312">
        <v>165.8</v>
      </c>
      <c r="U18" s="312">
        <f>S18-T18</f>
        <v>15.5</v>
      </c>
      <c r="V18" s="312">
        <v>19.9</v>
      </c>
      <c r="W18" s="312">
        <v>167.6</v>
      </c>
      <c r="X18" s="312">
        <v>155.8</v>
      </c>
      <c r="Y18" s="312">
        <f>W18-X18</f>
        <v>11.799999999999983</v>
      </c>
      <c r="Z18" s="312">
        <v>21.4</v>
      </c>
      <c r="AA18" s="317">
        <v>173.6</v>
      </c>
      <c r="AB18" s="312">
        <v>157.3</v>
      </c>
      <c r="AC18" s="312">
        <f>AA18-AB18</f>
        <v>16.299999999999983</v>
      </c>
      <c r="AD18" s="144"/>
    </row>
    <row r="19" spans="1:30" ht="15" customHeight="1">
      <c r="A19" s="40"/>
      <c r="B19" s="237"/>
      <c r="C19" s="238"/>
      <c r="D19" s="230"/>
      <c r="E19" s="313"/>
      <c r="F19" s="313"/>
      <c r="G19" s="249"/>
      <c r="H19" s="313"/>
      <c r="I19" s="313"/>
      <c r="J19" s="313"/>
      <c r="K19" s="249"/>
      <c r="L19" s="313"/>
      <c r="M19" s="313"/>
      <c r="N19" s="313"/>
      <c r="O19" s="249"/>
      <c r="P19" s="313"/>
      <c r="Q19" s="313"/>
      <c r="R19" s="313"/>
      <c r="S19" s="249"/>
      <c r="T19" s="313"/>
      <c r="U19" s="313"/>
      <c r="V19" s="313"/>
      <c r="W19" s="313"/>
      <c r="X19" s="313"/>
      <c r="Y19" s="313"/>
      <c r="Z19" s="313"/>
      <c r="AA19" s="249"/>
      <c r="AB19" s="313"/>
      <c r="AC19" s="313"/>
      <c r="AD19" s="36"/>
    </row>
    <row r="20" spans="1:30" ht="15" customHeight="1">
      <c r="A20" s="224" t="s">
        <v>559</v>
      </c>
      <c r="B20" s="236">
        <v>20.8</v>
      </c>
      <c r="C20" s="235">
        <v>173.6</v>
      </c>
      <c r="D20" s="227">
        <v>158.7</v>
      </c>
      <c r="E20" s="312">
        <f>C20-D20</f>
        <v>14.900000000000006</v>
      </c>
      <c r="F20" s="312">
        <v>20.3</v>
      </c>
      <c r="G20" s="317">
        <v>167.5</v>
      </c>
      <c r="H20" s="312">
        <v>154.1</v>
      </c>
      <c r="I20" s="312">
        <f>G20-H20</f>
        <v>13.400000000000006</v>
      </c>
      <c r="J20" s="312">
        <v>18.4</v>
      </c>
      <c r="K20" s="317">
        <v>162.1</v>
      </c>
      <c r="L20" s="312">
        <v>141.3</v>
      </c>
      <c r="M20" s="312">
        <f>K20-L20</f>
        <v>20.799999999999983</v>
      </c>
      <c r="N20" s="312">
        <v>17.4</v>
      </c>
      <c r="O20" s="317">
        <v>154.1</v>
      </c>
      <c r="P20" s="312">
        <v>133.2</v>
      </c>
      <c r="Q20" s="312">
        <f>O20-P20</f>
        <v>20.900000000000006</v>
      </c>
      <c r="R20" s="312">
        <v>17.8</v>
      </c>
      <c r="S20" s="317">
        <v>151.2</v>
      </c>
      <c r="T20" s="312">
        <v>138.3</v>
      </c>
      <c r="U20" s="312">
        <f>S20-T20</f>
        <v>12.899999999999977</v>
      </c>
      <c r="V20" s="312">
        <v>17.3</v>
      </c>
      <c r="W20" s="312">
        <v>145</v>
      </c>
      <c r="X20" s="312">
        <v>134.2</v>
      </c>
      <c r="Y20" s="312">
        <f>W20-X20</f>
        <v>10.800000000000011</v>
      </c>
      <c r="Z20" s="312">
        <v>19.6</v>
      </c>
      <c r="AA20" s="317">
        <v>159.3</v>
      </c>
      <c r="AB20" s="312">
        <v>142.4</v>
      </c>
      <c r="AC20" s="312">
        <f>AA20-AB20</f>
        <v>16.900000000000006</v>
      </c>
      <c r="AD20" s="144"/>
    </row>
    <row r="21" spans="1:30" ht="15" customHeight="1">
      <c r="A21" s="224" t="s">
        <v>560</v>
      </c>
      <c r="B21" s="236">
        <v>21.7</v>
      </c>
      <c r="C21" s="235">
        <v>179.6</v>
      </c>
      <c r="D21" s="227">
        <v>165.1</v>
      </c>
      <c r="E21" s="312">
        <f>C21-D21</f>
        <v>14.5</v>
      </c>
      <c r="F21" s="312">
        <v>20.9</v>
      </c>
      <c r="G21" s="317">
        <v>174</v>
      </c>
      <c r="H21" s="312">
        <v>160.8</v>
      </c>
      <c r="I21" s="312">
        <f>G21-H21</f>
        <v>13.199999999999989</v>
      </c>
      <c r="J21" s="312">
        <v>21</v>
      </c>
      <c r="K21" s="317">
        <v>182.2</v>
      </c>
      <c r="L21" s="312">
        <v>161.3</v>
      </c>
      <c r="M21" s="312">
        <f>K21-L21</f>
        <v>20.899999999999977</v>
      </c>
      <c r="N21" s="312">
        <v>19.7</v>
      </c>
      <c r="O21" s="317">
        <v>171.2</v>
      </c>
      <c r="P21" s="312">
        <v>151.4</v>
      </c>
      <c r="Q21" s="312">
        <f>O21-P21</f>
        <v>19.799999999999983</v>
      </c>
      <c r="R21" s="312">
        <v>20.7</v>
      </c>
      <c r="S21" s="317">
        <v>176.3</v>
      </c>
      <c r="T21" s="312">
        <v>160.2</v>
      </c>
      <c r="U21" s="312">
        <f>S21-T21</f>
        <v>16.100000000000023</v>
      </c>
      <c r="V21" s="312">
        <v>20.9</v>
      </c>
      <c r="W21" s="312">
        <v>173.9</v>
      </c>
      <c r="X21" s="312">
        <v>162.9</v>
      </c>
      <c r="Y21" s="312">
        <f>W21-X21</f>
        <v>11</v>
      </c>
      <c r="Z21" s="312">
        <v>21.3</v>
      </c>
      <c r="AA21" s="317">
        <v>177.7</v>
      </c>
      <c r="AB21" s="312">
        <v>161.1</v>
      </c>
      <c r="AC21" s="312">
        <f>AA21-AB21</f>
        <v>16.599999999999994</v>
      </c>
      <c r="AD21" s="144"/>
    </row>
    <row r="22" spans="1:30" ht="15" customHeight="1">
      <c r="A22" s="224" t="s">
        <v>561</v>
      </c>
      <c r="B22" s="236">
        <v>21.9</v>
      </c>
      <c r="C22" s="235">
        <v>181.5</v>
      </c>
      <c r="D22" s="227">
        <v>166</v>
      </c>
      <c r="E22" s="312">
        <f>C22-D22</f>
        <v>15.5</v>
      </c>
      <c r="F22" s="312">
        <v>20.9</v>
      </c>
      <c r="G22" s="317">
        <v>178.4</v>
      </c>
      <c r="H22" s="312">
        <v>159.7</v>
      </c>
      <c r="I22" s="312">
        <f>G22-H22</f>
        <v>18.700000000000017</v>
      </c>
      <c r="J22" s="312">
        <v>20.8</v>
      </c>
      <c r="K22" s="317">
        <v>178.7</v>
      </c>
      <c r="L22" s="312">
        <v>159.6</v>
      </c>
      <c r="M22" s="312">
        <f>K22-L22</f>
        <v>19.099999999999994</v>
      </c>
      <c r="N22" s="312">
        <v>19.2</v>
      </c>
      <c r="O22" s="317">
        <v>170.7</v>
      </c>
      <c r="P22" s="312">
        <v>147.9</v>
      </c>
      <c r="Q22" s="312">
        <f>O22-P22</f>
        <v>22.799999999999983</v>
      </c>
      <c r="R22" s="312">
        <v>21.1</v>
      </c>
      <c r="S22" s="317">
        <v>182.9</v>
      </c>
      <c r="T22" s="312">
        <v>163.8</v>
      </c>
      <c r="U22" s="312">
        <f>S22-T22</f>
        <v>19.099999999999994</v>
      </c>
      <c r="V22" s="312">
        <v>19.7</v>
      </c>
      <c r="W22" s="312">
        <v>166.7</v>
      </c>
      <c r="X22" s="312">
        <v>153.5</v>
      </c>
      <c r="Y22" s="312">
        <f>W22-X22</f>
        <v>13.199999999999989</v>
      </c>
      <c r="Z22" s="312">
        <v>21.4</v>
      </c>
      <c r="AA22" s="317">
        <v>175.8</v>
      </c>
      <c r="AB22" s="312">
        <v>159.4</v>
      </c>
      <c r="AC22" s="312">
        <f>AA22-AB22</f>
        <v>16.400000000000006</v>
      </c>
      <c r="AD22" s="144"/>
    </row>
    <row r="23" spans="1:30" ht="15" customHeight="1">
      <c r="A23" s="224" t="s">
        <v>562</v>
      </c>
      <c r="B23" s="236">
        <v>20.1</v>
      </c>
      <c r="C23" s="235">
        <v>168.3</v>
      </c>
      <c r="D23" s="227">
        <v>152.7</v>
      </c>
      <c r="E23" s="312">
        <f>C23-D23</f>
        <v>15.600000000000023</v>
      </c>
      <c r="F23" s="312">
        <v>20</v>
      </c>
      <c r="G23" s="317">
        <v>168.5</v>
      </c>
      <c r="H23" s="312">
        <v>150.5</v>
      </c>
      <c r="I23" s="312">
        <f>G23-H23</f>
        <v>18</v>
      </c>
      <c r="J23" s="312">
        <v>19.3</v>
      </c>
      <c r="K23" s="317">
        <v>167</v>
      </c>
      <c r="L23" s="312">
        <v>148.7</v>
      </c>
      <c r="M23" s="312">
        <f>K23-L23</f>
        <v>18.30000000000001</v>
      </c>
      <c r="N23" s="312">
        <v>17.7</v>
      </c>
      <c r="O23" s="317">
        <v>158.9</v>
      </c>
      <c r="P23" s="312">
        <v>135.9</v>
      </c>
      <c r="Q23" s="312">
        <f>O23-P23</f>
        <v>23</v>
      </c>
      <c r="R23" s="312">
        <v>19.7</v>
      </c>
      <c r="S23" s="317">
        <v>172.2</v>
      </c>
      <c r="T23" s="312">
        <v>153</v>
      </c>
      <c r="U23" s="312">
        <f>S23-T23</f>
        <v>19.19999999999999</v>
      </c>
      <c r="V23" s="312">
        <v>19.4</v>
      </c>
      <c r="W23" s="312">
        <v>166.5</v>
      </c>
      <c r="X23" s="312">
        <v>151.2</v>
      </c>
      <c r="Y23" s="312">
        <f>W23-X23</f>
        <v>15.300000000000011</v>
      </c>
      <c r="Z23" s="312">
        <v>20.5</v>
      </c>
      <c r="AA23" s="317">
        <v>168.9</v>
      </c>
      <c r="AB23" s="312">
        <v>151</v>
      </c>
      <c r="AC23" s="312">
        <f>AA23-AB23</f>
        <v>17.900000000000006</v>
      </c>
      <c r="AD23" s="144"/>
    </row>
    <row r="24" spans="1:30" ht="15" customHeight="1">
      <c r="A24" s="40"/>
      <c r="B24" s="237"/>
      <c r="C24" s="238"/>
      <c r="D24" s="230"/>
      <c r="E24" s="313"/>
      <c r="F24" s="313"/>
      <c r="G24" s="249"/>
      <c r="H24" s="313"/>
      <c r="I24" s="313"/>
      <c r="J24" s="313"/>
      <c r="K24" s="249"/>
      <c r="L24" s="313"/>
      <c r="M24" s="313"/>
      <c r="N24" s="313"/>
      <c r="O24" s="249"/>
      <c r="P24" s="313"/>
      <c r="Q24" s="313"/>
      <c r="R24" s="313"/>
      <c r="S24" s="249"/>
      <c r="T24" s="313"/>
      <c r="U24" s="313"/>
      <c r="V24" s="313"/>
      <c r="W24" s="313"/>
      <c r="X24" s="313"/>
      <c r="Y24" s="313"/>
      <c r="Z24" s="313"/>
      <c r="AA24" s="249"/>
      <c r="AB24" s="313"/>
      <c r="AC24" s="313"/>
      <c r="AD24" s="36"/>
    </row>
    <row r="25" spans="1:30" ht="15" customHeight="1">
      <c r="A25" s="224" t="s">
        <v>563</v>
      </c>
      <c r="B25" s="236">
        <v>21.5</v>
      </c>
      <c r="C25" s="235">
        <v>176.7</v>
      </c>
      <c r="D25" s="227">
        <v>162.4</v>
      </c>
      <c r="E25" s="312">
        <f>C25-D25</f>
        <v>14.299999999999983</v>
      </c>
      <c r="F25" s="312">
        <v>19.8</v>
      </c>
      <c r="G25" s="317">
        <v>167.8</v>
      </c>
      <c r="H25" s="312">
        <v>149.4</v>
      </c>
      <c r="I25" s="312">
        <f>G25-H25</f>
        <v>18.400000000000006</v>
      </c>
      <c r="J25" s="312">
        <v>20.8</v>
      </c>
      <c r="K25" s="317">
        <v>179.3</v>
      </c>
      <c r="L25" s="312">
        <v>159.3</v>
      </c>
      <c r="M25" s="312">
        <f>K25-L25</f>
        <v>20</v>
      </c>
      <c r="N25" s="312">
        <v>18.7</v>
      </c>
      <c r="O25" s="317">
        <v>167.4</v>
      </c>
      <c r="P25" s="312">
        <v>144.3</v>
      </c>
      <c r="Q25" s="312">
        <f>O25-P25</f>
        <v>23.099999999999994</v>
      </c>
      <c r="R25" s="312">
        <v>20</v>
      </c>
      <c r="S25" s="317">
        <v>173.8</v>
      </c>
      <c r="T25" s="312">
        <v>155.4</v>
      </c>
      <c r="U25" s="312">
        <f>S25-T25</f>
        <v>18.400000000000006</v>
      </c>
      <c r="V25" s="312">
        <v>18.8</v>
      </c>
      <c r="W25" s="312">
        <v>161.5</v>
      </c>
      <c r="X25" s="312">
        <v>146.6</v>
      </c>
      <c r="Y25" s="312">
        <f>W25-X25</f>
        <v>14.900000000000006</v>
      </c>
      <c r="Z25" s="312">
        <v>20.9</v>
      </c>
      <c r="AA25" s="317">
        <v>174.9</v>
      </c>
      <c r="AB25" s="312">
        <v>156.1</v>
      </c>
      <c r="AC25" s="312">
        <f>AA25-AB25</f>
        <v>18.80000000000001</v>
      </c>
      <c r="AD25" s="144"/>
    </row>
    <row r="26" spans="1:30" ht="15" customHeight="1">
      <c r="A26" s="224" t="s">
        <v>564</v>
      </c>
      <c r="B26" s="236">
        <v>21.8</v>
      </c>
      <c r="C26" s="235">
        <v>177.2</v>
      </c>
      <c r="D26" s="227">
        <v>164.7</v>
      </c>
      <c r="E26" s="312">
        <f>C26-D26</f>
        <v>12.5</v>
      </c>
      <c r="F26" s="312">
        <v>21.3</v>
      </c>
      <c r="G26" s="317">
        <v>183.4</v>
      </c>
      <c r="H26" s="312">
        <v>166.9</v>
      </c>
      <c r="I26" s="312">
        <f>G26-H26</f>
        <v>16.5</v>
      </c>
      <c r="J26" s="312">
        <v>20.2</v>
      </c>
      <c r="K26" s="317">
        <v>176.3</v>
      </c>
      <c r="L26" s="312">
        <v>155.2</v>
      </c>
      <c r="M26" s="312">
        <f>K26-L26</f>
        <v>21.100000000000023</v>
      </c>
      <c r="N26" s="312">
        <v>18.9</v>
      </c>
      <c r="O26" s="317">
        <v>169.9</v>
      </c>
      <c r="P26" s="312">
        <v>146.7</v>
      </c>
      <c r="Q26" s="312">
        <f>O26-P26</f>
        <v>23.200000000000017</v>
      </c>
      <c r="R26" s="312">
        <v>19.6</v>
      </c>
      <c r="S26" s="317">
        <v>172.2</v>
      </c>
      <c r="T26" s="312">
        <v>152</v>
      </c>
      <c r="U26" s="312">
        <f>S26-T26</f>
        <v>20.19999999999999</v>
      </c>
      <c r="V26" s="312">
        <v>19</v>
      </c>
      <c r="W26" s="312">
        <v>169.5</v>
      </c>
      <c r="X26" s="312">
        <v>149.4</v>
      </c>
      <c r="Y26" s="312">
        <f>W26-X26</f>
        <v>20.099999999999994</v>
      </c>
      <c r="Z26" s="312">
        <v>20.6</v>
      </c>
      <c r="AA26" s="317">
        <v>172.2</v>
      </c>
      <c r="AB26" s="312">
        <v>153.8</v>
      </c>
      <c r="AC26" s="312">
        <f>AA26-AB26</f>
        <v>18.399999999999977</v>
      </c>
      <c r="AD26" s="144"/>
    </row>
    <row r="27" spans="1:30" ht="15" customHeight="1">
      <c r="A27" s="224" t="s">
        <v>565</v>
      </c>
      <c r="B27" s="236">
        <v>22.1</v>
      </c>
      <c r="C27" s="235">
        <v>178.9</v>
      </c>
      <c r="D27" s="227">
        <v>166.2</v>
      </c>
      <c r="E27" s="312">
        <f>C27-D27</f>
        <v>12.700000000000017</v>
      </c>
      <c r="F27" s="312">
        <v>22</v>
      </c>
      <c r="G27" s="317">
        <v>181.1</v>
      </c>
      <c r="H27" s="312">
        <v>163.7</v>
      </c>
      <c r="I27" s="312">
        <f>G27-H27</f>
        <v>17.400000000000006</v>
      </c>
      <c r="J27" s="312">
        <v>20.7</v>
      </c>
      <c r="K27" s="317">
        <v>179.4</v>
      </c>
      <c r="L27" s="312">
        <v>158.4</v>
      </c>
      <c r="M27" s="312">
        <f>K27-L27</f>
        <v>21</v>
      </c>
      <c r="N27" s="312">
        <v>19.4</v>
      </c>
      <c r="O27" s="317">
        <v>172.8</v>
      </c>
      <c r="P27" s="312">
        <v>149.9</v>
      </c>
      <c r="Q27" s="312">
        <f>O27-P27</f>
        <v>22.900000000000006</v>
      </c>
      <c r="R27" s="312">
        <v>20.4</v>
      </c>
      <c r="S27" s="317">
        <v>177.6</v>
      </c>
      <c r="T27" s="312">
        <v>158.4</v>
      </c>
      <c r="U27" s="312">
        <f>S27-T27</f>
        <v>19.19999999999999</v>
      </c>
      <c r="V27" s="312">
        <v>18.8</v>
      </c>
      <c r="W27" s="312">
        <v>161</v>
      </c>
      <c r="X27" s="312">
        <v>147.5</v>
      </c>
      <c r="Y27" s="312">
        <f>W27-X27</f>
        <v>13.5</v>
      </c>
      <c r="Z27" s="312">
        <v>20.9</v>
      </c>
      <c r="AA27" s="317">
        <v>173.4</v>
      </c>
      <c r="AB27" s="312">
        <v>155.3</v>
      </c>
      <c r="AC27" s="312">
        <f>AA27-AB27</f>
        <v>18.099999999999994</v>
      </c>
      <c r="AD27" s="144"/>
    </row>
    <row r="28" spans="1:30" ht="15" customHeight="1">
      <c r="A28" s="224" t="s">
        <v>566</v>
      </c>
      <c r="B28" s="236">
        <v>21</v>
      </c>
      <c r="C28" s="235">
        <v>168.8</v>
      </c>
      <c r="D28" s="227">
        <v>159.1</v>
      </c>
      <c r="E28" s="312">
        <f>C28-D28</f>
        <v>9.700000000000017</v>
      </c>
      <c r="F28" s="312">
        <v>20.3</v>
      </c>
      <c r="G28" s="317">
        <v>172.6</v>
      </c>
      <c r="H28" s="312">
        <v>154.6</v>
      </c>
      <c r="I28" s="312">
        <f>G28-H28</f>
        <v>18</v>
      </c>
      <c r="J28" s="312">
        <v>20.6</v>
      </c>
      <c r="K28" s="317">
        <v>180.3</v>
      </c>
      <c r="L28" s="312">
        <v>160.1</v>
      </c>
      <c r="M28" s="312">
        <f>K28-L28</f>
        <v>20.200000000000017</v>
      </c>
      <c r="N28" s="312">
        <v>19</v>
      </c>
      <c r="O28" s="317">
        <v>168.7</v>
      </c>
      <c r="P28" s="312">
        <v>146.3</v>
      </c>
      <c r="Q28" s="312">
        <f>O28-P28</f>
        <v>22.399999999999977</v>
      </c>
      <c r="R28" s="312">
        <v>19.8</v>
      </c>
      <c r="S28" s="317">
        <v>172.8</v>
      </c>
      <c r="T28" s="312">
        <v>154</v>
      </c>
      <c r="U28" s="312">
        <f>S28-T28</f>
        <v>18.80000000000001</v>
      </c>
      <c r="V28" s="312">
        <v>17.9</v>
      </c>
      <c r="W28" s="312">
        <v>151.6</v>
      </c>
      <c r="X28" s="312">
        <v>140.2</v>
      </c>
      <c r="Y28" s="312">
        <f>W28-X28</f>
        <v>11.400000000000006</v>
      </c>
      <c r="Z28" s="312">
        <v>20.7</v>
      </c>
      <c r="AA28" s="317">
        <v>173.2</v>
      </c>
      <c r="AB28" s="312">
        <v>155.2</v>
      </c>
      <c r="AC28" s="312">
        <f>AA28-AB28</f>
        <v>18</v>
      </c>
      <c r="AD28" s="144"/>
    </row>
    <row r="29" spans="1:29" ht="15" customHeight="1">
      <c r="A29" s="162"/>
      <c r="B29" s="236"/>
      <c r="C29" s="239"/>
      <c r="D29" s="239"/>
      <c r="E29" s="314"/>
      <c r="F29" s="319"/>
      <c r="G29" s="319"/>
      <c r="H29" s="317"/>
      <c r="I29" s="314"/>
      <c r="J29" s="319"/>
      <c r="K29" s="317"/>
      <c r="L29" s="319"/>
      <c r="M29" s="314"/>
      <c r="N29" s="319"/>
      <c r="O29" s="317"/>
      <c r="P29" s="319"/>
      <c r="Q29" s="314"/>
      <c r="R29" s="319"/>
      <c r="S29" s="317"/>
      <c r="T29" s="319"/>
      <c r="U29" s="314"/>
      <c r="V29" s="314"/>
      <c r="W29" s="314"/>
      <c r="X29" s="314"/>
      <c r="Y29" s="314"/>
      <c r="Z29" s="319"/>
      <c r="AA29" s="317"/>
      <c r="AB29" s="319"/>
      <c r="AC29" s="314"/>
    </row>
    <row r="30" spans="1:29" ht="15" customHeight="1">
      <c r="A30" s="48" t="s">
        <v>12</v>
      </c>
      <c r="B30" s="237"/>
      <c r="C30" s="238"/>
      <c r="D30" s="238"/>
      <c r="E30" s="313"/>
      <c r="F30" s="249"/>
      <c r="G30" s="249"/>
      <c r="H30" s="249"/>
      <c r="I30" s="313"/>
      <c r="J30" s="249"/>
      <c r="K30" s="249"/>
      <c r="L30" s="249"/>
      <c r="M30" s="313"/>
      <c r="N30" s="249"/>
      <c r="O30" s="249"/>
      <c r="P30" s="249"/>
      <c r="Q30" s="313"/>
      <c r="R30" s="249"/>
      <c r="S30" s="249"/>
      <c r="T30" s="249"/>
      <c r="U30" s="313"/>
      <c r="V30" s="249"/>
      <c r="W30" s="249"/>
      <c r="X30" s="249"/>
      <c r="Y30" s="249"/>
      <c r="Z30" s="249"/>
      <c r="AA30" s="249"/>
      <c r="AB30" s="249"/>
      <c r="AC30" s="313"/>
    </row>
    <row r="31" spans="1:30" ht="15" customHeight="1">
      <c r="A31" s="40" t="s">
        <v>554</v>
      </c>
      <c r="B31" s="236">
        <v>20</v>
      </c>
      <c r="C31" s="235">
        <v>181</v>
      </c>
      <c r="D31" s="235">
        <v>158.8</v>
      </c>
      <c r="E31" s="312">
        <f aca="true" t="shared" si="0" ref="E31:E48">C31-D31</f>
        <v>22.19999999999999</v>
      </c>
      <c r="F31" s="317">
        <v>20.5</v>
      </c>
      <c r="G31" s="317">
        <v>175.6</v>
      </c>
      <c r="H31" s="317">
        <v>159.1</v>
      </c>
      <c r="I31" s="312">
        <f aca="true" t="shared" si="1" ref="I31:I48">G31-H31</f>
        <v>16.5</v>
      </c>
      <c r="J31" s="317">
        <v>20.1</v>
      </c>
      <c r="K31" s="317">
        <v>175.6</v>
      </c>
      <c r="L31" s="317">
        <v>156.3</v>
      </c>
      <c r="M31" s="312">
        <f aca="true" t="shared" si="2" ref="M31:M48">K31-L31</f>
        <v>19.299999999999983</v>
      </c>
      <c r="N31" s="317">
        <v>17</v>
      </c>
      <c r="O31" s="317">
        <v>156</v>
      </c>
      <c r="P31" s="317">
        <v>133.3</v>
      </c>
      <c r="Q31" s="312">
        <f aca="true" t="shared" si="3" ref="Q31:Q48">O31-P31</f>
        <v>22.69999999999999</v>
      </c>
      <c r="R31" s="317">
        <v>20.3</v>
      </c>
      <c r="S31" s="317">
        <v>173.6</v>
      </c>
      <c r="T31" s="317">
        <v>155.9</v>
      </c>
      <c r="U31" s="312">
        <f aca="true" t="shared" si="4" ref="U31:U48">S31-T31</f>
        <v>17.69999999999999</v>
      </c>
      <c r="V31" s="318" t="s">
        <v>572</v>
      </c>
      <c r="W31" s="318" t="s">
        <v>572</v>
      </c>
      <c r="X31" s="318" t="s">
        <v>572</v>
      </c>
      <c r="Y31" s="318" t="s">
        <v>572</v>
      </c>
      <c r="Z31" s="317">
        <v>21</v>
      </c>
      <c r="AA31" s="317">
        <v>171.5</v>
      </c>
      <c r="AB31" s="317">
        <v>159.7</v>
      </c>
      <c r="AC31" s="312">
        <f aca="true" t="shared" si="5" ref="AC31:AC48">AA31-AB31</f>
        <v>11.800000000000011</v>
      </c>
      <c r="AD31" s="141"/>
    </row>
    <row r="32" spans="1:30" ht="15" customHeight="1">
      <c r="A32" s="77">
        <v>15</v>
      </c>
      <c r="B32" s="236">
        <v>20.5</v>
      </c>
      <c r="C32" s="235">
        <v>181.4</v>
      </c>
      <c r="D32" s="235">
        <v>162.5</v>
      </c>
      <c r="E32" s="312">
        <f t="shared" si="0"/>
        <v>18.900000000000006</v>
      </c>
      <c r="F32" s="317">
        <v>20.4</v>
      </c>
      <c r="G32" s="317">
        <v>179.6</v>
      </c>
      <c r="H32" s="317">
        <v>158.7</v>
      </c>
      <c r="I32" s="312">
        <f t="shared" si="1"/>
        <v>20.900000000000006</v>
      </c>
      <c r="J32" s="317">
        <v>19.9</v>
      </c>
      <c r="K32" s="317">
        <v>176.3</v>
      </c>
      <c r="L32" s="317">
        <v>154.8</v>
      </c>
      <c r="M32" s="312">
        <f t="shared" si="2"/>
        <v>21.5</v>
      </c>
      <c r="N32" s="317">
        <v>17.2</v>
      </c>
      <c r="O32" s="317">
        <v>157.7</v>
      </c>
      <c r="P32" s="317">
        <v>134.3</v>
      </c>
      <c r="Q32" s="312">
        <f t="shared" si="3"/>
        <v>23.399999999999977</v>
      </c>
      <c r="R32" s="317">
        <v>20.2</v>
      </c>
      <c r="S32" s="317">
        <v>177.4</v>
      </c>
      <c r="T32" s="317">
        <v>156.1</v>
      </c>
      <c r="U32" s="312">
        <f t="shared" si="4"/>
        <v>21.30000000000001</v>
      </c>
      <c r="V32" s="318" t="s">
        <v>572</v>
      </c>
      <c r="W32" s="318" t="s">
        <v>572</v>
      </c>
      <c r="X32" s="318" t="s">
        <v>572</v>
      </c>
      <c r="Y32" s="318" t="s">
        <v>572</v>
      </c>
      <c r="Z32" s="317">
        <v>21.5</v>
      </c>
      <c r="AA32" s="317">
        <v>179.1</v>
      </c>
      <c r="AB32" s="317">
        <v>163.5</v>
      </c>
      <c r="AC32" s="312">
        <f t="shared" si="5"/>
        <v>15.599999999999994</v>
      </c>
      <c r="AD32" s="141"/>
    </row>
    <row r="33" spans="1:30" s="196" customFormat="1" ht="15" customHeight="1">
      <c r="A33" s="194">
        <v>16</v>
      </c>
      <c r="B33" s="218">
        <v>21.7</v>
      </c>
      <c r="C33" s="180">
        <v>177.7</v>
      </c>
      <c r="D33" s="180">
        <v>165.1</v>
      </c>
      <c r="E33" s="174">
        <f t="shared" si="0"/>
        <v>12.599999999999994</v>
      </c>
      <c r="F33" s="180">
        <v>20.5</v>
      </c>
      <c r="G33" s="180">
        <v>173.3</v>
      </c>
      <c r="H33" s="180">
        <v>155.7</v>
      </c>
      <c r="I33" s="174">
        <f t="shared" si="1"/>
        <v>17.600000000000023</v>
      </c>
      <c r="J33" s="180">
        <v>20.2</v>
      </c>
      <c r="K33" s="180">
        <v>176.8</v>
      </c>
      <c r="L33" s="180">
        <v>155</v>
      </c>
      <c r="M33" s="174">
        <f t="shared" si="2"/>
        <v>21.80000000000001</v>
      </c>
      <c r="N33" s="180">
        <v>18.4</v>
      </c>
      <c r="O33" s="180">
        <v>170.8</v>
      </c>
      <c r="P33" s="180">
        <v>143.6</v>
      </c>
      <c r="Q33" s="174">
        <f t="shared" si="3"/>
        <v>27.200000000000017</v>
      </c>
      <c r="R33" s="180">
        <v>20.1</v>
      </c>
      <c r="S33" s="180">
        <v>177.8</v>
      </c>
      <c r="T33" s="180">
        <v>156.7</v>
      </c>
      <c r="U33" s="174">
        <f t="shared" si="4"/>
        <v>21.100000000000023</v>
      </c>
      <c r="V33" s="174">
        <v>19</v>
      </c>
      <c r="W33" s="174">
        <v>161.4</v>
      </c>
      <c r="X33" s="174">
        <v>147.1</v>
      </c>
      <c r="Y33" s="174">
        <f>W33-X33</f>
        <v>14.300000000000011</v>
      </c>
      <c r="Z33" s="180">
        <v>20.9</v>
      </c>
      <c r="AA33" s="180">
        <v>175.3</v>
      </c>
      <c r="AB33" s="180">
        <v>156.8</v>
      </c>
      <c r="AC33" s="174">
        <f t="shared" si="5"/>
        <v>18.5</v>
      </c>
      <c r="AD33" s="180"/>
    </row>
    <row r="34" spans="1:29" ht="15" customHeight="1">
      <c r="A34" s="21"/>
      <c r="B34" s="237"/>
      <c r="C34" s="238"/>
      <c r="D34" s="238"/>
      <c r="E34" s="313"/>
      <c r="F34" s="249"/>
      <c r="G34" s="249"/>
      <c r="H34" s="317"/>
      <c r="I34" s="313"/>
      <c r="J34" s="249"/>
      <c r="K34" s="249"/>
      <c r="L34" s="249"/>
      <c r="M34" s="313"/>
      <c r="N34" s="249"/>
      <c r="O34" s="249"/>
      <c r="P34" s="249"/>
      <c r="Q34" s="313"/>
      <c r="R34" s="249"/>
      <c r="S34" s="249"/>
      <c r="T34" s="249"/>
      <c r="U34" s="313"/>
      <c r="V34" s="249"/>
      <c r="W34" s="249"/>
      <c r="X34" s="249"/>
      <c r="Y34" s="249"/>
      <c r="Z34" s="249"/>
      <c r="AA34" s="249"/>
      <c r="AB34" s="249"/>
      <c r="AC34" s="313"/>
    </row>
    <row r="35" spans="1:30" ht="15" customHeight="1">
      <c r="A35" s="35" t="s">
        <v>555</v>
      </c>
      <c r="B35" s="236">
        <v>16.5</v>
      </c>
      <c r="C35" s="235">
        <v>140.8</v>
      </c>
      <c r="D35" s="235">
        <v>131.3</v>
      </c>
      <c r="E35" s="312">
        <f t="shared" si="0"/>
        <v>9.5</v>
      </c>
      <c r="F35" s="317">
        <v>17.9</v>
      </c>
      <c r="G35" s="317">
        <v>149.1</v>
      </c>
      <c r="H35" s="312">
        <v>136.3</v>
      </c>
      <c r="I35" s="312">
        <f t="shared" si="1"/>
        <v>12.799999999999983</v>
      </c>
      <c r="J35" s="312">
        <v>17.2</v>
      </c>
      <c r="K35" s="317">
        <v>151.1</v>
      </c>
      <c r="L35" s="312">
        <v>132.1</v>
      </c>
      <c r="M35" s="312">
        <f t="shared" si="2"/>
        <v>19</v>
      </c>
      <c r="N35" s="312">
        <v>16.6</v>
      </c>
      <c r="O35" s="317">
        <v>155.6</v>
      </c>
      <c r="P35" s="312">
        <v>129.6</v>
      </c>
      <c r="Q35" s="312">
        <f t="shared" si="3"/>
        <v>26</v>
      </c>
      <c r="R35" s="312">
        <v>17.7</v>
      </c>
      <c r="S35" s="317">
        <v>155.7</v>
      </c>
      <c r="T35" s="312">
        <v>138.4</v>
      </c>
      <c r="U35" s="312">
        <f t="shared" si="4"/>
        <v>17.299999999999983</v>
      </c>
      <c r="V35" s="312">
        <v>18.1</v>
      </c>
      <c r="W35" s="312">
        <v>156.2</v>
      </c>
      <c r="X35" s="312">
        <v>140.6</v>
      </c>
      <c r="Y35" s="312">
        <f aca="true" t="shared" si="6" ref="Y35:Y48">W35-X35</f>
        <v>15.599999999999994</v>
      </c>
      <c r="Z35" s="312">
        <v>19.8</v>
      </c>
      <c r="AA35" s="317">
        <v>165.5</v>
      </c>
      <c r="AB35" s="312">
        <v>147.3</v>
      </c>
      <c r="AC35" s="312">
        <f t="shared" si="5"/>
        <v>18.19999999999999</v>
      </c>
      <c r="AD35" s="144"/>
    </row>
    <row r="36" spans="1:30" ht="15" customHeight="1">
      <c r="A36" s="224" t="s">
        <v>556</v>
      </c>
      <c r="B36" s="236">
        <v>22.4</v>
      </c>
      <c r="C36" s="235">
        <v>176.4</v>
      </c>
      <c r="D36" s="235">
        <v>164.9</v>
      </c>
      <c r="E36" s="312">
        <f t="shared" si="0"/>
        <v>11.5</v>
      </c>
      <c r="F36" s="317">
        <v>20.7</v>
      </c>
      <c r="G36" s="317">
        <v>175.4</v>
      </c>
      <c r="H36" s="312">
        <v>159.2</v>
      </c>
      <c r="I36" s="312">
        <f t="shared" si="1"/>
        <v>16.200000000000017</v>
      </c>
      <c r="J36" s="312">
        <v>20.8</v>
      </c>
      <c r="K36" s="317">
        <v>181.1</v>
      </c>
      <c r="L36" s="312">
        <v>159.4</v>
      </c>
      <c r="M36" s="312">
        <f t="shared" si="2"/>
        <v>21.69999999999999</v>
      </c>
      <c r="N36" s="312">
        <v>19.8</v>
      </c>
      <c r="O36" s="317">
        <v>181.1</v>
      </c>
      <c r="P36" s="312">
        <v>154.4</v>
      </c>
      <c r="Q36" s="312">
        <f t="shared" si="3"/>
        <v>26.69999999999999</v>
      </c>
      <c r="R36" s="312">
        <v>20.5</v>
      </c>
      <c r="S36" s="317">
        <v>185.9</v>
      </c>
      <c r="T36" s="312">
        <v>160.5</v>
      </c>
      <c r="U36" s="312">
        <f t="shared" si="4"/>
        <v>25.400000000000006</v>
      </c>
      <c r="V36" s="312">
        <v>17.4</v>
      </c>
      <c r="W36" s="312">
        <v>147.2</v>
      </c>
      <c r="X36" s="312">
        <v>135.6</v>
      </c>
      <c r="Y36" s="312">
        <f t="shared" si="6"/>
        <v>11.599999999999994</v>
      </c>
      <c r="Z36" s="312">
        <v>20.3</v>
      </c>
      <c r="AA36" s="317">
        <v>175.1</v>
      </c>
      <c r="AB36" s="312">
        <v>155.6</v>
      </c>
      <c r="AC36" s="312">
        <f t="shared" si="5"/>
        <v>19.5</v>
      </c>
      <c r="AD36" s="144"/>
    </row>
    <row r="37" spans="1:30" ht="15" customHeight="1">
      <c r="A37" s="224" t="s">
        <v>557</v>
      </c>
      <c r="B37" s="236">
        <v>21</v>
      </c>
      <c r="C37" s="235">
        <v>174.6</v>
      </c>
      <c r="D37" s="235">
        <v>165.7</v>
      </c>
      <c r="E37" s="312">
        <f t="shared" si="0"/>
        <v>8.900000000000006</v>
      </c>
      <c r="F37" s="317">
        <v>20.9</v>
      </c>
      <c r="G37" s="317">
        <v>168.2</v>
      </c>
      <c r="H37" s="312">
        <v>151.5</v>
      </c>
      <c r="I37" s="312">
        <f t="shared" si="1"/>
        <v>16.69999999999999</v>
      </c>
      <c r="J37" s="312">
        <v>20.1</v>
      </c>
      <c r="K37" s="317">
        <v>178.3</v>
      </c>
      <c r="L37" s="312">
        <v>154.2</v>
      </c>
      <c r="M37" s="312">
        <f t="shared" si="2"/>
        <v>24.100000000000023</v>
      </c>
      <c r="N37" s="312">
        <v>18.9</v>
      </c>
      <c r="O37" s="317">
        <v>171.7</v>
      </c>
      <c r="P37" s="312">
        <v>147.9</v>
      </c>
      <c r="Q37" s="312">
        <f t="shared" si="3"/>
        <v>23.799999999999983</v>
      </c>
      <c r="R37" s="312">
        <v>21.2</v>
      </c>
      <c r="S37" s="317">
        <v>189.8</v>
      </c>
      <c r="T37" s="312">
        <v>165.2</v>
      </c>
      <c r="U37" s="312">
        <f t="shared" si="4"/>
        <v>24.600000000000023</v>
      </c>
      <c r="V37" s="312">
        <v>21.4</v>
      </c>
      <c r="W37" s="312">
        <v>180</v>
      </c>
      <c r="X37" s="312">
        <v>166.8</v>
      </c>
      <c r="Y37" s="312">
        <f t="shared" si="6"/>
        <v>13.199999999999989</v>
      </c>
      <c r="Z37" s="312">
        <v>21</v>
      </c>
      <c r="AA37" s="317">
        <v>176.6</v>
      </c>
      <c r="AB37" s="312">
        <v>159.3</v>
      </c>
      <c r="AC37" s="312">
        <f t="shared" si="5"/>
        <v>17.299999999999983</v>
      </c>
      <c r="AD37" s="144"/>
    </row>
    <row r="38" spans="1:30" ht="15" customHeight="1">
      <c r="A38" s="224" t="s">
        <v>558</v>
      </c>
      <c r="B38" s="236">
        <v>24.2</v>
      </c>
      <c r="C38" s="235">
        <v>195.9</v>
      </c>
      <c r="D38" s="235">
        <v>184.5</v>
      </c>
      <c r="E38" s="312">
        <f t="shared" si="0"/>
        <v>11.400000000000006</v>
      </c>
      <c r="F38" s="317">
        <v>20.8</v>
      </c>
      <c r="G38" s="317">
        <v>164.6</v>
      </c>
      <c r="H38" s="312">
        <v>148.4</v>
      </c>
      <c r="I38" s="312">
        <f t="shared" si="1"/>
        <v>16.19999999999999</v>
      </c>
      <c r="J38" s="312">
        <v>21.6</v>
      </c>
      <c r="K38" s="317">
        <v>188.8</v>
      </c>
      <c r="L38" s="312">
        <v>164.8</v>
      </c>
      <c r="M38" s="312">
        <f t="shared" si="2"/>
        <v>24</v>
      </c>
      <c r="N38" s="312">
        <v>19.1</v>
      </c>
      <c r="O38" s="317">
        <v>177.6</v>
      </c>
      <c r="P38" s="312">
        <v>149</v>
      </c>
      <c r="Q38" s="312">
        <f t="shared" si="3"/>
        <v>28.599999999999994</v>
      </c>
      <c r="R38" s="312">
        <v>21.5</v>
      </c>
      <c r="S38" s="317">
        <v>185.8</v>
      </c>
      <c r="T38" s="312">
        <v>168</v>
      </c>
      <c r="U38" s="312">
        <f t="shared" si="4"/>
        <v>17.80000000000001</v>
      </c>
      <c r="V38" s="312">
        <v>19.9</v>
      </c>
      <c r="W38" s="312">
        <v>166.7</v>
      </c>
      <c r="X38" s="312">
        <v>154.2</v>
      </c>
      <c r="Y38" s="312">
        <f t="shared" si="6"/>
        <v>12.5</v>
      </c>
      <c r="Z38" s="312">
        <v>21.6</v>
      </c>
      <c r="AA38" s="317">
        <v>176.8</v>
      </c>
      <c r="AB38" s="312">
        <v>159.9</v>
      </c>
      <c r="AC38" s="312">
        <f t="shared" si="5"/>
        <v>16.900000000000006</v>
      </c>
      <c r="AD38" s="144"/>
    </row>
    <row r="39" spans="1:30" ht="15" customHeight="1">
      <c r="A39" s="40"/>
      <c r="B39" s="237"/>
      <c r="C39" s="238"/>
      <c r="D39" s="238"/>
      <c r="E39" s="313"/>
      <c r="F39" s="249"/>
      <c r="G39" s="249"/>
      <c r="H39" s="313"/>
      <c r="I39" s="313"/>
      <c r="J39" s="313"/>
      <c r="K39" s="249"/>
      <c r="L39" s="313"/>
      <c r="M39" s="313"/>
      <c r="N39" s="313"/>
      <c r="O39" s="249"/>
      <c r="P39" s="313"/>
      <c r="Q39" s="313"/>
      <c r="R39" s="313"/>
      <c r="S39" s="249"/>
      <c r="T39" s="313"/>
      <c r="U39" s="313"/>
      <c r="V39" s="313"/>
      <c r="W39" s="313"/>
      <c r="X39" s="313"/>
      <c r="Y39" s="313"/>
      <c r="Z39" s="313"/>
      <c r="AA39" s="249"/>
      <c r="AB39" s="313"/>
      <c r="AC39" s="313"/>
      <c r="AD39" s="36"/>
    </row>
    <row r="40" spans="1:30" ht="15" customHeight="1">
      <c r="A40" s="224" t="s">
        <v>559</v>
      </c>
      <c r="B40" s="236">
        <v>22.3</v>
      </c>
      <c r="C40" s="235">
        <v>183.9</v>
      </c>
      <c r="D40" s="235">
        <v>169.1</v>
      </c>
      <c r="E40" s="312">
        <f t="shared" si="0"/>
        <v>14.800000000000011</v>
      </c>
      <c r="F40" s="317">
        <v>20.4</v>
      </c>
      <c r="G40" s="317">
        <v>170.8</v>
      </c>
      <c r="H40" s="312">
        <v>156</v>
      </c>
      <c r="I40" s="312">
        <f t="shared" si="1"/>
        <v>14.800000000000011</v>
      </c>
      <c r="J40" s="312">
        <v>18.5</v>
      </c>
      <c r="K40" s="317">
        <v>164.3</v>
      </c>
      <c r="L40" s="312">
        <v>142.1</v>
      </c>
      <c r="M40" s="312">
        <f t="shared" si="2"/>
        <v>22.200000000000017</v>
      </c>
      <c r="N40" s="312">
        <v>17</v>
      </c>
      <c r="O40" s="317">
        <v>157.5</v>
      </c>
      <c r="P40" s="312">
        <v>131.2</v>
      </c>
      <c r="Q40" s="312">
        <f t="shared" si="3"/>
        <v>26.30000000000001</v>
      </c>
      <c r="R40" s="312">
        <v>17.9</v>
      </c>
      <c r="S40" s="317">
        <v>153.6</v>
      </c>
      <c r="T40" s="312">
        <v>138.6</v>
      </c>
      <c r="U40" s="312">
        <f t="shared" si="4"/>
        <v>15</v>
      </c>
      <c r="V40" s="312">
        <v>17.2</v>
      </c>
      <c r="W40" s="312">
        <v>143.5</v>
      </c>
      <c r="X40" s="312">
        <v>132</v>
      </c>
      <c r="Y40" s="312">
        <f t="shared" si="6"/>
        <v>11.5</v>
      </c>
      <c r="Z40" s="312">
        <v>19.9</v>
      </c>
      <c r="AA40" s="317">
        <v>163.2</v>
      </c>
      <c r="AB40" s="312">
        <v>145.3</v>
      </c>
      <c r="AC40" s="312">
        <f t="shared" si="5"/>
        <v>17.899999999999977</v>
      </c>
      <c r="AD40" s="144"/>
    </row>
    <row r="41" spans="1:30" ht="15" customHeight="1">
      <c r="A41" s="224" t="s">
        <v>560</v>
      </c>
      <c r="B41" s="236">
        <v>22.4</v>
      </c>
      <c r="C41" s="235">
        <v>183.8</v>
      </c>
      <c r="D41" s="235">
        <v>169.1</v>
      </c>
      <c r="E41" s="312">
        <f t="shared" si="0"/>
        <v>14.700000000000017</v>
      </c>
      <c r="F41" s="317">
        <v>20.8</v>
      </c>
      <c r="G41" s="317">
        <v>176</v>
      </c>
      <c r="H41" s="312">
        <v>161.1</v>
      </c>
      <c r="I41" s="312">
        <f t="shared" si="1"/>
        <v>14.900000000000006</v>
      </c>
      <c r="J41" s="312">
        <v>21.1</v>
      </c>
      <c r="K41" s="317">
        <v>184.7</v>
      </c>
      <c r="L41" s="312">
        <v>162.1</v>
      </c>
      <c r="M41" s="312">
        <f t="shared" si="2"/>
        <v>22.599999999999994</v>
      </c>
      <c r="N41" s="312">
        <v>19.1</v>
      </c>
      <c r="O41" s="317">
        <v>174.5</v>
      </c>
      <c r="P41" s="312">
        <v>149.2</v>
      </c>
      <c r="Q41" s="312">
        <f t="shared" si="3"/>
        <v>25.30000000000001</v>
      </c>
      <c r="R41" s="312">
        <v>20.7</v>
      </c>
      <c r="S41" s="317">
        <v>179.9</v>
      </c>
      <c r="T41" s="312">
        <v>161</v>
      </c>
      <c r="U41" s="312">
        <f t="shared" si="4"/>
        <v>18.900000000000006</v>
      </c>
      <c r="V41" s="312">
        <v>20.8</v>
      </c>
      <c r="W41" s="312">
        <v>173</v>
      </c>
      <c r="X41" s="312">
        <v>161.1</v>
      </c>
      <c r="Y41" s="312">
        <f t="shared" si="6"/>
        <v>11.900000000000006</v>
      </c>
      <c r="Z41" s="312">
        <v>21.5</v>
      </c>
      <c r="AA41" s="317">
        <v>182.1</v>
      </c>
      <c r="AB41" s="312">
        <v>164.4</v>
      </c>
      <c r="AC41" s="312">
        <f t="shared" si="5"/>
        <v>17.69999999999999</v>
      </c>
      <c r="AD41" s="144"/>
    </row>
    <row r="42" spans="1:30" ht="15" customHeight="1">
      <c r="A42" s="224" t="s">
        <v>561</v>
      </c>
      <c r="B42" s="236">
        <v>22.3</v>
      </c>
      <c r="C42" s="235">
        <v>184.4</v>
      </c>
      <c r="D42" s="235">
        <v>168.4</v>
      </c>
      <c r="E42" s="312">
        <f t="shared" si="0"/>
        <v>16</v>
      </c>
      <c r="F42" s="317">
        <v>20.9</v>
      </c>
      <c r="G42" s="317">
        <v>182.2</v>
      </c>
      <c r="H42" s="312">
        <v>161</v>
      </c>
      <c r="I42" s="312">
        <f t="shared" si="1"/>
        <v>21.19999999999999</v>
      </c>
      <c r="J42" s="312">
        <v>20.8</v>
      </c>
      <c r="K42" s="317">
        <v>180.9</v>
      </c>
      <c r="L42" s="312">
        <v>160.3</v>
      </c>
      <c r="M42" s="312">
        <f t="shared" si="2"/>
        <v>20.599999999999994</v>
      </c>
      <c r="N42" s="312">
        <v>18.7</v>
      </c>
      <c r="O42" s="317">
        <v>173.5</v>
      </c>
      <c r="P42" s="312">
        <v>144.7</v>
      </c>
      <c r="Q42" s="312">
        <f t="shared" si="3"/>
        <v>28.80000000000001</v>
      </c>
      <c r="R42" s="312">
        <v>21.3</v>
      </c>
      <c r="S42" s="317">
        <v>188.7</v>
      </c>
      <c r="T42" s="312">
        <v>166.2</v>
      </c>
      <c r="U42" s="312">
        <f t="shared" si="4"/>
        <v>22.5</v>
      </c>
      <c r="V42" s="312">
        <v>19.5</v>
      </c>
      <c r="W42" s="312">
        <v>165.6</v>
      </c>
      <c r="X42" s="312">
        <v>151.2</v>
      </c>
      <c r="Y42" s="312">
        <f t="shared" si="6"/>
        <v>14.400000000000006</v>
      </c>
      <c r="Z42" s="312">
        <v>21.5</v>
      </c>
      <c r="AA42" s="317">
        <v>180.5</v>
      </c>
      <c r="AB42" s="312">
        <v>162.9</v>
      </c>
      <c r="AC42" s="312">
        <f t="shared" si="5"/>
        <v>17.599999999999994</v>
      </c>
      <c r="AD42" s="144"/>
    </row>
    <row r="43" spans="1:30" ht="15" customHeight="1">
      <c r="A43" s="224" t="s">
        <v>562</v>
      </c>
      <c r="B43" s="236">
        <v>20.9</v>
      </c>
      <c r="C43" s="235">
        <v>173.1</v>
      </c>
      <c r="D43" s="235">
        <v>158.2</v>
      </c>
      <c r="E43" s="312">
        <f t="shared" si="0"/>
        <v>14.900000000000006</v>
      </c>
      <c r="F43" s="317">
        <v>20.1</v>
      </c>
      <c r="G43" s="317">
        <v>172.5</v>
      </c>
      <c r="H43" s="312">
        <v>152.3</v>
      </c>
      <c r="I43" s="312">
        <f t="shared" si="1"/>
        <v>20.19999999999999</v>
      </c>
      <c r="J43" s="312">
        <v>19.4</v>
      </c>
      <c r="K43" s="317">
        <v>169</v>
      </c>
      <c r="L43" s="312">
        <v>149.3</v>
      </c>
      <c r="M43" s="312">
        <f t="shared" si="2"/>
        <v>19.69999999999999</v>
      </c>
      <c r="N43" s="312">
        <v>17.8</v>
      </c>
      <c r="O43" s="317">
        <v>167</v>
      </c>
      <c r="P43" s="312">
        <v>137.8</v>
      </c>
      <c r="Q43" s="312">
        <f t="shared" si="3"/>
        <v>29.19999999999999</v>
      </c>
      <c r="R43" s="312">
        <v>20</v>
      </c>
      <c r="S43" s="317">
        <v>177.6</v>
      </c>
      <c r="T43" s="312">
        <v>155</v>
      </c>
      <c r="U43" s="312">
        <f t="shared" si="4"/>
        <v>22.599999999999994</v>
      </c>
      <c r="V43" s="312">
        <v>19.2</v>
      </c>
      <c r="W43" s="312">
        <v>165.8</v>
      </c>
      <c r="X43" s="312">
        <v>149.1</v>
      </c>
      <c r="Y43" s="312">
        <f t="shared" si="6"/>
        <v>16.700000000000017</v>
      </c>
      <c r="Z43" s="312">
        <v>20.7</v>
      </c>
      <c r="AA43" s="317">
        <v>173</v>
      </c>
      <c r="AB43" s="312">
        <v>153.9</v>
      </c>
      <c r="AC43" s="312">
        <f t="shared" si="5"/>
        <v>19.099999999999994</v>
      </c>
      <c r="AD43" s="144"/>
    </row>
    <row r="44" spans="1:30" ht="15" customHeight="1">
      <c r="A44" s="40"/>
      <c r="B44" s="237"/>
      <c r="C44" s="238"/>
      <c r="D44" s="238"/>
      <c r="E44" s="313"/>
      <c r="F44" s="249"/>
      <c r="G44" s="249"/>
      <c r="H44" s="313"/>
      <c r="I44" s="313"/>
      <c r="J44" s="313"/>
      <c r="K44" s="249"/>
      <c r="L44" s="313"/>
      <c r="M44" s="313"/>
      <c r="N44" s="313"/>
      <c r="O44" s="249"/>
      <c r="P44" s="313"/>
      <c r="Q44" s="313"/>
      <c r="R44" s="313"/>
      <c r="S44" s="249"/>
      <c r="T44" s="313"/>
      <c r="U44" s="313"/>
      <c r="V44" s="313"/>
      <c r="W44" s="313"/>
      <c r="X44" s="313"/>
      <c r="Y44" s="313"/>
      <c r="Z44" s="313"/>
      <c r="AA44" s="249"/>
      <c r="AB44" s="313"/>
      <c r="AC44" s="313"/>
      <c r="AD44" s="36"/>
    </row>
    <row r="45" spans="1:30" ht="15" customHeight="1">
      <c r="A45" s="224" t="s">
        <v>563</v>
      </c>
      <c r="B45" s="236">
        <v>22.2</v>
      </c>
      <c r="C45" s="235">
        <v>180.6</v>
      </c>
      <c r="D45" s="235">
        <v>167.3</v>
      </c>
      <c r="E45" s="312">
        <f t="shared" si="0"/>
        <v>13.299999999999983</v>
      </c>
      <c r="F45" s="317">
        <v>19.6</v>
      </c>
      <c r="G45" s="317">
        <v>169.1</v>
      </c>
      <c r="H45" s="312">
        <v>149</v>
      </c>
      <c r="I45" s="312">
        <f t="shared" si="1"/>
        <v>20.099999999999994</v>
      </c>
      <c r="J45" s="312">
        <v>20.8</v>
      </c>
      <c r="K45" s="317">
        <v>181.6</v>
      </c>
      <c r="L45" s="312">
        <v>160</v>
      </c>
      <c r="M45" s="312">
        <f t="shared" si="2"/>
        <v>21.599999999999994</v>
      </c>
      <c r="N45" s="312">
        <v>18.3</v>
      </c>
      <c r="O45" s="317">
        <v>170.9</v>
      </c>
      <c r="P45" s="312">
        <v>142.4</v>
      </c>
      <c r="Q45" s="312">
        <f t="shared" si="3"/>
        <v>28.5</v>
      </c>
      <c r="R45" s="312">
        <v>20.2</v>
      </c>
      <c r="S45" s="317">
        <v>178.3</v>
      </c>
      <c r="T45" s="312">
        <v>156.8</v>
      </c>
      <c r="U45" s="312">
        <f t="shared" si="4"/>
        <v>21.5</v>
      </c>
      <c r="V45" s="312">
        <v>18.6</v>
      </c>
      <c r="W45" s="312">
        <v>160.9</v>
      </c>
      <c r="X45" s="312">
        <v>144.7</v>
      </c>
      <c r="Y45" s="312">
        <f t="shared" si="6"/>
        <v>16.200000000000017</v>
      </c>
      <c r="Z45" s="312">
        <v>21.1</v>
      </c>
      <c r="AA45" s="317">
        <v>179.4</v>
      </c>
      <c r="AB45" s="312">
        <v>159.3</v>
      </c>
      <c r="AC45" s="312">
        <f t="shared" si="5"/>
        <v>20.099999999999994</v>
      </c>
      <c r="AD45" s="144"/>
    </row>
    <row r="46" spans="1:30" ht="15" customHeight="1">
      <c r="A46" s="224" t="s">
        <v>564</v>
      </c>
      <c r="B46" s="236">
        <v>22.4</v>
      </c>
      <c r="C46" s="235">
        <v>180.9</v>
      </c>
      <c r="D46" s="235">
        <v>168.5</v>
      </c>
      <c r="E46" s="312">
        <f t="shared" si="0"/>
        <v>12.400000000000006</v>
      </c>
      <c r="F46" s="317">
        <v>21.6</v>
      </c>
      <c r="G46" s="317">
        <v>190.3</v>
      </c>
      <c r="H46" s="312">
        <v>172.2</v>
      </c>
      <c r="I46" s="312">
        <f t="shared" si="1"/>
        <v>18.100000000000023</v>
      </c>
      <c r="J46" s="312">
        <v>20.3</v>
      </c>
      <c r="K46" s="317">
        <v>178.2</v>
      </c>
      <c r="L46" s="312">
        <v>155.7</v>
      </c>
      <c r="M46" s="312">
        <f t="shared" si="2"/>
        <v>22.5</v>
      </c>
      <c r="N46" s="312">
        <v>18.5</v>
      </c>
      <c r="O46" s="317">
        <v>173.4</v>
      </c>
      <c r="P46" s="312">
        <v>144.8</v>
      </c>
      <c r="Q46" s="312">
        <f t="shared" si="3"/>
        <v>28.599999999999994</v>
      </c>
      <c r="R46" s="312">
        <v>19.9</v>
      </c>
      <c r="S46" s="317">
        <v>177.7</v>
      </c>
      <c r="T46" s="312">
        <v>154.1</v>
      </c>
      <c r="U46" s="312">
        <f t="shared" si="4"/>
        <v>23.599999999999994</v>
      </c>
      <c r="V46" s="312">
        <v>18.9</v>
      </c>
      <c r="W46" s="312">
        <v>169.6</v>
      </c>
      <c r="X46" s="312">
        <v>147.3</v>
      </c>
      <c r="Y46" s="312">
        <f t="shared" si="6"/>
        <v>22.299999999999983</v>
      </c>
      <c r="Z46" s="312">
        <v>20.8</v>
      </c>
      <c r="AA46" s="317">
        <v>176.3</v>
      </c>
      <c r="AB46" s="312">
        <v>156.7</v>
      </c>
      <c r="AC46" s="312">
        <f t="shared" si="5"/>
        <v>19.600000000000023</v>
      </c>
      <c r="AD46" s="144"/>
    </row>
    <row r="47" spans="1:30" ht="15" customHeight="1">
      <c r="A47" s="224" t="s">
        <v>565</v>
      </c>
      <c r="B47" s="236">
        <v>22.9</v>
      </c>
      <c r="C47" s="235">
        <v>184.7</v>
      </c>
      <c r="D47" s="235">
        <v>172.1</v>
      </c>
      <c r="E47" s="312">
        <f t="shared" si="0"/>
        <v>12.599999999999994</v>
      </c>
      <c r="F47" s="317">
        <v>22.2</v>
      </c>
      <c r="G47" s="317">
        <v>184.9</v>
      </c>
      <c r="H47" s="312">
        <v>165.5</v>
      </c>
      <c r="I47" s="312">
        <f t="shared" si="1"/>
        <v>19.400000000000006</v>
      </c>
      <c r="J47" s="312">
        <v>20.8</v>
      </c>
      <c r="K47" s="317">
        <v>182</v>
      </c>
      <c r="L47" s="312">
        <v>159.4</v>
      </c>
      <c r="M47" s="312">
        <f t="shared" si="2"/>
        <v>22.599999999999994</v>
      </c>
      <c r="N47" s="312">
        <v>19</v>
      </c>
      <c r="O47" s="317">
        <v>177</v>
      </c>
      <c r="P47" s="312">
        <v>148.7</v>
      </c>
      <c r="Q47" s="312">
        <f t="shared" si="3"/>
        <v>28.30000000000001</v>
      </c>
      <c r="R47" s="312">
        <v>20.7</v>
      </c>
      <c r="S47" s="317">
        <v>182.7</v>
      </c>
      <c r="T47" s="312">
        <v>160.7</v>
      </c>
      <c r="U47" s="312">
        <f t="shared" si="4"/>
        <v>22</v>
      </c>
      <c r="V47" s="312">
        <v>18.7</v>
      </c>
      <c r="W47" s="312">
        <v>159.5</v>
      </c>
      <c r="X47" s="312">
        <v>145.1</v>
      </c>
      <c r="Y47" s="312">
        <f t="shared" si="6"/>
        <v>14.400000000000006</v>
      </c>
      <c r="Z47" s="312">
        <v>21.1</v>
      </c>
      <c r="AA47" s="317">
        <v>177.5</v>
      </c>
      <c r="AB47" s="312">
        <v>158.3</v>
      </c>
      <c r="AC47" s="312">
        <f t="shared" si="5"/>
        <v>19.19999999999999</v>
      </c>
      <c r="AD47" s="144"/>
    </row>
    <row r="48" spans="1:30" ht="15" customHeight="1">
      <c r="A48" s="224" t="s">
        <v>566</v>
      </c>
      <c r="B48" s="236">
        <v>21.4</v>
      </c>
      <c r="C48" s="235">
        <v>172.7</v>
      </c>
      <c r="D48" s="235">
        <v>161.5</v>
      </c>
      <c r="E48" s="312">
        <f t="shared" si="0"/>
        <v>11.199999999999989</v>
      </c>
      <c r="F48" s="317">
        <v>20.4</v>
      </c>
      <c r="G48" s="317">
        <v>177.2</v>
      </c>
      <c r="H48" s="312">
        <v>156.7</v>
      </c>
      <c r="I48" s="312">
        <f t="shared" si="1"/>
        <v>20.5</v>
      </c>
      <c r="J48" s="312">
        <v>20.6</v>
      </c>
      <c r="K48" s="317">
        <v>182.1</v>
      </c>
      <c r="L48" s="312">
        <v>160.4</v>
      </c>
      <c r="M48" s="312">
        <f t="shared" si="2"/>
        <v>21.69999999999999</v>
      </c>
      <c r="N48" s="312">
        <v>18.4</v>
      </c>
      <c r="O48" s="317">
        <v>170.5</v>
      </c>
      <c r="P48" s="312">
        <v>143.6</v>
      </c>
      <c r="Q48" s="312">
        <f t="shared" si="3"/>
        <v>26.900000000000006</v>
      </c>
      <c r="R48" s="312">
        <v>20</v>
      </c>
      <c r="S48" s="317">
        <v>177.1</v>
      </c>
      <c r="T48" s="312">
        <v>155.5</v>
      </c>
      <c r="U48" s="312">
        <f t="shared" si="4"/>
        <v>21.599999999999994</v>
      </c>
      <c r="V48" s="312">
        <v>17.7</v>
      </c>
      <c r="W48" s="312">
        <v>149.5</v>
      </c>
      <c r="X48" s="312">
        <v>137.4</v>
      </c>
      <c r="Y48" s="312">
        <f t="shared" si="6"/>
        <v>12.099999999999994</v>
      </c>
      <c r="Z48" s="312">
        <v>20.9</v>
      </c>
      <c r="AA48" s="317">
        <v>177.1</v>
      </c>
      <c r="AB48" s="312">
        <v>158.3</v>
      </c>
      <c r="AC48" s="312">
        <f t="shared" si="5"/>
        <v>18.799999999999983</v>
      </c>
      <c r="AD48" s="144"/>
    </row>
    <row r="49" spans="1:29" ht="15" customHeight="1">
      <c r="A49" s="162"/>
      <c r="B49" s="236"/>
      <c r="C49" s="239"/>
      <c r="D49" s="239"/>
      <c r="E49" s="314"/>
      <c r="F49" s="319"/>
      <c r="G49" s="319"/>
      <c r="H49" s="317"/>
      <c r="I49" s="314"/>
      <c r="J49" s="319"/>
      <c r="K49" s="317"/>
      <c r="L49" s="319"/>
      <c r="M49" s="314"/>
      <c r="N49" s="319"/>
      <c r="O49" s="317"/>
      <c r="P49" s="319"/>
      <c r="Q49" s="314"/>
      <c r="R49" s="319"/>
      <c r="S49" s="317"/>
      <c r="T49" s="319"/>
      <c r="U49" s="314"/>
      <c r="V49" s="314"/>
      <c r="W49" s="314"/>
      <c r="X49" s="314"/>
      <c r="Y49" s="314"/>
      <c r="Z49" s="319"/>
      <c r="AA49" s="317"/>
      <c r="AB49" s="319"/>
      <c r="AC49" s="314"/>
    </row>
    <row r="50" spans="1:29" ht="15" customHeight="1">
      <c r="A50" s="48" t="s">
        <v>13</v>
      </c>
      <c r="B50" s="237"/>
      <c r="C50" s="238"/>
      <c r="D50" s="238"/>
      <c r="E50" s="313"/>
      <c r="F50" s="249"/>
      <c r="G50" s="249"/>
      <c r="H50" s="249"/>
      <c r="I50" s="313"/>
      <c r="J50" s="249"/>
      <c r="K50" s="249"/>
      <c r="L50" s="249"/>
      <c r="M50" s="313"/>
      <c r="N50" s="249"/>
      <c r="O50" s="249"/>
      <c r="P50" s="249"/>
      <c r="Q50" s="313"/>
      <c r="R50" s="249"/>
      <c r="S50" s="249"/>
      <c r="T50" s="249"/>
      <c r="U50" s="313"/>
      <c r="V50" s="249"/>
      <c r="W50" s="249"/>
      <c r="X50" s="249"/>
      <c r="Y50" s="249"/>
      <c r="Z50" s="249"/>
      <c r="AA50" s="249"/>
      <c r="AB50" s="249"/>
      <c r="AC50" s="313"/>
    </row>
    <row r="51" spans="1:30" ht="15" customHeight="1">
      <c r="A51" s="40" t="s">
        <v>554</v>
      </c>
      <c r="B51" s="236">
        <v>19.7</v>
      </c>
      <c r="C51" s="235">
        <v>168</v>
      </c>
      <c r="D51" s="227">
        <v>154.5</v>
      </c>
      <c r="E51" s="312">
        <f>C51-D51</f>
        <v>13.5</v>
      </c>
      <c r="F51" s="312">
        <v>19.9</v>
      </c>
      <c r="G51" s="317">
        <v>159.9</v>
      </c>
      <c r="H51" s="312">
        <v>154.1</v>
      </c>
      <c r="I51" s="312">
        <f>G51-H51</f>
        <v>5.800000000000011</v>
      </c>
      <c r="J51" s="312">
        <v>19.5</v>
      </c>
      <c r="K51" s="317">
        <v>159.2</v>
      </c>
      <c r="L51" s="312">
        <v>149.7</v>
      </c>
      <c r="M51" s="312">
        <f>K51-L51</f>
        <v>9.5</v>
      </c>
      <c r="N51" s="312">
        <v>18.9</v>
      </c>
      <c r="O51" s="317">
        <v>147.5</v>
      </c>
      <c r="P51" s="312">
        <v>139.3</v>
      </c>
      <c r="Q51" s="312">
        <f>O51-P51</f>
        <v>8.199999999999989</v>
      </c>
      <c r="R51" s="312">
        <v>19.5</v>
      </c>
      <c r="S51" s="317">
        <v>155.3</v>
      </c>
      <c r="T51" s="312">
        <v>147</v>
      </c>
      <c r="U51" s="312">
        <f>S51-T51</f>
        <v>8.300000000000011</v>
      </c>
      <c r="V51" s="318" t="s">
        <v>572</v>
      </c>
      <c r="W51" s="318" t="s">
        <v>572</v>
      </c>
      <c r="X51" s="318" t="s">
        <v>572</v>
      </c>
      <c r="Y51" s="318" t="s">
        <v>572</v>
      </c>
      <c r="Z51" s="312">
        <v>19.1</v>
      </c>
      <c r="AA51" s="317">
        <v>136.9</v>
      </c>
      <c r="AB51" s="312">
        <v>130.4</v>
      </c>
      <c r="AC51" s="312">
        <f>AA51-AB51</f>
        <v>6.5</v>
      </c>
      <c r="AD51" s="144"/>
    </row>
    <row r="52" spans="1:30" s="175" customFormat="1" ht="15" customHeight="1">
      <c r="A52" s="77">
        <v>15</v>
      </c>
      <c r="B52" s="236">
        <v>19.6</v>
      </c>
      <c r="C52" s="235">
        <v>162.7</v>
      </c>
      <c r="D52" s="227">
        <v>152.6</v>
      </c>
      <c r="E52" s="312">
        <f>C52-D52</f>
        <v>10.099999999999994</v>
      </c>
      <c r="F52" s="312">
        <v>19.8</v>
      </c>
      <c r="G52" s="317">
        <v>169.2</v>
      </c>
      <c r="H52" s="312">
        <v>154.7</v>
      </c>
      <c r="I52" s="312">
        <f>G52-H52</f>
        <v>14.5</v>
      </c>
      <c r="J52" s="312">
        <v>19.9</v>
      </c>
      <c r="K52" s="317">
        <v>164.7</v>
      </c>
      <c r="L52" s="312">
        <v>153.6</v>
      </c>
      <c r="M52" s="312">
        <f>K52-L52</f>
        <v>11.099999999999994</v>
      </c>
      <c r="N52" s="312">
        <v>18.9</v>
      </c>
      <c r="O52" s="317">
        <v>147</v>
      </c>
      <c r="P52" s="312">
        <v>138.3</v>
      </c>
      <c r="Q52" s="312">
        <f>O52-P52</f>
        <v>8.699999999999989</v>
      </c>
      <c r="R52" s="312">
        <v>19.5</v>
      </c>
      <c r="S52" s="317">
        <v>156.3</v>
      </c>
      <c r="T52" s="312">
        <v>147.5</v>
      </c>
      <c r="U52" s="312">
        <f>S52-T52</f>
        <v>8.800000000000011</v>
      </c>
      <c r="V52" s="318" t="s">
        <v>572</v>
      </c>
      <c r="W52" s="318" t="s">
        <v>572</v>
      </c>
      <c r="X52" s="318" t="s">
        <v>572</v>
      </c>
      <c r="Y52" s="318" t="s">
        <v>572</v>
      </c>
      <c r="Z52" s="312">
        <v>19.8</v>
      </c>
      <c r="AA52" s="317">
        <v>146.8</v>
      </c>
      <c r="AB52" s="312">
        <v>139.1</v>
      </c>
      <c r="AC52" s="312">
        <f>AA52-AB52</f>
        <v>7.700000000000017</v>
      </c>
      <c r="AD52" s="144"/>
    </row>
    <row r="53" spans="1:30" s="196" customFormat="1" ht="15" customHeight="1">
      <c r="A53" s="194">
        <v>16</v>
      </c>
      <c r="B53" s="218">
        <v>19.8</v>
      </c>
      <c r="C53" s="180">
        <v>165.1</v>
      </c>
      <c r="D53" s="174">
        <v>152.4</v>
      </c>
      <c r="E53" s="174">
        <f>C53-D53</f>
        <v>12.699999999999989</v>
      </c>
      <c r="F53" s="174">
        <v>20.2</v>
      </c>
      <c r="G53" s="180">
        <v>159.3</v>
      </c>
      <c r="H53" s="174">
        <v>150.1</v>
      </c>
      <c r="I53" s="174">
        <f>G53-H53</f>
        <v>9.200000000000017</v>
      </c>
      <c r="J53" s="174">
        <v>19.7</v>
      </c>
      <c r="K53" s="180">
        <v>158.7</v>
      </c>
      <c r="L53" s="174">
        <v>150.3</v>
      </c>
      <c r="M53" s="174">
        <f>K53-L53</f>
        <v>8.399999999999977</v>
      </c>
      <c r="N53" s="174">
        <v>19.5</v>
      </c>
      <c r="O53" s="180">
        <v>159.8</v>
      </c>
      <c r="P53" s="174">
        <v>147.9</v>
      </c>
      <c r="Q53" s="174">
        <f>O53-P53</f>
        <v>11.900000000000006</v>
      </c>
      <c r="R53" s="174">
        <v>19.3</v>
      </c>
      <c r="S53" s="180">
        <v>158.4</v>
      </c>
      <c r="T53" s="174">
        <v>149.4</v>
      </c>
      <c r="U53" s="174">
        <f>S53-T53</f>
        <v>9</v>
      </c>
      <c r="V53" s="174">
        <v>19.8</v>
      </c>
      <c r="W53" s="174">
        <v>167.1</v>
      </c>
      <c r="X53" s="174">
        <v>160.5</v>
      </c>
      <c r="Y53" s="174">
        <f>W53-X53</f>
        <v>6.599999999999994</v>
      </c>
      <c r="Z53" s="174">
        <v>19.2</v>
      </c>
      <c r="AA53" s="180">
        <v>139.8</v>
      </c>
      <c r="AB53" s="174">
        <v>130.4</v>
      </c>
      <c r="AC53" s="174">
        <f>AA53-AB53</f>
        <v>9.400000000000006</v>
      </c>
      <c r="AD53" s="174"/>
    </row>
    <row r="54" spans="1:29" ht="15" customHeight="1">
      <c r="A54" s="21"/>
      <c r="B54" s="237"/>
      <c r="C54" s="238"/>
      <c r="D54" s="238"/>
      <c r="E54" s="313"/>
      <c r="F54" s="249"/>
      <c r="G54" s="249"/>
      <c r="H54" s="317"/>
      <c r="I54" s="313"/>
      <c r="J54" s="249"/>
      <c r="K54" s="249"/>
      <c r="L54" s="249"/>
      <c r="M54" s="313"/>
      <c r="N54" s="249"/>
      <c r="O54" s="249"/>
      <c r="P54" s="249"/>
      <c r="Q54" s="313"/>
      <c r="R54" s="249"/>
      <c r="S54" s="249"/>
      <c r="T54" s="249"/>
      <c r="U54" s="313"/>
      <c r="V54" s="249"/>
      <c r="W54" s="249"/>
      <c r="X54" s="249"/>
      <c r="Y54" s="249"/>
      <c r="Z54" s="249"/>
      <c r="AA54" s="249"/>
      <c r="AB54" s="249"/>
      <c r="AC54" s="313"/>
    </row>
    <row r="55" spans="1:30" ht="15" customHeight="1">
      <c r="A55" s="35" t="s">
        <v>555</v>
      </c>
      <c r="B55" s="236">
        <v>15.1</v>
      </c>
      <c r="C55" s="235">
        <v>129.6</v>
      </c>
      <c r="D55" s="235">
        <v>118.4</v>
      </c>
      <c r="E55" s="312">
        <f>C55-D55</f>
        <v>11.199999999999989</v>
      </c>
      <c r="F55" s="317">
        <v>17.9</v>
      </c>
      <c r="G55" s="317">
        <v>138.7</v>
      </c>
      <c r="H55" s="312">
        <v>133.4</v>
      </c>
      <c r="I55" s="312">
        <f>G55-H55</f>
        <v>5.299999999999983</v>
      </c>
      <c r="J55" s="312">
        <v>17.2</v>
      </c>
      <c r="K55" s="317">
        <v>140.4</v>
      </c>
      <c r="L55" s="312">
        <v>133.6</v>
      </c>
      <c r="M55" s="312">
        <f>K55-L55</f>
        <v>6.800000000000011</v>
      </c>
      <c r="N55" s="312">
        <v>17.6</v>
      </c>
      <c r="O55" s="317">
        <v>144.4</v>
      </c>
      <c r="P55" s="312">
        <v>133.5</v>
      </c>
      <c r="Q55" s="312">
        <f>O55-P55</f>
        <v>10.900000000000006</v>
      </c>
      <c r="R55" s="312">
        <v>17.2</v>
      </c>
      <c r="S55" s="317">
        <v>140.7</v>
      </c>
      <c r="T55" s="312">
        <v>132.9</v>
      </c>
      <c r="U55" s="312">
        <f>S55-T55</f>
        <v>7.799999999999983</v>
      </c>
      <c r="V55" s="312">
        <v>18.4</v>
      </c>
      <c r="W55" s="312">
        <v>155.1</v>
      </c>
      <c r="X55" s="312">
        <v>150.1</v>
      </c>
      <c r="Y55" s="312">
        <f>W55-X55</f>
        <v>5</v>
      </c>
      <c r="Z55" s="312">
        <v>18.2</v>
      </c>
      <c r="AA55" s="317">
        <v>127</v>
      </c>
      <c r="AB55" s="312">
        <v>117.8</v>
      </c>
      <c r="AC55" s="312">
        <f>AA55-AB55</f>
        <v>9.200000000000003</v>
      </c>
      <c r="AD55" s="144"/>
    </row>
    <row r="56" spans="1:30" ht="15" customHeight="1">
      <c r="A56" s="224" t="s">
        <v>556</v>
      </c>
      <c r="B56" s="236">
        <v>20.9</v>
      </c>
      <c r="C56" s="235">
        <v>169</v>
      </c>
      <c r="D56" s="235">
        <v>160.1</v>
      </c>
      <c r="E56" s="312">
        <f>C56-D56</f>
        <v>8.900000000000006</v>
      </c>
      <c r="F56" s="317">
        <v>20.4</v>
      </c>
      <c r="G56" s="317">
        <v>159.6</v>
      </c>
      <c r="H56" s="312">
        <v>152.2</v>
      </c>
      <c r="I56" s="312">
        <f>G56-H56</f>
        <v>7.400000000000006</v>
      </c>
      <c r="J56" s="312">
        <v>20.5</v>
      </c>
      <c r="K56" s="317">
        <v>163.4</v>
      </c>
      <c r="L56" s="312">
        <v>156.5</v>
      </c>
      <c r="M56" s="312">
        <f>K56-L56</f>
        <v>6.900000000000006</v>
      </c>
      <c r="N56" s="312">
        <v>20</v>
      </c>
      <c r="O56" s="317">
        <v>164.2</v>
      </c>
      <c r="P56" s="312">
        <v>152.6</v>
      </c>
      <c r="Q56" s="312">
        <f>O56-P56</f>
        <v>11.599999999999994</v>
      </c>
      <c r="R56" s="312">
        <v>19.5</v>
      </c>
      <c r="S56" s="317">
        <v>160</v>
      </c>
      <c r="T56" s="312">
        <v>149.3</v>
      </c>
      <c r="U56" s="312">
        <f>S56-T56</f>
        <v>10.699999999999989</v>
      </c>
      <c r="V56" s="312">
        <v>17.9</v>
      </c>
      <c r="W56" s="312">
        <v>152.1</v>
      </c>
      <c r="X56" s="312">
        <v>147.8</v>
      </c>
      <c r="Y56" s="312">
        <f>W56-X56</f>
        <v>4.299999999999983</v>
      </c>
      <c r="Z56" s="312">
        <v>18.5</v>
      </c>
      <c r="AA56" s="317">
        <v>135</v>
      </c>
      <c r="AB56" s="312">
        <v>125.4</v>
      </c>
      <c r="AC56" s="312">
        <f>AA56-AB56</f>
        <v>9.599999999999994</v>
      </c>
      <c r="AD56" s="144"/>
    </row>
    <row r="57" spans="1:30" ht="15" customHeight="1">
      <c r="A57" s="224" t="s">
        <v>557</v>
      </c>
      <c r="B57" s="236">
        <v>19.9</v>
      </c>
      <c r="C57" s="235">
        <v>167.3</v>
      </c>
      <c r="D57" s="235">
        <v>155.6</v>
      </c>
      <c r="E57" s="312">
        <f>C57-D57</f>
        <v>11.700000000000017</v>
      </c>
      <c r="F57" s="317">
        <v>20</v>
      </c>
      <c r="G57" s="317">
        <v>156.9</v>
      </c>
      <c r="H57" s="312">
        <v>149.1</v>
      </c>
      <c r="I57" s="312">
        <f>G57-H57</f>
        <v>7.800000000000011</v>
      </c>
      <c r="J57" s="312">
        <v>20</v>
      </c>
      <c r="K57" s="317">
        <v>164.3</v>
      </c>
      <c r="L57" s="312">
        <v>154.4</v>
      </c>
      <c r="M57" s="312">
        <f>K57-L57</f>
        <v>9.900000000000006</v>
      </c>
      <c r="N57" s="312">
        <v>20.3</v>
      </c>
      <c r="O57" s="317">
        <v>166.6</v>
      </c>
      <c r="P57" s="312">
        <v>155</v>
      </c>
      <c r="Q57" s="312">
        <f>O57-P57</f>
        <v>11.599999999999994</v>
      </c>
      <c r="R57" s="312">
        <v>19.9</v>
      </c>
      <c r="S57" s="317">
        <v>164.1</v>
      </c>
      <c r="T57" s="312">
        <v>154.7</v>
      </c>
      <c r="U57" s="312">
        <f>S57-T57</f>
        <v>9.400000000000006</v>
      </c>
      <c r="V57" s="312">
        <v>21.5</v>
      </c>
      <c r="W57" s="312">
        <v>181.6</v>
      </c>
      <c r="X57" s="312">
        <v>174.1</v>
      </c>
      <c r="Y57" s="312">
        <f>W57-X57</f>
        <v>7.5</v>
      </c>
      <c r="Z57" s="312">
        <v>19.4</v>
      </c>
      <c r="AA57" s="317">
        <v>141.3</v>
      </c>
      <c r="AB57" s="312">
        <v>132.9</v>
      </c>
      <c r="AC57" s="312">
        <f>AA57-AB57</f>
        <v>8.400000000000006</v>
      </c>
      <c r="AD57" s="144"/>
    </row>
    <row r="58" spans="1:30" ht="15" customHeight="1">
      <c r="A58" s="224" t="s">
        <v>558</v>
      </c>
      <c r="B58" s="236">
        <v>22.8</v>
      </c>
      <c r="C58" s="235">
        <v>187.4</v>
      </c>
      <c r="D58" s="235">
        <v>175.9</v>
      </c>
      <c r="E58" s="312">
        <f>C58-D58</f>
        <v>11.5</v>
      </c>
      <c r="F58" s="317">
        <v>20.5</v>
      </c>
      <c r="G58" s="317">
        <v>160.9</v>
      </c>
      <c r="H58" s="312">
        <v>153.2</v>
      </c>
      <c r="I58" s="312">
        <f>G58-H58</f>
        <v>7.700000000000017</v>
      </c>
      <c r="J58" s="312">
        <v>21</v>
      </c>
      <c r="K58" s="317">
        <v>168.3</v>
      </c>
      <c r="L58" s="312">
        <v>157.7</v>
      </c>
      <c r="M58" s="312">
        <f>K58-L58</f>
        <v>10.600000000000023</v>
      </c>
      <c r="N58" s="312">
        <v>20.2</v>
      </c>
      <c r="O58" s="317">
        <v>165.7</v>
      </c>
      <c r="P58" s="312">
        <v>154.4</v>
      </c>
      <c r="Q58" s="312">
        <f>O58-P58</f>
        <v>11.299999999999983</v>
      </c>
      <c r="R58" s="312">
        <v>20.5</v>
      </c>
      <c r="S58" s="317">
        <v>167.8</v>
      </c>
      <c r="T58" s="312">
        <v>159.2</v>
      </c>
      <c r="U58" s="312">
        <f>S58-T58</f>
        <v>8.600000000000023</v>
      </c>
      <c r="V58" s="312">
        <v>20.3</v>
      </c>
      <c r="W58" s="312">
        <v>172.2</v>
      </c>
      <c r="X58" s="312">
        <v>165</v>
      </c>
      <c r="Y58" s="312">
        <f>W58-X58</f>
        <v>7.199999999999989</v>
      </c>
      <c r="Z58" s="312">
        <v>20</v>
      </c>
      <c r="AA58" s="317">
        <v>148.5</v>
      </c>
      <c r="AB58" s="312">
        <v>137.1</v>
      </c>
      <c r="AC58" s="312">
        <f>AA58-AB58</f>
        <v>11.400000000000006</v>
      </c>
      <c r="AD58" s="144"/>
    </row>
    <row r="59" spans="1:30" ht="15" customHeight="1">
      <c r="A59" s="40"/>
      <c r="B59" s="237"/>
      <c r="C59" s="238"/>
      <c r="D59" s="238"/>
      <c r="E59" s="313"/>
      <c r="F59" s="249"/>
      <c r="G59" s="249"/>
      <c r="H59" s="313"/>
      <c r="I59" s="313"/>
      <c r="J59" s="313"/>
      <c r="K59" s="249"/>
      <c r="L59" s="313"/>
      <c r="M59" s="313"/>
      <c r="N59" s="313"/>
      <c r="O59" s="249"/>
      <c r="P59" s="313"/>
      <c r="Q59" s="313"/>
      <c r="R59" s="313"/>
      <c r="S59" s="249"/>
      <c r="T59" s="313"/>
      <c r="U59" s="313"/>
      <c r="V59" s="313"/>
      <c r="W59" s="313"/>
      <c r="X59" s="313"/>
      <c r="Y59" s="313"/>
      <c r="Z59" s="313"/>
      <c r="AA59" s="249"/>
      <c r="AB59" s="313"/>
      <c r="AC59" s="313"/>
      <c r="AD59" s="36"/>
    </row>
    <row r="60" spans="1:30" ht="15" customHeight="1">
      <c r="A60" s="224" t="s">
        <v>559</v>
      </c>
      <c r="B60" s="236">
        <v>18</v>
      </c>
      <c r="C60" s="235">
        <v>153.2</v>
      </c>
      <c r="D60" s="235">
        <v>138.1</v>
      </c>
      <c r="E60" s="312">
        <f>C60-D60</f>
        <v>15.099999999999994</v>
      </c>
      <c r="F60" s="317">
        <v>19.9</v>
      </c>
      <c r="G60" s="317">
        <v>156.1</v>
      </c>
      <c r="H60" s="312">
        <v>147.4</v>
      </c>
      <c r="I60" s="312">
        <f>G60-H60</f>
        <v>8.699999999999989</v>
      </c>
      <c r="J60" s="312">
        <v>18.1</v>
      </c>
      <c r="K60" s="317">
        <v>145.7</v>
      </c>
      <c r="L60" s="312">
        <v>135.8</v>
      </c>
      <c r="M60" s="312">
        <f>K60-L60</f>
        <v>9.899999999999977</v>
      </c>
      <c r="N60" s="312">
        <v>18.2</v>
      </c>
      <c r="O60" s="317">
        <v>147.8</v>
      </c>
      <c r="P60" s="312">
        <v>136.7</v>
      </c>
      <c r="Q60" s="312">
        <f>O60-P60</f>
        <v>11.100000000000023</v>
      </c>
      <c r="R60" s="312">
        <v>17.7</v>
      </c>
      <c r="S60" s="317">
        <v>144.2</v>
      </c>
      <c r="T60" s="312">
        <v>137.4</v>
      </c>
      <c r="U60" s="312">
        <f>S60-T60</f>
        <v>6.799999999999983</v>
      </c>
      <c r="V60" s="312">
        <v>17.9</v>
      </c>
      <c r="W60" s="312">
        <v>153.2</v>
      </c>
      <c r="X60" s="312">
        <v>146.6</v>
      </c>
      <c r="Y60" s="312">
        <f>W60-X60</f>
        <v>6.599999999999994</v>
      </c>
      <c r="Z60" s="312">
        <v>18.1</v>
      </c>
      <c r="AA60" s="317">
        <v>130.7</v>
      </c>
      <c r="AB60" s="312">
        <v>121.1</v>
      </c>
      <c r="AC60" s="312">
        <f>AA60-AB60</f>
        <v>9.599999999999994</v>
      </c>
      <c r="AD60" s="144"/>
    </row>
    <row r="61" spans="1:30" ht="15" customHeight="1">
      <c r="A61" s="224" t="s">
        <v>560</v>
      </c>
      <c r="B61" s="236">
        <v>20.3</v>
      </c>
      <c r="C61" s="235">
        <v>171.2</v>
      </c>
      <c r="D61" s="235">
        <v>157.2</v>
      </c>
      <c r="E61" s="312">
        <f>C61-D61</f>
        <v>14</v>
      </c>
      <c r="F61" s="317">
        <v>21</v>
      </c>
      <c r="G61" s="317">
        <v>167.2</v>
      </c>
      <c r="H61" s="312">
        <v>159.8</v>
      </c>
      <c r="I61" s="312">
        <f>G61-H61</f>
        <v>7.399999999999977</v>
      </c>
      <c r="J61" s="312">
        <v>20.5</v>
      </c>
      <c r="K61" s="317">
        <v>163.6</v>
      </c>
      <c r="L61" s="312">
        <v>155.3</v>
      </c>
      <c r="M61" s="312">
        <f>K61-L61</f>
        <v>8.299999999999983</v>
      </c>
      <c r="N61" s="312">
        <v>20.7</v>
      </c>
      <c r="O61" s="317">
        <v>165.1</v>
      </c>
      <c r="P61" s="312">
        <v>155.4</v>
      </c>
      <c r="Q61" s="312">
        <f>O61-P61</f>
        <v>9.699999999999989</v>
      </c>
      <c r="R61" s="312">
        <v>20.6</v>
      </c>
      <c r="S61" s="317">
        <v>165.5</v>
      </c>
      <c r="T61" s="312">
        <v>157.9</v>
      </c>
      <c r="U61" s="312">
        <f>S61-T61</f>
        <v>7.599999999999994</v>
      </c>
      <c r="V61" s="312">
        <v>21.8</v>
      </c>
      <c r="W61" s="312">
        <v>179.4</v>
      </c>
      <c r="X61" s="312">
        <v>173.7</v>
      </c>
      <c r="Y61" s="312">
        <f>W61-X61</f>
        <v>5.700000000000017</v>
      </c>
      <c r="Z61" s="312">
        <v>20</v>
      </c>
      <c r="AA61" s="317">
        <v>144.3</v>
      </c>
      <c r="AB61" s="312">
        <v>135.9</v>
      </c>
      <c r="AC61" s="312">
        <f>AA61-AB61</f>
        <v>8.400000000000006</v>
      </c>
      <c r="AD61" s="144"/>
    </row>
    <row r="62" spans="1:30" ht="15" customHeight="1">
      <c r="A62" s="224" t="s">
        <v>561</v>
      </c>
      <c r="B62" s="236">
        <v>21.1</v>
      </c>
      <c r="C62" s="235">
        <v>175.7</v>
      </c>
      <c r="D62" s="235">
        <v>161.1</v>
      </c>
      <c r="E62" s="312">
        <f>C62-D62</f>
        <v>14.599999999999994</v>
      </c>
      <c r="F62" s="317">
        <v>20.9</v>
      </c>
      <c r="G62" s="317">
        <v>165.7</v>
      </c>
      <c r="H62" s="312">
        <v>155.1</v>
      </c>
      <c r="I62" s="312">
        <f>G62-H62</f>
        <v>10.599999999999994</v>
      </c>
      <c r="J62" s="312">
        <v>20.3</v>
      </c>
      <c r="K62" s="317">
        <v>161.6</v>
      </c>
      <c r="L62" s="312">
        <v>153.9</v>
      </c>
      <c r="M62" s="312">
        <f>K62-L62</f>
        <v>7.699999999999989</v>
      </c>
      <c r="N62" s="312">
        <v>20.2</v>
      </c>
      <c r="O62" s="317">
        <v>165.5</v>
      </c>
      <c r="P62" s="312">
        <v>153.8</v>
      </c>
      <c r="Q62" s="312">
        <f>O62-P62</f>
        <v>11.699999999999989</v>
      </c>
      <c r="R62" s="312">
        <v>20.2</v>
      </c>
      <c r="S62" s="317">
        <v>165.2</v>
      </c>
      <c r="T62" s="312">
        <v>156.5</v>
      </c>
      <c r="U62" s="312">
        <f>S62-T62</f>
        <v>8.699999999999989</v>
      </c>
      <c r="V62" s="312">
        <v>20.6</v>
      </c>
      <c r="W62" s="312">
        <v>172.9</v>
      </c>
      <c r="X62" s="312">
        <v>166.8</v>
      </c>
      <c r="Y62" s="312">
        <f>W62-X62</f>
        <v>6.099999999999994</v>
      </c>
      <c r="Z62" s="312">
        <v>20.6</v>
      </c>
      <c r="AA62" s="317">
        <v>143.6</v>
      </c>
      <c r="AB62" s="312">
        <v>135.5</v>
      </c>
      <c r="AC62" s="312">
        <f>AA62-AB62</f>
        <v>8.099999999999994</v>
      </c>
      <c r="AD62" s="144"/>
    </row>
    <row r="63" spans="1:30" ht="15" customHeight="1">
      <c r="A63" s="224" t="s">
        <v>562</v>
      </c>
      <c r="B63" s="236">
        <v>18.5</v>
      </c>
      <c r="C63" s="235">
        <v>158.9</v>
      </c>
      <c r="D63" s="235">
        <v>142</v>
      </c>
      <c r="E63" s="312">
        <f>C63-D63</f>
        <v>16.900000000000006</v>
      </c>
      <c r="F63" s="317">
        <v>19.6</v>
      </c>
      <c r="G63" s="317">
        <v>155.1</v>
      </c>
      <c r="H63" s="312">
        <v>144.3</v>
      </c>
      <c r="I63" s="312">
        <f>G63-H63</f>
        <v>10.799999999999983</v>
      </c>
      <c r="J63" s="312">
        <v>18.8</v>
      </c>
      <c r="K63" s="317">
        <v>150.9</v>
      </c>
      <c r="L63" s="312">
        <v>143.9</v>
      </c>
      <c r="M63" s="312">
        <f>K63-L63</f>
        <v>7</v>
      </c>
      <c r="N63" s="312">
        <v>17.6</v>
      </c>
      <c r="O63" s="317">
        <v>144.1</v>
      </c>
      <c r="P63" s="312">
        <v>132.5</v>
      </c>
      <c r="Q63" s="312">
        <f>O63-P63</f>
        <v>11.599999999999994</v>
      </c>
      <c r="R63" s="312">
        <v>19</v>
      </c>
      <c r="S63" s="317">
        <v>155.9</v>
      </c>
      <c r="T63" s="312">
        <v>147.1</v>
      </c>
      <c r="U63" s="312">
        <f>S63-T63</f>
        <v>8.800000000000011</v>
      </c>
      <c r="V63" s="312">
        <v>20.5</v>
      </c>
      <c r="W63" s="312">
        <v>171</v>
      </c>
      <c r="X63" s="312">
        <v>163.9</v>
      </c>
      <c r="Y63" s="312">
        <f>W63-X63</f>
        <v>7.099999999999994</v>
      </c>
      <c r="Z63" s="312">
        <v>19.1</v>
      </c>
      <c r="AA63" s="317">
        <v>139.1</v>
      </c>
      <c r="AB63" s="312">
        <v>130.1</v>
      </c>
      <c r="AC63" s="312">
        <f>AA63-AB63</f>
        <v>9</v>
      </c>
      <c r="AD63" s="144"/>
    </row>
    <row r="64" spans="1:30" ht="15" customHeight="1">
      <c r="A64" s="40"/>
      <c r="B64" s="237"/>
      <c r="C64" s="238"/>
      <c r="D64" s="238"/>
      <c r="E64" s="313"/>
      <c r="F64" s="249"/>
      <c r="G64" s="249"/>
      <c r="H64" s="313"/>
      <c r="I64" s="313"/>
      <c r="J64" s="313"/>
      <c r="K64" s="249"/>
      <c r="L64" s="313"/>
      <c r="M64" s="313"/>
      <c r="N64" s="313"/>
      <c r="O64" s="249"/>
      <c r="P64" s="313"/>
      <c r="Q64" s="313"/>
      <c r="R64" s="313"/>
      <c r="S64" s="249"/>
      <c r="T64" s="313"/>
      <c r="U64" s="313"/>
      <c r="V64" s="313"/>
      <c r="W64" s="313"/>
      <c r="X64" s="313"/>
      <c r="Y64" s="313"/>
      <c r="Z64" s="313"/>
      <c r="AA64" s="249"/>
      <c r="AB64" s="313"/>
      <c r="AC64" s="313"/>
      <c r="AD64" s="36"/>
    </row>
    <row r="65" spans="1:30" ht="15" customHeight="1">
      <c r="A65" s="224" t="s">
        <v>563</v>
      </c>
      <c r="B65" s="236">
        <v>20.1</v>
      </c>
      <c r="C65" s="235">
        <v>169.1</v>
      </c>
      <c r="D65" s="235">
        <v>153</v>
      </c>
      <c r="E65" s="312">
        <f>C65-D65</f>
        <v>16.099999999999994</v>
      </c>
      <c r="F65" s="317">
        <v>20.4</v>
      </c>
      <c r="G65" s="317">
        <v>163.5</v>
      </c>
      <c r="H65" s="312">
        <v>151</v>
      </c>
      <c r="I65" s="312">
        <f>G65-H65</f>
        <v>12.5</v>
      </c>
      <c r="J65" s="312">
        <v>20.4</v>
      </c>
      <c r="K65" s="317">
        <v>161.6</v>
      </c>
      <c r="L65" s="312">
        <v>154.1</v>
      </c>
      <c r="M65" s="312">
        <f>K65-L65</f>
        <v>7.5</v>
      </c>
      <c r="N65" s="312">
        <v>19.6</v>
      </c>
      <c r="O65" s="317">
        <v>160.9</v>
      </c>
      <c r="P65" s="312">
        <v>147.7</v>
      </c>
      <c r="Q65" s="312">
        <f>O65-P65</f>
        <v>13.200000000000017</v>
      </c>
      <c r="R65" s="312">
        <v>19.5</v>
      </c>
      <c r="S65" s="317">
        <v>160.2</v>
      </c>
      <c r="T65" s="312">
        <v>151.4</v>
      </c>
      <c r="U65" s="312">
        <f>S65-T65</f>
        <v>8.799999999999983</v>
      </c>
      <c r="V65" s="312">
        <v>19.5</v>
      </c>
      <c r="W65" s="312">
        <v>164.9</v>
      </c>
      <c r="X65" s="312">
        <v>157.9</v>
      </c>
      <c r="Y65" s="312">
        <f>W65-X65</f>
        <v>7</v>
      </c>
      <c r="Z65" s="312">
        <v>19.2</v>
      </c>
      <c r="AA65" s="317">
        <v>141.3</v>
      </c>
      <c r="AB65" s="312">
        <v>132.2</v>
      </c>
      <c r="AC65" s="312">
        <f>AA65-AB65</f>
        <v>9.100000000000023</v>
      </c>
      <c r="AD65" s="144"/>
    </row>
    <row r="66" spans="1:30" ht="15" customHeight="1">
      <c r="A66" s="224" t="s">
        <v>564</v>
      </c>
      <c r="B66" s="236">
        <v>20.7</v>
      </c>
      <c r="C66" s="235">
        <v>170.1</v>
      </c>
      <c r="D66" s="235">
        <v>157.3</v>
      </c>
      <c r="E66" s="312">
        <f>C66-D66</f>
        <v>12.799999999999983</v>
      </c>
      <c r="F66" s="317">
        <v>20.2</v>
      </c>
      <c r="G66" s="317">
        <v>160.4</v>
      </c>
      <c r="H66" s="312">
        <v>149.4</v>
      </c>
      <c r="I66" s="312">
        <f>G66-H66</f>
        <v>11</v>
      </c>
      <c r="J66" s="312">
        <v>19.8</v>
      </c>
      <c r="K66" s="317">
        <v>161.1</v>
      </c>
      <c r="L66" s="312">
        <v>151.4</v>
      </c>
      <c r="M66" s="312">
        <f>K66-L66</f>
        <v>9.699999999999989</v>
      </c>
      <c r="N66" s="312">
        <v>19.8</v>
      </c>
      <c r="O66" s="317">
        <v>163.5</v>
      </c>
      <c r="P66" s="312">
        <v>150.3</v>
      </c>
      <c r="Q66" s="312">
        <f>O66-P66</f>
        <v>13.199999999999989</v>
      </c>
      <c r="R66" s="312">
        <v>18.8</v>
      </c>
      <c r="S66" s="317">
        <v>155.4</v>
      </c>
      <c r="T66" s="312">
        <v>145.4</v>
      </c>
      <c r="U66" s="312">
        <f>S66-T66</f>
        <v>10</v>
      </c>
      <c r="V66" s="312">
        <v>19.7</v>
      </c>
      <c r="W66" s="312">
        <v>168.5</v>
      </c>
      <c r="X66" s="312">
        <v>161.2</v>
      </c>
      <c r="Y66" s="312">
        <f>W66-X66</f>
        <v>7.300000000000011</v>
      </c>
      <c r="Z66" s="312">
        <v>19</v>
      </c>
      <c r="AA66" s="317">
        <v>141.9</v>
      </c>
      <c r="AB66" s="312">
        <v>132.4</v>
      </c>
      <c r="AC66" s="312">
        <f>AA66-AB66</f>
        <v>9.5</v>
      </c>
      <c r="AD66" s="144"/>
    </row>
    <row r="67" spans="1:30" ht="15" customHeight="1">
      <c r="A67" s="224" t="s">
        <v>565</v>
      </c>
      <c r="B67" s="236">
        <v>20.4</v>
      </c>
      <c r="C67" s="235">
        <v>167.8</v>
      </c>
      <c r="D67" s="235">
        <v>154.9</v>
      </c>
      <c r="E67" s="312">
        <f>C67-D67</f>
        <v>12.900000000000006</v>
      </c>
      <c r="F67" s="317">
        <v>21.2</v>
      </c>
      <c r="G67" s="317">
        <v>168.7</v>
      </c>
      <c r="H67" s="312">
        <v>157.9</v>
      </c>
      <c r="I67" s="312">
        <f>G67-H67</f>
        <v>10.799999999999983</v>
      </c>
      <c r="J67" s="312">
        <v>19.7</v>
      </c>
      <c r="K67" s="317">
        <v>158.6</v>
      </c>
      <c r="L67" s="312">
        <v>150.3</v>
      </c>
      <c r="M67" s="312">
        <f>K67-L67</f>
        <v>8.299999999999983</v>
      </c>
      <c r="N67" s="312">
        <v>20.1</v>
      </c>
      <c r="O67" s="317">
        <v>165.1</v>
      </c>
      <c r="P67" s="312">
        <v>152.2</v>
      </c>
      <c r="Q67" s="312">
        <f>O67-P67</f>
        <v>12.900000000000006</v>
      </c>
      <c r="R67" s="312">
        <v>19.6</v>
      </c>
      <c r="S67" s="317">
        <v>162.1</v>
      </c>
      <c r="T67" s="312">
        <v>151.5</v>
      </c>
      <c r="U67" s="312">
        <f>S67-T67</f>
        <v>10.599999999999994</v>
      </c>
      <c r="V67" s="312">
        <v>19.9</v>
      </c>
      <c r="W67" s="312">
        <v>169.6</v>
      </c>
      <c r="X67" s="312">
        <v>161.7</v>
      </c>
      <c r="Y67" s="312">
        <f>W67-X67</f>
        <v>7.900000000000006</v>
      </c>
      <c r="Z67" s="312">
        <v>19.3</v>
      </c>
      <c r="AA67" s="317">
        <v>142.2</v>
      </c>
      <c r="AB67" s="312">
        <v>132.6</v>
      </c>
      <c r="AC67" s="312">
        <f>AA67-AB67</f>
        <v>9.599999999999994</v>
      </c>
      <c r="AD67" s="144"/>
    </row>
    <row r="68" spans="1:30" ht="15" customHeight="1">
      <c r="A68" s="225" t="s">
        <v>566</v>
      </c>
      <c r="B68" s="236">
        <v>20.2</v>
      </c>
      <c r="C68" s="235">
        <v>161.4</v>
      </c>
      <c r="D68" s="235">
        <v>154.5</v>
      </c>
      <c r="E68" s="315">
        <f>C68-D68</f>
        <v>6.900000000000006</v>
      </c>
      <c r="F68" s="317">
        <v>20</v>
      </c>
      <c r="G68" s="317">
        <v>157.6</v>
      </c>
      <c r="H68" s="312">
        <v>147.7</v>
      </c>
      <c r="I68" s="315">
        <f>G68-H68</f>
        <v>9.900000000000006</v>
      </c>
      <c r="J68" s="312">
        <v>20.5</v>
      </c>
      <c r="K68" s="317">
        <v>165.6</v>
      </c>
      <c r="L68" s="312">
        <v>157.6</v>
      </c>
      <c r="M68" s="315">
        <f>K68-L68</f>
        <v>8</v>
      </c>
      <c r="N68" s="312">
        <v>20</v>
      </c>
      <c r="O68" s="317">
        <v>165.3</v>
      </c>
      <c r="P68" s="312">
        <v>151.4</v>
      </c>
      <c r="Q68" s="315">
        <f>O68-P68</f>
        <v>13.900000000000006</v>
      </c>
      <c r="R68" s="312">
        <v>19.4</v>
      </c>
      <c r="S68" s="317">
        <v>159.9</v>
      </c>
      <c r="T68" s="312">
        <v>149.4</v>
      </c>
      <c r="U68" s="315">
        <f>S68-T68</f>
        <v>10.5</v>
      </c>
      <c r="V68" s="312">
        <v>19.2</v>
      </c>
      <c r="W68" s="312">
        <v>163.6</v>
      </c>
      <c r="X68" s="312">
        <v>156.4</v>
      </c>
      <c r="Y68" s="315">
        <f>W68-X68</f>
        <v>7.199999999999989</v>
      </c>
      <c r="Z68" s="312">
        <v>19.2</v>
      </c>
      <c r="AA68" s="317">
        <v>143.7</v>
      </c>
      <c r="AB68" s="312">
        <v>132.2</v>
      </c>
      <c r="AC68" s="315">
        <f>AA68-AB68</f>
        <v>11.5</v>
      </c>
      <c r="AD68" s="144"/>
    </row>
    <row r="69" spans="1:29" ht="15" customHeight="1">
      <c r="A69" s="5" t="s">
        <v>345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</row>
    <row r="70" spans="1:29" ht="14.2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</row>
  </sheetData>
  <sheetProtection/>
  <mergeCells count="33">
    <mergeCell ref="AB7:AB9"/>
    <mergeCell ref="O7:O9"/>
    <mergeCell ref="P7:P9"/>
    <mergeCell ref="Q7:Q9"/>
    <mergeCell ref="R7:R9"/>
    <mergeCell ref="AC7:AC9"/>
    <mergeCell ref="S7:S9"/>
    <mergeCell ref="T7:T9"/>
    <mergeCell ref="U7:U9"/>
    <mergeCell ref="V7:V9"/>
    <mergeCell ref="Y7:Y9"/>
    <mergeCell ref="Z7:Z9"/>
    <mergeCell ref="AA7:AA9"/>
    <mergeCell ref="K7:K9"/>
    <mergeCell ref="L7:L9"/>
    <mergeCell ref="M7:M9"/>
    <mergeCell ref="N7:N9"/>
    <mergeCell ref="B7:B9"/>
    <mergeCell ref="C7:C9"/>
    <mergeCell ref="D7:D9"/>
    <mergeCell ref="E7:E9"/>
    <mergeCell ref="W7:W9"/>
    <mergeCell ref="X7:X9"/>
    <mergeCell ref="A3:AC3"/>
    <mergeCell ref="V5:Y6"/>
    <mergeCell ref="Z5:AC6"/>
    <mergeCell ref="B6:E6"/>
    <mergeCell ref="F6:I6"/>
    <mergeCell ref="G7:G9"/>
    <mergeCell ref="H7:H9"/>
    <mergeCell ref="I7:I9"/>
    <mergeCell ref="J7:J9"/>
    <mergeCell ref="F7:F9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zoomScalePageLayoutView="0" workbookViewId="0" topLeftCell="Q1">
      <selection activeCell="AG1" sqref="AG1"/>
    </sheetView>
  </sheetViews>
  <sheetFormatPr defaultColWidth="10.59765625" defaultRowHeight="15"/>
  <cols>
    <col min="1" max="1" width="15.09765625" style="4" customWidth="1"/>
    <col min="2" max="33" width="7.69921875" style="4" customWidth="1"/>
    <col min="34" max="16384" width="10.59765625" style="4" customWidth="1"/>
  </cols>
  <sheetData>
    <row r="1" spans="1:33" s="2" customFormat="1" ht="19.5" customHeight="1">
      <c r="A1" s="1" t="s">
        <v>437</v>
      </c>
      <c r="AG1" s="3" t="s">
        <v>438</v>
      </c>
    </row>
    <row r="2" spans="1:33" s="2" customFormat="1" ht="19.5" customHeight="1">
      <c r="A2" s="1"/>
      <c r="AG2" s="3"/>
    </row>
    <row r="3" spans="1:33" ht="19.5" customHeight="1">
      <c r="A3" s="328" t="s">
        <v>428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</row>
    <row r="4" spans="1:33" ht="18" customHeight="1" thickBot="1">
      <c r="A4" s="4" t="s">
        <v>439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6" t="s">
        <v>410</v>
      </c>
    </row>
    <row r="5" spans="1:33" ht="15" customHeight="1">
      <c r="A5" s="160" t="s">
        <v>361</v>
      </c>
      <c r="B5" s="335" t="s">
        <v>95</v>
      </c>
      <c r="C5" s="336"/>
      <c r="D5" s="336"/>
      <c r="E5" s="337"/>
      <c r="F5" s="335" t="s">
        <v>432</v>
      </c>
      <c r="G5" s="336"/>
      <c r="H5" s="336"/>
      <c r="I5" s="337"/>
      <c r="J5" s="463" t="s">
        <v>433</v>
      </c>
      <c r="K5" s="336"/>
      <c r="L5" s="336"/>
      <c r="M5" s="337"/>
      <c r="N5" s="341" t="s">
        <v>434</v>
      </c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</row>
    <row r="6" spans="1:33" ht="15" customHeight="1">
      <c r="A6" s="173"/>
      <c r="B6" s="338"/>
      <c r="C6" s="339"/>
      <c r="D6" s="339"/>
      <c r="E6" s="340"/>
      <c r="F6" s="338"/>
      <c r="G6" s="339"/>
      <c r="H6" s="339"/>
      <c r="I6" s="340"/>
      <c r="J6" s="338"/>
      <c r="K6" s="339"/>
      <c r="L6" s="339"/>
      <c r="M6" s="340"/>
      <c r="N6" s="344" t="s">
        <v>435</v>
      </c>
      <c r="O6" s="345"/>
      <c r="P6" s="345"/>
      <c r="Q6" s="346"/>
      <c r="R6" s="344" t="s">
        <v>400</v>
      </c>
      <c r="S6" s="345"/>
      <c r="T6" s="345"/>
      <c r="U6" s="346"/>
      <c r="V6" s="344" t="s">
        <v>440</v>
      </c>
      <c r="W6" s="345"/>
      <c r="X6" s="345"/>
      <c r="Y6" s="346"/>
      <c r="Z6" s="344" t="s">
        <v>441</v>
      </c>
      <c r="AA6" s="345"/>
      <c r="AB6" s="345"/>
      <c r="AC6" s="346"/>
      <c r="AD6" s="344" t="s">
        <v>402</v>
      </c>
      <c r="AE6" s="345"/>
      <c r="AF6" s="345"/>
      <c r="AG6" s="345"/>
    </row>
    <row r="7" spans="1:33" ht="15" customHeight="1">
      <c r="A7" s="173"/>
      <c r="B7" s="467" t="s">
        <v>420</v>
      </c>
      <c r="C7" s="467" t="s">
        <v>421</v>
      </c>
      <c r="D7" s="467" t="s">
        <v>422</v>
      </c>
      <c r="E7" s="467" t="s">
        <v>423</v>
      </c>
      <c r="F7" s="467" t="s">
        <v>420</v>
      </c>
      <c r="G7" s="467" t="s">
        <v>421</v>
      </c>
      <c r="H7" s="467" t="s">
        <v>422</v>
      </c>
      <c r="I7" s="467" t="s">
        <v>423</v>
      </c>
      <c r="J7" s="467" t="s">
        <v>420</v>
      </c>
      <c r="K7" s="467" t="s">
        <v>421</v>
      </c>
      <c r="L7" s="467" t="s">
        <v>422</v>
      </c>
      <c r="M7" s="467" t="s">
        <v>423</v>
      </c>
      <c r="N7" s="467" t="s">
        <v>420</v>
      </c>
      <c r="O7" s="467" t="s">
        <v>421</v>
      </c>
      <c r="P7" s="467" t="s">
        <v>422</v>
      </c>
      <c r="Q7" s="467" t="s">
        <v>423</v>
      </c>
      <c r="R7" s="467" t="s">
        <v>420</v>
      </c>
      <c r="S7" s="467" t="s">
        <v>421</v>
      </c>
      <c r="T7" s="467" t="s">
        <v>422</v>
      </c>
      <c r="U7" s="467" t="s">
        <v>423</v>
      </c>
      <c r="V7" s="467" t="s">
        <v>420</v>
      </c>
      <c r="W7" s="467" t="s">
        <v>421</v>
      </c>
      <c r="X7" s="467" t="s">
        <v>422</v>
      </c>
      <c r="Y7" s="467" t="s">
        <v>423</v>
      </c>
      <c r="Z7" s="467" t="s">
        <v>420</v>
      </c>
      <c r="AA7" s="467" t="s">
        <v>421</v>
      </c>
      <c r="AB7" s="467" t="s">
        <v>422</v>
      </c>
      <c r="AC7" s="467" t="s">
        <v>423</v>
      </c>
      <c r="AD7" s="467" t="s">
        <v>420</v>
      </c>
      <c r="AE7" s="467" t="s">
        <v>421</v>
      </c>
      <c r="AF7" s="467" t="s">
        <v>422</v>
      </c>
      <c r="AG7" s="423" t="s">
        <v>423</v>
      </c>
    </row>
    <row r="8" spans="1:33" ht="15" customHeight="1">
      <c r="A8" s="468" t="s">
        <v>436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0"/>
    </row>
    <row r="9" spans="1:33" ht="15" customHeight="1">
      <c r="A9" s="469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425"/>
    </row>
    <row r="10" spans="1:2" ht="15" customHeight="1">
      <c r="A10" s="168" t="s">
        <v>369</v>
      </c>
      <c r="B10" s="165"/>
    </row>
    <row r="11" spans="1:34" ht="15" customHeight="1">
      <c r="A11" s="40" t="s">
        <v>554</v>
      </c>
      <c r="B11" s="140">
        <v>21</v>
      </c>
      <c r="C11" s="141">
        <v>157.5</v>
      </c>
      <c r="D11" s="141">
        <v>153.6</v>
      </c>
      <c r="E11" s="312">
        <f>C11-D11</f>
        <v>3.9000000000000057</v>
      </c>
      <c r="F11" s="317">
        <v>19.3</v>
      </c>
      <c r="G11" s="317">
        <v>142.4</v>
      </c>
      <c r="H11" s="317">
        <v>137.5</v>
      </c>
      <c r="I11" s="312">
        <f>G11-H11</f>
        <v>4.900000000000006</v>
      </c>
      <c r="J11" s="318" t="s">
        <v>552</v>
      </c>
      <c r="K11" s="318" t="s">
        <v>552</v>
      </c>
      <c r="L11" s="318" t="s">
        <v>552</v>
      </c>
      <c r="M11" s="318" t="s">
        <v>552</v>
      </c>
      <c r="N11" s="317">
        <v>20.1</v>
      </c>
      <c r="O11" s="317">
        <v>152.2</v>
      </c>
      <c r="P11" s="317">
        <v>145.8</v>
      </c>
      <c r="Q11" s="312">
        <f>O11-P11</f>
        <v>6.399999999999977</v>
      </c>
      <c r="R11" s="317">
        <v>19.7</v>
      </c>
      <c r="S11" s="317">
        <v>136.7</v>
      </c>
      <c r="T11" s="317">
        <v>129.4</v>
      </c>
      <c r="U11" s="312">
        <f>S11-T11</f>
        <v>7.299999999999983</v>
      </c>
      <c r="V11" s="317">
        <v>20.6</v>
      </c>
      <c r="W11" s="317">
        <v>158.9</v>
      </c>
      <c r="X11" s="317">
        <v>150.4</v>
      </c>
      <c r="Y11" s="312">
        <f>W11-X11</f>
        <v>8.5</v>
      </c>
      <c r="Z11" s="317">
        <v>20</v>
      </c>
      <c r="AA11" s="317">
        <v>150.2</v>
      </c>
      <c r="AB11" s="317">
        <v>148.6</v>
      </c>
      <c r="AC11" s="312">
        <f>AA11-AB11</f>
        <v>1.5999999999999943</v>
      </c>
      <c r="AD11" s="317">
        <v>20</v>
      </c>
      <c r="AE11" s="317">
        <v>152.2</v>
      </c>
      <c r="AF11" s="317">
        <v>145.4</v>
      </c>
      <c r="AG11" s="312">
        <f>AE11-AF11</f>
        <v>6.799999999999983</v>
      </c>
      <c r="AH11" s="141"/>
    </row>
    <row r="12" spans="1:34" ht="15" customHeight="1">
      <c r="A12" s="77">
        <v>15</v>
      </c>
      <c r="B12" s="236">
        <v>20.6</v>
      </c>
      <c r="C12" s="235">
        <v>151.5</v>
      </c>
      <c r="D12" s="235">
        <v>147.6</v>
      </c>
      <c r="E12" s="312">
        <f>C12-D12</f>
        <v>3.9000000000000057</v>
      </c>
      <c r="F12" s="317">
        <v>19.2</v>
      </c>
      <c r="G12" s="317">
        <v>141.7</v>
      </c>
      <c r="H12" s="317">
        <v>136.2</v>
      </c>
      <c r="I12" s="312">
        <f>G12-H12</f>
        <v>5.5</v>
      </c>
      <c r="J12" s="318" t="s">
        <v>552</v>
      </c>
      <c r="K12" s="318" t="s">
        <v>552</v>
      </c>
      <c r="L12" s="318" t="s">
        <v>552</v>
      </c>
      <c r="M12" s="318" t="s">
        <v>552</v>
      </c>
      <c r="N12" s="317">
        <v>19.7</v>
      </c>
      <c r="O12" s="317">
        <v>150.3</v>
      </c>
      <c r="P12" s="317">
        <v>143.7</v>
      </c>
      <c r="Q12" s="312">
        <f>O12-P12</f>
        <v>6.600000000000023</v>
      </c>
      <c r="R12" s="317">
        <v>17.5</v>
      </c>
      <c r="S12" s="317">
        <v>121.6</v>
      </c>
      <c r="T12" s="317">
        <v>118.7</v>
      </c>
      <c r="U12" s="312">
        <f>S12-T12</f>
        <v>2.8999999999999915</v>
      </c>
      <c r="V12" s="317">
        <v>20.4</v>
      </c>
      <c r="W12" s="317">
        <v>159.2</v>
      </c>
      <c r="X12" s="317">
        <v>148.9</v>
      </c>
      <c r="Y12" s="312">
        <f>W12-X12</f>
        <v>10.299999999999983</v>
      </c>
      <c r="Z12" s="317">
        <v>19.6</v>
      </c>
      <c r="AA12" s="317">
        <v>151.1</v>
      </c>
      <c r="AB12" s="317">
        <v>149.3</v>
      </c>
      <c r="AC12" s="312">
        <f>AA12-AB12</f>
        <v>1.799999999999983</v>
      </c>
      <c r="AD12" s="317">
        <v>19.8</v>
      </c>
      <c r="AE12" s="317">
        <v>151.3</v>
      </c>
      <c r="AF12" s="317">
        <v>144.3</v>
      </c>
      <c r="AG12" s="312">
        <f>AE12-AF12</f>
        <v>7</v>
      </c>
      <c r="AH12" s="141"/>
    </row>
    <row r="13" spans="1:34" s="196" customFormat="1" ht="15" customHeight="1">
      <c r="A13" s="194">
        <v>16</v>
      </c>
      <c r="B13" s="218">
        <v>20.6</v>
      </c>
      <c r="C13" s="180">
        <v>152.9</v>
      </c>
      <c r="D13" s="180">
        <v>145.5</v>
      </c>
      <c r="E13" s="174">
        <f>C13-D13</f>
        <v>7.400000000000006</v>
      </c>
      <c r="F13" s="180">
        <v>19.3</v>
      </c>
      <c r="G13" s="180">
        <v>149</v>
      </c>
      <c r="H13" s="180">
        <v>141.1</v>
      </c>
      <c r="I13" s="174">
        <f>G13-H13</f>
        <v>7.900000000000006</v>
      </c>
      <c r="J13" s="220" t="s">
        <v>573</v>
      </c>
      <c r="K13" s="220" t="s">
        <v>573</v>
      </c>
      <c r="L13" s="220" t="s">
        <v>573</v>
      </c>
      <c r="M13" s="220" t="s">
        <v>573</v>
      </c>
      <c r="N13" s="180">
        <v>19.7</v>
      </c>
      <c r="O13" s="180">
        <v>153.1</v>
      </c>
      <c r="P13" s="180">
        <v>144.4</v>
      </c>
      <c r="Q13" s="174">
        <f>O13-P13</f>
        <v>8.699999999999989</v>
      </c>
      <c r="R13" s="180">
        <v>22.1</v>
      </c>
      <c r="S13" s="180">
        <v>168.4</v>
      </c>
      <c r="T13" s="180">
        <v>162.5</v>
      </c>
      <c r="U13" s="174">
        <f>S13-T13</f>
        <v>5.900000000000006</v>
      </c>
      <c r="V13" s="180">
        <v>19.2</v>
      </c>
      <c r="W13" s="180">
        <v>147.6</v>
      </c>
      <c r="X13" s="180">
        <v>138.2</v>
      </c>
      <c r="Y13" s="174">
        <f>W13-X13</f>
        <v>9.400000000000006</v>
      </c>
      <c r="Z13" s="180">
        <v>19.1</v>
      </c>
      <c r="AA13" s="180">
        <v>149.8</v>
      </c>
      <c r="AB13" s="180">
        <v>143.8</v>
      </c>
      <c r="AC13" s="174">
        <f>AA13-AB13</f>
        <v>6</v>
      </c>
      <c r="AD13" s="180">
        <v>19.6</v>
      </c>
      <c r="AE13" s="180">
        <v>154.2</v>
      </c>
      <c r="AF13" s="180">
        <v>144</v>
      </c>
      <c r="AG13" s="174">
        <f>AE13-AF13</f>
        <v>10.199999999999989</v>
      </c>
      <c r="AH13" s="180"/>
    </row>
    <row r="14" spans="1:33" ht="15" customHeight="1">
      <c r="A14" s="21"/>
      <c r="B14" s="237"/>
      <c r="C14" s="238"/>
      <c r="D14" s="238"/>
      <c r="E14" s="313"/>
      <c r="F14" s="249"/>
      <c r="G14" s="249"/>
      <c r="H14" s="249"/>
      <c r="I14" s="313"/>
      <c r="J14" s="249"/>
      <c r="K14" s="249"/>
      <c r="L14" s="249"/>
      <c r="M14" s="249"/>
      <c r="N14" s="249"/>
      <c r="O14" s="249"/>
      <c r="P14" s="249"/>
      <c r="Q14" s="313"/>
      <c r="R14" s="249"/>
      <c r="S14" s="249"/>
      <c r="T14" s="249"/>
      <c r="U14" s="313"/>
      <c r="V14" s="249"/>
      <c r="W14" s="249"/>
      <c r="X14" s="249"/>
      <c r="Y14" s="313"/>
      <c r="Z14" s="249"/>
      <c r="AA14" s="317"/>
      <c r="AB14" s="249"/>
      <c r="AC14" s="313"/>
      <c r="AD14" s="249"/>
      <c r="AE14" s="249"/>
      <c r="AF14" s="249"/>
      <c r="AG14" s="313"/>
    </row>
    <row r="15" spans="1:34" ht="15" customHeight="1">
      <c r="A15" s="35" t="s">
        <v>555</v>
      </c>
      <c r="B15" s="236">
        <v>19.9</v>
      </c>
      <c r="C15" s="235">
        <v>148.4</v>
      </c>
      <c r="D15" s="235">
        <v>140.3</v>
      </c>
      <c r="E15" s="312">
        <f>C15-D15</f>
        <v>8.099999999999994</v>
      </c>
      <c r="F15" s="317">
        <v>18.4</v>
      </c>
      <c r="G15" s="317">
        <v>141.5</v>
      </c>
      <c r="H15" s="317">
        <v>133</v>
      </c>
      <c r="I15" s="312">
        <f>G15-H15</f>
        <v>8.5</v>
      </c>
      <c r="J15" s="318" t="s">
        <v>552</v>
      </c>
      <c r="K15" s="318" t="s">
        <v>552</v>
      </c>
      <c r="L15" s="318" t="s">
        <v>552</v>
      </c>
      <c r="M15" s="318" t="s">
        <v>552</v>
      </c>
      <c r="N15" s="320">
        <v>18.5</v>
      </c>
      <c r="O15" s="320">
        <v>144.3</v>
      </c>
      <c r="P15" s="320">
        <v>135.9</v>
      </c>
      <c r="Q15" s="312">
        <f>O15-P15</f>
        <v>8.400000000000006</v>
      </c>
      <c r="R15" s="321">
        <v>22.1</v>
      </c>
      <c r="S15" s="320">
        <v>169.8</v>
      </c>
      <c r="T15" s="320">
        <v>163.9</v>
      </c>
      <c r="U15" s="312">
        <f>S15-T15</f>
        <v>5.900000000000006</v>
      </c>
      <c r="V15" s="320">
        <v>18.8</v>
      </c>
      <c r="W15" s="320">
        <v>147.8</v>
      </c>
      <c r="X15" s="320">
        <v>137.9</v>
      </c>
      <c r="Y15" s="312">
        <f>W15-X15</f>
        <v>9.900000000000006</v>
      </c>
      <c r="Z15" s="320">
        <v>17.9</v>
      </c>
      <c r="AA15" s="320">
        <v>137.8</v>
      </c>
      <c r="AB15" s="320">
        <v>134</v>
      </c>
      <c r="AC15" s="312">
        <f>AA15-AB15</f>
        <v>3.8000000000000114</v>
      </c>
      <c r="AD15" s="320">
        <v>17.6</v>
      </c>
      <c r="AE15" s="320">
        <v>137.9</v>
      </c>
      <c r="AF15" s="320">
        <v>127.7</v>
      </c>
      <c r="AG15" s="312">
        <f>AE15-AF15</f>
        <v>10.200000000000003</v>
      </c>
      <c r="AH15" s="141"/>
    </row>
    <row r="16" spans="1:34" ht="15" customHeight="1">
      <c r="A16" s="224" t="s">
        <v>556</v>
      </c>
      <c r="B16" s="236">
        <v>20.9</v>
      </c>
      <c r="C16" s="235">
        <v>157.7</v>
      </c>
      <c r="D16" s="235">
        <v>149.4</v>
      </c>
      <c r="E16" s="312">
        <f>C16-D16</f>
        <v>8.299999999999983</v>
      </c>
      <c r="F16" s="317">
        <v>18</v>
      </c>
      <c r="G16" s="317">
        <v>139.9</v>
      </c>
      <c r="H16" s="317">
        <v>131.8</v>
      </c>
      <c r="I16" s="312">
        <f>G16-H16</f>
        <v>8.099999999999994</v>
      </c>
      <c r="J16" s="318" t="s">
        <v>552</v>
      </c>
      <c r="K16" s="318" t="s">
        <v>552</v>
      </c>
      <c r="L16" s="318" t="s">
        <v>552</v>
      </c>
      <c r="M16" s="318" t="s">
        <v>552</v>
      </c>
      <c r="N16" s="320">
        <v>19.4</v>
      </c>
      <c r="O16" s="320">
        <v>151.1</v>
      </c>
      <c r="P16" s="320">
        <v>142.9</v>
      </c>
      <c r="Q16" s="312">
        <f>O16-P16</f>
        <v>8.199999999999989</v>
      </c>
      <c r="R16" s="321">
        <v>21.5</v>
      </c>
      <c r="S16" s="320">
        <v>165.5</v>
      </c>
      <c r="T16" s="320">
        <v>162</v>
      </c>
      <c r="U16" s="312">
        <f>S16-T16</f>
        <v>3.5</v>
      </c>
      <c r="V16" s="320">
        <v>19.3</v>
      </c>
      <c r="W16" s="320">
        <v>149.6</v>
      </c>
      <c r="X16" s="320">
        <v>138.9</v>
      </c>
      <c r="Y16" s="312">
        <f>W16-X16</f>
        <v>10.699999999999989</v>
      </c>
      <c r="Z16" s="320">
        <v>18.1</v>
      </c>
      <c r="AA16" s="320">
        <v>139.6</v>
      </c>
      <c r="AB16" s="320">
        <v>135.9</v>
      </c>
      <c r="AC16" s="312">
        <f>AA16-AB16</f>
        <v>3.6999999999999886</v>
      </c>
      <c r="AD16" s="320">
        <v>19.5</v>
      </c>
      <c r="AE16" s="320">
        <v>152.9</v>
      </c>
      <c r="AF16" s="320">
        <v>143.1</v>
      </c>
      <c r="AG16" s="312">
        <f>AE16-AF16</f>
        <v>9.800000000000011</v>
      </c>
      <c r="AH16" s="141"/>
    </row>
    <row r="17" spans="1:34" ht="15" customHeight="1">
      <c r="A17" s="224" t="s">
        <v>557</v>
      </c>
      <c r="B17" s="236">
        <v>20</v>
      </c>
      <c r="C17" s="235">
        <v>150.8</v>
      </c>
      <c r="D17" s="235">
        <v>142</v>
      </c>
      <c r="E17" s="312">
        <f>C17-D17</f>
        <v>8.800000000000011</v>
      </c>
      <c r="F17" s="317">
        <v>21.2</v>
      </c>
      <c r="G17" s="317">
        <v>165.6</v>
      </c>
      <c r="H17" s="317">
        <v>156.8</v>
      </c>
      <c r="I17" s="312">
        <f>G17-H17</f>
        <v>8.799999999999983</v>
      </c>
      <c r="J17" s="318" t="s">
        <v>552</v>
      </c>
      <c r="K17" s="318" t="s">
        <v>552</v>
      </c>
      <c r="L17" s="318" t="s">
        <v>552</v>
      </c>
      <c r="M17" s="318" t="s">
        <v>552</v>
      </c>
      <c r="N17" s="320">
        <v>21</v>
      </c>
      <c r="O17" s="320">
        <v>164.3</v>
      </c>
      <c r="P17" s="320">
        <v>155.6</v>
      </c>
      <c r="Q17" s="312">
        <f>O17-P17</f>
        <v>8.700000000000017</v>
      </c>
      <c r="R17" s="321">
        <v>21.9</v>
      </c>
      <c r="S17" s="320">
        <v>164.8</v>
      </c>
      <c r="T17" s="320">
        <v>159.6</v>
      </c>
      <c r="U17" s="312">
        <f>S17-T17</f>
        <v>5.200000000000017</v>
      </c>
      <c r="V17" s="320">
        <v>21.6</v>
      </c>
      <c r="W17" s="320">
        <v>168.5</v>
      </c>
      <c r="X17" s="320">
        <v>159.9</v>
      </c>
      <c r="Y17" s="312">
        <f>W17-X17</f>
        <v>8.599999999999994</v>
      </c>
      <c r="Z17" s="320">
        <v>21.5</v>
      </c>
      <c r="AA17" s="320">
        <v>168.1</v>
      </c>
      <c r="AB17" s="320">
        <v>161.8</v>
      </c>
      <c r="AC17" s="312">
        <f>AA17-AB17</f>
        <v>6.299999999999983</v>
      </c>
      <c r="AD17" s="320">
        <v>20.2</v>
      </c>
      <c r="AE17" s="320">
        <v>160</v>
      </c>
      <c r="AF17" s="320">
        <v>149.4</v>
      </c>
      <c r="AG17" s="312">
        <f>AE17-AF17</f>
        <v>10.599999999999994</v>
      </c>
      <c r="AH17" s="141"/>
    </row>
    <row r="18" spans="1:34" ht="15" customHeight="1">
      <c r="A18" s="224" t="s">
        <v>558</v>
      </c>
      <c r="B18" s="236">
        <v>21.5</v>
      </c>
      <c r="C18" s="235">
        <v>158.4</v>
      </c>
      <c r="D18" s="235">
        <v>150.7</v>
      </c>
      <c r="E18" s="312">
        <f>C18-D18</f>
        <v>7.700000000000017</v>
      </c>
      <c r="F18" s="317">
        <v>20.4</v>
      </c>
      <c r="G18" s="317">
        <v>157.6</v>
      </c>
      <c r="H18" s="317">
        <v>149.6</v>
      </c>
      <c r="I18" s="312">
        <f>G18-H18</f>
        <v>8</v>
      </c>
      <c r="J18" s="318" t="s">
        <v>552</v>
      </c>
      <c r="K18" s="318" t="s">
        <v>552</v>
      </c>
      <c r="L18" s="318" t="s">
        <v>552</v>
      </c>
      <c r="M18" s="318" t="s">
        <v>552</v>
      </c>
      <c r="N18" s="320">
        <v>20.4</v>
      </c>
      <c r="O18" s="320">
        <v>159.8</v>
      </c>
      <c r="P18" s="320">
        <v>150.3</v>
      </c>
      <c r="Q18" s="312">
        <f>O18-P18</f>
        <v>9.5</v>
      </c>
      <c r="R18" s="321">
        <v>21.3</v>
      </c>
      <c r="S18" s="320">
        <v>161.8</v>
      </c>
      <c r="T18" s="320">
        <v>156.1</v>
      </c>
      <c r="U18" s="312">
        <f>S18-T18</f>
        <v>5.700000000000017</v>
      </c>
      <c r="V18" s="320">
        <v>20.6</v>
      </c>
      <c r="W18" s="320">
        <v>157.4</v>
      </c>
      <c r="X18" s="320">
        <v>148.7</v>
      </c>
      <c r="Y18" s="312">
        <f>W18-X18</f>
        <v>8.700000000000017</v>
      </c>
      <c r="Z18" s="320">
        <v>20.1</v>
      </c>
      <c r="AA18" s="320">
        <v>161.3</v>
      </c>
      <c r="AB18" s="320">
        <v>151.9</v>
      </c>
      <c r="AC18" s="312">
        <f>AA18-AB18</f>
        <v>9.400000000000006</v>
      </c>
      <c r="AD18" s="320">
        <v>20.2</v>
      </c>
      <c r="AE18" s="320">
        <v>160.2</v>
      </c>
      <c r="AF18" s="320">
        <v>149.1</v>
      </c>
      <c r="AG18" s="312">
        <f>AE18-AF18</f>
        <v>11.099999999999994</v>
      </c>
      <c r="AH18" s="141"/>
    </row>
    <row r="19" spans="1:34" ht="15" customHeight="1">
      <c r="A19" s="40"/>
      <c r="B19" s="237"/>
      <c r="C19" s="238"/>
      <c r="D19" s="238"/>
      <c r="E19" s="313"/>
      <c r="F19" s="249"/>
      <c r="G19" s="249"/>
      <c r="H19" s="249"/>
      <c r="I19" s="313"/>
      <c r="J19" s="249"/>
      <c r="K19" s="249"/>
      <c r="L19" s="249"/>
      <c r="M19" s="249"/>
      <c r="N19" s="249"/>
      <c r="O19" s="249"/>
      <c r="P19" s="249"/>
      <c r="Q19" s="313"/>
      <c r="R19" s="249"/>
      <c r="S19" s="249"/>
      <c r="T19" s="249"/>
      <c r="U19" s="313"/>
      <c r="V19" s="249"/>
      <c r="W19" s="249"/>
      <c r="X19" s="249"/>
      <c r="Y19" s="313"/>
      <c r="Z19" s="249"/>
      <c r="AA19" s="317"/>
      <c r="AB19" s="249"/>
      <c r="AC19" s="313"/>
      <c r="AD19" s="249"/>
      <c r="AE19" s="249"/>
      <c r="AF19" s="249"/>
      <c r="AG19" s="313"/>
      <c r="AH19" s="10"/>
    </row>
    <row r="20" spans="1:34" ht="15" customHeight="1">
      <c r="A20" s="224" t="s">
        <v>559</v>
      </c>
      <c r="B20" s="236">
        <v>20</v>
      </c>
      <c r="C20" s="235">
        <v>146.9</v>
      </c>
      <c r="D20" s="235">
        <v>140</v>
      </c>
      <c r="E20" s="312">
        <f>C20-D20</f>
        <v>6.900000000000006</v>
      </c>
      <c r="F20" s="317">
        <v>17.8</v>
      </c>
      <c r="G20" s="317">
        <v>138.2</v>
      </c>
      <c r="H20" s="317">
        <v>130.3</v>
      </c>
      <c r="I20" s="312">
        <f>G20-H20</f>
        <v>7.899999999999977</v>
      </c>
      <c r="J20" s="318" t="s">
        <v>552</v>
      </c>
      <c r="K20" s="318" t="s">
        <v>552</v>
      </c>
      <c r="L20" s="318" t="s">
        <v>552</v>
      </c>
      <c r="M20" s="318" t="s">
        <v>552</v>
      </c>
      <c r="N20" s="317">
        <v>18.6</v>
      </c>
      <c r="O20" s="317">
        <v>145.7</v>
      </c>
      <c r="P20" s="317">
        <v>136.1</v>
      </c>
      <c r="Q20" s="312">
        <f>O20-P20</f>
        <v>9.599999999999994</v>
      </c>
      <c r="R20" s="317">
        <v>21.9</v>
      </c>
      <c r="S20" s="317">
        <v>166.8</v>
      </c>
      <c r="T20" s="317">
        <v>160.9</v>
      </c>
      <c r="U20" s="312">
        <f>S20-T20</f>
        <v>5.900000000000006</v>
      </c>
      <c r="V20" s="317">
        <v>17.9</v>
      </c>
      <c r="W20" s="317">
        <v>136.1</v>
      </c>
      <c r="X20" s="317">
        <v>125.7</v>
      </c>
      <c r="Y20" s="312">
        <f>W20-X20</f>
        <v>10.399999999999991</v>
      </c>
      <c r="Z20" s="317">
        <v>17.3</v>
      </c>
      <c r="AA20" s="317">
        <v>141.1</v>
      </c>
      <c r="AB20" s="317">
        <v>133.3</v>
      </c>
      <c r="AC20" s="312">
        <f>AA20-AB20</f>
        <v>7.799999999999983</v>
      </c>
      <c r="AD20" s="317">
        <v>18.7</v>
      </c>
      <c r="AE20" s="317">
        <v>148.7</v>
      </c>
      <c r="AF20" s="317">
        <v>137.9</v>
      </c>
      <c r="AG20" s="312">
        <f>AE20-AF20</f>
        <v>10.799999999999983</v>
      </c>
      <c r="AH20" s="141"/>
    </row>
    <row r="21" spans="1:34" ht="15" customHeight="1">
      <c r="A21" s="224" t="s">
        <v>560</v>
      </c>
      <c r="B21" s="236">
        <v>20.8</v>
      </c>
      <c r="C21" s="235">
        <v>154</v>
      </c>
      <c r="D21" s="235">
        <v>147.4</v>
      </c>
      <c r="E21" s="312">
        <f>C21-D21</f>
        <v>6.599999999999994</v>
      </c>
      <c r="F21" s="317">
        <v>20.1</v>
      </c>
      <c r="G21" s="317">
        <v>156</v>
      </c>
      <c r="H21" s="317">
        <v>148.3</v>
      </c>
      <c r="I21" s="312">
        <f>G21-H21</f>
        <v>7.699999999999989</v>
      </c>
      <c r="J21" s="318" t="s">
        <v>552</v>
      </c>
      <c r="K21" s="318" t="s">
        <v>552</v>
      </c>
      <c r="L21" s="318" t="s">
        <v>552</v>
      </c>
      <c r="M21" s="318" t="s">
        <v>552</v>
      </c>
      <c r="N21" s="317">
        <v>20.7</v>
      </c>
      <c r="O21" s="317">
        <v>159.3</v>
      </c>
      <c r="P21" s="317">
        <v>150.2</v>
      </c>
      <c r="Q21" s="312">
        <f>O21-P21</f>
        <v>9.100000000000023</v>
      </c>
      <c r="R21" s="317">
        <v>22</v>
      </c>
      <c r="S21" s="317">
        <v>164</v>
      </c>
      <c r="T21" s="317">
        <v>157.8</v>
      </c>
      <c r="U21" s="312">
        <f>S21-T21</f>
        <v>6.199999999999989</v>
      </c>
      <c r="V21" s="317">
        <v>20.5</v>
      </c>
      <c r="W21" s="317">
        <v>152.1</v>
      </c>
      <c r="X21" s="317">
        <v>141.8</v>
      </c>
      <c r="Y21" s="312">
        <f>W21-X21</f>
        <v>10.299999999999983</v>
      </c>
      <c r="Z21" s="317">
        <v>20.9</v>
      </c>
      <c r="AA21" s="317">
        <v>162.7</v>
      </c>
      <c r="AB21" s="317">
        <v>155.7</v>
      </c>
      <c r="AC21" s="312">
        <f>AA21-AB21</f>
        <v>7</v>
      </c>
      <c r="AD21" s="317">
        <v>20.5</v>
      </c>
      <c r="AE21" s="317">
        <v>162.2</v>
      </c>
      <c r="AF21" s="317">
        <v>152.2</v>
      </c>
      <c r="AG21" s="312">
        <f>AE21-AF21</f>
        <v>10</v>
      </c>
      <c r="AH21" s="141"/>
    </row>
    <row r="22" spans="1:34" ht="15" customHeight="1">
      <c r="A22" s="224" t="s">
        <v>561</v>
      </c>
      <c r="B22" s="236">
        <v>20.9</v>
      </c>
      <c r="C22" s="235">
        <v>154.7</v>
      </c>
      <c r="D22" s="235">
        <v>147.4</v>
      </c>
      <c r="E22" s="312">
        <f>C22-D22</f>
        <v>7.299999999999983</v>
      </c>
      <c r="F22" s="317">
        <v>19.6</v>
      </c>
      <c r="G22" s="317">
        <v>151.1</v>
      </c>
      <c r="H22" s="317">
        <v>143.3</v>
      </c>
      <c r="I22" s="312">
        <f>G22-H22</f>
        <v>7.799999999999983</v>
      </c>
      <c r="J22" s="318" t="s">
        <v>552</v>
      </c>
      <c r="K22" s="318" t="s">
        <v>552</v>
      </c>
      <c r="L22" s="318" t="s">
        <v>552</v>
      </c>
      <c r="M22" s="318" t="s">
        <v>552</v>
      </c>
      <c r="N22" s="317">
        <v>20.2</v>
      </c>
      <c r="O22" s="317">
        <v>154.9</v>
      </c>
      <c r="P22" s="317">
        <v>146.6</v>
      </c>
      <c r="Q22" s="312">
        <f>O22-P22</f>
        <v>8.300000000000011</v>
      </c>
      <c r="R22" s="317">
        <v>21.9</v>
      </c>
      <c r="S22" s="317">
        <v>164.1</v>
      </c>
      <c r="T22" s="317">
        <v>159.1</v>
      </c>
      <c r="U22" s="312">
        <f>S22-T22</f>
        <v>5</v>
      </c>
      <c r="V22" s="317">
        <v>19.3</v>
      </c>
      <c r="W22" s="317">
        <v>144.7</v>
      </c>
      <c r="X22" s="317">
        <v>135.7</v>
      </c>
      <c r="Y22" s="312">
        <f>W22-X22</f>
        <v>9</v>
      </c>
      <c r="Z22" s="317">
        <v>19.9</v>
      </c>
      <c r="AA22" s="317">
        <v>155.6</v>
      </c>
      <c r="AB22" s="317">
        <v>149.5</v>
      </c>
      <c r="AC22" s="312">
        <f>AA22-AB22</f>
        <v>6.099999999999994</v>
      </c>
      <c r="AD22" s="317">
        <v>20.5</v>
      </c>
      <c r="AE22" s="317">
        <v>159.9</v>
      </c>
      <c r="AF22" s="317">
        <v>150.2</v>
      </c>
      <c r="AG22" s="312">
        <f>AE22-AF22</f>
        <v>9.700000000000017</v>
      </c>
      <c r="AH22" s="141"/>
    </row>
    <row r="23" spans="1:34" ht="15" customHeight="1">
      <c r="A23" s="224" t="s">
        <v>562</v>
      </c>
      <c r="B23" s="236">
        <v>20.6</v>
      </c>
      <c r="C23" s="235">
        <v>154.5</v>
      </c>
      <c r="D23" s="235">
        <v>146.9</v>
      </c>
      <c r="E23" s="312">
        <f>C23-D23</f>
        <v>7.599999999999994</v>
      </c>
      <c r="F23" s="317">
        <v>19.2</v>
      </c>
      <c r="G23" s="317">
        <v>146.2</v>
      </c>
      <c r="H23" s="317">
        <v>138.4</v>
      </c>
      <c r="I23" s="312">
        <f>G23-H23</f>
        <v>7.799999999999983</v>
      </c>
      <c r="J23" s="318" t="s">
        <v>552</v>
      </c>
      <c r="K23" s="318" t="s">
        <v>552</v>
      </c>
      <c r="L23" s="318" t="s">
        <v>552</v>
      </c>
      <c r="M23" s="318" t="s">
        <v>552</v>
      </c>
      <c r="N23" s="317">
        <v>19.6</v>
      </c>
      <c r="O23" s="317">
        <v>150.5</v>
      </c>
      <c r="P23" s="317">
        <v>143.1</v>
      </c>
      <c r="Q23" s="312">
        <f>O23-P23</f>
        <v>7.400000000000006</v>
      </c>
      <c r="R23" s="317">
        <v>22.4</v>
      </c>
      <c r="S23" s="317">
        <v>172.8</v>
      </c>
      <c r="T23" s="317">
        <v>166.3</v>
      </c>
      <c r="U23" s="312">
        <f>S23-T23</f>
        <v>6.5</v>
      </c>
      <c r="V23" s="317">
        <v>19</v>
      </c>
      <c r="W23" s="317">
        <v>144.2</v>
      </c>
      <c r="X23" s="317">
        <v>137.1</v>
      </c>
      <c r="Y23" s="312">
        <f>W23-X23</f>
        <v>7.099999999999994</v>
      </c>
      <c r="Z23" s="317">
        <v>18.1</v>
      </c>
      <c r="AA23" s="317">
        <v>137</v>
      </c>
      <c r="AB23" s="317">
        <v>133.2</v>
      </c>
      <c r="AC23" s="312">
        <f>AA23-AB23</f>
        <v>3.8000000000000114</v>
      </c>
      <c r="AD23" s="317">
        <v>19.9</v>
      </c>
      <c r="AE23" s="317">
        <v>154.9</v>
      </c>
      <c r="AF23" s="317">
        <v>145.4</v>
      </c>
      <c r="AG23" s="312">
        <f>AE23-AF23</f>
        <v>9.5</v>
      </c>
      <c r="AH23" s="141"/>
    </row>
    <row r="24" spans="1:34" ht="15" customHeight="1">
      <c r="A24" s="40"/>
      <c r="B24" s="237"/>
      <c r="C24" s="238"/>
      <c r="D24" s="238"/>
      <c r="E24" s="313"/>
      <c r="F24" s="249"/>
      <c r="G24" s="249"/>
      <c r="H24" s="249"/>
      <c r="I24" s="313"/>
      <c r="J24" s="249"/>
      <c r="K24" s="249"/>
      <c r="L24" s="249"/>
      <c r="M24" s="249"/>
      <c r="N24" s="249"/>
      <c r="O24" s="249"/>
      <c r="P24" s="249"/>
      <c r="Q24" s="313"/>
      <c r="R24" s="249"/>
      <c r="S24" s="249"/>
      <c r="T24" s="249"/>
      <c r="U24" s="313"/>
      <c r="V24" s="249"/>
      <c r="W24" s="249"/>
      <c r="X24" s="249"/>
      <c r="Y24" s="313"/>
      <c r="Z24" s="249"/>
      <c r="AA24" s="317"/>
      <c r="AB24" s="249"/>
      <c r="AC24" s="313"/>
      <c r="AD24" s="249"/>
      <c r="AE24" s="249"/>
      <c r="AF24" s="249"/>
      <c r="AG24" s="313"/>
      <c r="AH24" s="10"/>
    </row>
    <row r="25" spans="1:34" ht="15" customHeight="1">
      <c r="A25" s="224" t="s">
        <v>563</v>
      </c>
      <c r="B25" s="236">
        <v>20.5</v>
      </c>
      <c r="C25" s="235">
        <v>151.7</v>
      </c>
      <c r="D25" s="235">
        <v>145.4</v>
      </c>
      <c r="E25" s="312">
        <f>C25-D25</f>
        <v>6.299999999999983</v>
      </c>
      <c r="F25" s="317">
        <v>18.9</v>
      </c>
      <c r="G25" s="317">
        <v>145.1</v>
      </c>
      <c r="H25" s="317">
        <v>137.7</v>
      </c>
      <c r="I25" s="312">
        <f>G25-H25</f>
        <v>7.400000000000006</v>
      </c>
      <c r="J25" s="318" t="s">
        <v>552</v>
      </c>
      <c r="K25" s="318" t="s">
        <v>552</v>
      </c>
      <c r="L25" s="318" t="s">
        <v>552</v>
      </c>
      <c r="M25" s="318" t="s">
        <v>552</v>
      </c>
      <c r="N25" s="317">
        <v>19.5</v>
      </c>
      <c r="O25" s="317">
        <v>150.7</v>
      </c>
      <c r="P25" s="317">
        <v>142.1</v>
      </c>
      <c r="Q25" s="312">
        <f>O25-P25</f>
        <v>8.599999999999994</v>
      </c>
      <c r="R25" s="317">
        <v>21.2</v>
      </c>
      <c r="S25" s="317">
        <v>163.4</v>
      </c>
      <c r="T25" s="317">
        <v>157.3</v>
      </c>
      <c r="U25" s="312">
        <f>S25-T25</f>
        <v>6.099999999999994</v>
      </c>
      <c r="V25" s="317">
        <v>19.4</v>
      </c>
      <c r="W25" s="317">
        <v>143.3</v>
      </c>
      <c r="X25" s="317">
        <v>134.2</v>
      </c>
      <c r="Y25" s="312">
        <f>W25-X25</f>
        <v>9.100000000000023</v>
      </c>
      <c r="Z25" s="317">
        <v>19.2</v>
      </c>
      <c r="AA25" s="317">
        <v>151</v>
      </c>
      <c r="AB25" s="317">
        <v>145.1</v>
      </c>
      <c r="AC25" s="312">
        <f>AA25-AB25</f>
        <v>5.900000000000006</v>
      </c>
      <c r="AD25" s="317">
        <v>19.4</v>
      </c>
      <c r="AE25" s="317">
        <v>152.4</v>
      </c>
      <c r="AF25" s="317">
        <v>142.5</v>
      </c>
      <c r="AG25" s="312">
        <f>AE25-AF25</f>
        <v>9.900000000000006</v>
      </c>
      <c r="AH25" s="141"/>
    </row>
    <row r="26" spans="1:34" ht="15" customHeight="1">
      <c r="A26" s="224" t="s">
        <v>564</v>
      </c>
      <c r="B26" s="236">
        <v>20.3</v>
      </c>
      <c r="C26" s="235">
        <v>148.7</v>
      </c>
      <c r="D26" s="235">
        <v>142.7</v>
      </c>
      <c r="E26" s="312">
        <f>C26-D26</f>
        <v>6</v>
      </c>
      <c r="F26" s="317">
        <v>19.2</v>
      </c>
      <c r="G26" s="317">
        <v>147</v>
      </c>
      <c r="H26" s="317">
        <v>139.7</v>
      </c>
      <c r="I26" s="312">
        <f>G26-H26</f>
        <v>7.300000000000011</v>
      </c>
      <c r="J26" s="318" t="s">
        <v>552</v>
      </c>
      <c r="K26" s="318" t="s">
        <v>552</v>
      </c>
      <c r="L26" s="318" t="s">
        <v>552</v>
      </c>
      <c r="M26" s="318" t="s">
        <v>552</v>
      </c>
      <c r="N26" s="317">
        <v>19.5</v>
      </c>
      <c r="O26" s="317">
        <v>153.6</v>
      </c>
      <c r="P26" s="317">
        <v>144.1</v>
      </c>
      <c r="Q26" s="312">
        <f>O26-P26</f>
        <v>9.5</v>
      </c>
      <c r="R26" s="317">
        <v>23</v>
      </c>
      <c r="S26" s="317">
        <v>175.4</v>
      </c>
      <c r="T26" s="317">
        <v>168</v>
      </c>
      <c r="U26" s="312">
        <f>S26-T26</f>
        <v>7.400000000000006</v>
      </c>
      <c r="V26" s="317">
        <v>18.3</v>
      </c>
      <c r="W26" s="317">
        <v>145.5</v>
      </c>
      <c r="X26" s="317">
        <v>134.7</v>
      </c>
      <c r="Y26" s="312">
        <f>W26-X26</f>
        <v>10.800000000000011</v>
      </c>
      <c r="Z26" s="317">
        <v>19.4</v>
      </c>
      <c r="AA26" s="317">
        <v>152.5</v>
      </c>
      <c r="AB26" s="317">
        <v>145.9</v>
      </c>
      <c r="AC26" s="312">
        <f>AA26-AB26</f>
        <v>6.599999999999994</v>
      </c>
      <c r="AD26" s="317">
        <v>19.6</v>
      </c>
      <c r="AE26" s="317">
        <v>154.3</v>
      </c>
      <c r="AF26" s="317">
        <v>143.9</v>
      </c>
      <c r="AG26" s="312">
        <f>AE26-AF26</f>
        <v>10.400000000000006</v>
      </c>
      <c r="AH26" s="141"/>
    </row>
    <row r="27" spans="1:34" ht="15" customHeight="1">
      <c r="A27" s="224" t="s">
        <v>565</v>
      </c>
      <c r="B27" s="236">
        <v>20.9</v>
      </c>
      <c r="C27" s="235">
        <v>154.4</v>
      </c>
      <c r="D27" s="235">
        <v>147.9</v>
      </c>
      <c r="E27" s="312">
        <f>C27-D27</f>
        <v>6.5</v>
      </c>
      <c r="F27" s="317">
        <v>19</v>
      </c>
      <c r="G27" s="317">
        <v>146.4</v>
      </c>
      <c r="H27" s="317">
        <v>138.3</v>
      </c>
      <c r="I27" s="312">
        <f>G27-H27</f>
        <v>8.099999999999994</v>
      </c>
      <c r="J27" s="318" t="s">
        <v>552</v>
      </c>
      <c r="K27" s="318" t="s">
        <v>552</v>
      </c>
      <c r="L27" s="318" t="s">
        <v>552</v>
      </c>
      <c r="M27" s="318" t="s">
        <v>552</v>
      </c>
      <c r="N27" s="317">
        <v>19.6</v>
      </c>
      <c r="O27" s="317">
        <v>152.2</v>
      </c>
      <c r="P27" s="317">
        <v>143.4</v>
      </c>
      <c r="Q27" s="312">
        <f>O27-P27</f>
        <v>8.799999999999983</v>
      </c>
      <c r="R27" s="317">
        <v>23.1</v>
      </c>
      <c r="S27" s="317">
        <v>177.4</v>
      </c>
      <c r="T27" s="317">
        <v>169.9</v>
      </c>
      <c r="U27" s="312">
        <f>S27-T27</f>
        <v>7.5</v>
      </c>
      <c r="V27" s="317">
        <v>18.1</v>
      </c>
      <c r="W27" s="317">
        <v>138.8</v>
      </c>
      <c r="X27" s="317">
        <v>129.8</v>
      </c>
      <c r="Y27" s="312">
        <f>W27-X27</f>
        <v>9</v>
      </c>
      <c r="Z27" s="317">
        <v>19</v>
      </c>
      <c r="AA27" s="317">
        <v>151.4</v>
      </c>
      <c r="AB27" s="317">
        <v>145.1</v>
      </c>
      <c r="AC27" s="312">
        <f>AA27-AB27</f>
        <v>6.300000000000011</v>
      </c>
      <c r="AD27" s="317">
        <v>20</v>
      </c>
      <c r="AE27" s="317">
        <v>155.6</v>
      </c>
      <c r="AF27" s="317">
        <v>145.4</v>
      </c>
      <c r="AG27" s="312">
        <f>AE27-AF27</f>
        <v>10.199999999999989</v>
      </c>
      <c r="AH27" s="141"/>
    </row>
    <row r="28" spans="1:34" ht="15" customHeight="1">
      <c r="A28" s="224" t="s">
        <v>566</v>
      </c>
      <c r="B28" s="236">
        <v>20.7</v>
      </c>
      <c r="C28" s="235">
        <v>154.4</v>
      </c>
      <c r="D28" s="235">
        <v>146.4</v>
      </c>
      <c r="E28" s="312">
        <f>C28-D28</f>
        <v>8</v>
      </c>
      <c r="F28" s="317">
        <v>19.8</v>
      </c>
      <c r="G28" s="317">
        <v>153.8</v>
      </c>
      <c r="H28" s="317">
        <v>145.9</v>
      </c>
      <c r="I28" s="312">
        <f>G28-H28</f>
        <v>7.900000000000006</v>
      </c>
      <c r="J28" s="318" t="s">
        <v>552</v>
      </c>
      <c r="K28" s="318" t="s">
        <v>552</v>
      </c>
      <c r="L28" s="318" t="s">
        <v>552</v>
      </c>
      <c r="M28" s="318" t="s">
        <v>552</v>
      </c>
      <c r="N28" s="317">
        <v>19.3</v>
      </c>
      <c r="O28" s="317">
        <v>151.1</v>
      </c>
      <c r="P28" s="317">
        <v>142.4</v>
      </c>
      <c r="Q28" s="312">
        <f>O28-P28</f>
        <v>8.699999999999989</v>
      </c>
      <c r="R28" s="317">
        <v>22.8</v>
      </c>
      <c r="S28" s="317">
        <v>175.7</v>
      </c>
      <c r="T28" s="317">
        <v>169</v>
      </c>
      <c r="U28" s="312">
        <f>S28-T28</f>
        <v>6.699999999999989</v>
      </c>
      <c r="V28" s="317">
        <v>18.6</v>
      </c>
      <c r="W28" s="317">
        <v>147.6</v>
      </c>
      <c r="X28" s="317">
        <v>138.7</v>
      </c>
      <c r="Y28" s="312">
        <f>W28-X28</f>
        <v>8.900000000000006</v>
      </c>
      <c r="Z28" s="317">
        <v>17.8</v>
      </c>
      <c r="AA28" s="317">
        <v>140.1</v>
      </c>
      <c r="AB28" s="317">
        <v>134.5</v>
      </c>
      <c r="AC28" s="312">
        <f>AA28-AB28</f>
        <v>5.599999999999994</v>
      </c>
      <c r="AD28" s="317">
        <v>19.3</v>
      </c>
      <c r="AE28" s="317">
        <v>151.4</v>
      </c>
      <c r="AF28" s="317">
        <v>141.1</v>
      </c>
      <c r="AG28" s="312">
        <f>AE28-AF28</f>
        <v>10.300000000000011</v>
      </c>
      <c r="AH28" s="141"/>
    </row>
    <row r="29" spans="1:33" ht="15" customHeight="1">
      <c r="A29" s="162"/>
      <c r="B29" s="236"/>
      <c r="C29" s="235"/>
      <c r="D29" s="239"/>
      <c r="E29" s="314"/>
      <c r="F29" s="319"/>
      <c r="G29" s="317"/>
      <c r="H29" s="319"/>
      <c r="I29" s="314"/>
      <c r="J29" s="319"/>
      <c r="K29" s="319"/>
      <c r="L29" s="319"/>
      <c r="M29" s="319"/>
      <c r="N29" s="319"/>
      <c r="O29" s="317"/>
      <c r="P29" s="319"/>
      <c r="Q29" s="314"/>
      <c r="R29" s="319"/>
      <c r="S29" s="317"/>
      <c r="T29" s="319"/>
      <c r="U29" s="314"/>
      <c r="V29" s="319"/>
      <c r="W29" s="317"/>
      <c r="X29" s="319"/>
      <c r="Y29" s="314"/>
      <c r="Z29" s="319"/>
      <c r="AA29" s="317"/>
      <c r="AB29" s="319"/>
      <c r="AC29" s="314"/>
      <c r="AD29" s="319"/>
      <c r="AE29" s="317"/>
      <c r="AF29" s="319"/>
      <c r="AG29" s="314"/>
    </row>
    <row r="30" spans="1:33" ht="15" customHeight="1">
      <c r="A30" s="48" t="s">
        <v>12</v>
      </c>
      <c r="B30" s="237"/>
      <c r="C30" s="238"/>
      <c r="D30" s="238"/>
      <c r="E30" s="313"/>
      <c r="F30" s="249"/>
      <c r="G30" s="249"/>
      <c r="H30" s="249"/>
      <c r="I30" s="313"/>
      <c r="J30" s="249"/>
      <c r="K30" s="249"/>
      <c r="L30" s="249"/>
      <c r="M30" s="249"/>
      <c r="N30" s="249"/>
      <c r="O30" s="249"/>
      <c r="P30" s="249"/>
      <c r="Q30" s="313"/>
      <c r="R30" s="249"/>
      <c r="S30" s="249"/>
      <c r="T30" s="249"/>
      <c r="U30" s="313"/>
      <c r="V30" s="249"/>
      <c r="W30" s="249"/>
      <c r="X30" s="249"/>
      <c r="Y30" s="313"/>
      <c r="Z30" s="249"/>
      <c r="AA30" s="249"/>
      <c r="AB30" s="249"/>
      <c r="AC30" s="313"/>
      <c r="AD30" s="249"/>
      <c r="AE30" s="249"/>
      <c r="AF30" s="249"/>
      <c r="AG30" s="313"/>
    </row>
    <row r="31" spans="1:34" ht="15" customHeight="1">
      <c r="A31" s="40" t="s">
        <v>554</v>
      </c>
      <c r="B31" s="236">
        <v>21</v>
      </c>
      <c r="C31" s="235">
        <v>166.2</v>
      </c>
      <c r="D31" s="235">
        <v>162.7</v>
      </c>
      <c r="E31" s="312">
        <f aca="true" t="shared" si="0" ref="E31:E48">C31-D31</f>
        <v>3.5</v>
      </c>
      <c r="F31" s="317">
        <v>19.7</v>
      </c>
      <c r="G31" s="317">
        <v>153.2</v>
      </c>
      <c r="H31" s="317">
        <v>147.2</v>
      </c>
      <c r="I31" s="312">
        <f aca="true" t="shared" si="1" ref="I31:I48">G31-H31</f>
        <v>6</v>
      </c>
      <c r="J31" s="318" t="s">
        <v>552</v>
      </c>
      <c r="K31" s="318" t="s">
        <v>552</v>
      </c>
      <c r="L31" s="318" t="s">
        <v>552</v>
      </c>
      <c r="M31" s="318" t="s">
        <v>552</v>
      </c>
      <c r="N31" s="317">
        <v>20.2</v>
      </c>
      <c r="O31" s="317">
        <v>156.7</v>
      </c>
      <c r="P31" s="317">
        <v>149.5</v>
      </c>
      <c r="Q31" s="312">
        <f aca="true" t="shared" si="2" ref="Q31:Q48">O31-P31</f>
        <v>7.199999999999989</v>
      </c>
      <c r="R31" s="317">
        <v>21.1</v>
      </c>
      <c r="S31" s="317">
        <v>154.1</v>
      </c>
      <c r="T31" s="317">
        <v>148.3</v>
      </c>
      <c r="U31" s="312">
        <f aca="true" t="shared" si="3" ref="U31:U48">S31-T31</f>
        <v>5.799999999999983</v>
      </c>
      <c r="V31" s="317">
        <v>19.8</v>
      </c>
      <c r="W31" s="317">
        <v>155.3</v>
      </c>
      <c r="X31" s="317">
        <v>146.7</v>
      </c>
      <c r="Y31" s="312">
        <f aca="true" t="shared" si="4" ref="Y31:Y48">W31-X31</f>
        <v>8.600000000000023</v>
      </c>
      <c r="Z31" s="317">
        <v>20.4</v>
      </c>
      <c r="AA31" s="317">
        <v>156.1</v>
      </c>
      <c r="AB31" s="317">
        <v>154.3</v>
      </c>
      <c r="AC31" s="312">
        <f aca="true" t="shared" si="5" ref="AC31:AC48">AA31-AB31</f>
        <v>1.799999999999983</v>
      </c>
      <c r="AD31" s="317">
        <v>20.1</v>
      </c>
      <c r="AE31" s="317">
        <v>157.7</v>
      </c>
      <c r="AF31" s="317">
        <v>148.7</v>
      </c>
      <c r="AG31" s="312">
        <f aca="true" t="shared" si="6" ref="AG31:AG48">AE31-AF31</f>
        <v>9</v>
      </c>
      <c r="AH31" s="141"/>
    </row>
    <row r="32" spans="1:34" ht="15" customHeight="1">
      <c r="A32" s="77">
        <v>15</v>
      </c>
      <c r="B32" s="236">
        <v>20.7</v>
      </c>
      <c r="C32" s="235">
        <v>161.3</v>
      </c>
      <c r="D32" s="235">
        <v>157.8</v>
      </c>
      <c r="E32" s="312">
        <f t="shared" si="0"/>
        <v>3.5</v>
      </c>
      <c r="F32" s="317">
        <v>19.6</v>
      </c>
      <c r="G32" s="317">
        <v>153.5</v>
      </c>
      <c r="H32" s="317">
        <v>147.2</v>
      </c>
      <c r="I32" s="312">
        <f t="shared" si="1"/>
        <v>6.300000000000011</v>
      </c>
      <c r="J32" s="318" t="s">
        <v>552</v>
      </c>
      <c r="K32" s="318" t="s">
        <v>552</v>
      </c>
      <c r="L32" s="318" t="s">
        <v>552</v>
      </c>
      <c r="M32" s="318" t="s">
        <v>552</v>
      </c>
      <c r="N32" s="317">
        <v>19.9</v>
      </c>
      <c r="O32" s="317">
        <v>156.7</v>
      </c>
      <c r="P32" s="317">
        <v>149.6</v>
      </c>
      <c r="Q32" s="312">
        <f t="shared" si="2"/>
        <v>7.099999999999994</v>
      </c>
      <c r="R32" s="317">
        <v>20.4</v>
      </c>
      <c r="S32" s="317">
        <v>148.3</v>
      </c>
      <c r="T32" s="317">
        <v>145.8</v>
      </c>
      <c r="U32" s="312">
        <f t="shared" si="3"/>
        <v>2.5</v>
      </c>
      <c r="V32" s="317">
        <v>19.7</v>
      </c>
      <c r="W32" s="317">
        <v>155.1</v>
      </c>
      <c r="X32" s="317">
        <v>146.3</v>
      </c>
      <c r="Y32" s="312">
        <f t="shared" si="4"/>
        <v>8.799999999999983</v>
      </c>
      <c r="Z32" s="317">
        <v>20.3</v>
      </c>
      <c r="AA32" s="317">
        <v>158.5</v>
      </c>
      <c r="AB32" s="317">
        <v>156.6</v>
      </c>
      <c r="AC32" s="312">
        <f t="shared" si="5"/>
        <v>1.9000000000000057</v>
      </c>
      <c r="AD32" s="317">
        <v>19.8</v>
      </c>
      <c r="AE32" s="317">
        <v>157.8</v>
      </c>
      <c r="AF32" s="317">
        <v>148.5</v>
      </c>
      <c r="AG32" s="312">
        <f t="shared" si="6"/>
        <v>9.300000000000011</v>
      </c>
      <c r="AH32" s="141"/>
    </row>
    <row r="33" spans="1:34" s="196" customFormat="1" ht="15" customHeight="1">
      <c r="A33" s="194">
        <v>16</v>
      </c>
      <c r="B33" s="218">
        <v>21.6</v>
      </c>
      <c r="C33" s="180">
        <v>171.2</v>
      </c>
      <c r="D33" s="180">
        <v>160.5</v>
      </c>
      <c r="E33" s="174">
        <f t="shared" si="0"/>
        <v>10.699999999999989</v>
      </c>
      <c r="F33" s="180">
        <v>19.6</v>
      </c>
      <c r="G33" s="180">
        <v>159</v>
      </c>
      <c r="H33" s="180">
        <v>148.8</v>
      </c>
      <c r="I33" s="174">
        <f t="shared" si="1"/>
        <v>10.199999999999989</v>
      </c>
      <c r="J33" s="220" t="s">
        <v>573</v>
      </c>
      <c r="K33" s="220" t="s">
        <v>573</v>
      </c>
      <c r="L33" s="220" t="s">
        <v>573</v>
      </c>
      <c r="M33" s="220" t="s">
        <v>573</v>
      </c>
      <c r="N33" s="180">
        <v>20.1</v>
      </c>
      <c r="O33" s="180">
        <v>160.7</v>
      </c>
      <c r="P33" s="180">
        <v>151</v>
      </c>
      <c r="Q33" s="174">
        <f t="shared" si="2"/>
        <v>9.699999999999989</v>
      </c>
      <c r="R33" s="180">
        <v>22.8</v>
      </c>
      <c r="S33" s="180">
        <v>177.6</v>
      </c>
      <c r="T33" s="180">
        <v>171.2</v>
      </c>
      <c r="U33" s="174">
        <f t="shared" si="3"/>
        <v>6.400000000000006</v>
      </c>
      <c r="V33" s="180">
        <v>19.3</v>
      </c>
      <c r="W33" s="180">
        <v>149.8</v>
      </c>
      <c r="X33" s="180">
        <v>142.9</v>
      </c>
      <c r="Y33" s="174">
        <f t="shared" si="4"/>
        <v>6.900000000000006</v>
      </c>
      <c r="Z33" s="180">
        <v>19.3</v>
      </c>
      <c r="AA33" s="180">
        <v>151.8</v>
      </c>
      <c r="AB33" s="180">
        <v>145.4</v>
      </c>
      <c r="AC33" s="174">
        <f t="shared" si="5"/>
        <v>6.400000000000006</v>
      </c>
      <c r="AD33" s="180">
        <v>20</v>
      </c>
      <c r="AE33" s="180">
        <v>163.2</v>
      </c>
      <c r="AF33" s="180">
        <v>150.6</v>
      </c>
      <c r="AG33" s="174">
        <f t="shared" si="6"/>
        <v>12.599999999999994</v>
      </c>
      <c r="AH33" s="180"/>
    </row>
    <row r="34" spans="1:33" ht="15" customHeight="1">
      <c r="A34" s="21"/>
      <c r="B34" s="237"/>
      <c r="C34" s="238"/>
      <c r="D34" s="238"/>
      <c r="E34" s="313"/>
      <c r="F34" s="249"/>
      <c r="G34" s="249"/>
      <c r="H34" s="249"/>
      <c r="I34" s="313"/>
      <c r="J34" s="249"/>
      <c r="K34" s="249"/>
      <c r="L34" s="249"/>
      <c r="M34" s="249"/>
      <c r="N34" s="249"/>
      <c r="O34" s="249"/>
      <c r="P34" s="249"/>
      <c r="Q34" s="313"/>
      <c r="R34" s="249"/>
      <c r="S34" s="249"/>
      <c r="T34" s="249"/>
      <c r="U34" s="313"/>
      <c r="V34" s="249"/>
      <c r="W34" s="249"/>
      <c r="X34" s="249"/>
      <c r="Y34" s="313"/>
      <c r="Z34" s="249"/>
      <c r="AA34" s="249"/>
      <c r="AB34" s="249"/>
      <c r="AC34" s="313"/>
      <c r="AD34" s="249"/>
      <c r="AE34" s="249"/>
      <c r="AF34" s="249"/>
      <c r="AG34" s="313"/>
    </row>
    <row r="35" spans="1:34" ht="15" customHeight="1">
      <c r="A35" s="35" t="s">
        <v>555</v>
      </c>
      <c r="B35" s="236">
        <v>20.4</v>
      </c>
      <c r="C35" s="235">
        <v>164.3</v>
      </c>
      <c r="D35" s="235">
        <v>153</v>
      </c>
      <c r="E35" s="312">
        <f t="shared" si="0"/>
        <v>11.300000000000011</v>
      </c>
      <c r="F35" s="317">
        <v>18.5</v>
      </c>
      <c r="G35" s="317">
        <v>149.6</v>
      </c>
      <c r="H35" s="317">
        <v>138.6</v>
      </c>
      <c r="I35" s="312">
        <f t="shared" si="1"/>
        <v>11</v>
      </c>
      <c r="J35" s="318" t="s">
        <v>552</v>
      </c>
      <c r="K35" s="318" t="s">
        <v>552</v>
      </c>
      <c r="L35" s="318" t="s">
        <v>552</v>
      </c>
      <c r="M35" s="318" t="s">
        <v>552</v>
      </c>
      <c r="N35" s="317">
        <v>18.6</v>
      </c>
      <c r="O35" s="317">
        <v>149</v>
      </c>
      <c r="P35" s="317">
        <v>139.7</v>
      </c>
      <c r="Q35" s="312">
        <f t="shared" si="2"/>
        <v>9.300000000000011</v>
      </c>
      <c r="R35" s="317">
        <v>22.4</v>
      </c>
      <c r="S35" s="317">
        <v>176.4</v>
      </c>
      <c r="T35" s="317">
        <v>169.9</v>
      </c>
      <c r="U35" s="312">
        <f t="shared" si="3"/>
        <v>6.5</v>
      </c>
      <c r="V35" s="317">
        <v>18.3</v>
      </c>
      <c r="W35" s="317">
        <v>145.2</v>
      </c>
      <c r="X35" s="317">
        <v>137.7</v>
      </c>
      <c r="Y35" s="312">
        <f t="shared" si="4"/>
        <v>7.5</v>
      </c>
      <c r="Z35" s="317">
        <v>17.9</v>
      </c>
      <c r="AA35" s="317">
        <v>139.4</v>
      </c>
      <c r="AB35" s="317">
        <v>135.2</v>
      </c>
      <c r="AC35" s="312">
        <f t="shared" si="5"/>
        <v>4.200000000000017</v>
      </c>
      <c r="AD35" s="317">
        <v>18</v>
      </c>
      <c r="AE35" s="317">
        <v>146.4</v>
      </c>
      <c r="AF35" s="317">
        <v>133.8</v>
      </c>
      <c r="AG35" s="312">
        <f t="shared" si="6"/>
        <v>12.599999999999994</v>
      </c>
      <c r="AH35" s="141"/>
    </row>
    <row r="36" spans="1:34" ht="15" customHeight="1">
      <c r="A36" s="224" t="s">
        <v>556</v>
      </c>
      <c r="B36" s="236">
        <v>21.8</v>
      </c>
      <c r="C36" s="235">
        <v>176.9</v>
      </c>
      <c r="D36" s="235">
        <v>164.1</v>
      </c>
      <c r="E36" s="312">
        <f t="shared" si="0"/>
        <v>12.800000000000011</v>
      </c>
      <c r="F36" s="317">
        <v>18.2</v>
      </c>
      <c r="G36" s="317">
        <v>147.6</v>
      </c>
      <c r="H36" s="317">
        <v>136.7</v>
      </c>
      <c r="I36" s="312">
        <f t="shared" si="1"/>
        <v>10.900000000000006</v>
      </c>
      <c r="J36" s="318" t="s">
        <v>552</v>
      </c>
      <c r="K36" s="318" t="s">
        <v>552</v>
      </c>
      <c r="L36" s="318" t="s">
        <v>552</v>
      </c>
      <c r="M36" s="318" t="s">
        <v>552</v>
      </c>
      <c r="N36" s="317">
        <v>19.6</v>
      </c>
      <c r="O36" s="317">
        <v>156.1</v>
      </c>
      <c r="P36" s="317">
        <v>147.8</v>
      </c>
      <c r="Q36" s="312">
        <f t="shared" si="2"/>
        <v>8.299999999999983</v>
      </c>
      <c r="R36" s="317">
        <v>21.5</v>
      </c>
      <c r="S36" s="317">
        <v>167</v>
      </c>
      <c r="T36" s="317">
        <v>163.3</v>
      </c>
      <c r="U36" s="312">
        <f t="shared" si="3"/>
        <v>3.6999999999999886</v>
      </c>
      <c r="V36" s="317">
        <v>18.8</v>
      </c>
      <c r="W36" s="317">
        <v>144.5</v>
      </c>
      <c r="X36" s="317">
        <v>137.6</v>
      </c>
      <c r="Y36" s="312">
        <f t="shared" si="4"/>
        <v>6.900000000000006</v>
      </c>
      <c r="Z36" s="317">
        <v>18.1</v>
      </c>
      <c r="AA36" s="317">
        <v>141.1</v>
      </c>
      <c r="AB36" s="317">
        <v>136.7</v>
      </c>
      <c r="AC36" s="312">
        <f t="shared" si="5"/>
        <v>4.400000000000006</v>
      </c>
      <c r="AD36" s="317">
        <v>19.9</v>
      </c>
      <c r="AE36" s="317">
        <v>162</v>
      </c>
      <c r="AF36" s="317">
        <v>150.3</v>
      </c>
      <c r="AG36" s="312">
        <f t="shared" si="6"/>
        <v>11.699999999999989</v>
      </c>
      <c r="AH36" s="141"/>
    </row>
    <row r="37" spans="1:34" ht="15" customHeight="1">
      <c r="A37" s="224" t="s">
        <v>557</v>
      </c>
      <c r="B37" s="236">
        <v>21.1</v>
      </c>
      <c r="C37" s="235">
        <v>171.1</v>
      </c>
      <c r="D37" s="235">
        <v>157.8</v>
      </c>
      <c r="E37" s="312">
        <f t="shared" si="0"/>
        <v>13.299999999999983</v>
      </c>
      <c r="F37" s="317">
        <v>21.3</v>
      </c>
      <c r="G37" s="317">
        <v>175</v>
      </c>
      <c r="H37" s="317">
        <v>163.8</v>
      </c>
      <c r="I37" s="312">
        <f t="shared" si="1"/>
        <v>11.199999999999989</v>
      </c>
      <c r="J37" s="318" t="s">
        <v>552</v>
      </c>
      <c r="K37" s="318" t="s">
        <v>552</v>
      </c>
      <c r="L37" s="318" t="s">
        <v>552</v>
      </c>
      <c r="M37" s="318" t="s">
        <v>552</v>
      </c>
      <c r="N37" s="317">
        <v>21.3</v>
      </c>
      <c r="O37" s="317">
        <v>171</v>
      </c>
      <c r="P37" s="317">
        <v>161.4</v>
      </c>
      <c r="Q37" s="312">
        <f t="shared" si="2"/>
        <v>9.599999999999994</v>
      </c>
      <c r="R37" s="317">
        <v>22.9</v>
      </c>
      <c r="S37" s="317">
        <v>177.8</v>
      </c>
      <c r="T37" s="317">
        <v>171.9</v>
      </c>
      <c r="U37" s="312">
        <f t="shared" si="3"/>
        <v>5.900000000000006</v>
      </c>
      <c r="V37" s="317">
        <v>21.3</v>
      </c>
      <c r="W37" s="317">
        <v>167.3</v>
      </c>
      <c r="X37" s="317">
        <v>160.7</v>
      </c>
      <c r="Y37" s="312">
        <f t="shared" si="4"/>
        <v>6.600000000000023</v>
      </c>
      <c r="Z37" s="317">
        <v>21.7</v>
      </c>
      <c r="AA37" s="317">
        <v>171.3</v>
      </c>
      <c r="AB37" s="317">
        <v>164.2</v>
      </c>
      <c r="AC37" s="312">
        <f t="shared" si="5"/>
        <v>7.100000000000023</v>
      </c>
      <c r="AD37" s="317">
        <v>20.7</v>
      </c>
      <c r="AE37" s="317">
        <v>170.1</v>
      </c>
      <c r="AF37" s="317">
        <v>157.8</v>
      </c>
      <c r="AG37" s="312">
        <f t="shared" si="6"/>
        <v>12.299999999999983</v>
      </c>
      <c r="AH37" s="141"/>
    </row>
    <row r="38" spans="1:34" ht="15" customHeight="1">
      <c r="A38" s="224" t="s">
        <v>558</v>
      </c>
      <c r="B38" s="236">
        <v>22.3</v>
      </c>
      <c r="C38" s="235">
        <v>173</v>
      </c>
      <c r="D38" s="235">
        <v>162</v>
      </c>
      <c r="E38" s="312">
        <f t="shared" si="0"/>
        <v>11</v>
      </c>
      <c r="F38" s="317">
        <v>21</v>
      </c>
      <c r="G38" s="317">
        <v>169.2</v>
      </c>
      <c r="H38" s="317">
        <v>159.6</v>
      </c>
      <c r="I38" s="312">
        <f t="shared" si="1"/>
        <v>9.599999999999994</v>
      </c>
      <c r="J38" s="318" t="s">
        <v>552</v>
      </c>
      <c r="K38" s="318" t="s">
        <v>552</v>
      </c>
      <c r="L38" s="318" t="s">
        <v>552</v>
      </c>
      <c r="M38" s="318" t="s">
        <v>552</v>
      </c>
      <c r="N38" s="317">
        <v>20.7</v>
      </c>
      <c r="O38" s="317">
        <v>166</v>
      </c>
      <c r="P38" s="317">
        <v>155.1</v>
      </c>
      <c r="Q38" s="312">
        <f t="shared" si="2"/>
        <v>10.900000000000006</v>
      </c>
      <c r="R38" s="317">
        <v>22.5</v>
      </c>
      <c r="S38" s="317">
        <v>175.2</v>
      </c>
      <c r="T38" s="317">
        <v>168.6</v>
      </c>
      <c r="U38" s="312">
        <f t="shared" si="3"/>
        <v>6.599999999999994</v>
      </c>
      <c r="V38" s="317">
        <v>20.3</v>
      </c>
      <c r="W38" s="317">
        <v>154</v>
      </c>
      <c r="X38" s="317">
        <v>147.5</v>
      </c>
      <c r="Y38" s="312">
        <f t="shared" si="4"/>
        <v>6.5</v>
      </c>
      <c r="Z38" s="317">
        <v>20.4</v>
      </c>
      <c r="AA38" s="317">
        <v>163.6</v>
      </c>
      <c r="AB38" s="317">
        <v>153.9</v>
      </c>
      <c r="AC38" s="312">
        <f t="shared" si="5"/>
        <v>9.699999999999989</v>
      </c>
      <c r="AD38" s="317">
        <v>20.5</v>
      </c>
      <c r="AE38" s="317">
        <v>168</v>
      </c>
      <c r="AF38" s="317">
        <v>154.4</v>
      </c>
      <c r="AG38" s="312">
        <f t="shared" si="6"/>
        <v>13.599999999999994</v>
      </c>
      <c r="AH38" s="141"/>
    </row>
    <row r="39" spans="1:33" ht="15" customHeight="1">
      <c r="A39" s="40"/>
      <c r="B39" s="237"/>
      <c r="C39" s="238"/>
      <c r="D39" s="238"/>
      <c r="E39" s="313"/>
      <c r="F39" s="249"/>
      <c r="G39" s="249"/>
      <c r="H39" s="249"/>
      <c r="I39" s="313"/>
      <c r="J39" s="249"/>
      <c r="K39" s="249"/>
      <c r="L39" s="249"/>
      <c r="M39" s="249"/>
      <c r="N39" s="249"/>
      <c r="O39" s="249"/>
      <c r="P39" s="249"/>
      <c r="Q39" s="313"/>
      <c r="R39" s="249"/>
      <c r="S39" s="249"/>
      <c r="T39" s="249"/>
      <c r="U39" s="313"/>
      <c r="V39" s="249"/>
      <c r="W39" s="249"/>
      <c r="X39" s="249"/>
      <c r="Y39" s="313"/>
      <c r="Z39" s="249"/>
      <c r="AA39" s="249"/>
      <c r="AB39" s="249"/>
      <c r="AC39" s="313"/>
      <c r="AD39" s="249"/>
      <c r="AE39" s="249"/>
      <c r="AF39" s="249"/>
      <c r="AG39" s="313"/>
    </row>
    <row r="40" spans="1:34" ht="15" customHeight="1">
      <c r="A40" s="224" t="s">
        <v>559</v>
      </c>
      <c r="B40" s="236">
        <v>20.6</v>
      </c>
      <c r="C40" s="235">
        <v>161.2</v>
      </c>
      <c r="D40" s="235">
        <v>151.4</v>
      </c>
      <c r="E40" s="312">
        <f t="shared" si="0"/>
        <v>9.799999999999983</v>
      </c>
      <c r="F40" s="317">
        <v>17.8</v>
      </c>
      <c r="G40" s="317">
        <v>145.8</v>
      </c>
      <c r="H40" s="317">
        <v>136</v>
      </c>
      <c r="I40" s="312">
        <f t="shared" si="1"/>
        <v>9.800000000000011</v>
      </c>
      <c r="J40" s="318" t="s">
        <v>552</v>
      </c>
      <c r="K40" s="318" t="s">
        <v>552</v>
      </c>
      <c r="L40" s="318" t="s">
        <v>552</v>
      </c>
      <c r="M40" s="318" t="s">
        <v>552</v>
      </c>
      <c r="N40" s="317">
        <v>19</v>
      </c>
      <c r="O40" s="317">
        <v>153.2</v>
      </c>
      <c r="P40" s="317">
        <v>142.7</v>
      </c>
      <c r="Q40" s="312">
        <f t="shared" si="2"/>
        <v>10.5</v>
      </c>
      <c r="R40" s="317">
        <v>23</v>
      </c>
      <c r="S40" s="317">
        <v>179.3</v>
      </c>
      <c r="T40" s="317">
        <v>172.4</v>
      </c>
      <c r="U40" s="312">
        <f t="shared" si="3"/>
        <v>6.900000000000006</v>
      </c>
      <c r="V40" s="317">
        <v>18.1</v>
      </c>
      <c r="W40" s="317">
        <v>140.1</v>
      </c>
      <c r="X40" s="317">
        <v>131.8</v>
      </c>
      <c r="Y40" s="312">
        <f t="shared" si="4"/>
        <v>8.299999999999983</v>
      </c>
      <c r="Z40" s="317">
        <v>17.6</v>
      </c>
      <c r="AA40" s="317">
        <v>142.4</v>
      </c>
      <c r="AB40" s="317">
        <v>133.9</v>
      </c>
      <c r="AC40" s="312">
        <f t="shared" si="5"/>
        <v>8.5</v>
      </c>
      <c r="AD40" s="317">
        <v>18.8</v>
      </c>
      <c r="AE40" s="317">
        <v>155.1</v>
      </c>
      <c r="AF40" s="317">
        <v>142.2</v>
      </c>
      <c r="AG40" s="312">
        <f t="shared" si="6"/>
        <v>12.900000000000006</v>
      </c>
      <c r="AH40" s="141"/>
    </row>
    <row r="41" spans="1:34" ht="15" customHeight="1">
      <c r="A41" s="224" t="s">
        <v>560</v>
      </c>
      <c r="B41" s="236">
        <v>21.8</v>
      </c>
      <c r="C41" s="235">
        <v>172.7</v>
      </c>
      <c r="D41" s="235">
        <v>162.9</v>
      </c>
      <c r="E41" s="312">
        <f t="shared" si="0"/>
        <v>9.799999999999983</v>
      </c>
      <c r="F41" s="317">
        <v>20.6</v>
      </c>
      <c r="G41" s="317">
        <v>168.6</v>
      </c>
      <c r="H41" s="317">
        <v>158.7</v>
      </c>
      <c r="I41" s="312">
        <f t="shared" si="1"/>
        <v>9.900000000000006</v>
      </c>
      <c r="J41" s="318" t="s">
        <v>552</v>
      </c>
      <c r="K41" s="318" t="s">
        <v>552</v>
      </c>
      <c r="L41" s="318" t="s">
        <v>552</v>
      </c>
      <c r="M41" s="318" t="s">
        <v>552</v>
      </c>
      <c r="N41" s="317">
        <v>21.1</v>
      </c>
      <c r="O41" s="317">
        <v>168.4</v>
      </c>
      <c r="P41" s="317">
        <v>158.7</v>
      </c>
      <c r="Q41" s="312">
        <f t="shared" si="2"/>
        <v>9.700000000000017</v>
      </c>
      <c r="R41" s="317">
        <v>23</v>
      </c>
      <c r="S41" s="317">
        <v>177.5</v>
      </c>
      <c r="T41" s="317">
        <v>170.5</v>
      </c>
      <c r="U41" s="312">
        <f t="shared" si="3"/>
        <v>7</v>
      </c>
      <c r="V41" s="317">
        <v>20.8</v>
      </c>
      <c r="W41" s="317">
        <v>161.5</v>
      </c>
      <c r="X41" s="317">
        <v>153.8</v>
      </c>
      <c r="Y41" s="312">
        <f t="shared" si="4"/>
        <v>7.699999999999989</v>
      </c>
      <c r="Z41" s="317">
        <v>21</v>
      </c>
      <c r="AA41" s="317">
        <v>163.6</v>
      </c>
      <c r="AB41" s="317">
        <v>156.6</v>
      </c>
      <c r="AC41" s="312">
        <f t="shared" si="5"/>
        <v>7</v>
      </c>
      <c r="AD41" s="317">
        <v>20.9</v>
      </c>
      <c r="AE41" s="317">
        <v>170.4</v>
      </c>
      <c r="AF41" s="317">
        <v>158.3</v>
      </c>
      <c r="AG41" s="312">
        <f t="shared" si="6"/>
        <v>12.099999999999994</v>
      </c>
      <c r="AH41" s="141"/>
    </row>
    <row r="42" spans="1:34" ht="15" customHeight="1">
      <c r="A42" s="224" t="s">
        <v>561</v>
      </c>
      <c r="B42" s="236">
        <v>22.3</v>
      </c>
      <c r="C42" s="235">
        <v>175.9</v>
      </c>
      <c r="D42" s="235">
        <v>165.2</v>
      </c>
      <c r="E42" s="312">
        <f t="shared" si="0"/>
        <v>10.700000000000017</v>
      </c>
      <c r="F42" s="317">
        <v>20.4</v>
      </c>
      <c r="G42" s="317">
        <v>164.1</v>
      </c>
      <c r="H42" s="317">
        <v>154.3</v>
      </c>
      <c r="I42" s="312">
        <f t="shared" si="1"/>
        <v>9.799999999999983</v>
      </c>
      <c r="J42" s="318" t="s">
        <v>552</v>
      </c>
      <c r="K42" s="318" t="s">
        <v>552</v>
      </c>
      <c r="L42" s="318" t="s">
        <v>552</v>
      </c>
      <c r="M42" s="318" t="s">
        <v>552</v>
      </c>
      <c r="N42" s="317">
        <v>20.8</v>
      </c>
      <c r="O42" s="317">
        <v>164.8</v>
      </c>
      <c r="P42" s="317">
        <v>155.4</v>
      </c>
      <c r="Q42" s="312">
        <f t="shared" si="2"/>
        <v>9.400000000000006</v>
      </c>
      <c r="R42" s="317">
        <v>22.6</v>
      </c>
      <c r="S42" s="317">
        <v>174.3</v>
      </c>
      <c r="T42" s="317">
        <v>168.2</v>
      </c>
      <c r="U42" s="312">
        <f t="shared" si="3"/>
        <v>6.100000000000023</v>
      </c>
      <c r="V42" s="317">
        <v>19.9</v>
      </c>
      <c r="W42" s="317">
        <v>152.6</v>
      </c>
      <c r="X42" s="317">
        <v>145.7</v>
      </c>
      <c r="Y42" s="312">
        <f t="shared" si="4"/>
        <v>6.900000000000006</v>
      </c>
      <c r="Z42" s="317">
        <v>20.3</v>
      </c>
      <c r="AA42" s="317">
        <v>158.5</v>
      </c>
      <c r="AB42" s="317">
        <v>152</v>
      </c>
      <c r="AC42" s="312">
        <f t="shared" si="5"/>
        <v>6.5</v>
      </c>
      <c r="AD42" s="317">
        <v>20.8</v>
      </c>
      <c r="AE42" s="317">
        <v>169</v>
      </c>
      <c r="AF42" s="317">
        <v>156.8</v>
      </c>
      <c r="AG42" s="312">
        <f t="shared" si="6"/>
        <v>12.199999999999989</v>
      </c>
      <c r="AH42" s="141"/>
    </row>
    <row r="43" spans="1:34" ht="15" customHeight="1">
      <c r="A43" s="224" t="s">
        <v>562</v>
      </c>
      <c r="B43" s="236">
        <v>21.8</v>
      </c>
      <c r="C43" s="235">
        <v>173.6</v>
      </c>
      <c r="D43" s="235">
        <v>162.9</v>
      </c>
      <c r="E43" s="312">
        <f t="shared" si="0"/>
        <v>10.699999999999989</v>
      </c>
      <c r="F43" s="317">
        <v>19.7</v>
      </c>
      <c r="G43" s="317">
        <v>157.1</v>
      </c>
      <c r="H43" s="317">
        <v>146.9</v>
      </c>
      <c r="I43" s="312">
        <f t="shared" si="1"/>
        <v>10.199999999999989</v>
      </c>
      <c r="J43" s="318" t="s">
        <v>552</v>
      </c>
      <c r="K43" s="318" t="s">
        <v>552</v>
      </c>
      <c r="L43" s="318" t="s">
        <v>552</v>
      </c>
      <c r="M43" s="318" t="s">
        <v>552</v>
      </c>
      <c r="N43" s="317">
        <v>20.2</v>
      </c>
      <c r="O43" s="317">
        <v>159.8</v>
      </c>
      <c r="P43" s="317">
        <v>150.9</v>
      </c>
      <c r="Q43" s="312">
        <f t="shared" si="2"/>
        <v>8.900000000000006</v>
      </c>
      <c r="R43" s="317">
        <v>23</v>
      </c>
      <c r="S43" s="317">
        <v>179.6</v>
      </c>
      <c r="T43" s="317">
        <v>172.4</v>
      </c>
      <c r="U43" s="312">
        <f t="shared" si="3"/>
        <v>7.199999999999989</v>
      </c>
      <c r="V43" s="317">
        <v>20</v>
      </c>
      <c r="W43" s="317">
        <v>150.7</v>
      </c>
      <c r="X43" s="317">
        <v>145.5</v>
      </c>
      <c r="Y43" s="312">
        <f t="shared" si="4"/>
        <v>5.199999999999989</v>
      </c>
      <c r="Z43" s="317">
        <v>18.7</v>
      </c>
      <c r="AA43" s="317">
        <v>142.3</v>
      </c>
      <c r="AB43" s="317">
        <v>137.9</v>
      </c>
      <c r="AC43" s="312">
        <f t="shared" si="5"/>
        <v>4.400000000000006</v>
      </c>
      <c r="AD43" s="317">
        <v>20.3</v>
      </c>
      <c r="AE43" s="317">
        <v>165</v>
      </c>
      <c r="AF43" s="317">
        <v>152.8</v>
      </c>
      <c r="AG43" s="312">
        <f t="shared" si="6"/>
        <v>12.199999999999989</v>
      </c>
      <c r="AH43" s="141"/>
    </row>
    <row r="44" spans="1:34" ht="15" customHeight="1">
      <c r="A44" s="40"/>
      <c r="B44" s="237"/>
      <c r="C44" s="238"/>
      <c r="D44" s="238"/>
      <c r="E44" s="313"/>
      <c r="F44" s="249"/>
      <c r="G44" s="249"/>
      <c r="H44" s="249"/>
      <c r="I44" s="313"/>
      <c r="J44" s="249"/>
      <c r="K44" s="249"/>
      <c r="L44" s="249"/>
      <c r="M44" s="249"/>
      <c r="N44" s="249"/>
      <c r="O44" s="249"/>
      <c r="P44" s="249"/>
      <c r="Q44" s="313"/>
      <c r="R44" s="249"/>
      <c r="S44" s="249"/>
      <c r="T44" s="249"/>
      <c r="U44" s="313"/>
      <c r="V44" s="249"/>
      <c r="W44" s="249"/>
      <c r="X44" s="249"/>
      <c r="Y44" s="313"/>
      <c r="Z44" s="249"/>
      <c r="AA44" s="249"/>
      <c r="AB44" s="249"/>
      <c r="AC44" s="313"/>
      <c r="AD44" s="249"/>
      <c r="AE44" s="249"/>
      <c r="AF44" s="249"/>
      <c r="AG44" s="313"/>
      <c r="AH44" s="10"/>
    </row>
    <row r="45" spans="1:34" ht="15" customHeight="1">
      <c r="A45" s="224" t="s">
        <v>563</v>
      </c>
      <c r="B45" s="236">
        <v>21.8</v>
      </c>
      <c r="C45" s="235">
        <v>171.8</v>
      </c>
      <c r="D45" s="235">
        <v>162.5</v>
      </c>
      <c r="E45" s="312">
        <f t="shared" si="0"/>
        <v>9.300000000000011</v>
      </c>
      <c r="F45" s="317">
        <v>19</v>
      </c>
      <c r="G45" s="317">
        <v>153.5</v>
      </c>
      <c r="H45" s="317">
        <v>143.9</v>
      </c>
      <c r="I45" s="312">
        <f t="shared" si="1"/>
        <v>9.599999999999994</v>
      </c>
      <c r="J45" s="318" t="s">
        <v>552</v>
      </c>
      <c r="K45" s="318" t="s">
        <v>552</v>
      </c>
      <c r="L45" s="318" t="s">
        <v>552</v>
      </c>
      <c r="M45" s="318" t="s">
        <v>552</v>
      </c>
      <c r="N45" s="317">
        <v>19.9</v>
      </c>
      <c r="O45" s="317">
        <v>158.6</v>
      </c>
      <c r="P45" s="317">
        <v>149</v>
      </c>
      <c r="Q45" s="312">
        <f t="shared" si="2"/>
        <v>9.599999999999994</v>
      </c>
      <c r="R45" s="317">
        <v>22.3</v>
      </c>
      <c r="S45" s="317">
        <v>174.4</v>
      </c>
      <c r="T45" s="317">
        <v>168</v>
      </c>
      <c r="U45" s="312">
        <f t="shared" si="3"/>
        <v>6.400000000000006</v>
      </c>
      <c r="V45" s="317">
        <v>19.2</v>
      </c>
      <c r="W45" s="317">
        <v>145.8</v>
      </c>
      <c r="X45" s="317">
        <v>139.8</v>
      </c>
      <c r="Y45" s="312">
        <f t="shared" si="4"/>
        <v>6</v>
      </c>
      <c r="Z45" s="317">
        <v>19.3</v>
      </c>
      <c r="AA45" s="317">
        <v>152.5</v>
      </c>
      <c r="AB45" s="317">
        <v>146.2</v>
      </c>
      <c r="AC45" s="312">
        <f t="shared" si="5"/>
        <v>6.300000000000011</v>
      </c>
      <c r="AD45" s="317">
        <v>19.8</v>
      </c>
      <c r="AE45" s="317">
        <v>161.5</v>
      </c>
      <c r="AF45" s="317">
        <v>148.7</v>
      </c>
      <c r="AG45" s="312">
        <f t="shared" si="6"/>
        <v>12.800000000000011</v>
      </c>
      <c r="AH45" s="141"/>
    </row>
    <row r="46" spans="1:34" ht="15" customHeight="1">
      <c r="A46" s="224" t="s">
        <v>564</v>
      </c>
      <c r="B46" s="236">
        <v>21.3</v>
      </c>
      <c r="C46" s="235">
        <v>166.2</v>
      </c>
      <c r="D46" s="235">
        <v>157.4</v>
      </c>
      <c r="E46" s="312">
        <f t="shared" si="0"/>
        <v>8.799999999999983</v>
      </c>
      <c r="F46" s="317">
        <v>19.3</v>
      </c>
      <c r="G46" s="317">
        <v>155.6</v>
      </c>
      <c r="H46" s="317">
        <v>145.9</v>
      </c>
      <c r="I46" s="312">
        <f t="shared" si="1"/>
        <v>9.699999999999989</v>
      </c>
      <c r="J46" s="318" t="s">
        <v>552</v>
      </c>
      <c r="K46" s="318" t="s">
        <v>552</v>
      </c>
      <c r="L46" s="318" t="s">
        <v>552</v>
      </c>
      <c r="M46" s="318" t="s">
        <v>552</v>
      </c>
      <c r="N46" s="317">
        <v>20.1</v>
      </c>
      <c r="O46" s="317">
        <v>161.9</v>
      </c>
      <c r="P46" s="317">
        <v>151.5</v>
      </c>
      <c r="Q46" s="312">
        <f t="shared" si="2"/>
        <v>10.400000000000006</v>
      </c>
      <c r="R46" s="317">
        <v>23.6</v>
      </c>
      <c r="S46" s="317">
        <v>184.1</v>
      </c>
      <c r="T46" s="317">
        <v>176.7</v>
      </c>
      <c r="U46" s="312">
        <f t="shared" si="3"/>
        <v>7.400000000000006</v>
      </c>
      <c r="V46" s="317">
        <v>18.8</v>
      </c>
      <c r="W46" s="317">
        <v>149.8</v>
      </c>
      <c r="X46" s="317">
        <v>141.4</v>
      </c>
      <c r="Y46" s="312">
        <f t="shared" si="4"/>
        <v>8.400000000000006</v>
      </c>
      <c r="Z46" s="317">
        <v>19.5</v>
      </c>
      <c r="AA46" s="317">
        <v>154</v>
      </c>
      <c r="AB46" s="317">
        <v>147.2</v>
      </c>
      <c r="AC46" s="312">
        <f t="shared" si="5"/>
        <v>6.800000000000011</v>
      </c>
      <c r="AD46" s="317">
        <v>19.9</v>
      </c>
      <c r="AE46" s="317">
        <v>163.9</v>
      </c>
      <c r="AF46" s="317">
        <v>150.7</v>
      </c>
      <c r="AG46" s="312">
        <f t="shared" si="6"/>
        <v>13.200000000000017</v>
      </c>
      <c r="AH46" s="141"/>
    </row>
    <row r="47" spans="1:34" ht="15" customHeight="1">
      <c r="A47" s="224" t="s">
        <v>565</v>
      </c>
      <c r="B47" s="236">
        <v>21.9</v>
      </c>
      <c r="C47" s="235">
        <v>173.3</v>
      </c>
      <c r="D47" s="235">
        <v>164</v>
      </c>
      <c r="E47" s="312">
        <f t="shared" si="0"/>
        <v>9.300000000000011</v>
      </c>
      <c r="F47" s="317">
        <v>19.3</v>
      </c>
      <c r="G47" s="317">
        <v>156.6</v>
      </c>
      <c r="H47" s="317">
        <v>145.8</v>
      </c>
      <c r="I47" s="312">
        <f t="shared" si="1"/>
        <v>10.799999999999983</v>
      </c>
      <c r="J47" s="318" t="s">
        <v>552</v>
      </c>
      <c r="K47" s="318" t="s">
        <v>552</v>
      </c>
      <c r="L47" s="318" t="s">
        <v>552</v>
      </c>
      <c r="M47" s="318" t="s">
        <v>552</v>
      </c>
      <c r="N47" s="317">
        <v>20.1</v>
      </c>
      <c r="O47" s="317">
        <v>161.2</v>
      </c>
      <c r="P47" s="317">
        <v>151.6</v>
      </c>
      <c r="Q47" s="312">
        <f t="shared" si="2"/>
        <v>9.599999999999994</v>
      </c>
      <c r="R47" s="317">
        <v>23.5</v>
      </c>
      <c r="S47" s="317">
        <v>184.5</v>
      </c>
      <c r="T47" s="317">
        <v>177.3</v>
      </c>
      <c r="U47" s="312">
        <f t="shared" si="3"/>
        <v>7.199999999999989</v>
      </c>
      <c r="V47" s="317">
        <v>18.1</v>
      </c>
      <c r="W47" s="317">
        <v>141.7</v>
      </c>
      <c r="X47" s="317">
        <v>135.9</v>
      </c>
      <c r="Y47" s="312">
        <f t="shared" si="4"/>
        <v>5.799999999999983</v>
      </c>
      <c r="Z47" s="317">
        <v>19.3</v>
      </c>
      <c r="AA47" s="317">
        <v>151.8</v>
      </c>
      <c r="AB47" s="317">
        <v>145.6</v>
      </c>
      <c r="AC47" s="312">
        <f t="shared" si="5"/>
        <v>6.200000000000017</v>
      </c>
      <c r="AD47" s="317">
        <v>20.3</v>
      </c>
      <c r="AE47" s="317">
        <v>165.8</v>
      </c>
      <c r="AF47" s="317">
        <v>153</v>
      </c>
      <c r="AG47" s="312">
        <f t="shared" si="6"/>
        <v>12.800000000000011</v>
      </c>
      <c r="AH47" s="141"/>
    </row>
    <row r="48" spans="1:34" ht="15" customHeight="1">
      <c r="A48" s="224" t="s">
        <v>566</v>
      </c>
      <c r="B48" s="236">
        <v>21.7</v>
      </c>
      <c r="C48" s="235">
        <v>173.9</v>
      </c>
      <c r="D48" s="235">
        <v>162.6</v>
      </c>
      <c r="E48" s="312">
        <f t="shared" si="0"/>
        <v>11.300000000000011</v>
      </c>
      <c r="F48" s="317">
        <v>20.2</v>
      </c>
      <c r="G48" s="317">
        <v>164.6</v>
      </c>
      <c r="H48" s="317">
        <v>154.7</v>
      </c>
      <c r="I48" s="312">
        <f t="shared" si="1"/>
        <v>9.900000000000006</v>
      </c>
      <c r="J48" s="318" t="s">
        <v>552</v>
      </c>
      <c r="K48" s="318" t="s">
        <v>552</v>
      </c>
      <c r="L48" s="318" t="s">
        <v>552</v>
      </c>
      <c r="M48" s="318" t="s">
        <v>552</v>
      </c>
      <c r="N48" s="317">
        <v>19.6</v>
      </c>
      <c r="O48" s="317">
        <v>157.9</v>
      </c>
      <c r="P48" s="317">
        <v>148.1</v>
      </c>
      <c r="Q48" s="312">
        <f t="shared" si="2"/>
        <v>9.800000000000011</v>
      </c>
      <c r="R48" s="317">
        <v>23.7</v>
      </c>
      <c r="S48" s="317">
        <v>184.8</v>
      </c>
      <c r="T48" s="317">
        <v>177.6</v>
      </c>
      <c r="U48" s="312">
        <f t="shared" si="3"/>
        <v>7.200000000000017</v>
      </c>
      <c r="V48" s="317">
        <v>18.4</v>
      </c>
      <c r="W48" s="317">
        <v>145.8</v>
      </c>
      <c r="X48" s="317">
        <v>139.1</v>
      </c>
      <c r="Y48" s="312">
        <f t="shared" si="4"/>
        <v>6.700000000000017</v>
      </c>
      <c r="Z48" s="317">
        <v>18</v>
      </c>
      <c r="AA48" s="317">
        <v>141.7</v>
      </c>
      <c r="AB48" s="317">
        <v>136</v>
      </c>
      <c r="AC48" s="312">
        <f t="shared" si="5"/>
        <v>5.699999999999989</v>
      </c>
      <c r="AD48" s="317">
        <v>19.7</v>
      </c>
      <c r="AE48" s="317">
        <v>161.5</v>
      </c>
      <c r="AF48" s="317">
        <v>148.5</v>
      </c>
      <c r="AG48" s="312">
        <f t="shared" si="6"/>
        <v>13</v>
      </c>
      <c r="AH48" s="141"/>
    </row>
    <row r="49" spans="1:33" ht="15" customHeight="1">
      <c r="A49" s="162"/>
      <c r="B49" s="236"/>
      <c r="C49" s="235"/>
      <c r="D49" s="239"/>
      <c r="E49" s="314"/>
      <c r="F49" s="319"/>
      <c r="G49" s="317"/>
      <c r="H49" s="319"/>
      <c r="I49" s="314"/>
      <c r="J49" s="319"/>
      <c r="K49" s="319"/>
      <c r="L49" s="319"/>
      <c r="M49" s="319"/>
      <c r="N49" s="319"/>
      <c r="O49" s="317"/>
      <c r="P49" s="319"/>
      <c r="Q49" s="314"/>
      <c r="R49" s="319"/>
      <c r="S49" s="317"/>
      <c r="T49" s="319"/>
      <c r="U49" s="314"/>
      <c r="V49" s="319"/>
      <c r="W49" s="317"/>
      <c r="X49" s="319"/>
      <c r="Y49" s="314"/>
      <c r="Z49" s="319"/>
      <c r="AA49" s="317"/>
      <c r="AB49" s="319"/>
      <c r="AC49" s="314"/>
      <c r="AD49" s="319"/>
      <c r="AE49" s="317"/>
      <c r="AF49" s="319"/>
      <c r="AG49" s="314"/>
    </row>
    <row r="50" spans="1:33" ht="15" customHeight="1">
      <c r="A50" s="48" t="s">
        <v>13</v>
      </c>
      <c r="B50" s="237"/>
      <c r="C50" s="238"/>
      <c r="D50" s="238"/>
      <c r="E50" s="313"/>
      <c r="F50" s="249"/>
      <c r="G50" s="249"/>
      <c r="H50" s="249"/>
      <c r="I50" s="313"/>
      <c r="J50" s="249"/>
      <c r="K50" s="249"/>
      <c r="L50" s="249"/>
      <c r="M50" s="249"/>
      <c r="N50" s="249"/>
      <c r="O50" s="249"/>
      <c r="P50" s="249"/>
      <c r="Q50" s="313"/>
      <c r="R50" s="249"/>
      <c r="S50" s="249"/>
      <c r="T50" s="249"/>
      <c r="U50" s="313"/>
      <c r="V50" s="249"/>
      <c r="W50" s="249"/>
      <c r="X50" s="249"/>
      <c r="Y50" s="313"/>
      <c r="Z50" s="249"/>
      <c r="AA50" s="249"/>
      <c r="AB50" s="249"/>
      <c r="AC50" s="313"/>
      <c r="AD50" s="249"/>
      <c r="AE50" s="249"/>
      <c r="AF50" s="249"/>
      <c r="AG50" s="313"/>
    </row>
    <row r="51" spans="1:34" ht="15" customHeight="1">
      <c r="A51" s="40" t="s">
        <v>554</v>
      </c>
      <c r="B51" s="236">
        <v>21</v>
      </c>
      <c r="C51" s="235">
        <v>146.7</v>
      </c>
      <c r="D51" s="235">
        <v>142.4</v>
      </c>
      <c r="E51" s="312">
        <f>C51-D51</f>
        <v>4.299999999999983</v>
      </c>
      <c r="F51" s="317">
        <v>19</v>
      </c>
      <c r="G51" s="317">
        <v>133.2</v>
      </c>
      <c r="H51" s="317">
        <v>129.2</v>
      </c>
      <c r="I51" s="312">
        <f>G51-H51</f>
        <v>4</v>
      </c>
      <c r="J51" s="318" t="s">
        <v>552</v>
      </c>
      <c r="K51" s="318" t="s">
        <v>552</v>
      </c>
      <c r="L51" s="318" t="s">
        <v>552</v>
      </c>
      <c r="M51" s="318" t="s">
        <v>552</v>
      </c>
      <c r="N51" s="317">
        <v>20.1</v>
      </c>
      <c r="O51" s="317">
        <v>148.9</v>
      </c>
      <c r="P51" s="317">
        <v>143</v>
      </c>
      <c r="Q51" s="312">
        <f>O51-P51</f>
        <v>5.900000000000006</v>
      </c>
      <c r="R51" s="317">
        <v>19.1</v>
      </c>
      <c r="S51" s="317">
        <v>128.7</v>
      </c>
      <c r="T51" s="317">
        <v>120.7</v>
      </c>
      <c r="U51" s="312">
        <f>S51-T51</f>
        <v>7.999999999999986</v>
      </c>
      <c r="V51" s="317">
        <v>20.8</v>
      </c>
      <c r="W51" s="317">
        <v>159.9</v>
      </c>
      <c r="X51" s="317">
        <v>151.5</v>
      </c>
      <c r="Y51" s="312">
        <f>W51-X51</f>
        <v>8.400000000000006</v>
      </c>
      <c r="Z51" s="317">
        <v>19.6</v>
      </c>
      <c r="AA51" s="317">
        <v>144</v>
      </c>
      <c r="AB51" s="317">
        <v>142.5</v>
      </c>
      <c r="AC51" s="312">
        <f>AA51-AB51</f>
        <v>1.5</v>
      </c>
      <c r="AD51" s="317">
        <v>19.9</v>
      </c>
      <c r="AE51" s="317">
        <v>145.4</v>
      </c>
      <c r="AF51" s="317">
        <v>141.3</v>
      </c>
      <c r="AG51" s="312">
        <f>AE51-AF51</f>
        <v>4.099999999999994</v>
      </c>
      <c r="AH51" s="141"/>
    </row>
    <row r="52" spans="1:34" ht="15" customHeight="1">
      <c r="A52" s="77">
        <v>15</v>
      </c>
      <c r="B52" s="236">
        <v>20.4</v>
      </c>
      <c r="C52" s="235">
        <v>140.6</v>
      </c>
      <c r="D52" s="235">
        <v>136.2</v>
      </c>
      <c r="E52" s="312">
        <f>C52-D52</f>
        <v>4.400000000000006</v>
      </c>
      <c r="F52" s="317">
        <v>18.8</v>
      </c>
      <c r="G52" s="317">
        <v>131.6</v>
      </c>
      <c r="H52" s="317">
        <v>126.9</v>
      </c>
      <c r="I52" s="312">
        <f>G52-H52</f>
        <v>4.699999999999989</v>
      </c>
      <c r="J52" s="318" t="s">
        <v>552</v>
      </c>
      <c r="K52" s="318" t="s">
        <v>552</v>
      </c>
      <c r="L52" s="318" t="s">
        <v>552</v>
      </c>
      <c r="M52" s="318" t="s">
        <v>552</v>
      </c>
      <c r="N52" s="317">
        <v>19.5</v>
      </c>
      <c r="O52" s="317">
        <v>145.4</v>
      </c>
      <c r="P52" s="317">
        <v>139.2</v>
      </c>
      <c r="Q52" s="312">
        <f>O52-P52</f>
        <v>6.200000000000017</v>
      </c>
      <c r="R52" s="317">
        <v>16</v>
      </c>
      <c r="S52" s="317">
        <v>107.7</v>
      </c>
      <c r="T52" s="317">
        <v>104.6</v>
      </c>
      <c r="U52" s="312">
        <f>S52-T52</f>
        <v>3.1000000000000085</v>
      </c>
      <c r="V52" s="317">
        <v>20.6</v>
      </c>
      <c r="W52" s="317">
        <v>160.4</v>
      </c>
      <c r="X52" s="317">
        <v>149.6</v>
      </c>
      <c r="Y52" s="312">
        <f>W52-X52</f>
        <v>10.800000000000011</v>
      </c>
      <c r="Z52" s="317">
        <v>19</v>
      </c>
      <c r="AA52" s="317">
        <v>143.6</v>
      </c>
      <c r="AB52" s="317">
        <v>141.9</v>
      </c>
      <c r="AC52" s="312">
        <f>AA52-AB52</f>
        <v>1.6999999999999886</v>
      </c>
      <c r="AD52" s="317">
        <v>19.7</v>
      </c>
      <c r="AE52" s="317">
        <v>143.1</v>
      </c>
      <c r="AF52" s="317">
        <v>139</v>
      </c>
      <c r="AG52" s="312">
        <f>AE52-AF52</f>
        <v>4.099999999999994</v>
      </c>
      <c r="AH52" s="141"/>
    </row>
    <row r="53" spans="1:34" s="196" customFormat="1" ht="15" customHeight="1">
      <c r="A53" s="194">
        <v>16</v>
      </c>
      <c r="B53" s="218">
        <v>19.8</v>
      </c>
      <c r="C53" s="180">
        <v>138.7</v>
      </c>
      <c r="D53" s="180">
        <v>133.9</v>
      </c>
      <c r="E53" s="174">
        <f>C53-D53</f>
        <v>4.799999999999983</v>
      </c>
      <c r="F53" s="180">
        <v>18.9</v>
      </c>
      <c r="G53" s="180">
        <v>137.6</v>
      </c>
      <c r="H53" s="180">
        <v>132.3</v>
      </c>
      <c r="I53" s="174">
        <f>G53-H53</f>
        <v>5.299999999999983</v>
      </c>
      <c r="J53" s="220" t="s">
        <v>573</v>
      </c>
      <c r="K53" s="220" t="s">
        <v>573</v>
      </c>
      <c r="L53" s="220" t="s">
        <v>573</v>
      </c>
      <c r="M53" s="220" t="s">
        <v>573</v>
      </c>
      <c r="N53" s="180">
        <v>19.3</v>
      </c>
      <c r="O53" s="180">
        <v>146.1</v>
      </c>
      <c r="P53" s="180">
        <v>138.2</v>
      </c>
      <c r="Q53" s="174">
        <f>O53-P53</f>
        <v>7.900000000000006</v>
      </c>
      <c r="R53" s="180">
        <v>21.2</v>
      </c>
      <c r="S53" s="180">
        <v>157.6</v>
      </c>
      <c r="T53" s="180">
        <v>152.2</v>
      </c>
      <c r="U53" s="174">
        <f>S53-T53</f>
        <v>5.400000000000006</v>
      </c>
      <c r="V53" s="180">
        <v>19.2</v>
      </c>
      <c r="W53" s="180">
        <v>146.7</v>
      </c>
      <c r="X53" s="180">
        <v>136.5</v>
      </c>
      <c r="Y53" s="174">
        <f>W53-X53</f>
        <v>10.199999999999989</v>
      </c>
      <c r="Z53" s="180">
        <v>18.8</v>
      </c>
      <c r="AA53" s="180">
        <v>147.2</v>
      </c>
      <c r="AB53" s="180">
        <v>141.7</v>
      </c>
      <c r="AC53" s="174">
        <f>AA53-AB53</f>
        <v>5.5</v>
      </c>
      <c r="AD53" s="180">
        <v>19.1</v>
      </c>
      <c r="AE53" s="180">
        <v>141</v>
      </c>
      <c r="AF53" s="180">
        <v>134.3</v>
      </c>
      <c r="AG53" s="174">
        <f>AE53-AF53</f>
        <v>6.699999999999989</v>
      </c>
      <c r="AH53" s="180"/>
    </row>
    <row r="54" spans="1:33" ht="15" customHeight="1">
      <c r="A54" s="21"/>
      <c r="B54" s="237"/>
      <c r="C54" s="238"/>
      <c r="D54" s="238"/>
      <c r="E54" s="313"/>
      <c r="F54" s="249"/>
      <c r="G54" s="249"/>
      <c r="H54" s="249"/>
      <c r="I54" s="313"/>
      <c r="J54" s="249"/>
      <c r="K54" s="249"/>
      <c r="L54" s="249"/>
      <c r="M54" s="249"/>
      <c r="N54" s="249"/>
      <c r="O54" s="249"/>
      <c r="P54" s="249"/>
      <c r="Q54" s="313"/>
      <c r="R54" s="249"/>
      <c r="S54" s="249"/>
      <c r="T54" s="249"/>
      <c r="U54" s="313"/>
      <c r="V54" s="249"/>
      <c r="W54" s="249"/>
      <c r="X54" s="249"/>
      <c r="Y54" s="313"/>
      <c r="Z54" s="249"/>
      <c r="AA54" s="249"/>
      <c r="AB54" s="249"/>
      <c r="AC54" s="313"/>
      <c r="AD54" s="249"/>
      <c r="AE54" s="249"/>
      <c r="AF54" s="249"/>
      <c r="AG54" s="313"/>
    </row>
    <row r="55" spans="1:34" ht="15" customHeight="1">
      <c r="A55" s="35" t="s">
        <v>555</v>
      </c>
      <c r="B55" s="236">
        <v>19.4</v>
      </c>
      <c r="C55" s="235">
        <v>136.2</v>
      </c>
      <c r="D55" s="235">
        <v>130.5</v>
      </c>
      <c r="E55" s="312">
        <f>C55-D55</f>
        <v>5.699999999999989</v>
      </c>
      <c r="F55" s="317">
        <v>18.3</v>
      </c>
      <c r="G55" s="317">
        <v>132.7</v>
      </c>
      <c r="H55" s="317">
        <v>126.9</v>
      </c>
      <c r="I55" s="312">
        <f>G55-H55</f>
        <v>5.799999999999983</v>
      </c>
      <c r="J55" s="318" t="s">
        <v>552</v>
      </c>
      <c r="K55" s="318" t="s">
        <v>552</v>
      </c>
      <c r="L55" s="318" t="s">
        <v>552</v>
      </c>
      <c r="M55" s="318" t="s">
        <v>552</v>
      </c>
      <c r="N55" s="317">
        <v>18.4</v>
      </c>
      <c r="O55" s="317">
        <v>139.8</v>
      </c>
      <c r="P55" s="317">
        <v>132.2</v>
      </c>
      <c r="Q55" s="312">
        <f>O55-P55</f>
        <v>7.600000000000023</v>
      </c>
      <c r="R55" s="317">
        <v>21.6</v>
      </c>
      <c r="S55" s="317">
        <v>160.8</v>
      </c>
      <c r="T55" s="317">
        <v>155.7</v>
      </c>
      <c r="U55" s="312">
        <f>S55-T55</f>
        <v>5.100000000000023</v>
      </c>
      <c r="V55" s="317">
        <v>19</v>
      </c>
      <c r="W55" s="317">
        <v>148.8</v>
      </c>
      <c r="X55" s="317">
        <v>138</v>
      </c>
      <c r="Y55" s="312">
        <f>W55-X55</f>
        <v>10.800000000000011</v>
      </c>
      <c r="Z55" s="317">
        <v>17.9</v>
      </c>
      <c r="AA55" s="317">
        <v>135.8</v>
      </c>
      <c r="AB55" s="317">
        <v>132.5</v>
      </c>
      <c r="AC55" s="312">
        <f>AA55-AB55</f>
        <v>3.3000000000000114</v>
      </c>
      <c r="AD55" s="317">
        <v>17</v>
      </c>
      <c r="AE55" s="317">
        <v>125.3</v>
      </c>
      <c r="AF55" s="317">
        <v>118.6</v>
      </c>
      <c r="AG55" s="312">
        <f>AE55-AF55</f>
        <v>6.700000000000003</v>
      </c>
      <c r="AH55" s="141"/>
    </row>
    <row r="56" spans="1:34" ht="15" customHeight="1">
      <c r="A56" s="224" t="s">
        <v>556</v>
      </c>
      <c r="B56" s="236">
        <v>20.2</v>
      </c>
      <c r="C56" s="235">
        <v>142.2</v>
      </c>
      <c r="D56" s="235">
        <v>137.5</v>
      </c>
      <c r="E56" s="312">
        <f>C56-D56</f>
        <v>4.699999999999989</v>
      </c>
      <c r="F56" s="317">
        <v>17.8</v>
      </c>
      <c r="G56" s="317">
        <v>130.3</v>
      </c>
      <c r="H56" s="317">
        <v>125.7</v>
      </c>
      <c r="I56" s="312">
        <f>G56-H56</f>
        <v>4.6000000000000085</v>
      </c>
      <c r="J56" s="318" t="s">
        <v>552</v>
      </c>
      <c r="K56" s="318" t="s">
        <v>552</v>
      </c>
      <c r="L56" s="318" t="s">
        <v>552</v>
      </c>
      <c r="M56" s="318" t="s">
        <v>552</v>
      </c>
      <c r="N56" s="317">
        <v>19.2</v>
      </c>
      <c r="O56" s="317">
        <v>145.8</v>
      </c>
      <c r="P56" s="317">
        <v>137.8</v>
      </c>
      <c r="Q56" s="312">
        <f>O56-P56</f>
        <v>8</v>
      </c>
      <c r="R56" s="317">
        <v>21.6</v>
      </c>
      <c r="S56" s="317">
        <v>162.4</v>
      </c>
      <c r="T56" s="317">
        <v>159.3</v>
      </c>
      <c r="U56" s="312">
        <f>S56-T56</f>
        <v>3.0999999999999943</v>
      </c>
      <c r="V56" s="317">
        <v>19.4</v>
      </c>
      <c r="W56" s="317">
        <v>151.4</v>
      </c>
      <c r="X56" s="317">
        <v>139.3</v>
      </c>
      <c r="Y56" s="312">
        <f>W56-X56</f>
        <v>12.099999999999994</v>
      </c>
      <c r="Z56" s="317">
        <v>18.1</v>
      </c>
      <c r="AA56" s="317">
        <v>137.8</v>
      </c>
      <c r="AB56" s="317">
        <v>134.9</v>
      </c>
      <c r="AC56" s="312">
        <f>AA56-AB56</f>
        <v>2.9000000000000057</v>
      </c>
      <c r="AD56" s="317">
        <v>18.9</v>
      </c>
      <c r="AE56" s="317">
        <v>139.4</v>
      </c>
      <c r="AF56" s="317">
        <v>132.3</v>
      </c>
      <c r="AG56" s="312">
        <f>AE56-AF56</f>
        <v>7.099999999999994</v>
      </c>
      <c r="AH56" s="141"/>
    </row>
    <row r="57" spans="1:34" ht="15" customHeight="1">
      <c r="A57" s="224" t="s">
        <v>557</v>
      </c>
      <c r="B57" s="236">
        <v>19.1</v>
      </c>
      <c r="C57" s="235">
        <v>134.4</v>
      </c>
      <c r="D57" s="235">
        <v>129.2</v>
      </c>
      <c r="E57" s="312">
        <f>C57-D57</f>
        <v>5.200000000000017</v>
      </c>
      <c r="F57" s="317">
        <v>21.1</v>
      </c>
      <c r="G57" s="317">
        <v>154</v>
      </c>
      <c r="H57" s="317">
        <v>148.2</v>
      </c>
      <c r="I57" s="312">
        <f>G57-H57</f>
        <v>5.800000000000011</v>
      </c>
      <c r="J57" s="318" t="s">
        <v>552</v>
      </c>
      <c r="K57" s="318" t="s">
        <v>552</v>
      </c>
      <c r="L57" s="318" t="s">
        <v>552</v>
      </c>
      <c r="M57" s="318" t="s">
        <v>552</v>
      </c>
      <c r="N57" s="317">
        <v>20.7</v>
      </c>
      <c r="O57" s="317">
        <v>157.7</v>
      </c>
      <c r="P57" s="317">
        <v>150</v>
      </c>
      <c r="Q57" s="312">
        <f>O57-P57</f>
        <v>7.699999999999989</v>
      </c>
      <c r="R57" s="317">
        <v>20.7</v>
      </c>
      <c r="S57" s="317">
        <v>150.4</v>
      </c>
      <c r="T57" s="317">
        <v>146</v>
      </c>
      <c r="U57" s="312">
        <f>S57-T57</f>
        <v>4.400000000000006</v>
      </c>
      <c r="V57" s="317">
        <v>21.7</v>
      </c>
      <c r="W57" s="317">
        <v>169</v>
      </c>
      <c r="X57" s="317">
        <v>159.6</v>
      </c>
      <c r="Y57" s="312">
        <f>W57-X57</f>
        <v>9.400000000000006</v>
      </c>
      <c r="Z57" s="317">
        <v>21.3</v>
      </c>
      <c r="AA57" s="317">
        <v>164.1</v>
      </c>
      <c r="AB57" s="317">
        <v>158.7</v>
      </c>
      <c r="AC57" s="312">
        <f>AA57-AB57</f>
        <v>5.400000000000006</v>
      </c>
      <c r="AD57" s="317">
        <v>19.3</v>
      </c>
      <c r="AE57" s="317">
        <v>144.5</v>
      </c>
      <c r="AF57" s="317">
        <v>136.5</v>
      </c>
      <c r="AG57" s="312">
        <f>AE57-AF57</f>
        <v>8</v>
      </c>
      <c r="AH57" s="141"/>
    </row>
    <row r="58" spans="1:34" ht="15" customHeight="1">
      <c r="A58" s="224" t="s">
        <v>558</v>
      </c>
      <c r="B58" s="236">
        <v>21</v>
      </c>
      <c r="C58" s="235">
        <v>147.7</v>
      </c>
      <c r="D58" s="235">
        <v>142.4</v>
      </c>
      <c r="E58" s="312">
        <f>C58-D58</f>
        <v>5.299999999999983</v>
      </c>
      <c r="F58" s="317">
        <v>19.8</v>
      </c>
      <c r="G58" s="317">
        <v>144.4</v>
      </c>
      <c r="H58" s="317">
        <v>138.2</v>
      </c>
      <c r="I58" s="312">
        <f>G58-H58</f>
        <v>6.200000000000017</v>
      </c>
      <c r="J58" s="318" t="s">
        <v>552</v>
      </c>
      <c r="K58" s="318" t="s">
        <v>552</v>
      </c>
      <c r="L58" s="318" t="s">
        <v>552</v>
      </c>
      <c r="M58" s="318" t="s">
        <v>552</v>
      </c>
      <c r="N58" s="317">
        <v>20.2</v>
      </c>
      <c r="O58" s="317">
        <v>154</v>
      </c>
      <c r="P58" s="317">
        <v>145.8</v>
      </c>
      <c r="Q58" s="312">
        <f>O58-P58</f>
        <v>8.199999999999989</v>
      </c>
      <c r="R58" s="317">
        <v>19.9</v>
      </c>
      <c r="S58" s="317">
        <v>146.8</v>
      </c>
      <c r="T58" s="317">
        <v>142.2</v>
      </c>
      <c r="U58" s="312">
        <f>S58-T58</f>
        <v>4.600000000000023</v>
      </c>
      <c r="V58" s="317">
        <v>20.7</v>
      </c>
      <c r="W58" s="317">
        <v>158.5</v>
      </c>
      <c r="X58" s="317">
        <v>149.1</v>
      </c>
      <c r="Y58" s="312">
        <f>W58-X58</f>
        <v>9.400000000000006</v>
      </c>
      <c r="Z58" s="317">
        <v>19.8</v>
      </c>
      <c r="AA58" s="317">
        <v>158.4</v>
      </c>
      <c r="AB58" s="317">
        <v>149.5</v>
      </c>
      <c r="AC58" s="312">
        <f>AA58-AB58</f>
        <v>8.900000000000006</v>
      </c>
      <c r="AD58" s="317">
        <v>19.8</v>
      </c>
      <c r="AE58" s="317">
        <v>148.6</v>
      </c>
      <c r="AF58" s="317">
        <v>141.2</v>
      </c>
      <c r="AG58" s="312">
        <f>AE58-AF58</f>
        <v>7.400000000000006</v>
      </c>
      <c r="AH58" s="141"/>
    </row>
    <row r="59" spans="1:34" ht="15" customHeight="1">
      <c r="A59" s="40"/>
      <c r="B59" s="237"/>
      <c r="C59" s="238"/>
      <c r="D59" s="238"/>
      <c r="E59" s="313"/>
      <c r="F59" s="249"/>
      <c r="G59" s="249"/>
      <c r="H59" s="249"/>
      <c r="I59" s="313"/>
      <c r="J59" s="249"/>
      <c r="K59" s="249"/>
      <c r="L59" s="249"/>
      <c r="M59" s="249"/>
      <c r="N59" s="249"/>
      <c r="O59" s="249"/>
      <c r="P59" s="249"/>
      <c r="Q59" s="313"/>
      <c r="R59" s="249"/>
      <c r="S59" s="249"/>
      <c r="T59" s="249"/>
      <c r="U59" s="313"/>
      <c r="V59" s="249"/>
      <c r="W59" s="249"/>
      <c r="X59" s="249"/>
      <c r="Y59" s="313"/>
      <c r="Z59" s="249"/>
      <c r="AA59" s="249"/>
      <c r="AB59" s="249"/>
      <c r="AC59" s="313"/>
      <c r="AD59" s="249"/>
      <c r="AE59" s="249"/>
      <c r="AF59" s="249"/>
      <c r="AG59" s="313"/>
      <c r="AH59" s="10"/>
    </row>
    <row r="60" spans="1:34" ht="15" customHeight="1">
      <c r="A60" s="224" t="s">
        <v>559</v>
      </c>
      <c r="B60" s="236">
        <v>19.5</v>
      </c>
      <c r="C60" s="235">
        <v>136.5</v>
      </c>
      <c r="D60" s="235">
        <v>131.7</v>
      </c>
      <c r="E60" s="312">
        <f>C60-D60</f>
        <v>4.800000000000011</v>
      </c>
      <c r="F60" s="317">
        <v>17.8</v>
      </c>
      <c r="G60" s="317">
        <v>129.6</v>
      </c>
      <c r="H60" s="317">
        <v>123.9</v>
      </c>
      <c r="I60" s="312">
        <f>G60-H60</f>
        <v>5.699999999999989</v>
      </c>
      <c r="J60" s="318" t="s">
        <v>552</v>
      </c>
      <c r="K60" s="318" t="s">
        <v>552</v>
      </c>
      <c r="L60" s="318" t="s">
        <v>552</v>
      </c>
      <c r="M60" s="318" t="s">
        <v>552</v>
      </c>
      <c r="N60" s="317">
        <v>18.2</v>
      </c>
      <c r="O60" s="317">
        <v>138.7</v>
      </c>
      <c r="P60" s="317">
        <v>130</v>
      </c>
      <c r="Q60" s="312">
        <f>O60-P60</f>
        <v>8.699999999999989</v>
      </c>
      <c r="R60" s="317">
        <v>20.8</v>
      </c>
      <c r="S60" s="317">
        <v>152.8</v>
      </c>
      <c r="T60" s="317">
        <v>148.1</v>
      </c>
      <c r="U60" s="312">
        <f>S60-T60</f>
        <v>4.700000000000017</v>
      </c>
      <c r="V60" s="317">
        <v>17.8</v>
      </c>
      <c r="W60" s="317">
        <v>134.7</v>
      </c>
      <c r="X60" s="317">
        <v>123.6</v>
      </c>
      <c r="Y60" s="312">
        <f>W60-X60</f>
        <v>11.099999999999994</v>
      </c>
      <c r="Z60" s="317">
        <v>17</v>
      </c>
      <c r="AA60" s="317">
        <v>139.5</v>
      </c>
      <c r="AB60" s="317">
        <v>132.6</v>
      </c>
      <c r="AC60" s="312">
        <f>AA60-AB60</f>
        <v>6.900000000000006</v>
      </c>
      <c r="AD60" s="317">
        <v>18.4</v>
      </c>
      <c r="AE60" s="317">
        <v>139.2</v>
      </c>
      <c r="AF60" s="317">
        <v>131.5</v>
      </c>
      <c r="AG60" s="312">
        <f>AE60-AF60</f>
        <v>7.699999999999989</v>
      </c>
      <c r="AH60" s="141"/>
    </row>
    <row r="61" spans="1:34" ht="15" customHeight="1">
      <c r="A61" s="224" t="s">
        <v>560</v>
      </c>
      <c r="B61" s="236">
        <v>20.1</v>
      </c>
      <c r="C61" s="235">
        <v>139.5</v>
      </c>
      <c r="D61" s="235">
        <v>135.4</v>
      </c>
      <c r="E61" s="312">
        <f>C61-D61</f>
        <v>4.099999999999994</v>
      </c>
      <c r="F61" s="317">
        <v>19.5</v>
      </c>
      <c r="G61" s="317">
        <v>141.7</v>
      </c>
      <c r="H61" s="317">
        <v>136.6</v>
      </c>
      <c r="I61" s="312">
        <f>G61-H61</f>
        <v>5.099999999999994</v>
      </c>
      <c r="J61" s="318" t="s">
        <v>552</v>
      </c>
      <c r="K61" s="318" t="s">
        <v>552</v>
      </c>
      <c r="L61" s="318" t="s">
        <v>552</v>
      </c>
      <c r="M61" s="318" t="s">
        <v>552</v>
      </c>
      <c r="N61" s="317">
        <v>20.4</v>
      </c>
      <c r="O61" s="317">
        <v>151.1</v>
      </c>
      <c r="P61" s="317">
        <v>142.5</v>
      </c>
      <c r="Q61" s="312">
        <f>O61-P61</f>
        <v>8.599999999999994</v>
      </c>
      <c r="R61" s="317">
        <v>20.8</v>
      </c>
      <c r="S61" s="317">
        <v>149.3</v>
      </c>
      <c r="T61" s="317">
        <v>144</v>
      </c>
      <c r="U61" s="312">
        <f>S61-T61</f>
        <v>5.300000000000011</v>
      </c>
      <c r="V61" s="317">
        <v>20.4</v>
      </c>
      <c r="W61" s="317">
        <v>148.9</v>
      </c>
      <c r="X61" s="317">
        <v>137.7</v>
      </c>
      <c r="Y61" s="312">
        <f>W61-X61</f>
        <v>11.200000000000017</v>
      </c>
      <c r="Z61" s="317">
        <v>20.8</v>
      </c>
      <c r="AA61" s="317">
        <v>161.3</v>
      </c>
      <c r="AB61" s="317">
        <v>154.4</v>
      </c>
      <c r="AC61" s="312">
        <f>AA61-AB61</f>
        <v>6.900000000000006</v>
      </c>
      <c r="AD61" s="317">
        <v>20.1</v>
      </c>
      <c r="AE61" s="317">
        <v>150</v>
      </c>
      <c r="AF61" s="317">
        <v>143.2</v>
      </c>
      <c r="AG61" s="312">
        <f>AE61-AF61</f>
        <v>6.800000000000011</v>
      </c>
      <c r="AH61" s="141"/>
    </row>
    <row r="62" spans="1:34" ht="15" customHeight="1">
      <c r="A62" s="224" t="s">
        <v>561</v>
      </c>
      <c r="B62" s="236">
        <v>19.8</v>
      </c>
      <c r="C62" s="235">
        <v>138.3</v>
      </c>
      <c r="D62" s="235">
        <v>133.6</v>
      </c>
      <c r="E62" s="312">
        <f>C62-D62</f>
        <v>4.700000000000017</v>
      </c>
      <c r="F62" s="317">
        <v>18.7</v>
      </c>
      <c r="G62" s="317">
        <v>136.5</v>
      </c>
      <c r="H62" s="317">
        <v>131</v>
      </c>
      <c r="I62" s="312">
        <f>G62-H62</f>
        <v>5.5</v>
      </c>
      <c r="J62" s="318" t="s">
        <v>552</v>
      </c>
      <c r="K62" s="318" t="s">
        <v>552</v>
      </c>
      <c r="L62" s="318" t="s">
        <v>552</v>
      </c>
      <c r="M62" s="318" t="s">
        <v>552</v>
      </c>
      <c r="N62" s="317">
        <v>19.6</v>
      </c>
      <c r="O62" s="317">
        <v>146</v>
      </c>
      <c r="P62" s="317">
        <v>138.6</v>
      </c>
      <c r="Q62" s="312">
        <f>O62-P62</f>
        <v>7.400000000000006</v>
      </c>
      <c r="R62" s="317">
        <v>21.1</v>
      </c>
      <c r="S62" s="317">
        <v>152.8</v>
      </c>
      <c r="T62" s="317">
        <v>149</v>
      </c>
      <c r="U62" s="312">
        <f>S62-T62</f>
        <v>3.8000000000000114</v>
      </c>
      <c r="V62" s="317">
        <v>19</v>
      </c>
      <c r="W62" s="317">
        <v>142.1</v>
      </c>
      <c r="X62" s="317">
        <v>132.4</v>
      </c>
      <c r="Y62" s="312">
        <f>W62-X62</f>
        <v>9.699999999999989</v>
      </c>
      <c r="Z62" s="317">
        <v>19.4</v>
      </c>
      <c r="AA62" s="317">
        <v>151.8</v>
      </c>
      <c r="AB62" s="317">
        <v>146.3</v>
      </c>
      <c r="AC62" s="312">
        <f>AA62-AB62</f>
        <v>5.5</v>
      </c>
      <c r="AD62" s="317">
        <v>20</v>
      </c>
      <c r="AE62" s="317">
        <v>146.7</v>
      </c>
      <c r="AF62" s="317">
        <v>140.6</v>
      </c>
      <c r="AG62" s="312">
        <f>AE62-AF62</f>
        <v>6.099999999999994</v>
      </c>
      <c r="AH62" s="141"/>
    </row>
    <row r="63" spans="1:34" ht="15" customHeight="1">
      <c r="A63" s="224" t="s">
        <v>562</v>
      </c>
      <c r="B63" s="236">
        <v>19.8</v>
      </c>
      <c r="C63" s="235">
        <v>139.5</v>
      </c>
      <c r="D63" s="235">
        <v>134.3</v>
      </c>
      <c r="E63" s="312">
        <f>C63-D63</f>
        <v>5.199999999999989</v>
      </c>
      <c r="F63" s="317">
        <v>18.6</v>
      </c>
      <c r="G63" s="317">
        <v>134</v>
      </c>
      <c r="H63" s="317">
        <v>128.8</v>
      </c>
      <c r="I63" s="312">
        <f>G63-H63</f>
        <v>5.199999999999989</v>
      </c>
      <c r="J63" s="318" t="s">
        <v>552</v>
      </c>
      <c r="K63" s="318" t="s">
        <v>552</v>
      </c>
      <c r="L63" s="318" t="s">
        <v>552</v>
      </c>
      <c r="M63" s="318" t="s">
        <v>552</v>
      </c>
      <c r="N63" s="317">
        <v>19</v>
      </c>
      <c r="O63" s="317">
        <v>142.2</v>
      </c>
      <c r="P63" s="317">
        <v>136</v>
      </c>
      <c r="Q63" s="312">
        <f>O63-P63</f>
        <v>6.199999999999989</v>
      </c>
      <c r="R63" s="317">
        <v>21.7</v>
      </c>
      <c r="S63" s="317">
        <v>165.4</v>
      </c>
      <c r="T63" s="317">
        <v>159.7</v>
      </c>
      <c r="U63" s="312">
        <f>S63-T63</f>
        <v>5.700000000000017</v>
      </c>
      <c r="V63" s="317">
        <v>18.6</v>
      </c>
      <c r="W63" s="317">
        <v>141.9</v>
      </c>
      <c r="X63" s="317">
        <v>134.2</v>
      </c>
      <c r="Y63" s="312">
        <f>W63-X63</f>
        <v>7.700000000000017</v>
      </c>
      <c r="Z63" s="317">
        <v>17.4</v>
      </c>
      <c r="AA63" s="317">
        <v>129.9</v>
      </c>
      <c r="AB63" s="317">
        <v>126.9</v>
      </c>
      <c r="AC63" s="312">
        <f>AA63-AB63</f>
        <v>3</v>
      </c>
      <c r="AD63" s="317">
        <v>19.3</v>
      </c>
      <c r="AE63" s="317">
        <v>140.5</v>
      </c>
      <c r="AF63" s="317">
        <v>134.8</v>
      </c>
      <c r="AG63" s="312">
        <f>AE63-AF63</f>
        <v>5.699999999999989</v>
      </c>
      <c r="AH63" s="141"/>
    </row>
    <row r="64" spans="1:34" ht="15" customHeight="1">
      <c r="A64" s="40"/>
      <c r="B64" s="237"/>
      <c r="C64" s="238"/>
      <c r="D64" s="238"/>
      <c r="E64" s="313"/>
      <c r="F64" s="249"/>
      <c r="G64" s="249"/>
      <c r="H64" s="249"/>
      <c r="I64" s="313"/>
      <c r="J64" s="249"/>
      <c r="K64" s="249"/>
      <c r="L64" s="249"/>
      <c r="M64" s="249"/>
      <c r="N64" s="249"/>
      <c r="O64" s="249"/>
      <c r="P64" s="249"/>
      <c r="Q64" s="313"/>
      <c r="R64" s="249"/>
      <c r="S64" s="249"/>
      <c r="T64" s="249"/>
      <c r="U64" s="313"/>
      <c r="V64" s="249"/>
      <c r="W64" s="249"/>
      <c r="X64" s="249"/>
      <c r="Y64" s="313"/>
      <c r="Z64" s="249"/>
      <c r="AA64" s="249"/>
      <c r="AB64" s="249"/>
      <c r="AC64" s="313"/>
      <c r="AD64" s="249"/>
      <c r="AE64" s="249"/>
      <c r="AF64" s="249"/>
      <c r="AG64" s="313"/>
      <c r="AH64" s="10"/>
    </row>
    <row r="65" spans="1:34" ht="15" customHeight="1">
      <c r="A65" s="224" t="s">
        <v>563</v>
      </c>
      <c r="B65" s="236">
        <v>19.5</v>
      </c>
      <c r="C65" s="235">
        <v>135.8</v>
      </c>
      <c r="D65" s="235">
        <v>132</v>
      </c>
      <c r="E65" s="312">
        <f>C65-D65</f>
        <v>3.8000000000000114</v>
      </c>
      <c r="F65" s="317">
        <v>18.8</v>
      </c>
      <c r="G65" s="317">
        <v>135.5</v>
      </c>
      <c r="H65" s="317">
        <v>130.7</v>
      </c>
      <c r="I65" s="312">
        <f>G65-H65</f>
        <v>4.800000000000011</v>
      </c>
      <c r="J65" s="318" t="s">
        <v>552</v>
      </c>
      <c r="K65" s="318" t="s">
        <v>552</v>
      </c>
      <c r="L65" s="318" t="s">
        <v>552</v>
      </c>
      <c r="M65" s="318" t="s">
        <v>552</v>
      </c>
      <c r="N65" s="317">
        <v>19.2</v>
      </c>
      <c r="O65" s="317">
        <v>143.2</v>
      </c>
      <c r="P65" s="317">
        <v>135.6</v>
      </c>
      <c r="Q65" s="312">
        <f>O65-P65</f>
        <v>7.599999999999994</v>
      </c>
      <c r="R65" s="317">
        <v>20</v>
      </c>
      <c r="S65" s="317">
        <v>151.6</v>
      </c>
      <c r="T65" s="317">
        <v>145.7</v>
      </c>
      <c r="U65" s="312">
        <f>S65-T65</f>
        <v>5.900000000000006</v>
      </c>
      <c r="V65" s="317">
        <v>19.5</v>
      </c>
      <c r="W65" s="317">
        <v>142.4</v>
      </c>
      <c r="X65" s="317">
        <v>132.2</v>
      </c>
      <c r="Y65" s="312">
        <f>W65-X65</f>
        <v>10.200000000000017</v>
      </c>
      <c r="Z65" s="317">
        <v>18.9</v>
      </c>
      <c r="AA65" s="317">
        <v>149.1</v>
      </c>
      <c r="AB65" s="317">
        <v>143.6</v>
      </c>
      <c r="AC65" s="312">
        <f>AA65-AB65</f>
        <v>5.5</v>
      </c>
      <c r="AD65" s="317">
        <v>18.7</v>
      </c>
      <c r="AE65" s="317">
        <v>139</v>
      </c>
      <c r="AF65" s="317">
        <v>133.3</v>
      </c>
      <c r="AG65" s="312">
        <f>AE65-AF65</f>
        <v>5.699999999999989</v>
      </c>
      <c r="AH65" s="141"/>
    </row>
    <row r="66" spans="1:34" ht="15" customHeight="1">
      <c r="A66" s="224" t="s">
        <v>564</v>
      </c>
      <c r="B66" s="236">
        <v>19.5</v>
      </c>
      <c r="C66" s="235">
        <v>135.5</v>
      </c>
      <c r="D66" s="235">
        <v>131.7</v>
      </c>
      <c r="E66" s="312">
        <f>C66-D66</f>
        <v>3.8000000000000114</v>
      </c>
      <c r="F66" s="317">
        <v>19</v>
      </c>
      <c r="G66" s="317">
        <v>137.2</v>
      </c>
      <c r="H66" s="317">
        <v>132.7</v>
      </c>
      <c r="I66" s="312">
        <f>G66-H66</f>
        <v>4.5</v>
      </c>
      <c r="J66" s="318" t="s">
        <v>552</v>
      </c>
      <c r="K66" s="318" t="s">
        <v>552</v>
      </c>
      <c r="L66" s="318" t="s">
        <v>552</v>
      </c>
      <c r="M66" s="318" t="s">
        <v>552</v>
      </c>
      <c r="N66" s="317">
        <v>19</v>
      </c>
      <c r="O66" s="317">
        <v>146</v>
      </c>
      <c r="P66" s="317">
        <v>137.3</v>
      </c>
      <c r="Q66" s="312">
        <f>O66-P66</f>
        <v>8.699999999999989</v>
      </c>
      <c r="R66" s="317">
        <v>22.2</v>
      </c>
      <c r="S66" s="317">
        <v>165.8</v>
      </c>
      <c r="T66" s="317">
        <v>158.5</v>
      </c>
      <c r="U66" s="312">
        <f>S66-T66</f>
        <v>7.300000000000011</v>
      </c>
      <c r="V66" s="317">
        <v>21.3</v>
      </c>
      <c r="W66" s="317">
        <v>165.1</v>
      </c>
      <c r="X66" s="317">
        <v>156.2</v>
      </c>
      <c r="Y66" s="312">
        <f>W66-X66</f>
        <v>8.900000000000006</v>
      </c>
      <c r="Z66" s="317">
        <v>19.1</v>
      </c>
      <c r="AA66" s="317">
        <v>150.7</v>
      </c>
      <c r="AB66" s="317">
        <v>144.3</v>
      </c>
      <c r="AC66" s="312">
        <f>AA66-AB66</f>
        <v>6.399999999999977</v>
      </c>
      <c r="AD66" s="317">
        <v>19.1</v>
      </c>
      <c r="AE66" s="317">
        <v>140.4</v>
      </c>
      <c r="AF66" s="317">
        <v>134.1</v>
      </c>
      <c r="AG66" s="312">
        <f>AE66-AF66</f>
        <v>6.300000000000011</v>
      </c>
      <c r="AH66" s="141"/>
    </row>
    <row r="67" spans="1:34" ht="15" customHeight="1">
      <c r="A67" s="224" t="s">
        <v>565</v>
      </c>
      <c r="B67" s="236">
        <v>20</v>
      </c>
      <c r="C67" s="235">
        <v>139.6</v>
      </c>
      <c r="D67" s="235">
        <v>135.2</v>
      </c>
      <c r="E67" s="312">
        <f>C67-D67</f>
        <v>4.400000000000006</v>
      </c>
      <c r="F67" s="317">
        <v>18.7</v>
      </c>
      <c r="G67" s="317">
        <v>134.8</v>
      </c>
      <c r="H67" s="317">
        <v>129.9</v>
      </c>
      <c r="I67" s="312">
        <f>G67-H67</f>
        <v>4.900000000000006</v>
      </c>
      <c r="J67" s="318" t="s">
        <v>552</v>
      </c>
      <c r="K67" s="318" t="s">
        <v>552</v>
      </c>
      <c r="L67" s="318" t="s">
        <v>552</v>
      </c>
      <c r="M67" s="318" t="s">
        <v>552</v>
      </c>
      <c r="N67" s="317">
        <v>19.1</v>
      </c>
      <c r="O67" s="317">
        <v>144.1</v>
      </c>
      <c r="P67" s="317">
        <v>135.9</v>
      </c>
      <c r="Q67" s="312">
        <f>O67-P67</f>
        <v>8.199999999999989</v>
      </c>
      <c r="R67" s="317">
        <v>22.6</v>
      </c>
      <c r="S67" s="317">
        <v>169.5</v>
      </c>
      <c r="T67" s="317">
        <v>161.7</v>
      </c>
      <c r="U67" s="312">
        <f>S67-T67</f>
        <v>7.800000000000011</v>
      </c>
      <c r="V67" s="317">
        <v>18.1</v>
      </c>
      <c r="W67" s="317">
        <v>137.8</v>
      </c>
      <c r="X67" s="317">
        <v>127.6</v>
      </c>
      <c r="Y67" s="312">
        <f>W67-X67</f>
        <v>10.200000000000017</v>
      </c>
      <c r="Z67" s="317">
        <v>18.6</v>
      </c>
      <c r="AA67" s="317">
        <v>150.7</v>
      </c>
      <c r="AB67" s="317">
        <v>144.3</v>
      </c>
      <c r="AC67" s="312">
        <f>AA67-AB67</f>
        <v>6.399999999999977</v>
      </c>
      <c r="AD67" s="317">
        <v>19.5</v>
      </c>
      <c r="AE67" s="317">
        <v>141.2</v>
      </c>
      <c r="AF67" s="317">
        <v>134.7</v>
      </c>
      <c r="AG67" s="312">
        <f>AE67-AF67</f>
        <v>6.5</v>
      </c>
      <c r="AH67" s="141"/>
    </row>
    <row r="68" spans="1:34" ht="15" customHeight="1">
      <c r="A68" s="225" t="s">
        <v>566</v>
      </c>
      <c r="B68" s="236">
        <v>19.9</v>
      </c>
      <c r="C68" s="235">
        <v>139.3</v>
      </c>
      <c r="D68" s="235">
        <v>133.8</v>
      </c>
      <c r="E68" s="315">
        <f>C68-D68</f>
        <v>5.5</v>
      </c>
      <c r="F68" s="317">
        <v>19.4</v>
      </c>
      <c r="G68" s="317">
        <v>141.4</v>
      </c>
      <c r="H68" s="317">
        <v>135.7</v>
      </c>
      <c r="I68" s="315">
        <f>G68-H68</f>
        <v>5.700000000000017</v>
      </c>
      <c r="J68" s="318" t="s">
        <v>552</v>
      </c>
      <c r="K68" s="318" t="s">
        <v>552</v>
      </c>
      <c r="L68" s="318" t="s">
        <v>552</v>
      </c>
      <c r="M68" s="318" t="s">
        <v>552</v>
      </c>
      <c r="N68" s="317">
        <v>18.9</v>
      </c>
      <c r="O68" s="317">
        <v>144.8</v>
      </c>
      <c r="P68" s="317">
        <v>137.2</v>
      </c>
      <c r="Q68" s="315">
        <f>O68-P68</f>
        <v>7.600000000000023</v>
      </c>
      <c r="R68" s="317">
        <v>21.9</v>
      </c>
      <c r="S68" s="317">
        <v>165.8</v>
      </c>
      <c r="T68" s="317">
        <v>159.7</v>
      </c>
      <c r="U68" s="315">
        <f>S68-T68</f>
        <v>6.100000000000023</v>
      </c>
      <c r="V68" s="317">
        <v>18.7</v>
      </c>
      <c r="W68" s="317">
        <v>148.2</v>
      </c>
      <c r="X68" s="317">
        <v>138.6</v>
      </c>
      <c r="Y68" s="315">
        <f>W68-X68</f>
        <v>9.599999999999994</v>
      </c>
      <c r="Z68" s="317">
        <v>17.5</v>
      </c>
      <c r="AA68" s="317">
        <v>137.8</v>
      </c>
      <c r="AB68" s="317">
        <v>132.4</v>
      </c>
      <c r="AC68" s="315">
        <f>AA68-AB68</f>
        <v>5.400000000000006</v>
      </c>
      <c r="AD68" s="317">
        <v>18.9</v>
      </c>
      <c r="AE68" s="317">
        <v>137.3</v>
      </c>
      <c r="AF68" s="317">
        <v>130.7</v>
      </c>
      <c r="AG68" s="315">
        <f>AE68-AF68</f>
        <v>6.600000000000023</v>
      </c>
      <c r="AH68" s="141"/>
    </row>
    <row r="69" spans="1:33" ht="15" customHeight="1">
      <c r="A69" s="5" t="s">
        <v>345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</row>
    <row r="70" spans="1:33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sheetProtection/>
  <mergeCells count="43">
    <mergeCell ref="AD6:AG6"/>
    <mergeCell ref="J5:M6"/>
    <mergeCell ref="B7:B9"/>
    <mergeCell ref="C7:C9"/>
    <mergeCell ref="D7:D9"/>
    <mergeCell ref="E7:E9"/>
    <mergeCell ref="J7:J9"/>
    <mergeCell ref="K7:K9"/>
    <mergeCell ref="L7:L9"/>
    <mergeCell ref="M7:M9"/>
    <mergeCell ref="P7:P9"/>
    <mergeCell ref="Q7:Q9"/>
    <mergeCell ref="A3:AG3"/>
    <mergeCell ref="B5:E6"/>
    <mergeCell ref="F5:I6"/>
    <mergeCell ref="N5:AG5"/>
    <mergeCell ref="N6:Q6"/>
    <mergeCell ref="R6:U6"/>
    <mergeCell ref="V6:Y6"/>
    <mergeCell ref="Z6:AC6"/>
    <mergeCell ref="F7:F9"/>
    <mergeCell ref="G7:G9"/>
    <mergeCell ref="H7:H9"/>
    <mergeCell ref="I7:I9"/>
    <mergeCell ref="N7:N9"/>
    <mergeCell ref="O7:O9"/>
    <mergeCell ref="AG7:AG9"/>
    <mergeCell ref="Z7:Z9"/>
    <mergeCell ref="AA7:AA9"/>
    <mergeCell ref="AB7:AB9"/>
    <mergeCell ref="AC7:AC9"/>
    <mergeCell ref="AE7:AE9"/>
    <mergeCell ref="AF7:AF9"/>
    <mergeCell ref="T7:T9"/>
    <mergeCell ref="U7:U9"/>
    <mergeCell ref="A8:A9"/>
    <mergeCell ref="AD7:AD9"/>
    <mergeCell ref="V7:V9"/>
    <mergeCell ref="W7:W9"/>
    <mergeCell ref="X7:X9"/>
    <mergeCell ref="Y7:Y9"/>
    <mergeCell ref="R7:R9"/>
    <mergeCell ref="S7:S9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zoomScalePageLayoutView="0" workbookViewId="0" topLeftCell="M1">
      <selection activeCell="X1" sqref="X1"/>
    </sheetView>
  </sheetViews>
  <sheetFormatPr defaultColWidth="10.59765625" defaultRowHeight="15"/>
  <cols>
    <col min="1" max="1" width="15.09765625" style="4" customWidth="1"/>
    <col min="2" max="2" width="10.59765625" style="4" customWidth="1"/>
    <col min="3" max="3" width="11.09765625" style="4" customWidth="1"/>
    <col min="4" max="4" width="10.09765625" style="4" customWidth="1"/>
    <col min="5" max="14" width="10.59765625" style="4" customWidth="1"/>
    <col min="15" max="15" width="11" style="4" customWidth="1"/>
    <col min="16" max="23" width="10.09765625" style="4" customWidth="1"/>
    <col min="24" max="24" width="11" style="4" customWidth="1"/>
    <col min="25" max="16384" width="10.59765625" style="4" customWidth="1"/>
  </cols>
  <sheetData>
    <row r="1" spans="1:24" s="2" customFormat="1" ht="19.5" customHeight="1">
      <c r="A1" s="1" t="s">
        <v>467</v>
      </c>
      <c r="X1" s="3" t="s">
        <v>468</v>
      </c>
    </row>
    <row r="2" spans="1:24" s="2" customFormat="1" ht="19.5" customHeight="1">
      <c r="A2" s="1"/>
      <c r="X2" s="3"/>
    </row>
    <row r="3" spans="1:24" ht="19.5" customHeight="1">
      <c r="A3" s="311" t="s">
        <v>469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181"/>
      <c r="M3" s="181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8" customHeight="1" thickBot="1">
      <c r="A4" s="4" t="s">
        <v>439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81"/>
      <c r="M4" s="181"/>
      <c r="N4" s="37"/>
      <c r="O4" s="37"/>
      <c r="P4" s="37"/>
      <c r="Q4" s="37"/>
      <c r="R4" s="37"/>
      <c r="S4" s="37"/>
      <c r="T4" s="37"/>
      <c r="U4" s="37"/>
      <c r="V4" s="37"/>
      <c r="W4" s="37"/>
      <c r="X4" s="36" t="s">
        <v>4</v>
      </c>
    </row>
    <row r="5" spans="1:24" ht="16.5" customHeight="1">
      <c r="A5" s="160" t="s">
        <v>361</v>
      </c>
      <c r="B5" s="363" t="s">
        <v>442</v>
      </c>
      <c r="C5" s="363" t="s">
        <v>443</v>
      </c>
      <c r="D5" s="357" t="s">
        <v>444</v>
      </c>
      <c r="E5" s="341" t="s">
        <v>445</v>
      </c>
      <c r="F5" s="342"/>
      <c r="G5" s="342"/>
      <c r="H5" s="342"/>
      <c r="I5" s="342"/>
      <c r="J5" s="342"/>
      <c r="K5" s="342"/>
      <c r="L5" s="342"/>
      <c r="M5" s="342"/>
      <c r="N5" s="343"/>
      <c r="O5" s="363" t="s">
        <v>446</v>
      </c>
      <c r="P5" s="363" t="s">
        <v>447</v>
      </c>
      <c r="Q5" s="363" t="s">
        <v>448</v>
      </c>
      <c r="R5" s="363" t="s">
        <v>449</v>
      </c>
      <c r="S5" s="182"/>
      <c r="T5" s="341" t="s">
        <v>450</v>
      </c>
      <c r="U5" s="342"/>
      <c r="V5" s="342"/>
      <c r="W5" s="342"/>
      <c r="X5" s="342"/>
    </row>
    <row r="6" spans="1:24" ht="16.5" customHeight="1">
      <c r="A6" s="173"/>
      <c r="B6" s="455"/>
      <c r="C6" s="455"/>
      <c r="D6" s="456"/>
      <c r="E6" s="467" t="s">
        <v>451</v>
      </c>
      <c r="F6" s="467" t="s">
        <v>452</v>
      </c>
      <c r="G6" s="467" t="s">
        <v>453</v>
      </c>
      <c r="H6" s="481" t="s">
        <v>454</v>
      </c>
      <c r="I6" s="484" t="s">
        <v>455</v>
      </c>
      <c r="J6" s="487" t="s">
        <v>456</v>
      </c>
      <c r="K6" s="467" t="s">
        <v>457</v>
      </c>
      <c r="L6" s="490" t="s">
        <v>458</v>
      </c>
      <c r="M6" s="490" t="s">
        <v>459</v>
      </c>
      <c r="N6" s="467" t="s">
        <v>460</v>
      </c>
      <c r="O6" s="455"/>
      <c r="P6" s="455"/>
      <c r="Q6" s="455"/>
      <c r="R6" s="455"/>
      <c r="S6" s="455" t="s">
        <v>319</v>
      </c>
      <c r="T6" s="467" t="s">
        <v>461</v>
      </c>
      <c r="U6" s="467" t="s">
        <v>462</v>
      </c>
      <c r="V6" s="410" t="s">
        <v>463</v>
      </c>
      <c r="W6" s="410" t="s">
        <v>464</v>
      </c>
      <c r="X6" s="491" t="s">
        <v>465</v>
      </c>
    </row>
    <row r="7" spans="1:24" ht="16.5" customHeight="1">
      <c r="A7" s="468" t="s">
        <v>365</v>
      </c>
      <c r="B7" s="455"/>
      <c r="C7" s="494" t="s">
        <v>466</v>
      </c>
      <c r="D7" s="456"/>
      <c r="E7" s="455"/>
      <c r="F7" s="455"/>
      <c r="G7" s="455"/>
      <c r="H7" s="482"/>
      <c r="I7" s="485"/>
      <c r="J7" s="488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6"/>
      <c r="W7" s="456"/>
      <c r="X7" s="492"/>
    </row>
    <row r="8" spans="1:24" ht="16.5" customHeight="1">
      <c r="A8" s="469"/>
      <c r="B8" s="388"/>
      <c r="C8" s="388"/>
      <c r="D8" s="406"/>
      <c r="E8" s="388"/>
      <c r="F8" s="388"/>
      <c r="G8" s="388"/>
      <c r="H8" s="483"/>
      <c r="I8" s="486"/>
      <c r="J8" s="489"/>
      <c r="K8" s="388"/>
      <c r="L8" s="388"/>
      <c r="M8" s="388"/>
      <c r="N8" s="388"/>
      <c r="O8" s="388"/>
      <c r="P8" s="388"/>
      <c r="Q8" s="388"/>
      <c r="R8" s="388"/>
      <c r="S8" s="45"/>
      <c r="T8" s="388"/>
      <c r="U8" s="388"/>
      <c r="V8" s="406"/>
      <c r="W8" s="406"/>
      <c r="X8" s="493"/>
    </row>
    <row r="9" spans="1:25" ht="16.5" customHeight="1">
      <c r="A9" s="168" t="s">
        <v>369</v>
      </c>
      <c r="B9" s="192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4" ht="16.5" customHeight="1">
      <c r="A10" s="40" t="s">
        <v>554</v>
      </c>
      <c r="B10" s="322">
        <f>SUM(B30,B50)</f>
        <v>210334</v>
      </c>
      <c r="C10" s="245">
        <f aca="true" t="shared" si="0" ref="C10:I10">SUM(C30,C50)</f>
        <v>134853</v>
      </c>
      <c r="D10" s="245">
        <f t="shared" si="0"/>
        <v>11966</v>
      </c>
      <c r="E10" s="245">
        <f t="shared" si="0"/>
        <v>63504</v>
      </c>
      <c r="F10" s="245">
        <f t="shared" si="0"/>
        <v>6698</v>
      </c>
      <c r="G10" s="245">
        <f t="shared" si="0"/>
        <v>4981</v>
      </c>
      <c r="H10" s="245">
        <f t="shared" si="0"/>
        <v>2046</v>
      </c>
      <c r="I10" s="245">
        <f t="shared" si="0"/>
        <v>3658</v>
      </c>
      <c r="J10" s="245">
        <f aca="true" t="shared" si="1" ref="J10:N11">SUM(J30,J50)</f>
        <v>1054</v>
      </c>
      <c r="K10" s="245">
        <f t="shared" si="1"/>
        <v>3317</v>
      </c>
      <c r="L10" s="245">
        <f t="shared" si="1"/>
        <v>13011</v>
      </c>
      <c r="M10" s="245">
        <f t="shared" si="1"/>
        <v>18742</v>
      </c>
      <c r="N10" s="245">
        <f t="shared" si="1"/>
        <v>9997</v>
      </c>
      <c r="O10" s="318" t="s">
        <v>572</v>
      </c>
      <c r="P10" s="245">
        <f aca="true" t="shared" si="2" ref="P10:R11">SUM(P30,P50)</f>
        <v>17622</v>
      </c>
      <c r="Q10" s="245">
        <f t="shared" si="2"/>
        <v>32470</v>
      </c>
      <c r="R10" s="245">
        <f t="shared" si="2"/>
        <v>6917</v>
      </c>
      <c r="S10" s="318" t="s">
        <v>572</v>
      </c>
      <c r="T10" s="245">
        <f>SUM(T30,T50)</f>
        <v>75480</v>
      </c>
      <c r="U10" s="245">
        <f>SUM(U30,U50)</f>
        <v>7398</v>
      </c>
      <c r="V10" s="245">
        <f>SUM(V30,V50)</f>
        <v>21744</v>
      </c>
      <c r="W10" s="245">
        <f>SUM(W30,W50)</f>
        <v>13448</v>
      </c>
      <c r="X10" s="245">
        <f>SUM(X30,X50)</f>
        <v>32894</v>
      </c>
    </row>
    <row r="11" spans="1:25" ht="16.5" customHeight="1">
      <c r="A11" s="77">
        <v>15</v>
      </c>
      <c r="B11" s="322">
        <v>207871</v>
      </c>
      <c r="C11" s="323">
        <v>131921</v>
      </c>
      <c r="D11" s="323">
        <v>11292</v>
      </c>
      <c r="E11" s="245">
        <v>62183</v>
      </c>
      <c r="F11" s="245">
        <f>SUM(F31,F51)</f>
        <v>6522</v>
      </c>
      <c r="G11" s="245">
        <v>4648</v>
      </c>
      <c r="H11" s="245">
        <f>SUM(H31,H51)</f>
        <v>1770</v>
      </c>
      <c r="I11" s="245">
        <f>SUM(I31,I51)</f>
        <v>3706</v>
      </c>
      <c r="J11" s="245">
        <f t="shared" si="1"/>
        <v>1023</v>
      </c>
      <c r="K11" s="245">
        <f t="shared" si="1"/>
        <v>3209</v>
      </c>
      <c r="L11" s="245">
        <f t="shared" si="1"/>
        <v>12884</v>
      </c>
      <c r="M11" s="245">
        <v>18396</v>
      </c>
      <c r="N11" s="245">
        <f t="shared" si="1"/>
        <v>10025</v>
      </c>
      <c r="O11" s="318" t="s">
        <v>572</v>
      </c>
      <c r="P11" s="245">
        <v>16659</v>
      </c>
      <c r="Q11" s="245">
        <v>32346</v>
      </c>
      <c r="R11" s="245">
        <f t="shared" si="2"/>
        <v>7082</v>
      </c>
      <c r="S11" s="318" t="s">
        <v>572</v>
      </c>
      <c r="T11" s="323">
        <v>75950</v>
      </c>
      <c r="U11" s="245">
        <f>SUM(U31,U51)</f>
        <v>8365</v>
      </c>
      <c r="V11" s="245">
        <f>SUM(V31,V51)</f>
        <v>21820</v>
      </c>
      <c r="W11" s="245">
        <f>SUM(W31,W51)</f>
        <v>13223</v>
      </c>
      <c r="X11" s="323">
        <v>32541</v>
      </c>
      <c r="Y11" s="18"/>
    </row>
    <row r="12" spans="1:25" s="196" customFormat="1" ht="16.5" customHeight="1">
      <c r="A12" s="194">
        <v>16</v>
      </c>
      <c r="B12" s="324">
        <f>SUM(B32,B52)</f>
        <v>219824</v>
      </c>
      <c r="C12" s="325">
        <f>SUM(C32,C52)</f>
        <v>132705</v>
      </c>
      <c r="D12" s="325">
        <f>SUM(D32,D52)</f>
        <v>11360</v>
      </c>
      <c r="E12" s="325">
        <f>SUM(E32,E52)</f>
        <v>56201</v>
      </c>
      <c r="F12" s="222">
        <v>2647</v>
      </c>
      <c r="G12" s="222">
        <v>5291</v>
      </c>
      <c r="H12" s="222">
        <v>1907</v>
      </c>
      <c r="I12" s="222">
        <v>3591</v>
      </c>
      <c r="J12" s="222">
        <v>1140</v>
      </c>
      <c r="K12" s="325">
        <f>SUM(K32,K52)</f>
        <v>3673</v>
      </c>
      <c r="L12" s="325">
        <f>SUM(L32,L52)</f>
        <v>11976</v>
      </c>
      <c r="M12" s="222">
        <v>16378</v>
      </c>
      <c r="N12" s="325">
        <f>SUM(N32,N52)</f>
        <v>9609</v>
      </c>
      <c r="O12" s="222">
        <v>1855</v>
      </c>
      <c r="P12" s="325">
        <f>SUM(P32,P52)</f>
        <v>17271</v>
      </c>
      <c r="Q12" s="222">
        <v>39092</v>
      </c>
      <c r="R12" s="222">
        <v>6457</v>
      </c>
      <c r="S12" s="220" t="s">
        <v>552</v>
      </c>
      <c r="T12" s="325">
        <f>SUM(T32,T52)</f>
        <v>87118</v>
      </c>
      <c r="U12" s="222">
        <v>10027</v>
      </c>
      <c r="V12" s="222">
        <v>25308</v>
      </c>
      <c r="W12" s="222">
        <v>15461</v>
      </c>
      <c r="X12" s="325">
        <f>SUM(X32,X52)</f>
        <v>36323</v>
      </c>
      <c r="Y12" s="195"/>
    </row>
    <row r="13" spans="1:25" ht="16.5" customHeight="1">
      <c r="A13" s="21"/>
      <c r="B13" s="322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18"/>
    </row>
    <row r="14" spans="1:25" ht="16.5" customHeight="1">
      <c r="A14" s="35" t="s">
        <v>555</v>
      </c>
      <c r="B14" s="322">
        <f aca="true" t="shared" si="3" ref="B14:D16">SUM(B34,B54)</f>
        <v>215691</v>
      </c>
      <c r="C14" s="245">
        <f t="shared" si="3"/>
        <v>132006</v>
      </c>
      <c r="D14" s="245">
        <f t="shared" si="3"/>
        <v>11386</v>
      </c>
      <c r="E14" s="245">
        <f aca="true" t="shared" si="4" ref="E14:N17">SUM(E34,E54)</f>
        <v>56354</v>
      </c>
      <c r="F14" s="245">
        <f t="shared" si="4"/>
        <v>2598</v>
      </c>
      <c r="G14" s="245">
        <f t="shared" si="4"/>
        <v>5359</v>
      </c>
      <c r="H14" s="245">
        <f t="shared" si="4"/>
        <v>2036</v>
      </c>
      <c r="I14" s="245">
        <f t="shared" si="4"/>
        <v>3753</v>
      </c>
      <c r="J14" s="245">
        <f t="shared" si="4"/>
        <v>1118</v>
      </c>
      <c r="K14" s="245">
        <f t="shared" si="4"/>
        <v>3638</v>
      </c>
      <c r="L14" s="245">
        <f t="shared" si="4"/>
        <v>11837</v>
      </c>
      <c r="M14" s="245">
        <f t="shared" si="4"/>
        <v>16499</v>
      </c>
      <c r="N14" s="245">
        <f t="shared" si="4"/>
        <v>9516</v>
      </c>
      <c r="O14" s="245">
        <f aca="true" t="shared" si="5" ref="O14:R17">SUM(O34,O54)</f>
        <v>1886</v>
      </c>
      <c r="P14" s="245">
        <f t="shared" si="5"/>
        <v>16976</v>
      </c>
      <c r="Q14" s="245">
        <f t="shared" si="5"/>
        <v>38492</v>
      </c>
      <c r="R14" s="245">
        <f t="shared" si="5"/>
        <v>6476</v>
      </c>
      <c r="S14" s="318" t="s">
        <v>572</v>
      </c>
      <c r="T14" s="245">
        <f aca="true" t="shared" si="6" ref="T14:X15">SUM(T34,T54)</f>
        <v>83685</v>
      </c>
      <c r="U14" s="245">
        <f t="shared" si="6"/>
        <v>10187</v>
      </c>
      <c r="V14" s="245">
        <f t="shared" si="6"/>
        <v>22169</v>
      </c>
      <c r="W14" s="245">
        <f t="shared" si="6"/>
        <v>15553</v>
      </c>
      <c r="X14" s="245">
        <f t="shared" si="6"/>
        <v>35776</v>
      </c>
      <c r="Y14" s="18"/>
    </row>
    <row r="15" spans="1:25" ht="16.5" customHeight="1">
      <c r="A15" s="224" t="s">
        <v>556</v>
      </c>
      <c r="B15" s="322">
        <f t="shared" si="3"/>
        <v>215889</v>
      </c>
      <c r="C15" s="245">
        <f t="shared" si="3"/>
        <v>132025</v>
      </c>
      <c r="D15" s="245">
        <f t="shared" si="3"/>
        <v>11746</v>
      </c>
      <c r="E15" s="245">
        <f t="shared" si="4"/>
        <v>56132</v>
      </c>
      <c r="F15" s="245">
        <f t="shared" si="4"/>
        <v>2577</v>
      </c>
      <c r="G15" s="245">
        <f t="shared" si="4"/>
        <v>5423</v>
      </c>
      <c r="H15" s="245">
        <f t="shared" si="4"/>
        <v>2025</v>
      </c>
      <c r="I15" s="245">
        <f t="shared" si="4"/>
        <v>3653</v>
      </c>
      <c r="J15" s="245">
        <f t="shared" si="4"/>
        <v>1112</v>
      </c>
      <c r="K15" s="245">
        <f t="shared" si="4"/>
        <v>3643</v>
      </c>
      <c r="L15" s="245">
        <f t="shared" si="4"/>
        <v>11747</v>
      </c>
      <c r="M15" s="245">
        <f t="shared" si="4"/>
        <v>16444</v>
      </c>
      <c r="N15" s="245">
        <f t="shared" si="4"/>
        <v>9508</v>
      </c>
      <c r="O15" s="245">
        <f t="shared" si="5"/>
        <v>1883</v>
      </c>
      <c r="P15" s="245">
        <f t="shared" si="5"/>
        <v>16989</v>
      </c>
      <c r="Q15" s="245">
        <f t="shared" si="5"/>
        <v>38311</v>
      </c>
      <c r="R15" s="245">
        <f t="shared" si="5"/>
        <v>6518</v>
      </c>
      <c r="S15" s="318" t="s">
        <v>572</v>
      </c>
      <c r="T15" s="245">
        <f t="shared" si="6"/>
        <v>83864</v>
      </c>
      <c r="U15" s="245">
        <f t="shared" si="6"/>
        <v>10077</v>
      </c>
      <c r="V15" s="245">
        <f t="shared" si="6"/>
        <v>22011</v>
      </c>
      <c r="W15" s="245">
        <f t="shared" si="6"/>
        <v>15553</v>
      </c>
      <c r="X15" s="245">
        <f t="shared" si="6"/>
        <v>36223</v>
      </c>
      <c r="Y15" s="18"/>
    </row>
    <row r="16" spans="1:25" ht="16.5" customHeight="1">
      <c r="A16" s="224" t="s">
        <v>557</v>
      </c>
      <c r="B16" s="322">
        <f t="shared" si="3"/>
        <v>215926</v>
      </c>
      <c r="C16" s="245">
        <f t="shared" si="3"/>
        <v>132307</v>
      </c>
      <c r="D16" s="245">
        <f t="shared" si="3"/>
        <v>11753</v>
      </c>
      <c r="E16" s="245">
        <f t="shared" si="4"/>
        <v>56093</v>
      </c>
      <c r="F16" s="245">
        <f t="shared" si="4"/>
        <v>2603</v>
      </c>
      <c r="G16" s="245">
        <f t="shared" si="4"/>
        <v>5487</v>
      </c>
      <c r="H16" s="245">
        <f t="shared" si="4"/>
        <v>1993</v>
      </c>
      <c r="I16" s="245">
        <f t="shared" si="4"/>
        <v>3501</v>
      </c>
      <c r="J16" s="245">
        <f t="shared" si="4"/>
        <v>1120</v>
      </c>
      <c r="K16" s="245">
        <f t="shared" si="4"/>
        <v>3675</v>
      </c>
      <c r="L16" s="245">
        <f t="shared" si="4"/>
        <v>11860</v>
      </c>
      <c r="M16" s="245">
        <f t="shared" si="4"/>
        <v>16268</v>
      </c>
      <c r="N16" s="245">
        <f t="shared" si="4"/>
        <v>9586</v>
      </c>
      <c r="O16" s="245">
        <f t="shared" si="5"/>
        <v>1897</v>
      </c>
      <c r="P16" s="245">
        <f t="shared" si="5"/>
        <v>17093</v>
      </c>
      <c r="Q16" s="245">
        <f t="shared" si="5"/>
        <v>38662</v>
      </c>
      <c r="R16" s="245">
        <f t="shared" si="5"/>
        <v>6356</v>
      </c>
      <c r="S16" s="318" t="s">
        <v>572</v>
      </c>
      <c r="T16" s="245">
        <f aca="true" t="shared" si="7" ref="T16:X17">SUM(T36,T56)</f>
        <v>83619</v>
      </c>
      <c r="U16" s="245">
        <f t="shared" si="7"/>
        <v>10297</v>
      </c>
      <c r="V16" s="245">
        <f t="shared" si="7"/>
        <v>22022</v>
      </c>
      <c r="W16" s="245">
        <f t="shared" si="7"/>
        <v>15041</v>
      </c>
      <c r="X16" s="245">
        <f t="shared" si="7"/>
        <v>36259</v>
      </c>
      <c r="Y16" s="18"/>
    </row>
    <row r="17" spans="1:25" ht="16.5" customHeight="1">
      <c r="A17" s="224" t="s">
        <v>558</v>
      </c>
      <c r="B17" s="322">
        <f>SUM(B37,B57)</f>
        <v>221475</v>
      </c>
      <c r="C17" s="245">
        <f>SUM(C37,C57)</f>
        <v>134016</v>
      </c>
      <c r="D17" s="245">
        <v>11710</v>
      </c>
      <c r="E17" s="245">
        <f t="shared" si="4"/>
        <v>56783</v>
      </c>
      <c r="F17" s="245">
        <f t="shared" si="4"/>
        <v>2679</v>
      </c>
      <c r="G17" s="245">
        <f t="shared" si="4"/>
        <v>5400</v>
      </c>
      <c r="H17" s="245">
        <f t="shared" si="4"/>
        <v>2007</v>
      </c>
      <c r="I17" s="245">
        <f t="shared" si="4"/>
        <v>3578</v>
      </c>
      <c r="J17" s="245">
        <f t="shared" si="4"/>
        <v>1147</v>
      </c>
      <c r="K17" s="245">
        <f t="shared" si="4"/>
        <v>3690</v>
      </c>
      <c r="L17" s="245">
        <f t="shared" si="4"/>
        <v>12116</v>
      </c>
      <c r="M17" s="245">
        <f t="shared" si="4"/>
        <v>16432</v>
      </c>
      <c r="N17" s="245">
        <f t="shared" si="4"/>
        <v>9734</v>
      </c>
      <c r="O17" s="245">
        <f t="shared" si="5"/>
        <v>1876</v>
      </c>
      <c r="P17" s="245">
        <f t="shared" si="5"/>
        <v>16814</v>
      </c>
      <c r="Q17" s="245">
        <f t="shared" si="5"/>
        <v>39817</v>
      </c>
      <c r="R17" s="245">
        <f t="shared" si="5"/>
        <v>6565</v>
      </c>
      <c r="S17" s="318" t="s">
        <v>572</v>
      </c>
      <c r="T17" s="245">
        <f t="shared" si="7"/>
        <v>87459</v>
      </c>
      <c r="U17" s="245">
        <f t="shared" si="7"/>
        <v>10161</v>
      </c>
      <c r="V17" s="245">
        <f t="shared" si="7"/>
        <v>25648</v>
      </c>
      <c r="W17" s="245">
        <f t="shared" si="7"/>
        <v>15495</v>
      </c>
      <c r="X17" s="245">
        <f t="shared" si="7"/>
        <v>36155</v>
      </c>
      <c r="Y17" s="18"/>
    </row>
    <row r="18" spans="1:25" ht="16.5" customHeight="1">
      <c r="A18" s="40"/>
      <c r="B18" s="322"/>
      <c r="C18" s="323"/>
      <c r="D18" s="323"/>
      <c r="E18" s="245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245"/>
      <c r="U18" s="323"/>
      <c r="V18" s="323"/>
      <c r="W18" s="323"/>
      <c r="X18" s="323"/>
      <c r="Y18" s="18"/>
    </row>
    <row r="19" spans="1:25" ht="16.5" customHeight="1">
      <c r="A19" s="224" t="s">
        <v>559</v>
      </c>
      <c r="B19" s="322">
        <f aca="true" t="shared" si="8" ref="B19:D22">SUM(B39,B59)</f>
        <v>222321</v>
      </c>
      <c r="C19" s="245">
        <f t="shared" si="8"/>
        <v>133629</v>
      </c>
      <c r="D19" s="245">
        <f t="shared" si="8"/>
        <v>11624</v>
      </c>
      <c r="E19" s="245">
        <f aca="true" t="shared" si="9" ref="E19:N22">SUM(E39,E59)</f>
        <v>56492</v>
      </c>
      <c r="F19" s="245">
        <f t="shared" si="9"/>
        <v>2655</v>
      </c>
      <c r="G19" s="245">
        <f t="shared" si="9"/>
        <v>5362</v>
      </c>
      <c r="H19" s="245">
        <f t="shared" si="9"/>
        <v>2000</v>
      </c>
      <c r="I19" s="245">
        <f t="shared" si="9"/>
        <v>3567</v>
      </c>
      <c r="J19" s="245">
        <f t="shared" si="9"/>
        <v>1144</v>
      </c>
      <c r="K19" s="245">
        <f t="shared" si="9"/>
        <v>3667</v>
      </c>
      <c r="L19" s="245">
        <f t="shared" si="9"/>
        <v>12022</v>
      </c>
      <c r="M19" s="245">
        <f t="shared" si="9"/>
        <v>16376</v>
      </c>
      <c r="N19" s="245">
        <f t="shared" si="9"/>
        <v>9699</v>
      </c>
      <c r="O19" s="245">
        <f aca="true" t="shared" si="10" ref="O19:R22">SUM(O39,O59)</f>
        <v>1888</v>
      </c>
      <c r="P19" s="245">
        <f t="shared" si="10"/>
        <v>16955</v>
      </c>
      <c r="Q19" s="245">
        <f t="shared" si="10"/>
        <v>39705</v>
      </c>
      <c r="R19" s="245">
        <f t="shared" si="10"/>
        <v>6517</v>
      </c>
      <c r="S19" s="318" t="s">
        <v>572</v>
      </c>
      <c r="T19" s="245">
        <f aca="true" t="shared" si="11" ref="T19:X20">SUM(T39,T59)</f>
        <v>88692</v>
      </c>
      <c r="U19" s="245">
        <f t="shared" si="11"/>
        <v>10021</v>
      </c>
      <c r="V19" s="245">
        <f t="shared" si="11"/>
        <v>26690</v>
      </c>
      <c r="W19" s="245">
        <f t="shared" si="11"/>
        <v>15582</v>
      </c>
      <c r="X19" s="245">
        <f t="shared" si="11"/>
        <v>36399</v>
      </c>
      <c r="Y19" s="18"/>
    </row>
    <row r="20" spans="1:25" ht="16.5" customHeight="1">
      <c r="A20" s="224" t="s">
        <v>560</v>
      </c>
      <c r="B20" s="322">
        <f t="shared" si="8"/>
        <v>222823</v>
      </c>
      <c r="C20" s="245">
        <f t="shared" si="8"/>
        <v>133021</v>
      </c>
      <c r="D20" s="245">
        <f t="shared" si="8"/>
        <v>11613</v>
      </c>
      <c r="E20" s="245">
        <f t="shared" si="9"/>
        <v>56357</v>
      </c>
      <c r="F20" s="245">
        <f t="shared" si="9"/>
        <v>2651</v>
      </c>
      <c r="G20" s="245">
        <f t="shared" si="9"/>
        <v>5313</v>
      </c>
      <c r="H20" s="245">
        <f t="shared" si="9"/>
        <v>1939</v>
      </c>
      <c r="I20" s="245">
        <f t="shared" si="9"/>
        <v>3560</v>
      </c>
      <c r="J20" s="245">
        <f t="shared" si="9"/>
        <v>1142</v>
      </c>
      <c r="K20" s="245">
        <f t="shared" si="9"/>
        <v>3687</v>
      </c>
      <c r="L20" s="245">
        <f t="shared" si="9"/>
        <v>11976</v>
      </c>
      <c r="M20" s="245">
        <f t="shared" si="9"/>
        <v>16402</v>
      </c>
      <c r="N20" s="245">
        <f t="shared" si="9"/>
        <v>9687</v>
      </c>
      <c r="O20" s="245">
        <f t="shared" si="10"/>
        <v>1881</v>
      </c>
      <c r="P20" s="245">
        <f t="shared" si="10"/>
        <v>17022</v>
      </c>
      <c r="Q20" s="245">
        <f t="shared" si="10"/>
        <v>39154</v>
      </c>
      <c r="R20" s="245">
        <f t="shared" si="10"/>
        <v>6543</v>
      </c>
      <c r="S20" s="318" t="s">
        <v>572</v>
      </c>
      <c r="T20" s="245">
        <f t="shared" si="11"/>
        <v>89802</v>
      </c>
      <c r="U20" s="245">
        <f t="shared" si="11"/>
        <v>10046</v>
      </c>
      <c r="V20" s="245">
        <f t="shared" si="11"/>
        <v>27739</v>
      </c>
      <c r="W20" s="245">
        <f t="shared" si="11"/>
        <v>15540</v>
      </c>
      <c r="X20" s="245">
        <f t="shared" si="11"/>
        <v>36477</v>
      </c>
      <c r="Y20" s="18"/>
    </row>
    <row r="21" spans="1:25" ht="16.5" customHeight="1">
      <c r="A21" s="224" t="s">
        <v>561</v>
      </c>
      <c r="B21" s="322">
        <f t="shared" si="8"/>
        <v>223655</v>
      </c>
      <c r="C21" s="245">
        <f t="shared" si="8"/>
        <v>133474</v>
      </c>
      <c r="D21" s="245">
        <f t="shared" si="8"/>
        <v>11462</v>
      </c>
      <c r="E21" s="245">
        <f t="shared" si="9"/>
        <v>56471</v>
      </c>
      <c r="F21" s="245">
        <f t="shared" si="9"/>
        <v>2689</v>
      </c>
      <c r="G21" s="245">
        <f t="shared" si="9"/>
        <v>5295</v>
      </c>
      <c r="H21" s="245">
        <f t="shared" si="9"/>
        <v>1929</v>
      </c>
      <c r="I21" s="245">
        <f t="shared" si="9"/>
        <v>3555</v>
      </c>
      <c r="J21" s="245">
        <f t="shared" si="9"/>
        <v>1144</v>
      </c>
      <c r="K21" s="245">
        <f t="shared" si="9"/>
        <v>3709</v>
      </c>
      <c r="L21" s="245">
        <f t="shared" si="9"/>
        <v>12054</v>
      </c>
      <c r="M21" s="245">
        <f t="shared" si="9"/>
        <v>16418</v>
      </c>
      <c r="N21" s="245">
        <f t="shared" si="9"/>
        <v>9678</v>
      </c>
      <c r="O21" s="245">
        <f t="shared" si="10"/>
        <v>1848</v>
      </c>
      <c r="P21" s="245">
        <f t="shared" si="10"/>
        <v>17546</v>
      </c>
      <c r="Q21" s="245">
        <f t="shared" si="10"/>
        <v>39173</v>
      </c>
      <c r="R21" s="245">
        <f t="shared" si="10"/>
        <v>6490</v>
      </c>
      <c r="S21" s="318" t="s">
        <v>552</v>
      </c>
      <c r="T21" s="245">
        <f aca="true" t="shared" si="12" ref="T21:X22">SUM(T41,T61)</f>
        <v>90181</v>
      </c>
      <c r="U21" s="245">
        <f t="shared" si="12"/>
        <v>10025</v>
      </c>
      <c r="V21" s="245">
        <f t="shared" si="12"/>
        <v>27662</v>
      </c>
      <c r="W21" s="245">
        <f t="shared" si="12"/>
        <v>15521</v>
      </c>
      <c r="X21" s="245">
        <f t="shared" si="12"/>
        <v>36973</v>
      </c>
      <c r="Y21" s="18"/>
    </row>
    <row r="22" spans="1:25" ht="16.5" customHeight="1">
      <c r="A22" s="224" t="s">
        <v>562</v>
      </c>
      <c r="B22" s="322">
        <f t="shared" si="8"/>
        <v>221206</v>
      </c>
      <c r="C22" s="245">
        <f t="shared" si="8"/>
        <v>133403</v>
      </c>
      <c r="D22" s="245">
        <f t="shared" si="8"/>
        <v>11204</v>
      </c>
      <c r="E22" s="245">
        <f t="shared" si="9"/>
        <v>56449</v>
      </c>
      <c r="F22" s="245">
        <f t="shared" si="9"/>
        <v>2651</v>
      </c>
      <c r="G22" s="245">
        <f t="shared" si="9"/>
        <v>5270</v>
      </c>
      <c r="H22" s="245">
        <f t="shared" si="9"/>
        <v>1921</v>
      </c>
      <c r="I22" s="245">
        <f t="shared" si="9"/>
        <v>3555</v>
      </c>
      <c r="J22" s="245">
        <f t="shared" si="9"/>
        <v>1147</v>
      </c>
      <c r="K22" s="245">
        <f t="shared" si="9"/>
        <v>3687</v>
      </c>
      <c r="L22" s="245">
        <f t="shared" si="9"/>
        <v>12219</v>
      </c>
      <c r="M22" s="245">
        <f t="shared" si="9"/>
        <v>16393</v>
      </c>
      <c r="N22" s="245">
        <f t="shared" si="9"/>
        <v>9606</v>
      </c>
      <c r="O22" s="245">
        <f t="shared" si="10"/>
        <v>1846</v>
      </c>
      <c r="P22" s="245">
        <f t="shared" si="10"/>
        <v>17607</v>
      </c>
      <c r="Q22" s="245">
        <f t="shared" si="10"/>
        <v>39328</v>
      </c>
      <c r="R22" s="245">
        <f t="shared" si="10"/>
        <v>6484</v>
      </c>
      <c r="S22" s="318" t="s">
        <v>572</v>
      </c>
      <c r="T22" s="245">
        <f t="shared" si="12"/>
        <v>87803</v>
      </c>
      <c r="U22" s="245">
        <f t="shared" si="12"/>
        <v>9929</v>
      </c>
      <c r="V22" s="245">
        <f t="shared" si="12"/>
        <v>25601</v>
      </c>
      <c r="W22" s="245">
        <f t="shared" si="12"/>
        <v>15369</v>
      </c>
      <c r="X22" s="245">
        <f t="shared" si="12"/>
        <v>36904</v>
      </c>
      <c r="Y22" s="18"/>
    </row>
    <row r="23" spans="1:25" ht="16.5" customHeight="1">
      <c r="A23" s="40"/>
      <c r="B23" s="322"/>
      <c r="C23" s="323"/>
      <c r="D23" s="323"/>
      <c r="E23" s="245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245"/>
      <c r="U23" s="323"/>
      <c r="V23" s="323"/>
      <c r="W23" s="323"/>
      <c r="X23" s="323"/>
      <c r="Y23" s="18"/>
    </row>
    <row r="24" spans="1:25" ht="16.5" customHeight="1">
      <c r="A24" s="224" t="s">
        <v>563</v>
      </c>
      <c r="B24" s="322">
        <f aca="true" t="shared" si="13" ref="B24:D27">SUM(B44,B64)</f>
        <v>222542</v>
      </c>
      <c r="C24" s="245">
        <f t="shared" si="13"/>
        <v>133048</v>
      </c>
      <c r="D24" s="245">
        <f t="shared" si="13"/>
        <v>11118</v>
      </c>
      <c r="E24" s="245">
        <f aca="true" t="shared" si="14" ref="E24:M26">SUM(E44,E64)</f>
        <v>56192</v>
      </c>
      <c r="F24" s="245">
        <f t="shared" si="14"/>
        <v>2645</v>
      </c>
      <c r="G24" s="245">
        <f t="shared" si="14"/>
        <v>5236</v>
      </c>
      <c r="H24" s="245">
        <f t="shared" si="14"/>
        <v>1968</v>
      </c>
      <c r="I24" s="245">
        <f t="shared" si="14"/>
        <v>3559</v>
      </c>
      <c r="J24" s="245">
        <f t="shared" si="14"/>
        <v>1158</v>
      </c>
      <c r="K24" s="245">
        <f t="shared" si="14"/>
        <v>3639</v>
      </c>
      <c r="L24" s="245">
        <f t="shared" si="14"/>
        <v>12046</v>
      </c>
      <c r="M24" s="245">
        <f t="shared" si="14"/>
        <v>16346</v>
      </c>
      <c r="N24" s="245">
        <f aca="true" t="shared" si="15" ref="N24:R27">SUM(N44,N64)</f>
        <v>9595</v>
      </c>
      <c r="O24" s="245">
        <f t="shared" si="15"/>
        <v>1814</v>
      </c>
      <c r="P24" s="245">
        <f t="shared" si="15"/>
        <v>17598</v>
      </c>
      <c r="Q24" s="245">
        <f t="shared" si="15"/>
        <v>39380</v>
      </c>
      <c r="R24" s="245">
        <f t="shared" si="15"/>
        <v>6451</v>
      </c>
      <c r="S24" s="318" t="s">
        <v>552</v>
      </c>
      <c r="T24" s="245">
        <f aca="true" t="shared" si="16" ref="T24:X25">SUM(T44,T64)</f>
        <v>89494</v>
      </c>
      <c r="U24" s="245">
        <f t="shared" si="16"/>
        <v>9834</v>
      </c>
      <c r="V24" s="245">
        <f t="shared" si="16"/>
        <v>27407</v>
      </c>
      <c r="W24" s="245">
        <f t="shared" si="16"/>
        <v>15440</v>
      </c>
      <c r="X24" s="245">
        <f t="shared" si="16"/>
        <v>36813</v>
      </c>
      <c r="Y24" s="18"/>
    </row>
    <row r="25" spans="1:25" ht="16.5" customHeight="1">
      <c r="A25" s="224" t="s">
        <v>564</v>
      </c>
      <c r="B25" s="322">
        <f t="shared" si="13"/>
        <v>221290</v>
      </c>
      <c r="C25" s="245">
        <f t="shared" si="13"/>
        <v>132725</v>
      </c>
      <c r="D25" s="245">
        <f t="shared" si="13"/>
        <v>11043</v>
      </c>
      <c r="E25" s="245">
        <f t="shared" si="14"/>
        <v>56121</v>
      </c>
      <c r="F25" s="245">
        <f t="shared" si="14"/>
        <v>2678</v>
      </c>
      <c r="G25" s="245">
        <f t="shared" si="14"/>
        <v>5211</v>
      </c>
      <c r="H25" s="245">
        <f t="shared" si="14"/>
        <v>1904</v>
      </c>
      <c r="I25" s="245">
        <f t="shared" si="14"/>
        <v>3567</v>
      </c>
      <c r="J25" s="245">
        <f t="shared" si="14"/>
        <v>1154</v>
      </c>
      <c r="K25" s="245">
        <f t="shared" si="14"/>
        <v>3659</v>
      </c>
      <c r="L25" s="245">
        <f t="shared" si="14"/>
        <v>11998</v>
      </c>
      <c r="M25" s="245">
        <f t="shared" si="14"/>
        <v>16380</v>
      </c>
      <c r="N25" s="245">
        <f t="shared" si="15"/>
        <v>9570</v>
      </c>
      <c r="O25" s="245">
        <f t="shared" si="15"/>
        <v>1808</v>
      </c>
      <c r="P25" s="245">
        <f t="shared" si="15"/>
        <v>17557</v>
      </c>
      <c r="Q25" s="245">
        <f t="shared" si="15"/>
        <v>39288</v>
      </c>
      <c r="R25" s="245">
        <f t="shared" si="15"/>
        <v>6404</v>
      </c>
      <c r="S25" s="318" t="s">
        <v>574</v>
      </c>
      <c r="T25" s="245">
        <f t="shared" si="16"/>
        <v>88565</v>
      </c>
      <c r="U25" s="245">
        <f t="shared" si="16"/>
        <v>9928</v>
      </c>
      <c r="V25" s="245">
        <f t="shared" si="16"/>
        <v>26871</v>
      </c>
      <c r="W25" s="245">
        <f t="shared" si="16"/>
        <v>15484</v>
      </c>
      <c r="X25" s="245">
        <f t="shared" si="16"/>
        <v>36282</v>
      </c>
      <c r="Y25" s="18"/>
    </row>
    <row r="26" spans="1:25" ht="16.5" customHeight="1">
      <c r="A26" s="224" t="s">
        <v>565</v>
      </c>
      <c r="B26" s="322">
        <f t="shared" si="13"/>
        <v>218692</v>
      </c>
      <c r="C26" s="245">
        <f t="shared" si="13"/>
        <v>131361</v>
      </c>
      <c r="D26" s="245">
        <f t="shared" si="13"/>
        <v>10871</v>
      </c>
      <c r="E26" s="245">
        <f t="shared" si="14"/>
        <v>55498</v>
      </c>
      <c r="F26" s="245">
        <f t="shared" si="14"/>
        <v>2666</v>
      </c>
      <c r="G26" s="245">
        <f t="shared" si="14"/>
        <v>5049</v>
      </c>
      <c r="H26" s="245">
        <f t="shared" si="14"/>
        <v>1575</v>
      </c>
      <c r="I26" s="245">
        <f t="shared" si="14"/>
        <v>3542</v>
      </c>
      <c r="J26" s="245">
        <f t="shared" si="14"/>
        <v>1146</v>
      </c>
      <c r="K26" s="245">
        <f t="shared" si="14"/>
        <v>3668</v>
      </c>
      <c r="L26" s="245">
        <f t="shared" si="14"/>
        <v>11985</v>
      </c>
      <c r="M26" s="245">
        <f t="shared" si="14"/>
        <v>16311</v>
      </c>
      <c r="N26" s="245">
        <f t="shared" si="15"/>
        <v>9556</v>
      </c>
      <c r="O26" s="245">
        <f t="shared" si="15"/>
        <v>1814</v>
      </c>
      <c r="P26" s="245">
        <f t="shared" si="15"/>
        <v>17521</v>
      </c>
      <c r="Q26" s="245">
        <f t="shared" si="15"/>
        <v>38791</v>
      </c>
      <c r="R26" s="245">
        <f t="shared" si="15"/>
        <v>6378</v>
      </c>
      <c r="S26" s="318" t="s">
        <v>552</v>
      </c>
      <c r="T26" s="245">
        <f aca="true" t="shared" si="17" ref="T26:X27">SUM(T46,T66)</f>
        <v>87331</v>
      </c>
      <c r="U26" s="245">
        <f t="shared" si="17"/>
        <v>9945</v>
      </c>
      <c r="V26" s="245">
        <f t="shared" si="17"/>
        <v>25974</v>
      </c>
      <c r="W26" s="245">
        <f t="shared" si="17"/>
        <v>15493</v>
      </c>
      <c r="X26" s="245">
        <f t="shared" si="17"/>
        <v>35919</v>
      </c>
      <c r="Y26" s="18"/>
    </row>
    <row r="27" spans="1:25" ht="16.5" customHeight="1">
      <c r="A27" s="224" t="s">
        <v>566</v>
      </c>
      <c r="B27" s="322">
        <f t="shared" si="13"/>
        <v>216376</v>
      </c>
      <c r="C27" s="245">
        <f t="shared" si="13"/>
        <v>131450</v>
      </c>
      <c r="D27" s="245">
        <f t="shared" si="13"/>
        <v>10786</v>
      </c>
      <c r="E27" s="245">
        <f>SUM(E47,E67)</f>
        <v>55474</v>
      </c>
      <c r="F27" s="245">
        <f aca="true" t="shared" si="18" ref="F27:M27">SUM(F47,F67)</f>
        <v>2666</v>
      </c>
      <c r="G27" s="245">
        <f t="shared" si="18"/>
        <v>5080</v>
      </c>
      <c r="H27" s="245">
        <f t="shared" si="18"/>
        <v>1589</v>
      </c>
      <c r="I27" s="245">
        <f t="shared" si="18"/>
        <v>3578</v>
      </c>
      <c r="J27" s="245">
        <f t="shared" si="18"/>
        <v>1148</v>
      </c>
      <c r="K27" s="245">
        <f t="shared" si="18"/>
        <v>3709</v>
      </c>
      <c r="L27" s="245">
        <f t="shared" si="18"/>
        <v>11854</v>
      </c>
      <c r="M27" s="245">
        <f t="shared" si="18"/>
        <v>16274</v>
      </c>
      <c r="N27" s="245">
        <f t="shared" si="15"/>
        <v>9576</v>
      </c>
      <c r="O27" s="245">
        <f t="shared" si="15"/>
        <v>1814</v>
      </c>
      <c r="P27" s="245">
        <f t="shared" si="15"/>
        <v>17568</v>
      </c>
      <c r="Q27" s="245">
        <f t="shared" si="15"/>
        <v>39007</v>
      </c>
      <c r="R27" s="245">
        <f t="shared" si="15"/>
        <v>6306</v>
      </c>
      <c r="S27" s="318" t="s">
        <v>552</v>
      </c>
      <c r="T27" s="245">
        <f t="shared" si="17"/>
        <v>84926</v>
      </c>
      <c r="U27" s="245">
        <f t="shared" si="17"/>
        <v>9875</v>
      </c>
      <c r="V27" s="245">
        <f t="shared" si="17"/>
        <v>23893</v>
      </c>
      <c r="W27" s="245">
        <f t="shared" si="17"/>
        <v>15471</v>
      </c>
      <c r="X27" s="245">
        <f t="shared" si="17"/>
        <v>35687</v>
      </c>
      <c r="Y27" s="18"/>
    </row>
    <row r="28" spans="1:25" ht="16.5" customHeight="1">
      <c r="A28" s="162"/>
      <c r="B28" s="183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4"/>
      <c r="P28" s="185"/>
      <c r="Q28" s="185"/>
      <c r="R28" s="185"/>
      <c r="S28" s="185"/>
      <c r="T28" s="185"/>
      <c r="U28" s="185"/>
      <c r="V28" s="185"/>
      <c r="W28" s="185"/>
      <c r="X28" s="185"/>
      <c r="Y28" s="18"/>
    </row>
    <row r="29" spans="1:25" ht="16.5" customHeight="1">
      <c r="A29" s="48" t="s">
        <v>12</v>
      </c>
      <c r="B29" s="183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"/>
    </row>
    <row r="30" spans="1:25" ht="16.5" customHeight="1">
      <c r="A30" s="40" t="s">
        <v>554</v>
      </c>
      <c r="B30" s="183">
        <v>124142</v>
      </c>
      <c r="C30" s="184">
        <v>91655</v>
      </c>
      <c r="D30" s="184">
        <v>10118</v>
      </c>
      <c r="E30" s="245">
        <f>SUM(F30:N30)</f>
        <v>42692</v>
      </c>
      <c r="F30" s="184">
        <v>2806</v>
      </c>
      <c r="G30" s="184">
        <v>3041</v>
      </c>
      <c r="H30" s="184">
        <v>825</v>
      </c>
      <c r="I30" s="184">
        <v>2418</v>
      </c>
      <c r="J30" s="184">
        <v>538</v>
      </c>
      <c r="K30" s="184">
        <v>2422</v>
      </c>
      <c r="L30" s="184">
        <v>11087</v>
      </c>
      <c r="M30" s="184">
        <v>12558</v>
      </c>
      <c r="N30" s="184">
        <v>6997</v>
      </c>
      <c r="O30" s="240" t="s">
        <v>552</v>
      </c>
      <c r="P30" s="184">
        <v>15562</v>
      </c>
      <c r="Q30" s="184">
        <v>17933</v>
      </c>
      <c r="R30" s="184">
        <v>3198</v>
      </c>
      <c r="S30" s="240" t="s">
        <v>552</v>
      </c>
      <c r="T30" s="184">
        <v>32486</v>
      </c>
      <c r="U30" s="184">
        <v>2346</v>
      </c>
      <c r="V30" s="184">
        <v>5132</v>
      </c>
      <c r="W30" s="184">
        <v>6850</v>
      </c>
      <c r="X30" s="184">
        <v>18160</v>
      </c>
      <c r="Y30" s="18"/>
    </row>
    <row r="31" spans="1:40" ht="16.5" customHeight="1">
      <c r="A31" s="77">
        <v>15</v>
      </c>
      <c r="B31" s="183">
        <v>121991</v>
      </c>
      <c r="C31" s="184">
        <v>89168</v>
      </c>
      <c r="D31" s="184">
        <v>9611</v>
      </c>
      <c r="E31" s="245">
        <f>SUM(F31:N31)</f>
        <v>42055</v>
      </c>
      <c r="F31" s="184">
        <v>2885</v>
      </c>
      <c r="G31" s="184">
        <v>2796</v>
      </c>
      <c r="H31" s="184">
        <v>796</v>
      </c>
      <c r="I31" s="184">
        <v>2500</v>
      </c>
      <c r="J31" s="184">
        <v>482</v>
      </c>
      <c r="K31" s="184">
        <v>2394</v>
      </c>
      <c r="L31" s="184">
        <v>10961</v>
      </c>
      <c r="M31" s="184">
        <v>12081</v>
      </c>
      <c r="N31" s="184">
        <v>7160</v>
      </c>
      <c r="O31" s="240" t="s">
        <v>552</v>
      </c>
      <c r="P31" s="184">
        <v>14911</v>
      </c>
      <c r="Q31" s="184">
        <v>17202</v>
      </c>
      <c r="R31" s="184">
        <v>3248</v>
      </c>
      <c r="S31" s="240" t="s">
        <v>552</v>
      </c>
      <c r="T31" s="184">
        <v>32824</v>
      </c>
      <c r="U31" s="184">
        <v>2861</v>
      </c>
      <c r="V31" s="184">
        <v>5048</v>
      </c>
      <c r="W31" s="184">
        <v>6682</v>
      </c>
      <c r="X31" s="184">
        <v>18233</v>
      </c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</row>
    <row r="32" spans="1:25" s="196" customFormat="1" ht="16.5" customHeight="1">
      <c r="A32" s="194">
        <v>16</v>
      </c>
      <c r="B32" s="241">
        <v>128840</v>
      </c>
      <c r="C32" s="222">
        <v>86558</v>
      </c>
      <c r="D32" s="222">
        <v>10019</v>
      </c>
      <c r="E32" s="222">
        <v>39080</v>
      </c>
      <c r="F32" s="222">
        <v>1284</v>
      </c>
      <c r="G32" s="222">
        <v>3241</v>
      </c>
      <c r="H32" s="222">
        <v>230</v>
      </c>
      <c r="I32" s="222">
        <v>2229</v>
      </c>
      <c r="J32" s="222">
        <v>757</v>
      </c>
      <c r="K32" s="222">
        <v>2843</v>
      </c>
      <c r="L32" s="222">
        <v>10608</v>
      </c>
      <c r="M32" s="222">
        <v>10653</v>
      </c>
      <c r="N32" s="222">
        <v>7237</v>
      </c>
      <c r="O32" s="222">
        <v>1586</v>
      </c>
      <c r="P32" s="222">
        <v>15215</v>
      </c>
      <c r="Q32" s="222">
        <v>17068</v>
      </c>
      <c r="R32" s="222">
        <v>3445</v>
      </c>
      <c r="S32" s="220" t="s">
        <v>552</v>
      </c>
      <c r="T32" s="222">
        <v>42282</v>
      </c>
      <c r="U32" s="222">
        <v>5417</v>
      </c>
      <c r="V32" s="222">
        <v>6594</v>
      </c>
      <c r="W32" s="222">
        <v>8728</v>
      </c>
      <c r="X32" s="222">
        <v>21543</v>
      </c>
      <c r="Y32" s="195"/>
    </row>
    <row r="33" spans="1:25" ht="16.5" customHeight="1">
      <c r="A33" s="21"/>
      <c r="B33" s="183"/>
      <c r="C33" s="184"/>
      <c r="D33" s="184"/>
      <c r="E33" s="323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"/>
    </row>
    <row r="34" spans="1:25" ht="16.5" customHeight="1">
      <c r="A34" s="35" t="s">
        <v>555</v>
      </c>
      <c r="B34" s="183">
        <v>127775</v>
      </c>
      <c r="C34" s="184">
        <v>85878</v>
      </c>
      <c r="D34" s="184">
        <v>9947</v>
      </c>
      <c r="E34" s="245">
        <f>SUM(F34:N34)</f>
        <v>39082</v>
      </c>
      <c r="F34" s="184">
        <v>1261</v>
      </c>
      <c r="G34" s="184">
        <v>3286</v>
      </c>
      <c r="H34" s="184">
        <v>247</v>
      </c>
      <c r="I34" s="184">
        <v>2257</v>
      </c>
      <c r="J34" s="184">
        <v>750</v>
      </c>
      <c r="K34" s="184">
        <v>2852</v>
      </c>
      <c r="L34" s="184">
        <v>10451</v>
      </c>
      <c r="M34" s="184">
        <v>10826</v>
      </c>
      <c r="N34" s="184">
        <v>7152</v>
      </c>
      <c r="O34" s="184">
        <v>1618</v>
      </c>
      <c r="P34" s="184">
        <v>14881</v>
      </c>
      <c r="Q34" s="184">
        <v>16836</v>
      </c>
      <c r="R34" s="184">
        <v>3377</v>
      </c>
      <c r="S34" s="240" t="s">
        <v>552</v>
      </c>
      <c r="T34" s="185">
        <v>41897</v>
      </c>
      <c r="U34" s="184">
        <v>5879</v>
      </c>
      <c r="V34" s="184">
        <v>6069</v>
      </c>
      <c r="W34" s="184">
        <v>8682</v>
      </c>
      <c r="X34" s="184">
        <v>21267</v>
      </c>
      <c r="Y34" s="18"/>
    </row>
    <row r="35" spans="1:25" ht="16.5" customHeight="1">
      <c r="A35" s="224" t="s">
        <v>556</v>
      </c>
      <c r="B35" s="183">
        <v>129999</v>
      </c>
      <c r="C35" s="184">
        <v>87003</v>
      </c>
      <c r="D35" s="184">
        <v>10313</v>
      </c>
      <c r="E35" s="245">
        <f>SUM(F35:N35)</f>
        <v>39018</v>
      </c>
      <c r="F35" s="184">
        <v>1247</v>
      </c>
      <c r="G35" s="184">
        <v>3359</v>
      </c>
      <c r="H35" s="184">
        <v>247</v>
      </c>
      <c r="I35" s="184">
        <v>2227</v>
      </c>
      <c r="J35" s="184">
        <v>746</v>
      </c>
      <c r="K35" s="184">
        <v>2836</v>
      </c>
      <c r="L35" s="184">
        <v>10362</v>
      </c>
      <c r="M35" s="184">
        <v>10764</v>
      </c>
      <c r="N35" s="184">
        <v>7230</v>
      </c>
      <c r="O35" s="184">
        <v>1615</v>
      </c>
      <c r="P35" s="184">
        <v>15036</v>
      </c>
      <c r="Q35" s="184">
        <v>17281</v>
      </c>
      <c r="R35" s="184">
        <v>3603</v>
      </c>
      <c r="S35" s="240" t="s">
        <v>552</v>
      </c>
      <c r="T35" s="185">
        <v>42996</v>
      </c>
      <c r="U35" s="184">
        <v>6653</v>
      </c>
      <c r="V35" s="184">
        <v>5935</v>
      </c>
      <c r="W35" s="184">
        <v>8685</v>
      </c>
      <c r="X35" s="184">
        <v>21723</v>
      </c>
      <c r="Y35" s="18"/>
    </row>
    <row r="36" spans="1:25" ht="16.5" customHeight="1">
      <c r="A36" s="224" t="s">
        <v>557</v>
      </c>
      <c r="B36" s="183">
        <v>128557</v>
      </c>
      <c r="C36" s="184">
        <v>87186</v>
      </c>
      <c r="D36" s="184">
        <v>10385</v>
      </c>
      <c r="E36" s="245">
        <f>SUM(F36:N36)</f>
        <v>39167</v>
      </c>
      <c r="F36" s="184">
        <v>1260</v>
      </c>
      <c r="G36" s="184">
        <v>3415</v>
      </c>
      <c r="H36" s="184">
        <v>244</v>
      </c>
      <c r="I36" s="184">
        <v>2216</v>
      </c>
      <c r="J36" s="184">
        <v>747</v>
      </c>
      <c r="K36" s="184">
        <v>2872</v>
      </c>
      <c r="L36" s="184">
        <v>10478</v>
      </c>
      <c r="M36" s="184">
        <v>10646</v>
      </c>
      <c r="N36" s="184">
        <v>7289</v>
      </c>
      <c r="O36" s="184">
        <v>1615</v>
      </c>
      <c r="P36" s="184">
        <v>15087</v>
      </c>
      <c r="Q36" s="184">
        <v>17270</v>
      </c>
      <c r="R36" s="184">
        <v>3518</v>
      </c>
      <c r="S36" s="240" t="s">
        <v>552</v>
      </c>
      <c r="T36" s="185">
        <v>41371</v>
      </c>
      <c r="U36" s="184">
        <v>5403</v>
      </c>
      <c r="V36" s="184">
        <v>5779</v>
      </c>
      <c r="W36" s="184">
        <v>8394</v>
      </c>
      <c r="X36" s="184">
        <v>21795</v>
      </c>
      <c r="Y36" s="18"/>
    </row>
    <row r="37" spans="1:25" ht="16.5" customHeight="1">
      <c r="A37" s="224" t="s">
        <v>558</v>
      </c>
      <c r="B37" s="183">
        <v>129225</v>
      </c>
      <c r="C37" s="184">
        <v>86879</v>
      </c>
      <c r="D37" s="184">
        <v>10381</v>
      </c>
      <c r="E37" s="245">
        <f>SUM(F37:N37)</f>
        <v>39566</v>
      </c>
      <c r="F37" s="184">
        <v>1311</v>
      </c>
      <c r="G37" s="184">
        <v>3355</v>
      </c>
      <c r="H37" s="184">
        <v>223</v>
      </c>
      <c r="I37" s="184">
        <v>2253</v>
      </c>
      <c r="J37" s="184">
        <v>760</v>
      </c>
      <c r="K37" s="184">
        <v>2887</v>
      </c>
      <c r="L37" s="184">
        <v>10711</v>
      </c>
      <c r="M37" s="184">
        <v>10717</v>
      </c>
      <c r="N37" s="184">
        <v>7349</v>
      </c>
      <c r="O37" s="184">
        <v>1605</v>
      </c>
      <c r="P37" s="184">
        <v>14873</v>
      </c>
      <c r="Q37" s="184">
        <v>16822</v>
      </c>
      <c r="R37" s="184">
        <v>3485</v>
      </c>
      <c r="S37" s="240" t="s">
        <v>552</v>
      </c>
      <c r="T37" s="185">
        <v>42346</v>
      </c>
      <c r="U37" s="184">
        <v>5363</v>
      </c>
      <c r="V37" s="184">
        <v>6684</v>
      </c>
      <c r="W37" s="184">
        <v>8688</v>
      </c>
      <c r="X37" s="184">
        <v>21611</v>
      </c>
      <c r="Y37" s="18"/>
    </row>
    <row r="38" spans="1:25" ht="16.5" customHeight="1">
      <c r="A38" s="40"/>
      <c r="B38" s="183"/>
      <c r="C38" s="184"/>
      <c r="D38" s="184"/>
      <c r="E38" s="245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5"/>
      <c r="U38" s="184"/>
      <c r="V38" s="184"/>
      <c r="W38" s="184"/>
      <c r="X38" s="184"/>
      <c r="Y38" s="18"/>
    </row>
    <row r="39" spans="1:25" ht="16.5" customHeight="1">
      <c r="A39" s="224" t="s">
        <v>559</v>
      </c>
      <c r="B39" s="183">
        <v>128937</v>
      </c>
      <c r="C39" s="184">
        <v>86514</v>
      </c>
      <c r="D39" s="184">
        <v>10285</v>
      </c>
      <c r="E39" s="245">
        <f>SUM(F39:N39)</f>
        <v>39198</v>
      </c>
      <c r="F39" s="184">
        <v>1306</v>
      </c>
      <c r="G39" s="184">
        <v>3316</v>
      </c>
      <c r="H39" s="184">
        <v>231</v>
      </c>
      <c r="I39" s="184">
        <v>2242</v>
      </c>
      <c r="J39" s="184">
        <v>760</v>
      </c>
      <c r="K39" s="184">
        <v>2859</v>
      </c>
      <c r="L39" s="184">
        <v>10619</v>
      </c>
      <c r="M39" s="184">
        <v>10601</v>
      </c>
      <c r="N39" s="184">
        <v>7264</v>
      </c>
      <c r="O39" s="184">
        <v>1616</v>
      </c>
      <c r="P39" s="184">
        <v>14906</v>
      </c>
      <c r="Q39" s="184">
        <v>16900</v>
      </c>
      <c r="R39" s="184">
        <v>3465</v>
      </c>
      <c r="S39" s="240" t="s">
        <v>552</v>
      </c>
      <c r="T39" s="185">
        <v>42423</v>
      </c>
      <c r="U39" s="184">
        <v>5293</v>
      </c>
      <c r="V39" s="184">
        <v>6753</v>
      </c>
      <c r="W39" s="184">
        <v>8797</v>
      </c>
      <c r="X39" s="184">
        <v>21580</v>
      </c>
      <c r="Y39" s="18"/>
    </row>
    <row r="40" spans="1:25" ht="16.5" customHeight="1">
      <c r="A40" s="224" t="s">
        <v>560</v>
      </c>
      <c r="B40" s="183">
        <v>129239</v>
      </c>
      <c r="C40" s="184">
        <v>86655</v>
      </c>
      <c r="D40" s="184">
        <v>10294</v>
      </c>
      <c r="E40" s="245">
        <f>SUM(F40:N40)</f>
        <v>39129</v>
      </c>
      <c r="F40" s="184">
        <v>1304</v>
      </c>
      <c r="G40" s="184">
        <v>3267</v>
      </c>
      <c r="H40" s="184">
        <v>228</v>
      </c>
      <c r="I40" s="184">
        <v>2224</v>
      </c>
      <c r="J40" s="184">
        <v>759</v>
      </c>
      <c r="K40" s="184">
        <v>2836</v>
      </c>
      <c r="L40" s="184">
        <v>10575</v>
      </c>
      <c r="M40" s="184">
        <v>10630</v>
      </c>
      <c r="N40" s="184">
        <v>7306</v>
      </c>
      <c r="O40" s="184">
        <v>1609</v>
      </c>
      <c r="P40" s="184">
        <v>15018</v>
      </c>
      <c r="Q40" s="184">
        <v>17019</v>
      </c>
      <c r="R40" s="184">
        <v>3439</v>
      </c>
      <c r="S40" s="240" t="s">
        <v>552</v>
      </c>
      <c r="T40" s="185">
        <v>42584</v>
      </c>
      <c r="U40" s="184">
        <v>5244</v>
      </c>
      <c r="V40" s="184">
        <v>6956</v>
      </c>
      <c r="W40" s="184">
        <v>8758</v>
      </c>
      <c r="X40" s="184">
        <v>21626</v>
      </c>
      <c r="Y40" s="18"/>
    </row>
    <row r="41" spans="1:25" ht="16.5" customHeight="1">
      <c r="A41" s="224" t="s">
        <v>561</v>
      </c>
      <c r="B41" s="183">
        <v>129741</v>
      </c>
      <c r="C41" s="184">
        <v>86931</v>
      </c>
      <c r="D41" s="184">
        <v>10144</v>
      </c>
      <c r="E41" s="245">
        <f>SUM(F41:N41)</f>
        <v>39155</v>
      </c>
      <c r="F41" s="184">
        <v>1287</v>
      </c>
      <c r="G41" s="184">
        <v>3254</v>
      </c>
      <c r="H41" s="184">
        <v>228</v>
      </c>
      <c r="I41" s="184">
        <v>2227</v>
      </c>
      <c r="J41" s="184">
        <v>759</v>
      </c>
      <c r="K41" s="184">
        <v>2855</v>
      </c>
      <c r="L41" s="184">
        <v>10653</v>
      </c>
      <c r="M41" s="184">
        <v>10639</v>
      </c>
      <c r="N41" s="184">
        <v>7253</v>
      </c>
      <c r="O41" s="184">
        <v>1581</v>
      </c>
      <c r="P41" s="184">
        <v>15305</v>
      </c>
      <c r="Q41" s="184">
        <v>17154</v>
      </c>
      <c r="R41" s="184">
        <v>3435</v>
      </c>
      <c r="S41" s="240" t="s">
        <v>552</v>
      </c>
      <c r="T41" s="185">
        <v>42810</v>
      </c>
      <c r="U41" s="184">
        <v>5308</v>
      </c>
      <c r="V41" s="184">
        <v>6913</v>
      </c>
      <c r="W41" s="184">
        <v>8760</v>
      </c>
      <c r="X41" s="184">
        <v>21829</v>
      </c>
      <c r="Y41" s="18"/>
    </row>
    <row r="42" spans="1:25" ht="16.5" customHeight="1">
      <c r="A42" s="224" t="s">
        <v>562</v>
      </c>
      <c r="B42" s="183">
        <v>129435</v>
      </c>
      <c r="C42" s="184">
        <v>86994</v>
      </c>
      <c r="D42" s="184">
        <v>9886</v>
      </c>
      <c r="E42" s="245">
        <f>SUM(F42:N42)</f>
        <v>39170</v>
      </c>
      <c r="F42" s="184">
        <v>1294</v>
      </c>
      <c r="G42" s="184">
        <v>3174</v>
      </c>
      <c r="H42" s="184">
        <v>228</v>
      </c>
      <c r="I42" s="184">
        <v>2220</v>
      </c>
      <c r="J42" s="184">
        <v>754</v>
      </c>
      <c r="K42" s="184">
        <v>2835</v>
      </c>
      <c r="L42" s="184">
        <v>10818</v>
      </c>
      <c r="M42" s="184">
        <v>10642</v>
      </c>
      <c r="N42" s="184">
        <v>7205</v>
      </c>
      <c r="O42" s="184">
        <v>1579</v>
      </c>
      <c r="P42" s="184">
        <v>15516</v>
      </c>
      <c r="Q42" s="184">
        <v>17254</v>
      </c>
      <c r="R42" s="184">
        <v>3435</v>
      </c>
      <c r="S42" s="240" t="s">
        <v>552</v>
      </c>
      <c r="T42" s="185">
        <v>42441</v>
      </c>
      <c r="U42" s="184">
        <v>5146</v>
      </c>
      <c r="V42" s="184">
        <v>6725</v>
      </c>
      <c r="W42" s="184">
        <v>8749</v>
      </c>
      <c r="X42" s="184">
        <v>21821</v>
      </c>
      <c r="Y42" s="18"/>
    </row>
    <row r="43" spans="1:25" ht="16.5" customHeight="1">
      <c r="A43" s="40"/>
      <c r="B43" s="183"/>
      <c r="C43" s="184"/>
      <c r="D43" s="184"/>
      <c r="E43" s="245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5"/>
      <c r="U43" s="184"/>
      <c r="V43" s="184"/>
      <c r="W43" s="184"/>
      <c r="X43" s="184"/>
      <c r="Y43" s="18"/>
    </row>
    <row r="44" spans="1:25" ht="16.5" customHeight="1">
      <c r="A44" s="224" t="s">
        <v>563</v>
      </c>
      <c r="B44" s="183">
        <v>130060</v>
      </c>
      <c r="C44" s="184">
        <v>86828</v>
      </c>
      <c r="D44" s="184">
        <v>9811</v>
      </c>
      <c r="E44" s="245">
        <f>SUM(F44:N44)</f>
        <v>38976</v>
      </c>
      <c r="F44" s="184">
        <v>1280</v>
      </c>
      <c r="G44" s="184">
        <v>3168</v>
      </c>
      <c r="H44" s="184">
        <v>228</v>
      </c>
      <c r="I44" s="184">
        <v>2213</v>
      </c>
      <c r="J44" s="184">
        <v>764</v>
      </c>
      <c r="K44" s="184">
        <v>2797</v>
      </c>
      <c r="L44" s="184">
        <v>10724</v>
      </c>
      <c r="M44" s="184">
        <v>10591</v>
      </c>
      <c r="N44" s="184">
        <v>7211</v>
      </c>
      <c r="O44" s="184">
        <v>1549</v>
      </c>
      <c r="P44" s="184">
        <v>15542</v>
      </c>
      <c r="Q44" s="184">
        <v>17370</v>
      </c>
      <c r="R44" s="184">
        <v>3426</v>
      </c>
      <c r="S44" s="240" t="s">
        <v>552</v>
      </c>
      <c r="T44" s="185">
        <v>43232</v>
      </c>
      <c r="U44" s="184">
        <v>5169</v>
      </c>
      <c r="V44" s="184">
        <v>7328</v>
      </c>
      <c r="W44" s="184">
        <v>8772</v>
      </c>
      <c r="X44" s="184">
        <v>21963</v>
      </c>
      <c r="Y44" s="18"/>
    </row>
    <row r="45" spans="1:25" ht="16.5" customHeight="1">
      <c r="A45" s="224" t="s">
        <v>564</v>
      </c>
      <c r="B45" s="183">
        <v>128750</v>
      </c>
      <c r="C45" s="184">
        <v>86095</v>
      </c>
      <c r="D45" s="184">
        <v>9724</v>
      </c>
      <c r="E45" s="245">
        <f>SUM(F45:N45)</f>
        <v>38952</v>
      </c>
      <c r="F45" s="184">
        <v>1289</v>
      </c>
      <c r="G45" s="184">
        <v>3166</v>
      </c>
      <c r="H45" s="184">
        <v>235</v>
      </c>
      <c r="I45" s="184">
        <v>2228</v>
      </c>
      <c r="J45" s="184">
        <v>759</v>
      </c>
      <c r="K45" s="184">
        <v>2809</v>
      </c>
      <c r="L45" s="184">
        <v>10679</v>
      </c>
      <c r="M45" s="184">
        <v>10610</v>
      </c>
      <c r="N45" s="184">
        <v>7177</v>
      </c>
      <c r="O45" s="184">
        <v>1543</v>
      </c>
      <c r="P45" s="184">
        <v>15501</v>
      </c>
      <c r="Q45" s="184">
        <v>16838</v>
      </c>
      <c r="R45" s="184">
        <v>3387</v>
      </c>
      <c r="S45" s="240" t="s">
        <v>552</v>
      </c>
      <c r="T45" s="185">
        <v>42655</v>
      </c>
      <c r="U45" s="184">
        <v>5164</v>
      </c>
      <c r="V45" s="184">
        <v>7202</v>
      </c>
      <c r="W45" s="184">
        <v>8812</v>
      </c>
      <c r="X45" s="184">
        <v>21477</v>
      </c>
      <c r="Y45" s="18"/>
    </row>
    <row r="46" spans="1:25" ht="16.5" customHeight="1">
      <c r="A46" s="224" t="s">
        <v>565</v>
      </c>
      <c r="B46" s="183">
        <v>127655</v>
      </c>
      <c r="C46" s="184">
        <v>85844</v>
      </c>
      <c r="D46" s="184">
        <v>9553</v>
      </c>
      <c r="E46" s="245">
        <f>SUM(F46:N46)</f>
        <v>38756</v>
      </c>
      <c r="F46" s="184">
        <v>1285</v>
      </c>
      <c r="G46" s="184">
        <v>3050</v>
      </c>
      <c r="H46" s="184">
        <v>209</v>
      </c>
      <c r="I46" s="184">
        <v>2203</v>
      </c>
      <c r="J46" s="184">
        <v>754</v>
      </c>
      <c r="K46" s="184">
        <v>2819</v>
      </c>
      <c r="L46" s="184">
        <v>10674</v>
      </c>
      <c r="M46" s="184">
        <v>10565</v>
      </c>
      <c r="N46" s="184">
        <v>7197</v>
      </c>
      <c r="O46" s="184">
        <v>1551</v>
      </c>
      <c r="P46" s="184">
        <v>15429</v>
      </c>
      <c r="Q46" s="184">
        <v>17024</v>
      </c>
      <c r="R46" s="184">
        <v>3386</v>
      </c>
      <c r="S46" s="240" t="s">
        <v>552</v>
      </c>
      <c r="T46" s="185">
        <v>41811</v>
      </c>
      <c r="U46" s="184">
        <v>5207</v>
      </c>
      <c r="V46" s="184">
        <v>6807</v>
      </c>
      <c r="W46" s="184">
        <v>8821</v>
      </c>
      <c r="X46" s="184">
        <v>20976</v>
      </c>
      <c r="Y46" s="18"/>
    </row>
    <row r="47" spans="1:25" ht="16.5" customHeight="1">
      <c r="A47" s="224" t="s">
        <v>566</v>
      </c>
      <c r="B47" s="183">
        <v>126710</v>
      </c>
      <c r="C47" s="184">
        <v>85894</v>
      </c>
      <c r="D47" s="184">
        <v>9500</v>
      </c>
      <c r="E47" s="245">
        <f>SUM(F47:N47)</f>
        <v>38790</v>
      </c>
      <c r="F47" s="184">
        <v>1290</v>
      </c>
      <c r="G47" s="184">
        <v>3080</v>
      </c>
      <c r="H47" s="184">
        <v>216</v>
      </c>
      <c r="I47" s="184">
        <v>2236</v>
      </c>
      <c r="J47" s="184">
        <v>758</v>
      </c>
      <c r="K47" s="184">
        <v>2856</v>
      </c>
      <c r="L47" s="184">
        <v>10542</v>
      </c>
      <c r="M47" s="184">
        <v>10608</v>
      </c>
      <c r="N47" s="184">
        <v>7204</v>
      </c>
      <c r="O47" s="184">
        <v>1551</v>
      </c>
      <c r="P47" s="184">
        <v>15488</v>
      </c>
      <c r="Q47" s="184">
        <v>17042</v>
      </c>
      <c r="R47" s="184">
        <v>3379</v>
      </c>
      <c r="S47" s="240" t="s">
        <v>552</v>
      </c>
      <c r="T47" s="185">
        <v>40816</v>
      </c>
      <c r="U47" s="184">
        <v>5170</v>
      </c>
      <c r="V47" s="184">
        <v>5982</v>
      </c>
      <c r="W47" s="184">
        <v>8818</v>
      </c>
      <c r="X47" s="184">
        <v>20846</v>
      </c>
      <c r="Y47" s="18"/>
    </row>
    <row r="48" spans="1:25" ht="16.5" customHeight="1">
      <c r="A48" s="162"/>
      <c r="B48" s="183"/>
      <c r="C48" s="185"/>
      <c r="D48" s="185"/>
      <c r="E48" s="245"/>
      <c r="F48" s="185"/>
      <c r="G48" s="185"/>
      <c r="H48" s="185"/>
      <c r="I48" s="185"/>
      <c r="J48" s="185"/>
      <c r="K48" s="185"/>
      <c r="L48" s="185"/>
      <c r="M48" s="185"/>
      <c r="N48" s="185"/>
      <c r="O48" s="184"/>
      <c r="P48" s="185"/>
      <c r="Q48" s="185"/>
      <c r="R48" s="185"/>
      <c r="S48" s="185"/>
      <c r="T48" s="185"/>
      <c r="U48" s="185"/>
      <c r="V48" s="185"/>
      <c r="W48" s="185"/>
      <c r="X48" s="185"/>
      <c r="Y48" s="18"/>
    </row>
    <row r="49" spans="1:25" ht="16.5" customHeight="1">
      <c r="A49" s="48" t="s">
        <v>13</v>
      </c>
      <c r="B49" s="183"/>
      <c r="C49" s="184"/>
      <c r="D49" s="184"/>
      <c r="E49" s="323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"/>
    </row>
    <row r="50" spans="1:25" ht="16.5" customHeight="1">
      <c r="A50" s="40" t="s">
        <v>554</v>
      </c>
      <c r="B50" s="183">
        <v>86192</v>
      </c>
      <c r="C50" s="184">
        <v>43198</v>
      </c>
      <c r="D50" s="184">
        <v>1848</v>
      </c>
      <c r="E50" s="245">
        <f>SUM(F50:N50)</f>
        <v>20812</v>
      </c>
      <c r="F50" s="184">
        <v>3892</v>
      </c>
      <c r="G50" s="184">
        <v>1940</v>
      </c>
      <c r="H50" s="184">
        <v>1221</v>
      </c>
      <c r="I50" s="184">
        <v>1240</v>
      </c>
      <c r="J50" s="184">
        <v>516</v>
      </c>
      <c r="K50" s="184">
        <v>895</v>
      </c>
      <c r="L50" s="184">
        <v>1924</v>
      </c>
      <c r="M50" s="184">
        <v>6184</v>
      </c>
      <c r="N50" s="184">
        <v>3000</v>
      </c>
      <c r="O50" s="240" t="s">
        <v>552</v>
      </c>
      <c r="P50" s="184">
        <v>2060</v>
      </c>
      <c r="Q50" s="184">
        <v>14537</v>
      </c>
      <c r="R50" s="184">
        <v>3719</v>
      </c>
      <c r="S50" s="240" t="s">
        <v>552</v>
      </c>
      <c r="T50" s="184">
        <v>42994</v>
      </c>
      <c r="U50" s="184">
        <v>5052</v>
      </c>
      <c r="V50" s="184">
        <v>16612</v>
      </c>
      <c r="W50" s="184">
        <v>6598</v>
      </c>
      <c r="X50" s="184">
        <v>14734</v>
      </c>
      <c r="Y50" s="18"/>
    </row>
    <row r="51" spans="1:25" ht="16.5" customHeight="1">
      <c r="A51" s="77">
        <v>15</v>
      </c>
      <c r="B51" s="183">
        <v>85878</v>
      </c>
      <c r="C51" s="184">
        <v>42754</v>
      </c>
      <c r="D51" s="184">
        <v>1680</v>
      </c>
      <c r="E51" s="245">
        <v>20128</v>
      </c>
      <c r="F51" s="184">
        <v>3637</v>
      </c>
      <c r="G51" s="184">
        <v>1853</v>
      </c>
      <c r="H51" s="184">
        <v>974</v>
      </c>
      <c r="I51" s="184">
        <v>1206</v>
      </c>
      <c r="J51" s="184">
        <v>541</v>
      </c>
      <c r="K51" s="184">
        <v>815</v>
      </c>
      <c r="L51" s="184">
        <v>1923</v>
      </c>
      <c r="M51" s="184">
        <v>6313</v>
      </c>
      <c r="N51" s="184">
        <v>2865</v>
      </c>
      <c r="O51" s="240" t="s">
        <v>552</v>
      </c>
      <c r="P51" s="184">
        <v>1749</v>
      </c>
      <c r="Q51" s="184">
        <v>15145</v>
      </c>
      <c r="R51" s="184">
        <v>3834</v>
      </c>
      <c r="S51" s="240" t="s">
        <v>552</v>
      </c>
      <c r="T51" s="184">
        <v>43125</v>
      </c>
      <c r="U51" s="184">
        <v>5504</v>
      </c>
      <c r="V51" s="184">
        <v>16772</v>
      </c>
      <c r="W51" s="184">
        <v>6541</v>
      </c>
      <c r="X51" s="184">
        <v>14307</v>
      </c>
      <c r="Y51" s="18"/>
    </row>
    <row r="52" spans="1:25" s="196" customFormat="1" ht="16.5" customHeight="1">
      <c r="A52" s="194">
        <v>16</v>
      </c>
      <c r="B52" s="241">
        <v>90984</v>
      </c>
      <c r="C52" s="222">
        <v>46147</v>
      </c>
      <c r="D52" s="222">
        <v>1341</v>
      </c>
      <c r="E52" s="222">
        <v>17121</v>
      </c>
      <c r="F52" s="222">
        <v>1362</v>
      </c>
      <c r="G52" s="222">
        <v>2049</v>
      </c>
      <c r="H52" s="222">
        <v>1676</v>
      </c>
      <c r="I52" s="222">
        <v>1351</v>
      </c>
      <c r="J52" s="222">
        <v>385</v>
      </c>
      <c r="K52" s="222">
        <v>830</v>
      </c>
      <c r="L52" s="222">
        <v>1368</v>
      </c>
      <c r="M52" s="222">
        <v>5726</v>
      </c>
      <c r="N52" s="222">
        <v>2372</v>
      </c>
      <c r="O52" s="222">
        <v>268</v>
      </c>
      <c r="P52" s="222">
        <v>2056</v>
      </c>
      <c r="Q52" s="222">
        <v>22025</v>
      </c>
      <c r="R52" s="222">
        <v>3013</v>
      </c>
      <c r="S52" s="220" t="s">
        <v>552</v>
      </c>
      <c r="T52" s="222">
        <v>44836</v>
      </c>
      <c r="U52" s="222">
        <v>4611</v>
      </c>
      <c r="V52" s="222">
        <v>18713</v>
      </c>
      <c r="W52" s="222">
        <v>6734</v>
      </c>
      <c r="X52" s="222">
        <v>14780</v>
      </c>
      <c r="Y52" s="195"/>
    </row>
    <row r="53" spans="1:25" ht="16.5" customHeight="1">
      <c r="A53" s="21"/>
      <c r="B53" s="183"/>
      <c r="C53" s="184"/>
      <c r="D53" s="184"/>
      <c r="E53" s="323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"/>
    </row>
    <row r="54" spans="1:25" ht="16.5" customHeight="1">
      <c r="A54" s="35" t="s">
        <v>555</v>
      </c>
      <c r="B54" s="183">
        <v>87916</v>
      </c>
      <c r="C54" s="184">
        <v>46128</v>
      </c>
      <c r="D54" s="184">
        <v>1439</v>
      </c>
      <c r="E54" s="245">
        <f>SUM(F54:N54)</f>
        <v>17272</v>
      </c>
      <c r="F54" s="184">
        <v>1337</v>
      </c>
      <c r="G54" s="184">
        <v>2073</v>
      </c>
      <c r="H54" s="184">
        <v>1789</v>
      </c>
      <c r="I54" s="184">
        <v>1496</v>
      </c>
      <c r="J54" s="184">
        <v>368</v>
      </c>
      <c r="K54" s="184">
        <v>786</v>
      </c>
      <c r="L54" s="184">
        <v>1386</v>
      </c>
      <c r="M54" s="184">
        <v>5673</v>
      </c>
      <c r="N54" s="184">
        <v>2364</v>
      </c>
      <c r="O54" s="184">
        <v>268</v>
      </c>
      <c r="P54" s="184">
        <v>2095</v>
      </c>
      <c r="Q54" s="184">
        <v>21656</v>
      </c>
      <c r="R54" s="184">
        <v>3099</v>
      </c>
      <c r="S54" s="240" t="s">
        <v>552</v>
      </c>
      <c r="T54" s="185">
        <v>41788</v>
      </c>
      <c r="U54" s="184">
        <v>4308</v>
      </c>
      <c r="V54" s="184">
        <v>16100</v>
      </c>
      <c r="W54" s="184">
        <v>6871</v>
      </c>
      <c r="X54" s="184">
        <v>14509</v>
      </c>
      <c r="Y54" s="18"/>
    </row>
    <row r="55" spans="1:25" ht="16.5" customHeight="1">
      <c r="A55" s="224" t="s">
        <v>556</v>
      </c>
      <c r="B55" s="183">
        <v>85890</v>
      </c>
      <c r="C55" s="184">
        <v>45022</v>
      </c>
      <c r="D55" s="184">
        <v>1433</v>
      </c>
      <c r="E55" s="245">
        <f>SUM(F55:N55)</f>
        <v>17114</v>
      </c>
      <c r="F55" s="184">
        <v>1330</v>
      </c>
      <c r="G55" s="184">
        <v>2064</v>
      </c>
      <c r="H55" s="184">
        <v>1778</v>
      </c>
      <c r="I55" s="184">
        <v>1426</v>
      </c>
      <c r="J55" s="184">
        <v>366</v>
      </c>
      <c r="K55" s="184">
        <v>807</v>
      </c>
      <c r="L55" s="184">
        <v>1385</v>
      </c>
      <c r="M55" s="184">
        <v>5680</v>
      </c>
      <c r="N55" s="184">
        <v>2278</v>
      </c>
      <c r="O55" s="184">
        <v>268</v>
      </c>
      <c r="P55" s="184">
        <v>1953</v>
      </c>
      <c r="Q55" s="184">
        <v>21030</v>
      </c>
      <c r="R55" s="184">
        <v>2915</v>
      </c>
      <c r="S55" s="240" t="s">
        <v>552</v>
      </c>
      <c r="T55" s="185">
        <v>40868</v>
      </c>
      <c r="U55" s="184">
        <v>3424</v>
      </c>
      <c r="V55" s="184">
        <v>16076</v>
      </c>
      <c r="W55" s="184">
        <v>6868</v>
      </c>
      <c r="X55" s="184">
        <v>14500</v>
      </c>
      <c r="Y55" s="18"/>
    </row>
    <row r="56" spans="1:25" ht="16.5" customHeight="1">
      <c r="A56" s="224" t="s">
        <v>557</v>
      </c>
      <c r="B56" s="183">
        <v>87369</v>
      </c>
      <c r="C56" s="184">
        <v>45121</v>
      </c>
      <c r="D56" s="184">
        <v>1368</v>
      </c>
      <c r="E56" s="245">
        <f>SUM(F56:N56)</f>
        <v>16926</v>
      </c>
      <c r="F56" s="184">
        <v>1343</v>
      </c>
      <c r="G56" s="184">
        <v>2072</v>
      </c>
      <c r="H56" s="184">
        <v>1749</v>
      </c>
      <c r="I56" s="184">
        <v>1285</v>
      </c>
      <c r="J56" s="184">
        <v>373</v>
      </c>
      <c r="K56" s="184">
        <v>803</v>
      </c>
      <c r="L56" s="184">
        <v>1382</v>
      </c>
      <c r="M56" s="184">
        <v>5622</v>
      </c>
      <c r="N56" s="184">
        <v>2297</v>
      </c>
      <c r="O56" s="184">
        <v>282</v>
      </c>
      <c r="P56" s="184">
        <v>2006</v>
      </c>
      <c r="Q56" s="184">
        <v>21392</v>
      </c>
      <c r="R56" s="184">
        <v>2838</v>
      </c>
      <c r="S56" s="240" t="s">
        <v>552</v>
      </c>
      <c r="T56" s="185">
        <v>42248</v>
      </c>
      <c r="U56" s="184">
        <v>4894</v>
      </c>
      <c r="V56" s="184">
        <v>16243</v>
      </c>
      <c r="W56" s="184">
        <v>6647</v>
      </c>
      <c r="X56" s="184">
        <v>14464</v>
      </c>
      <c r="Y56" s="18"/>
    </row>
    <row r="57" spans="1:25" ht="16.5" customHeight="1">
      <c r="A57" s="224" t="s">
        <v>558</v>
      </c>
      <c r="B57" s="183">
        <v>92250</v>
      </c>
      <c r="C57" s="184">
        <v>47137</v>
      </c>
      <c r="D57" s="184">
        <v>1728</v>
      </c>
      <c r="E57" s="245">
        <f>SUM(F57:N57)</f>
        <v>17217</v>
      </c>
      <c r="F57" s="184">
        <v>1368</v>
      </c>
      <c r="G57" s="184">
        <v>2045</v>
      </c>
      <c r="H57" s="184">
        <v>1784</v>
      </c>
      <c r="I57" s="184">
        <v>1325</v>
      </c>
      <c r="J57" s="184">
        <v>387</v>
      </c>
      <c r="K57" s="184">
        <v>803</v>
      </c>
      <c r="L57" s="184">
        <v>1405</v>
      </c>
      <c r="M57" s="184">
        <v>5715</v>
      </c>
      <c r="N57" s="184">
        <v>2385</v>
      </c>
      <c r="O57" s="184">
        <v>271</v>
      </c>
      <c r="P57" s="184">
        <v>1941</v>
      </c>
      <c r="Q57" s="184">
        <v>22995</v>
      </c>
      <c r="R57" s="184">
        <v>3080</v>
      </c>
      <c r="S57" s="240" t="s">
        <v>552</v>
      </c>
      <c r="T57" s="185">
        <v>45113</v>
      </c>
      <c r="U57" s="184">
        <v>4798</v>
      </c>
      <c r="V57" s="184">
        <v>18964</v>
      </c>
      <c r="W57" s="184">
        <v>6807</v>
      </c>
      <c r="X57" s="184">
        <v>14544</v>
      </c>
      <c r="Y57" s="18"/>
    </row>
    <row r="58" spans="1:25" ht="16.5" customHeight="1">
      <c r="A58" s="40"/>
      <c r="B58" s="183"/>
      <c r="C58" s="184"/>
      <c r="D58" s="184"/>
      <c r="E58" s="245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5"/>
      <c r="U58" s="184"/>
      <c r="V58" s="184"/>
      <c r="W58" s="184"/>
      <c r="X58" s="184"/>
      <c r="Y58" s="18"/>
    </row>
    <row r="59" spans="1:25" ht="16.5" customHeight="1">
      <c r="A59" s="224" t="s">
        <v>559</v>
      </c>
      <c r="B59" s="183">
        <v>93384</v>
      </c>
      <c r="C59" s="184">
        <v>47115</v>
      </c>
      <c r="D59" s="184">
        <v>1339</v>
      </c>
      <c r="E59" s="245">
        <f>SUM(F59:N59)</f>
        <v>17294</v>
      </c>
      <c r="F59" s="184">
        <v>1349</v>
      </c>
      <c r="G59" s="184">
        <v>2046</v>
      </c>
      <c r="H59" s="184">
        <v>1769</v>
      </c>
      <c r="I59" s="184">
        <v>1325</v>
      </c>
      <c r="J59" s="184">
        <v>384</v>
      </c>
      <c r="K59" s="184">
        <v>808</v>
      </c>
      <c r="L59" s="184">
        <v>1403</v>
      </c>
      <c r="M59" s="184">
        <v>5775</v>
      </c>
      <c r="N59" s="184">
        <v>2435</v>
      </c>
      <c r="O59" s="184">
        <v>272</v>
      </c>
      <c r="P59" s="184">
        <v>2049</v>
      </c>
      <c r="Q59" s="184">
        <v>22805</v>
      </c>
      <c r="R59" s="184">
        <v>3052</v>
      </c>
      <c r="S59" s="240" t="s">
        <v>552</v>
      </c>
      <c r="T59" s="185">
        <v>46269</v>
      </c>
      <c r="U59" s="184">
        <v>4728</v>
      </c>
      <c r="V59" s="184">
        <v>19937</v>
      </c>
      <c r="W59" s="184">
        <v>6785</v>
      </c>
      <c r="X59" s="184">
        <v>14819</v>
      </c>
      <c r="Y59" s="18"/>
    </row>
    <row r="60" spans="1:25" ht="16.5" customHeight="1">
      <c r="A60" s="224" t="s">
        <v>560</v>
      </c>
      <c r="B60" s="183">
        <v>93584</v>
      </c>
      <c r="C60" s="184">
        <v>46366</v>
      </c>
      <c r="D60" s="184">
        <v>1319</v>
      </c>
      <c r="E60" s="245">
        <f>SUM(F60:N60)</f>
        <v>17228</v>
      </c>
      <c r="F60" s="184">
        <v>1347</v>
      </c>
      <c r="G60" s="184">
        <v>2046</v>
      </c>
      <c r="H60" s="184">
        <v>1711</v>
      </c>
      <c r="I60" s="184">
        <v>1336</v>
      </c>
      <c r="J60" s="184">
        <v>383</v>
      </c>
      <c r="K60" s="184">
        <v>851</v>
      </c>
      <c r="L60" s="184">
        <v>1401</v>
      </c>
      <c r="M60" s="184">
        <v>5772</v>
      </c>
      <c r="N60" s="184">
        <v>2381</v>
      </c>
      <c r="O60" s="184">
        <v>272</v>
      </c>
      <c r="P60" s="184">
        <v>2004</v>
      </c>
      <c r="Q60" s="184">
        <v>22135</v>
      </c>
      <c r="R60" s="184">
        <v>3104</v>
      </c>
      <c r="S60" s="240" t="s">
        <v>552</v>
      </c>
      <c r="T60" s="185">
        <v>47218</v>
      </c>
      <c r="U60" s="184">
        <v>4802</v>
      </c>
      <c r="V60" s="184">
        <v>20783</v>
      </c>
      <c r="W60" s="184">
        <v>6782</v>
      </c>
      <c r="X60" s="184">
        <v>14851</v>
      </c>
      <c r="Y60" s="18"/>
    </row>
    <row r="61" spans="1:25" ht="16.5" customHeight="1">
      <c r="A61" s="224" t="s">
        <v>561</v>
      </c>
      <c r="B61" s="183">
        <v>93914</v>
      </c>
      <c r="C61" s="184">
        <v>46543</v>
      </c>
      <c r="D61" s="184">
        <v>1318</v>
      </c>
      <c r="E61" s="245">
        <f>SUM(F61:N61)</f>
        <v>17316</v>
      </c>
      <c r="F61" s="184">
        <v>1402</v>
      </c>
      <c r="G61" s="184">
        <v>2041</v>
      </c>
      <c r="H61" s="184">
        <v>1701</v>
      </c>
      <c r="I61" s="184">
        <v>1328</v>
      </c>
      <c r="J61" s="184">
        <v>385</v>
      </c>
      <c r="K61" s="184">
        <v>854</v>
      </c>
      <c r="L61" s="184">
        <v>1401</v>
      </c>
      <c r="M61" s="184">
        <v>5779</v>
      </c>
      <c r="N61" s="184">
        <v>2425</v>
      </c>
      <c r="O61" s="184">
        <v>267</v>
      </c>
      <c r="P61" s="184">
        <v>2241</v>
      </c>
      <c r="Q61" s="184">
        <v>22019</v>
      </c>
      <c r="R61" s="184">
        <v>3055</v>
      </c>
      <c r="S61" s="240" t="s">
        <v>552</v>
      </c>
      <c r="T61" s="185">
        <v>47371</v>
      </c>
      <c r="U61" s="184">
        <v>4717</v>
      </c>
      <c r="V61" s="184">
        <v>20749</v>
      </c>
      <c r="W61" s="184">
        <v>6761</v>
      </c>
      <c r="X61" s="184">
        <v>15144</v>
      </c>
      <c r="Y61" s="18"/>
    </row>
    <row r="62" spans="1:25" ht="16.5" customHeight="1">
      <c r="A62" s="224" t="s">
        <v>562</v>
      </c>
      <c r="B62" s="183">
        <v>91771</v>
      </c>
      <c r="C62" s="184">
        <v>46409</v>
      </c>
      <c r="D62" s="184">
        <v>1318</v>
      </c>
      <c r="E62" s="245">
        <f>SUM(F62:N62)</f>
        <v>17279</v>
      </c>
      <c r="F62" s="184">
        <v>1357</v>
      </c>
      <c r="G62" s="184">
        <v>2096</v>
      </c>
      <c r="H62" s="184">
        <v>1693</v>
      </c>
      <c r="I62" s="184">
        <v>1335</v>
      </c>
      <c r="J62" s="184">
        <v>393</v>
      </c>
      <c r="K62" s="184">
        <v>852</v>
      </c>
      <c r="L62" s="184">
        <v>1401</v>
      </c>
      <c r="M62" s="184">
        <v>5751</v>
      </c>
      <c r="N62" s="184">
        <v>2401</v>
      </c>
      <c r="O62" s="184">
        <v>267</v>
      </c>
      <c r="P62" s="184">
        <v>2091</v>
      </c>
      <c r="Q62" s="184">
        <v>22074</v>
      </c>
      <c r="R62" s="184">
        <v>3049</v>
      </c>
      <c r="S62" s="240" t="s">
        <v>552</v>
      </c>
      <c r="T62" s="185">
        <v>45362</v>
      </c>
      <c r="U62" s="184">
        <v>4783</v>
      </c>
      <c r="V62" s="184">
        <v>18876</v>
      </c>
      <c r="W62" s="184">
        <v>6620</v>
      </c>
      <c r="X62" s="184">
        <v>15083</v>
      </c>
      <c r="Y62" s="18"/>
    </row>
    <row r="63" spans="1:25" ht="16.5" customHeight="1">
      <c r="A63" s="40"/>
      <c r="B63" s="183"/>
      <c r="C63" s="184"/>
      <c r="D63" s="184"/>
      <c r="E63" s="245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5"/>
      <c r="U63" s="184"/>
      <c r="V63" s="184"/>
      <c r="W63" s="184"/>
      <c r="X63" s="184"/>
      <c r="Y63" s="18"/>
    </row>
    <row r="64" spans="1:25" ht="16.5" customHeight="1">
      <c r="A64" s="224" t="s">
        <v>563</v>
      </c>
      <c r="B64" s="183">
        <v>92482</v>
      </c>
      <c r="C64" s="184">
        <v>46220</v>
      </c>
      <c r="D64" s="184">
        <v>1307</v>
      </c>
      <c r="E64" s="245">
        <f>SUM(F64:N64)</f>
        <v>17216</v>
      </c>
      <c r="F64" s="184">
        <v>1365</v>
      </c>
      <c r="G64" s="184">
        <v>2068</v>
      </c>
      <c r="H64" s="184">
        <v>1740</v>
      </c>
      <c r="I64" s="184">
        <v>1346</v>
      </c>
      <c r="J64" s="184">
        <v>394</v>
      </c>
      <c r="K64" s="184">
        <v>842</v>
      </c>
      <c r="L64" s="184">
        <v>1322</v>
      </c>
      <c r="M64" s="184">
        <v>5755</v>
      </c>
      <c r="N64" s="184">
        <v>2384</v>
      </c>
      <c r="O64" s="184">
        <v>265</v>
      </c>
      <c r="P64" s="184">
        <v>2056</v>
      </c>
      <c r="Q64" s="184">
        <v>22010</v>
      </c>
      <c r="R64" s="184">
        <v>3025</v>
      </c>
      <c r="S64" s="240" t="s">
        <v>552</v>
      </c>
      <c r="T64" s="185">
        <v>46262</v>
      </c>
      <c r="U64" s="184">
        <v>4665</v>
      </c>
      <c r="V64" s="184">
        <v>20079</v>
      </c>
      <c r="W64" s="184">
        <v>6668</v>
      </c>
      <c r="X64" s="184">
        <v>14850</v>
      </c>
      <c r="Y64" s="18"/>
    </row>
    <row r="65" spans="1:25" ht="16.5" customHeight="1">
      <c r="A65" s="224" t="s">
        <v>564</v>
      </c>
      <c r="B65" s="183">
        <v>92540</v>
      </c>
      <c r="C65" s="184">
        <v>46630</v>
      </c>
      <c r="D65" s="184">
        <v>1319</v>
      </c>
      <c r="E65" s="245">
        <f>SUM(F65:N65)</f>
        <v>17169</v>
      </c>
      <c r="F65" s="184">
        <v>1389</v>
      </c>
      <c r="G65" s="184">
        <v>2045</v>
      </c>
      <c r="H65" s="184">
        <v>1669</v>
      </c>
      <c r="I65" s="184">
        <v>1339</v>
      </c>
      <c r="J65" s="184">
        <v>395</v>
      </c>
      <c r="K65" s="184">
        <v>850</v>
      </c>
      <c r="L65" s="184">
        <v>1319</v>
      </c>
      <c r="M65" s="184">
        <v>5770</v>
      </c>
      <c r="N65" s="184">
        <v>2393</v>
      </c>
      <c r="O65" s="184">
        <v>265</v>
      </c>
      <c r="P65" s="184">
        <v>2056</v>
      </c>
      <c r="Q65" s="184">
        <v>22450</v>
      </c>
      <c r="R65" s="184">
        <v>3017</v>
      </c>
      <c r="S65" s="240" t="s">
        <v>552</v>
      </c>
      <c r="T65" s="185">
        <v>45910</v>
      </c>
      <c r="U65" s="184">
        <v>4764</v>
      </c>
      <c r="V65" s="184">
        <v>19669</v>
      </c>
      <c r="W65" s="184">
        <v>6672</v>
      </c>
      <c r="X65" s="184">
        <v>14805</v>
      </c>
      <c r="Y65" s="18"/>
    </row>
    <row r="66" spans="1:25" ht="16.5" customHeight="1">
      <c r="A66" s="224" t="s">
        <v>565</v>
      </c>
      <c r="B66" s="183">
        <v>91037</v>
      </c>
      <c r="C66" s="184">
        <v>45517</v>
      </c>
      <c r="D66" s="184">
        <v>1318</v>
      </c>
      <c r="E66" s="245">
        <f>SUM(F66:N66)</f>
        <v>16742</v>
      </c>
      <c r="F66" s="184">
        <v>1381</v>
      </c>
      <c r="G66" s="184">
        <v>1999</v>
      </c>
      <c r="H66" s="184">
        <v>1366</v>
      </c>
      <c r="I66" s="184">
        <v>1339</v>
      </c>
      <c r="J66" s="184">
        <v>392</v>
      </c>
      <c r="K66" s="184">
        <v>849</v>
      </c>
      <c r="L66" s="184">
        <v>1311</v>
      </c>
      <c r="M66" s="184">
        <v>5746</v>
      </c>
      <c r="N66" s="184">
        <v>2359</v>
      </c>
      <c r="O66" s="184">
        <v>263</v>
      </c>
      <c r="P66" s="184">
        <v>2092</v>
      </c>
      <c r="Q66" s="184">
        <v>21767</v>
      </c>
      <c r="R66" s="184">
        <v>2992</v>
      </c>
      <c r="S66" s="240" t="s">
        <v>552</v>
      </c>
      <c r="T66" s="185">
        <v>45520</v>
      </c>
      <c r="U66" s="184">
        <v>4738</v>
      </c>
      <c r="V66" s="184">
        <v>19167</v>
      </c>
      <c r="W66" s="184">
        <v>6672</v>
      </c>
      <c r="X66" s="184">
        <v>14943</v>
      </c>
      <c r="Y66" s="18"/>
    </row>
    <row r="67" spans="1:25" ht="16.5" customHeight="1">
      <c r="A67" s="225" t="s">
        <v>566</v>
      </c>
      <c r="B67" s="186">
        <v>89666</v>
      </c>
      <c r="C67" s="187">
        <v>45556</v>
      </c>
      <c r="D67" s="187">
        <v>1286</v>
      </c>
      <c r="E67" s="326">
        <f>SUM(F67:N67)</f>
        <v>16684</v>
      </c>
      <c r="F67" s="188">
        <v>1376</v>
      </c>
      <c r="G67" s="188">
        <v>2000</v>
      </c>
      <c r="H67" s="188">
        <v>1373</v>
      </c>
      <c r="I67" s="188">
        <v>1342</v>
      </c>
      <c r="J67" s="188">
        <v>390</v>
      </c>
      <c r="K67" s="188">
        <v>853</v>
      </c>
      <c r="L67" s="188">
        <v>1312</v>
      </c>
      <c r="M67" s="188">
        <v>5666</v>
      </c>
      <c r="N67" s="188">
        <v>2372</v>
      </c>
      <c r="O67" s="188">
        <v>263</v>
      </c>
      <c r="P67" s="188">
        <v>2080</v>
      </c>
      <c r="Q67" s="188">
        <v>21965</v>
      </c>
      <c r="R67" s="188">
        <v>2927</v>
      </c>
      <c r="S67" s="242" t="s">
        <v>552</v>
      </c>
      <c r="T67" s="187">
        <v>44110</v>
      </c>
      <c r="U67" s="188">
        <v>4705</v>
      </c>
      <c r="V67" s="188">
        <v>17911</v>
      </c>
      <c r="W67" s="188">
        <v>6653</v>
      </c>
      <c r="X67" s="188">
        <v>14841</v>
      </c>
      <c r="Y67" s="18"/>
    </row>
    <row r="68" spans="1:25" ht="15" customHeight="1">
      <c r="A68" s="5" t="s">
        <v>345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8"/>
    </row>
    <row r="69" spans="1:25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8"/>
    </row>
  </sheetData>
  <sheetProtection/>
  <mergeCells count="27">
    <mergeCell ref="X6:X8"/>
    <mergeCell ref="A7:A8"/>
    <mergeCell ref="C7:C8"/>
    <mergeCell ref="T6:T8"/>
    <mergeCell ref="U6:U8"/>
    <mergeCell ref="V6:V8"/>
    <mergeCell ref="W6:W8"/>
    <mergeCell ref="O5:O8"/>
    <mergeCell ref="P5:P8"/>
    <mergeCell ref="Q5:Q8"/>
    <mergeCell ref="T5:X5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S6:S7"/>
    <mergeCell ref="R5:R8"/>
    <mergeCell ref="B5:B8"/>
    <mergeCell ref="C5:C6"/>
    <mergeCell ref="D5:D8"/>
    <mergeCell ref="E5:N5"/>
    <mergeCell ref="N6:N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15.09765625" style="4" customWidth="1"/>
    <col min="2" max="2" width="10.09765625" style="4" customWidth="1"/>
    <col min="3" max="3" width="11.09765625" style="4" customWidth="1"/>
    <col min="4" max="7" width="10.09765625" style="4" customWidth="1"/>
    <col min="8" max="8" width="11.09765625" style="4" customWidth="1"/>
    <col min="9" max="23" width="10.09765625" style="4" customWidth="1"/>
    <col min="24" max="24" width="11.09765625" style="4" customWidth="1"/>
    <col min="25" max="16384" width="10.59765625" style="4" customWidth="1"/>
  </cols>
  <sheetData>
    <row r="1" spans="1:24" s="2" customFormat="1" ht="19.5" customHeight="1">
      <c r="A1" s="1" t="s">
        <v>475</v>
      </c>
      <c r="X1" s="3" t="s">
        <v>476</v>
      </c>
    </row>
    <row r="2" spans="1:24" s="2" customFormat="1" ht="19.5" customHeight="1">
      <c r="A2" s="1"/>
      <c r="X2" s="3"/>
    </row>
    <row r="3" spans="1:24" ht="19.5" customHeight="1">
      <c r="A3" s="328" t="s">
        <v>477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</row>
    <row r="4" spans="1:24" ht="18" customHeight="1" thickBot="1">
      <c r="A4" s="4" t="s">
        <v>439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181"/>
      <c r="M4" s="181"/>
      <c r="N4" s="37"/>
      <c r="O4" s="37"/>
      <c r="P4" s="37"/>
      <c r="Q4" s="37"/>
      <c r="R4" s="37"/>
      <c r="S4" s="37"/>
      <c r="T4" s="37"/>
      <c r="U4" s="37"/>
      <c r="V4" s="37"/>
      <c r="W4" s="37"/>
      <c r="X4" s="36" t="s">
        <v>4</v>
      </c>
    </row>
    <row r="5" spans="1:24" ht="16.5" customHeight="1">
      <c r="A5" s="160" t="s">
        <v>361</v>
      </c>
      <c r="B5" s="363" t="s">
        <v>442</v>
      </c>
      <c r="C5" s="363" t="s">
        <v>443</v>
      </c>
      <c r="D5" s="357" t="s">
        <v>444</v>
      </c>
      <c r="E5" s="341" t="s">
        <v>445</v>
      </c>
      <c r="F5" s="342"/>
      <c r="G5" s="342"/>
      <c r="H5" s="342"/>
      <c r="I5" s="342"/>
      <c r="J5" s="342"/>
      <c r="K5" s="342"/>
      <c r="L5" s="342"/>
      <c r="M5" s="342"/>
      <c r="N5" s="343"/>
      <c r="O5" s="495" t="s">
        <v>446</v>
      </c>
      <c r="P5" s="363" t="s">
        <v>447</v>
      </c>
      <c r="Q5" s="363" t="s">
        <v>448</v>
      </c>
      <c r="R5" s="363" t="s">
        <v>449</v>
      </c>
      <c r="S5" s="182"/>
      <c r="T5" s="341" t="s">
        <v>450</v>
      </c>
      <c r="U5" s="342"/>
      <c r="V5" s="342"/>
      <c r="W5" s="342"/>
      <c r="X5" s="342"/>
    </row>
    <row r="6" spans="1:24" ht="16.5" customHeight="1">
      <c r="A6" s="173"/>
      <c r="B6" s="455"/>
      <c r="C6" s="455"/>
      <c r="D6" s="456"/>
      <c r="E6" s="467" t="s">
        <v>451</v>
      </c>
      <c r="F6" s="467" t="s">
        <v>452</v>
      </c>
      <c r="G6" s="467" t="s">
        <v>453</v>
      </c>
      <c r="H6" s="481" t="s">
        <v>470</v>
      </c>
      <c r="I6" s="484" t="s">
        <v>471</v>
      </c>
      <c r="J6" s="487" t="s">
        <v>472</v>
      </c>
      <c r="K6" s="467" t="s">
        <v>457</v>
      </c>
      <c r="L6" s="490" t="s">
        <v>458</v>
      </c>
      <c r="M6" s="490" t="s">
        <v>459</v>
      </c>
      <c r="N6" s="467" t="s">
        <v>460</v>
      </c>
      <c r="O6" s="496"/>
      <c r="P6" s="455"/>
      <c r="Q6" s="455"/>
      <c r="R6" s="455"/>
      <c r="S6" s="455" t="s">
        <v>319</v>
      </c>
      <c r="T6" s="467" t="s">
        <v>461</v>
      </c>
      <c r="U6" s="467" t="s">
        <v>462</v>
      </c>
      <c r="V6" s="410" t="s">
        <v>463</v>
      </c>
      <c r="W6" s="410" t="s">
        <v>464</v>
      </c>
      <c r="X6" s="491" t="s">
        <v>465</v>
      </c>
    </row>
    <row r="7" spans="1:24" ht="16.5" customHeight="1">
      <c r="A7" s="468" t="s">
        <v>365</v>
      </c>
      <c r="B7" s="455"/>
      <c r="C7" s="494" t="s">
        <v>473</v>
      </c>
      <c r="D7" s="456"/>
      <c r="E7" s="455"/>
      <c r="F7" s="455"/>
      <c r="G7" s="455"/>
      <c r="H7" s="482"/>
      <c r="I7" s="485"/>
      <c r="J7" s="488"/>
      <c r="K7" s="455"/>
      <c r="L7" s="455"/>
      <c r="M7" s="455"/>
      <c r="N7" s="455"/>
      <c r="O7" s="496"/>
      <c r="P7" s="455"/>
      <c r="Q7" s="455"/>
      <c r="R7" s="455"/>
      <c r="S7" s="455"/>
      <c r="T7" s="455"/>
      <c r="U7" s="455"/>
      <c r="V7" s="456"/>
      <c r="W7" s="456"/>
      <c r="X7" s="492"/>
    </row>
    <row r="8" spans="1:24" ht="16.5" customHeight="1">
      <c r="A8" s="469"/>
      <c r="B8" s="388"/>
      <c r="C8" s="388"/>
      <c r="D8" s="406"/>
      <c r="E8" s="388"/>
      <c r="F8" s="388"/>
      <c r="G8" s="388"/>
      <c r="H8" s="483"/>
      <c r="I8" s="486"/>
      <c r="J8" s="489"/>
      <c r="K8" s="388"/>
      <c r="L8" s="388"/>
      <c r="M8" s="388"/>
      <c r="N8" s="388"/>
      <c r="O8" s="497"/>
      <c r="P8" s="388"/>
      <c r="Q8" s="388"/>
      <c r="R8" s="388"/>
      <c r="S8" s="45"/>
      <c r="T8" s="388"/>
      <c r="U8" s="388"/>
      <c r="V8" s="406"/>
      <c r="W8" s="406"/>
      <c r="X8" s="493"/>
    </row>
    <row r="9" spans="1:25" ht="16.5" customHeight="1">
      <c r="A9" s="168" t="s">
        <v>478</v>
      </c>
      <c r="B9" s="189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54"/>
    </row>
    <row r="10" spans="1:25" ht="16.5" customHeight="1">
      <c r="A10" s="76" t="s">
        <v>479</v>
      </c>
      <c r="B10" s="322">
        <f aca="true" t="shared" si="0" ref="B10:Q12">SUM(B30,B50)</f>
        <v>26241</v>
      </c>
      <c r="C10" s="323">
        <f t="shared" si="0"/>
        <v>14548</v>
      </c>
      <c r="D10" s="323">
        <f t="shared" si="0"/>
        <v>12</v>
      </c>
      <c r="E10" s="323">
        <f t="shared" si="0"/>
        <v>4702</v>
      </c>
      <c r="F10" s="323">
        <f t="shared" si="0"/>
        <v>1869</v>
      </c>
      <c r="G10" s="323">
        <f t="shared" si="0"/>
        <v>197</v>
      </c>
      <c r="H10" s="323">
        <f t="shared" si="0"/>
        <v>50</v>
      </c>
      <c r="I10" s="323">
        <f t="shared" si="0"/>
        <v>397</v>
      </c>
      <c r="J10" s="323">
        <f t="shared" si="0"/>
        <v>71</v>
      </c>
      <c r="K10" s="323">
        <f t="shared" si="0"/>
        <v>44</v>
      </c>
      <c r="L10" s="323">
        <f t="shared" si="0"/>
        <v>259</v>
      </c>
      <c r="M10" s="323">
        <f t="shared" si="0"/>
        <v>1091</v>
      </c>
      <c r="N10" s="323">
        <f>SUM(N30,N50)</f>
        <v>723</v>
      </c>
      <c r="O10" s="318" t="s">
        <v>552</v>
      </c>
      <c r="P10" s="323">
        <f aca="true" t="shared" si="1" ref="P10:R11">SUM(P30,P50)</f>
        <v>1750</v>
      </c>
      <c r="Q10" s="323">
        <f t="shared" si="1"/>
        <v>7332</v>
      </c>
      <c r="R10" s="323">
        <f t="shared" si="1"/>
        <v>710</v>
      </c>
      <c r="S10" s="318" t="s">
        <v>552</v>
      </c>
      <c r="T10" s="323">
        <f>SUM(T30,T50)</f>
        <v>11693</v>
      </c>
      <c r="U10" s="323">
        <f>SUM(U30,U50)</f>
        <v>2822</v>
      </c>
      <c r="V10" s="323">
        <f>SUM(V30,V50)</f>
        <v>1960</v>
      </c>
      <c r="W10" s="323">
        <f>SUM(W30,W50)</f>
        <v>1753</v>
      </c>
      <c r="X10" s="323">
        <f>SUM(X30,X50)</f>
        <v>5159</v>
      </c>
      <c r="Y10" s="7"/>
    </row>
    <row r="11" spans="1:25" ht="16.5" customHeight="1">
      <c r="A11" s="76">
        <v>15</v>
      </c>
      <c r="B11" s="322">
        <f>SUM(B31,B51)</f>
        <v>28024</v>
      </c>
      <c r="C11" s="323">
        <f>SUM(C31,C51)</f>
        <v>15761</v>
      </c>
      <c r="D11" s="323">
        <f aca="true" t="shared" si="2" ref="D11:N11">SUM(D31,D51)</f>
        <v>18</v>
      </c>
      <c r="E11" s="323">
        <f t="shared" si="2"/>
        <v>4942</v>
      </c>
      <c r="F11" s="323">
        <f t="shared" si="2"/>
        <v>2105</v>
      </c>
      <c r="G11" s="323">
        <f t="shared" si="2"/>
        <v>213</v>
      </c>
      <c r="H11" s="323">
        <f t="shared" si="2"/>
        <v>33</v>
      </c>
      <c r="I11" s="323">
        <f t="shared" si="2"/>
        <v>252</v>
      </c>
      <c r="J11" s="323">
        <f t="shared" si="2"/>
        <v>61</v>
      </c>
      <c r="K11" s="323">
        <f t="shared" si="2"/>
        <v>50</v>
      </c>
      <c r="L11" s="323">
        <f t="shared" si="2"/>
        <v>278</v>
      </c>
      <c r="M11" s="323">
        <f t="shared" si="2"/>
        <v>1184</v>
      </c>
      <c r="N11" s="323">
        <f t="shared" si="2"/>
        <v>766</v>
      </c>
      <c r="O11" s="318" t="s">
        <v>572</v>
      </c>
      <c r="P11" s="323">
        <f t="shared" si="1"/>
        <v>1503</v>
      </c>
      <c r="Q11" s="323">
        <f t="shared" si="1"/>
        <v>8433</v>
      </c>
      <c r="R11" s="323">
        <f t="shared" si="1"/>
        <v>820</v>
      </c>
      <c r="S11" s="318" t="s">
        <v>572</v>
      </c>
      <c r="T11" s="323">
        <f aca="true" t="shared" si="3" ref="T11:X12">SUM(T31,T51)</f>
        <v>12263</v>
      </c>
      <c r="U11" s="323">
        <f t="shared" si="3"/>
        <v>4238</v>
      </c>
      <c r="V11" s="323">
        <f t="shared" si="3"/>
        <v>2016</v>
      </c>
      <c r="W11" s="323">
        <f t="shared" si="3"/>
        <v>1562</v>
      </c>
      <c r="X11" s="323">
        <f t="shared" si="3"/>
        <v>4446</v>
      </c>
      <c r="Y11" s="54"/>
    </row>
    <row r="12" spans="1:25" s="196" customFormat="1" ht="16.5" customHeight="1">
      <c r="A12" s="193">
        <v>16</v>
      </c>
      <c r="B12" s="324">
        <f t="shared" si="0"/>
        <v>37021</v>
      </c>
      <c r="C12" s="222">
        <f t="shared" si="0"/>
        <v>20882</v>
      </c>
      <c r="D12" s="222">
        <f t="shared" si="0"/>
        <v>210</v>
      </c>
      <c r="E12" s="222">
        <f t="shared" si="0"/>
        <v>3564</v>
      </c>
      <c r="F12" s="222">
        <f t="shared" si="0"/>
        <v>363</v>
      </c>
      <c r="G12" s="222">
        <f t="shared" si="0"/>
        <v>475</v>
      </c>
      <c r="H12" s="222">
        <f t="shared" si="0"/>
        <v>570</v>
      </c>
      <c r="I12" s="222">
        <f t="shared" si="0"/>
        <v>599</v>
      </c>
      <c r="J12" s="222">
        <f t="shared" si="0"/>
        <v>41</v>
      </c>
      <c r="K12" s="222">
        <f t="shared" si="0"/>
        <v>378</v>
      </c>
      <c r="L12" s="222">
        <f t="shared" si="0"/>
        <v>114</v>
      </c>
      <c r="M12" s="222">
        <f t="shared" si="0"/>
        <v>563</v>
      </c>
      <c r="N12" s="222">
        <f t="shared" si="0"/>
        <v>461</v>
      </c>
      <c r="O12" s="222">
        <f t="shared" si="0"/>
        <v>0</v>
      </c>
      <c r="P12" s="222">
        <f>SUM(P32,P52)</f>
        <v>2194</v>
      </c>
      <c r="Q12" s="222">
        <f t="shared" si="0"/>
        <v>14162</v>
      </c>
      <c r="R12" s="222">
        <f>SUM(R32,R52)</f>
        <v>645</v>
      </c>
      <c r="S12" s="220" t="s">
        <v>573</v>
      </c>
      <c r="T12" s="222">
        <f t="shared" si="3"/>
        <v>16140</v>
      </c>
      <c r="U12" s="222">
        <f t="shared" si="3"/>
        <v>1443</v>
      </c>
      <c r="V12" s="222">
        <f t="shared" si="3"/>
        <v>4214</v>
      </c>
      <c r="W12" s="222">
        <f t="shared" si="3"/>
        <v>1496</v>
      </c>
      <c r="X12" s="222">
        <f t="shared" si="3"/>
        <v>8987</v>
      </c>
      <c r="Y12" s="223"/>
    </row>
    <row r="13" spans="1:25" ht="16.5" customHeight="1">
      <c r="A13" s="10"/>
      <c r="B13" s="322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18"/>
    </row>
    <row r="14" spans="1:25" ht="16.5" customHeight="1">
      <c r="A14" s="35" t="s">
        <v>480</v>
      </c>
      <c r="B14" s="322">
        <f aca="true" t="shared" si="4" ref="B14:R14">SUM(B34,B54)</f>
        <v>33373</v>
      </c>
      <c r="C14" s="323">
        <f t="shared" si="4"/>
        <v>20198</v>
      </c>
      <c r="D14" s="323">
        <f t="shared" si="4"/>
        <v>216</v>
      </c>
      <c r="E14" s="323">
        <f t="shared" si="4"/>
        <v>3493</v>
      </c>
      <c r="F14" s="323">
        <f t="shared" si="4"/>
        <v>341</v>
      </c>
      <c r="G14" s="323">
        <f t="shared" si="4"/>
        <v>379</v>
      </c>
      <c r="H14" s="323">
        <f t="shared" si="4"/>
        <v>650</v>
      </c>
      <c r="I14" s="323">
        <f t="shared" si="4"/>
        <v>748</v>
      </c>
      <c r="J14" s="323">
        <f t="shared" si="4"/>
        <v>27</v>
      </c>
      <c r="K14" s="323">
        <f t="shared" si="4"/>
        <v>312</v>
      </c>
      <c r="L14" s="323">
        <f t="shared" si="4"/>
        <v>116</v>
      </c>
      <c r="M14" s="323">
        <f t="shared" si="4"/>
        <v>480</v>
      </c>
      <c r="N14" s="323">
        <f t="shared" si="4"/>
        <v>440</v>
      </c>
      <c r="O14" s="323">
        <f t="shared" si="4"/>
        <v>0</v>
      </c>
      <c r="P14" s="323">
        <f t="shared" si="4"/>
        <v>2053</v>
      </c>
      <c r="Q14" s="323">
        <f t="shared" si="4"/>
        <v>13667</v>
      </c>
      <c r="R14" s="323">
        <f t="shared" si="4"/>
        <v>687</v>
      </c>
      <c r="S14" s="318" t="s">
        <v>572</v>
      </c>
      <c r="T14" s="323">
        <f aca="true" t="shared" si="5" ref="T14:X15">SUM(T34,T54)</f>
        <v>13175</v>
      </c>
      <c r="U14" s="323">
        <f t="shared" si="5"/>
        <v>1706</v>
      </c>
      <c r="V14" s="323">
        <f t="shared" si="5"/>
        <v>1267</v>
      </c>
      <c r="W14" s="323">
        <f t="shared" si="5"/>
        <v>1490</v>
      </c>
      <c r="X14" s="323">
        <f t="shared" si="5"/>
        <v>8712</v>
      </c>
      <c r="Y14" s="18"/>
    </row>
    <row r="15" spans="1:25" ht="16.5" customHeight="1">
      <c r="A15" s="76" t="s">
        <v>481</v>
      </c>
      <c r="B15" s="322">
        <f aca="true" t="shared" si="6" ref="B15:G15">SUM(B35,B55)</f>
        <v>32013</v>
      </c>
      <c r="C15" s="323">
        <f t="shared" si="6"/>
        <v>19532</v>
      </c>
      <c r="D15" s="323">
        <f t="shared" si="6"/>
        <v>231</v>
      </c>
      <c r="E15" s="323">
        <f t="shared" si="6"/>
        <v>3523</v>
      </c>
      <c r="F15" s="323">
        <f t="shared" si="6"/>
        <v>333</v>
      </c>
      <c r="G15" s="323">
        <f t="shared" si="6"/>
        <v>454</v>
      </c>
      <c r="H15" s="323" t="s">
        <v>474</v>
      </c>
      <c r="I15" s="323">
        <f aca="true" t="shared" si="7" ref="I15:R15">SUM(I35,I55)</f>
        <v>667</v>
      </c>
      <c r="J15" s="323">
        <f t="shared" si="7"/>
        <v>27</v>
      </c>
      <c r="K15" s="323">
        <f t="shared" si="7"/>
        <v>312</v>
      </c>
      <c r="L15" s="323">
        <f t="shared" si="7"/>
        <v>119</v>
      </c>
      <c r="M15" s="323">
        <f t="shared" si="7"/>
        <v>499</v>
      </c>
      <c r="N15" s="323">
        <f t="shared" si="7"/>
        <v>466</v>
      </c>
      <c r="O15" s="323">
        <f t="shared" si="7"/>
        <v>0</v>
      </c>
      <c r="P15" s="323">
        <f t="shared" si="7"/>
        <v>1909</v>
      </c>
      <c r="Q15" s="323">
        <f t="shared" si="7"/>
        <v>13311</v>
      </c>
      <c r="R15" s="323">
        <f t="shared" si="7"/>
        <v>470</v>
      </c>
      <c r="S15" s="318" t="s">
        <v>572</v>
      </c>
      <c r="T15" s="323">
        <f t="shared" si="5"/>
        <v>12481</v>
      </c>
      <c r="U15" s="323">
        <f t="shared" si="5"/>
        <v>755</v>
      </c>
      <c r="V15" s="323">
        <f t="shared" si="5"/>
        <v>1332</v>
      </c>
      <c r="W15" s="323">
        <f t="shared" si="5"/>
        <v>1496</v>
      </c>
      <c r="X15" s="323">
        <f t="shared" si="5"/>
        <v>8898</v>
      </c>
      <c r="Y15" s="18"/>
    </row>
    <row r="16" spans="1:25" ht="16.5" customHeight="1">
      <c r="A16" s="76" t="s">
        <v>482</v>
      </c>
      <c r="B16" s="322">
        <f aca="true" t="shared" si="8" ref="B16:G16">SUM(B36,B56)</f>
        <v>32730</v>
      </c>
      <c r="C16" s="323">
        <f t="shared" si="8"/>
        <v>19775</v>
      </c>
      <c r="D16" s="323">
        <f t="shared" si="8"/>
        <v>259</v>
      </c>
      <c r="E16" s="323">
        <f t="shared" si="8"/>
        <v>3460</v>
      </c>
      <c r="F16" s="323">
        <f t="shared" si="8"/>
        <v>349</v>
      </c>
      <c r="G16" s="323">
        <f t="shared" si="8"/>
        <v>504</v>
      </c>
      <c r="H16" s="323" t="s">
        <v>474</v>
      </c>
      <c r="I16" s="323">
        <f aca="true" t="shared" si="9" ref="I16:R16">SUM(I36,I56)</f>
        <v>529</v>
      </c>
      <c r="J16" s="323">
        <f t="shared" si="9"/>
        <v>28</v>
      </c>
      <c r="K16" s="323">
        <f t="shared" si="9"/>
        <v>350</v>
      </c>
      <c r="L16" s="323">
        <f t="shared" si="9"/>
        <v>117</v>
      </c>
      <c r="M16" s="323">
        <f t="shared" si="9"/>
        <v>484</v>
      </c>
      <c r="N16" s="323">
        <f t="shared" si="9"/>
        <v>472</v>
      </c>
      <c r="O16" s="323">
        <f t="shared" si="9"/>
        <v>0</v>
      </c>
      <c r="P16" s="323">
        <f t="shared" si="9"/>
        <v>2030</v>
      </c>
      <c r="Q16" s="323">
        <f t="shared" si="9"/>
        <v>13465</v>
      </c>
      <c r="R16" s="323">
        <f t="shared" si="9"/>
        <v>470</v>
      </c>
      <c r="S16" s="318" t="s">
        <v>572</v>
      </c>
      <c r="T16" s="323">
        <f aca="true" t="shared" si="10" ref="T16:X17">SUM(T36,T56)</f>
        <v>12955</v>
      </c>
      <c r="U16" s="323">
        <f t="shared" si="10"/>
        <v>1542</v>
      </c>
      <c r="V16" s="323">
        <f t="shared" si="10"/>
        <v>1362</v>
      </c>
      <c r="W16" s="323">
        <f t="shared" si="10"/>
        <v>1173</v>
      </c>
      <c r="X16" s="323">
        <f t="shared" si="10"/>
        <v>8878</v>
      </c>
      <c r="Y16" s="18"/>
    </row>
    <row r="17" spans="1:25" ht="16.5" customHeight="1">
      <c r="A17" s="76" t="s">
        <v>483</v>
      </c>
      <c r="B17" s="322">
        <f aca="true" t="shared" si="11" ref="B17:R17">SUM(B37,B57)</f>
        <v>37004</v>
      </c>
      <c r="C17" s="323">
        <f t="shared" si="11"/>
        <v>21162</v>
      </c>
      <c r="D17" s="323">
        <f t="shared" si="11"/>
        <v>218</v>
      </c>
      <c r="E17" s="323">
        <f t="shared" si="11"/>
        <v>3317</v>
      </c>
      <c r="F17" s="323">
        <f t="shared" si="11"/>
        <v>360</v>
      </c>
      <c r="G17" s="323">
        <f t="shared" si="11"/>
        <v>504</v>
      </c>
      <c r="H17" s="323">
        <f t="shared" si="11"/>
        <v>589</v>
      </c>
      <c r="I17" s="323">
        <f t="shared" si="11"/>
        <v>569</v>
      </c>
      <c r="J17" s="323">
        <f t="shared" si="11"/>
        <v>34</v>
      </c>
      <c r="K17" s="323">
        <f t="shared" si="11"/>
        <v>327</v>
      </c>
      <c r="L17" s="323">
        <f t="shared" si="11"/>
        <v>119</v>
      </c>
      <c r="M17" s="323">
        <f t="shared" si="11"/>
        <v>489</v>
      </c>
      <c r="N17" s="323">
        <f t="shared" si="11"/>
        <v>326</v>
      </c>
      <c r="O17" s="323">
        <f t="shared" si="11"/>
        <v>0</v>
      </c>
      <c r="P17" s="323">
        <f t="shared" si="11"/>
        <v>1962</v>
      </c>
      <c r="Q17" s="323">
        <f t="shared" si="11"/>
        <v>14925</v>
      </c>
      <c r="R17" s="323">
        <f t="shared" si="11"/>
        <v>655</v>
      </c>
      <c r="S17" s="318" t="s">
        <v>572</v>
      </c>
      <c r="T17" s="323">
        <f t="shared" si="10"/>
        <v>15842</v>
      </c>
      <c r="U17" s="323">
        <f t="shared" si="10"/>
        <v>1443</v>
      </c>
      <c r="V17" s="323">
        <f t="shared" si="10"/>
        <v>4131</v>
      </c>
      <c r="W17" s="323">
        <f t="shared" si="10"/>
        <v>1608</v>
      </c>
      <c r="X17" s="323">
        <f t="shared" si="10"/>
        <v>8660</v>
      </c>
      <c r="Y17" s="18"/>
    </row>
    <row r="18" spans="1:25" ht="16.5" customHeight="1">
      <c r="A18" s="10"/>
      <c r="B18" s="322"/>
      <c r="C18" s="323"/>
      <c r="D18" s="323"/>
      <c r="E18" s="245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245"/>
      <c r="U18" s="323"/>
      <c r="V18" s="323"/>
      <c r="W18" s="323"/>
      <c r="X18" s="323"/>
      <c r="Y18" s="18"/>
    </row>
    <row r="19" spans="1:25" ht="16.5" customHeight="1">
      <c r="A19" s="76" t="s">
        <v>484</v>
      </c>
      <c r="B19" s="322">
        <f aca="true" t="shared" si="12" ref="B19:R19">SUM(B39,B59)</f>
        <v>38529</v>
      </c>
      <c r="C19" s="323">
        <f t="shared" si="12"/>
        <v>21335</v>
      </c>
      <c r="D19" s="323">
        <f t="shared" si="12"/>
        <v>216</v>
      </c>
      <c r="E19" s="323">
        <f t="shared" si="12"/>
        <v>3530</v>
      </c>
      <c r="F19" s="323">
        <f t="shared" si="12"/>
        <v>353</v>
      </c>
      <c r="G19" s="323">
        <f t="shared" si="12"/>
        <v>454</v>
      </c>
      <c r="H19" s="323">
        <f t="shared" si="12"/>
        <v>563</v>
      </c>
      <c r="I19" s="323">
        <f t="shared" si="12"/>
        <v>565</v>
      </c>
      <c r="J19" s="323">
        <f t="shared" si="12"/>
        <v>37</v>
      </c>
      <c r="K19" s="323">
        <f t="shared" si="12"/>
        <v>334</v>
      </c>
      <c r="L19" s="323">
        <f t="shared" si="12"/>
        <v>116</v>
      </c>
      <c r="M19" s="323">
        <f t="shared" si="12"/>
        <v>636</v>
      </c>
      <c r="N19" s="323">
        <f t="shared" si="12"/>
        <v>472</v>
      </c>
      <c r="O19" s="323">
        <f t="shared" si="12"/>
        <v>0</v>
      </c>
      <c r="P19" s="323">
        <f t="shared" si="12"/>
        <v>2054</v>
      </c>
      <c r="Q19" s="323">
        <f t="shared" si="12"/>
        <v>14790</v>
      </c>
      <c r="R19" s="323">
        <f t="shared" si="12"/>
        <v>660</v>
      </c>
      <c r="S19" s="318" t="s">
        <v>572</v>
      </c>
      <c r="T19" s="323">
        <f aca="true" t="shared" si="13" ref="T19:X20">SUM(T39,T59)</f>
        <v>17194</v>
      </c>
      <c r="U19" s="323">
        <f t="shared" si="13"/>
        <v>1413</v>
      </c>
      <c r="V19" s="323">
        <f t="shared" si="13"/>
        <v>5353</v>
      </c>
      <c r="W19" s="323">
        <f t="shared" si="13"/>
        <v>1586</v>
      </c>
      <c r="X19" s="323">
        <f t="shared" si="13"/>
        <v>8842</v>
      </c>
      <c r="Y19" s="18"/>
    </row>
    <row r="20" spans="1:25" ht="16.5" customHeight="1">
      <c r="A20" s="76" t="s">
        <v>485</v>
      </c>
      <c r="B20" s="322">
        <f aca="true" t="shared" si="14" ref="B20:O20">SUM(B40,B60)</f>
        <v>39099</v>
      </c>
      <c r="C20" s="323">
        <f t="shared" si="14"/>
        <v>20730</v>
      </c>
      <c r="D20" s="323">
        <f t="shared" si="14"/>
        <v>205</v>
      </c>
      <c r="E20" s="323">
        <f t="shared" si="14"/>
        <v>3451</v>
      </c>
      <c r="F20" s="323">
        <f t="shared" si="14"/>
        <v>353</v>
      </c>
      <c r="G20" s="323">
        <f t="shared" si="14"/>
        <v>479</v>
      </c>
      <c r="H20" s="323">
        <f t="shared" si="14"/>
        <v>560</v>
      </c>
      <c r="I20" s="323">
        <f t="shared" si="14"/>
        <v>558</v>
      </c>
      <c r="J20" s="323">
        <f t="shared" si="14"/>
        <v>42</v>
      </c>
      <c r="K20" s="323">
        <f t="shared" si="14"/>
        <v>402</v>
      </c>
      <c r="L20" s="323">
        <f t="shared" si="14"/>
        <v>116</v>
      </c>
      <c r="M20" s="323">
        <f t="shared" si="14"/>
        <v>610</v>
      </c>
      <c r="N20" s="323">
        <f t="shared" si="14"/>
        <v>331</v>
      </c>
      <c r="O20" s="323">
        <f t="shared" si="14"/>
        <v>0</v>
      </c>
      <c r="P20" s="323">
        <f aca="true" t="shared" si="15" ref="D20:R21">SUM(P40,P60)</f>
        <v>1776</v>
      </c>
      <c r="Q20" s="323">
        <f t="shared" si="15"/>
        <v>13423</v>
      </c>
      <c r="R20" s="323">
        <f>SUM(R40,R60)</f>
        <v>704</v>
      </c>
      <c r="S20" s="318" t="s">
        <v>572</v>
      </c>
      <c r="T20" s="323">
        <f t="shared" si="13"/>
        <v>16477</v>
      </c>
      <c r="U20" s="323">
        <f t="shared" si="13"/>
        <v>1535</v>
      </c>
      <c r="V20" s="323">
        <f t="shared" si="13"/>
        <v>6424</v>
      </c>
      <c r="W20" s="323">
        <f t="shared" si="13"/>
        <v>1556</v>
      </c>
      <c r="X20" s="323">
        <f t="shared" si="13"/>
        <v>8854</v>
      </c>
      <c r="Y20" s="18"/>
    </row>
    <row r="21" spans="1:25" ht="16.5" customHeight="1">
      <c r="A21" s="76" t="s">
        <v>486</v>
      </c>
      <c r="B21" s="322">
        <f>SUM(B41,B61)</f>
        <v>40433</v>
      </c>
      <c r="C21" s="323">
        <f>SUM(C41,C61)</f>
        <v>21493</v>
      </c>
      <c r="D21" s="323">
        <f t="shared" si="15"/>
        <v>205</v>
      </c>
      <c r="E21" s="323">
        <f t="shared" si="15"/>
        <v>3640</v>
      </c>
      <c r="F21" s="323">
        <f t="shared" si="15"/>
        <v>343</v>
      </c>
      <c r="G21" s="323">
        <f t="shared" si="15"/>
        <v>479</v>
      </c>
      <c r="H21" s="323">
        <f t="shared" si="15"/>
        <v>557</v>
      </c>
      <c r="I21" s="323">
        <f t="shared" si="15"/>
        <v>576</v>
      </c>
      <c r="J21" s="323">
        <f t="shared" si="15"/>
        <v>45</v>
      </c>
      <c r="K21" s="323">
        <f t="shared" si="15"/>
        <v>428</v>
      </c>
      <c r="L21" s="323">
        <f t="shared" si="15"/>
        <v>116</v>
      </c>
      <c r="M21" s="323">
        <f t="shared" si="15"/>
        <v>603</v>
      </c>
      <c r="N21" s="323">
        <f t="shared" si="15"/>
        <v>493</v>
      </c>
      <c r="O21" s="323">
        <f t="shared" si="15"/>
        <v>0</v>
      </c>
      <c r="P21" s="323">
        <f t="shared" si="15"/>
        <v>2527</v>
      </c>
      <c r="Q21" s="323">
        <f t="shared" si="15"/>
        <v>14314</v>
      </c>
      <c r="R21" s="323">
        <f t="shared" si="15"/>
        <v>693</v>
      </c>
      <c r="S21" s="318" t="s">
        <v>572</v>
      </c>
      <c r="T21" s="323">
        <f aca="true" t="shared" si="16" ref="T21:X22">SUM(T41,T61)</f>
        <v>18940</v>
      </c>
      <c r="U21" s="323">
        <f t="shared" si="16"/>
        <v>1472</v>
      </c>
      <c r="V21" s="323">
        <f t="shared" si="16"/>
        <v>6413</v>
      </c>
      <c r="W21" s="323">
        <f t="shared" si="16"/>
        <v>1552</v>
      </c>
      <c r="X21" s="323">
        <f t="shared" si="16"/>
        <v>9503</v>
      </c>
      <c r="Y21" s="18"/>
    </row>
    <row r="22" spans="1:25" ht="16.5" customHeight="1">
      <c r="A22" s="76" t="s">
        <v>487</v>
      </c>
      <c r="B22" s="322">
        <f aca="true" t="shared" si="17" ref="B22:R22">SUM(B42,B62)</f>
        <v>37991</v>
      </c>
      <c r="C22" s="323">
        <f t="shared" si="17"/>
        <v>21309</v>
      </c>
      <c r="D22" s="323">
        <f t="shared" si="17"/>
        <v>194</v>
      </c>
      <c r="E22" s="323">
        <f t="shared" si="17"/>
        <v>3719</v>
      </c>
      <c r="F22" s="323">
        <f t="shared" si="17"/>
        <v>353</v>
      </c>
      <c r="G22" s="323">
        <f t="shared" si="17"/>
        <v>504</v>
      </c>
      <c r="H22" s="323">
        <f t="shared" si="17"/>
        <v>557</v>
      </c>
      <c r="I22" s="323">
        <f t="shared" si="17"/>
        <v>576</v>
      </c>
      <c r="J22" s="323">
        <f t="shared" si="17"/>
        <v>49</v>
      </c>
      <c r="K22" s="323">
        <f t="shared" si="17"/>
        <v>428</v>
      </c>
      <c r="L22" s="323">
        <f t="shared" si="17"/>
        <v>157</v>
      </c>
      <c r="M22" s="323">
        <f t="shared" si="17"/>
        <v>608</v>
      </c>
      <c r="N22" s="323">
        <f t="shared" si="17"/>
        <v>487</v>
      </c>
      <c r="O22" s="323">
        <f t="shared" si="17"/>
        <v>0</v>
      </c>
      <c r="P22" s="323">
        <f t="shared" si="17"/>
        <v>2367</v>
      </c>
      <c r="Q22" s="323">
        <f t="shared" si="17"/>
        <v>14207</v>
      </c>
      <c r="R22" s="323">
        <f t="shared" si="17"/>
        <v>705</v>
      </c>
      <c r="S22" s="318" t="s">
        <v>572</v>
      </c>
      <c r="T22" s="323">
        <f t="shared" si="16"/>
        <v>16682</v>
      </c>
      <c r="U22" s="323">
        <f t="shared" si="16"/>
        <v>1492</v>
      </c>
      <c r="V22" s="323">
        <f t="shared" si="16"/>
        <v>4421</v>
      </c>
      <c r="W22" s="323">
        <f t="shared" si="16"/>
        <v>1242</v>
      </c>
      <c r="X22" s="323">
        <f t="shared" si="16"/>
        <v>9527</v>
      </c>
      <c r="Y22" s="18"/>
    </row>
    <row r="23" spans="1:25" ht="16.5" customHeight="1">
      <c r="A23" s="10"/>
      <c r="B23" s="322"/>
      <c r="C23" s="323"/>
      <c r="D23" s="323"/>
      <c r="E23" s="245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245"/>
      <c r="U23" s="323"/>
      <c r="V23" s="323"/>
      <c r="W23" s="323"/>
      <c r="X23" s="323"/>
      <c r="Y23" s="18"/>
    </row>
    <row r="24" spans="1:25" ht="16.5" customHeight="1">
      <c r="A24" s="76" t="s">
        <v>488</v>
      </c>
      <c r="B24" s="322">
        <f aca="true" t="shared" si="18" ref="B24:G24">SUM(B44,B64)</f>
        <v>39670</v>
      </c>
      <c r="C24" s="323">
        <f t="shared" si="18"/>
        <v>21196</v>
      </c>
      <c r="D24" s="323">
        <f t="shared" si="18"/>
        <v>194</v>
      </c>
      <c r="E24" s="323">
        <f t="shared" si="18"/>
        <v>3673</v>
      </c>
      <c r="F24" s="323">
        <f t="shared" si="18"/>
        <v>368</v>
      </c>
      <c r="G24" s="323">
        <f t="shared" si="18"/>
        <v>479</v>
      </c>
      <c r="H24" s="318" t="s">
        <v>572</v>
      </c>
      <c r="I24" s="323">
        <f aca="true" t="shared" si="19" ref="I24:R24">SUM(I44,I64)</f>
        <v>575</v>
      </c>
      <c r="J24" s="323">
        <f t="shared" si="19"/>
        <v>52</v>
      </c>
      <c r="K24" s="323">
        <f t="shared" si="19"/>
        <v>407</v>
      </c>
      <c r="L24" s="323">
        <f t="shared" si="19"/>
        <v>118</v>
      </c>
      <c r="M24" s="323">
        <f t="shared" si="19"/>
        <v>582</v>
      </c>
      <c r="N24" s="323">
        <f t="shared" si="19"/>
        <v>481</v>
      </c>
      <c r="O24" s="323">
        <f t="shared" si="19"/>
        <v>0</v>
      </c>
      <c r="P24" s="323">
        <f t="shared" si="19"/>
        <v>2284</v>
      </c>
      <c r="Q24" s="323">
        <f t="shared" si="19"/>
        <v>14241</v>
      </c>
      <c r="R24" s="323">
        <f t="shared" si="19"/>
        <v>680</v>
      </c>
      <c r="S24" s="318" t="s">
        <v>572</v>
      </c>
      <c r="T24" s="323">
        <f aca="true" t="shared" si="20" ref="T24:X25">SUM(T44,T64)</f>
        <v>18474</v>
      </c>
      <c r="U24" s="323">
        <f t="shared" si="20"/>
        <v>1472</v>
      </c>
      <c r="V24" s="323">
        <f t="shared" si="20"/>
        <v>6289</v>
      </c>
      <c r="W24" s="323">
        <f t="shared" si="20"/>
        <v>1543</v>
      </c>
      <c r="X24" s="323">
        <f t="shared" si="20"/>
        <v>9170</v>
      </c>
      <c r="Y24" s="18"/>
    </row>
    <row r="25" spans="1:25" ht="16.5" customHeight="1">
      <c r="A25" s="76" t="s">
        <v>489</v>
      </c>
      <c r="B25" s="322">
        <f aca="true" t="shared" si="21" ref="B25:G25">SUM(B45,B65)</f>
        <v>39769</v>
      </c>
      <c r="C25" s="323">
        <f t="shared" si="21"/>
        <v>21603</v>
      </c>
      <c r="D25" s="323">
        <f t="shared" si="21"/>
        <v>194</v>
      </c>
      <c r="E25" s="323">
        <f t="shared" si="21"/>
        <v>3808</v>
      </c>
      <c r="F25" s="323">
        <f t="shared" si="21"/>
        <v>394</v>
      </c>
      <c r="G25" s="323">
        <f t="shared" si="21"/>
        <v>502</v>
      </c>
      <c r="H25" s="318" t="s">
        <v>572</v>
      </c>
      <c r="I25" s="323">
        <f aca="true" t="shared" si="22" ref="I25:R25">SUM(I45,I65)</f>
        <v>594</v>
      </c>
      <c r="J25" s="323">
        <f t="shared" si="22"/>
        <v>53</v>
      </c>
      <c r="K25" s="323">
        <f t="shared" si="22"/>
        <v>408</v>
      </c>
      <c r="L25" s="323">
        <f t="shared" si="22"/>
        <v>116</v>
      </c>
      <c r="M25" s="323">
        <f t="shared" si="22"/>
        <v>588</v>
      </c>
      <c r="N25" s="323">
        <f t="shared" si="22"/>
        <v>527</v>
      </c>
      <c r="O25" s="323">
        <f t="shared" si="22"/>
        <v>0</v>
      </c>
      <c r="P25" s="323">
        <f t="shared" si="22"/>
        <v>2284</v>
      </c>
      <c r="Q25" s="323">
        <f t="shared" si="22"/>
        <v>14514</v>
      </c>
      <c r="R25" s="323">
        <f t="shared" si="22"/>
        <v>666</v>
      </c>
      <c r="S25" s="318" t="s">
        <v>572</v>
      </c>
      <c r="T25" s="323">
        <f t="shared" si="20"/>
        <v>18166</v>
      </c>
      <c r="U25" s="323">
        <f t="shared" si="20"/>
        <v>1474</v>
      </c>
      <c r="V25" s="323">
        <f t="shared" si="20"/>
        <v>6069</v>
      </c>
      <c r="W25" s="323">
        <f t="shared" si="20"/>
        <v>1577</v>
      </c>
      <c r="X25" s="323">
        <f t="shared" si="20"/>
        <v>9046</v>
      </c>
      <c r="Y25" s="18"/>
    </row>
    <row r="26" spans="1:25" ht="16.5" customHeight="1">
      <c r="A26" s="76" t="s">
        <v>490</v>
      </c>
      <c r="B26" s="322">
        <f aca="true" t="shared" si="23" ref="B26:G26">SUM(B46,B66)</f>
        <v>38392</v>
      </c>
      <c r="C26" s="323">
        <f t="shared" si="23"/>
        <v>20989</v>
      </c>
      <c r="D26" s="323">
        <f t="shared" si="23"/>
        <v>194</v>
      </c>
      <c r="E26" s="323">
        <f t="shared" si="23"/>
        <v>3583</v>
      </c>
      <c r="F26" s="323">
        <f t="shared" si="23"/>
        <v>401</v>
      </c>
      <c r="G26" s="323">
        <f t="shared" si="23"/>
        <v>477</v>
      </c>
      <c r="H26" s="318" t="s">
        <v>572</v>
      </c>
      <c r="I26" s="323">
        <f aca="true" t="shared" si="24" ref="I26:R26">SUM(I46,I66)</f>
        <v>611</v>
      </c>
      <c r="J26" s="323">
        <f t="shared" si="24"/>
        <v>52</v>
      </c>
      <c r="K26" s="323">
        <f t="shared" si="24"/>
        <v>417</v>
      </c>
      <c r="L26" s="323">
        <f t="shared" si="24"/>
        <v>77</v>
      </c>
      <c r="M26" s="323">
        <f t="shared" si="24"/>
        <v>582</v>
      </c>
      <c r="N26" s="323">
        <f t="shared" si="24"/>
        <v>534</v>
      </c>
      <c r="O26" s="323">
        <f t="shared" si="24"/>
        <v>0</v>
      </c>
      <c r="P26" s="323">
        <f t="shared" si="24"/>
        <v>2335</v>
      </c>
      <c r="Q26" s="323">
        <f t="shared" si="24"/>
        <v>14066</v>
      </c>
      <c r="R26" s="323">
        <f t="shared" si="24"/>
        <v>683</v>
      </c>
      <c r="S26" s="318" t="s">
        <v>572</v>
      </c>
      <c r="T26" s="323">
        <f aca="true" t="shared" si="25" ref="T26:X27">SUM(T46,T66)</f>
        <v>17403</v>
      </c>
      <c r="U26" s="323">
        <f t="shared" si="25"/>
        <v>1530</v>
      </c>
      <c r="V26" s="323">
        <f t="shared" si="25"/>
        <v>5298</v>
      </c>
      <c r="W26" s="323">
        <f t="shared" si="25"/>
        <v>1585</v>
      </c>
      <c r="X26" s="323">
        <f t="shared" si="25"/>
        <v>8990</v>
      </c>
      <c r="Y26" s="18"/>
    </row>
    <row r="27" spans="1:25" ht="16.5" customHeight="1">
      <c r="A27" s="76" t="s">
        <v>491</v>
      </c>
      <c r="B27" s="322">
        <f aca="true" t="shared" si="26" ref="B27:G27">SUM(B47,B67)</f>
        <v>35250</v>
      </c>
      <c r="C27" s="323">
        <f t="shared" si="26"/>
        <v>21260</v>
      </c>
      <c r="D27" s="323">
        <f t="shared" si="26"/>
        <v>194</v>
      </c>
      <c r="E27" s="323">
        <f t="shared" si="26"/>
        <v>3578</v>
      </c>
      <c r="F27" s="323">
        <f t="shared" si="26"/>
        <v>408</v>
      </c>
      <c r="G27" s="323">
        <f t="shared" si="26"/>
        <v>477</v>
      </c>
      <c r="H27" s="318" t="s">
        <v>572</v>
      </c>
      <c r="I27" s="323">
        <f aca="true" t="shared" si="27" ref="I27:R27">SUM(I47,I67)</f>
        <v>619</v>
      </c>
      <c r="J27" s="323">
        <f t="shared" si="27"/>
        <v>53</v>
      </c>
      <c r="K27" s="323">
        <f t="shared" si="27"/>
        <v>412</v>
      </c>
      <c r="L27" s="323">
        <f t="shared" si="27"/>
        <v>80</v>
      </c>
      <c r="M27" s="323">
        <f t="shared" si="27"/>
        <v>601</v>
      </c>
      <c r="N27" s="323">
        <f t="shared" si="27"/>
        <v>503</v>
      </c>
      <c r="O27" s="323">
        <f t="shared" si="27"/>
        <v>0</v>
      </c>
      <c r="P27" s="323">
        <f t="shared" si="27"/>
        <v>2371</v>
      </c>
      <c r="Q27" s="323">
        <f t="shared" si="27"/>
        <v>14310</v>
      </c>
      <c r="R27" s="323">
        <f t="shared" si="27"/>
        <v>676</v>
      </c>
      <c r="S27" s="318" t="s">
        <v>572</v>
      </c>
      <c r="T27" s="323">
        <f t="shared" si="25"/>
        <v>13990</v>
      </c>
      <c r="U27" s="323">
        <f t="shared" si="25"/>
        <v>1482</v>
      </c>
      <c r="V27" s="323">
        <f t="shared" si="25"/>
        <v>2201</v>
      </c>
      <c r="W27" s="323">
        <f t="shared" si="25"/>
        <v>1543</v>
      </c>
      <c r="X27" s="323">
        <f t="shared" si="25"/>
        <v>8764</v>
      </c>
      <c r="Y27" s="18"/>
    </row>
    <row r="28" spans="1:25" ht="16.5" customHeight="1">
      <c r="A28" s="167"/>
      <c r="B28" s="183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4"/>
      <c r="P28" s="185"/>
      <c r="Q28" s="185"/>
      <c r="R28" s="185"/>
      <c r="S28" s="185"/>
      <c r="T28" s="185"/>
      <c r="U28" s="185"/>
      <c r="V28" s="185"/>
      <c r="W28" s="185"/>
      <c r="X28" s="185"/>
      <c r="Y28" s="18"/>
    </row>
    <row r="29" spans="1:25" ht="16.5" customHeight="1">
      <c r="A29" s="168" t="s">
        <v>12</v>
      </c>
      <c r="B29" s="183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"/>
    </row>
    <row r="30" spans="1:25" ht="16.5" customHeight="1">
      <c r="A30" s="77" t="s">
        <v>479</v>
      </c>
      <c r="B30" s="183">
        <v>6030</v>
      </c>
      <c r="C30" s="184">
        <v>3054</v>
      </c>
      <c r="D30" s="184">
        <v>6</v>
      </c>
      <c r="E30" s="184">
        <v>774</v>
      </c>
      <c r="F30" s="184">
        <v>332</v>
      </c>
      <c r="G30" s="184">
        <v>5</v>
      </c>
      <c r="H30" s="240" t="s">
        <v>552</v>
      </c>
      <c r="I30" s="184">
        <v>109</v>
      </c>
      <c r="J30" s="184">
        <v>37</v>
      </c>
      <c r="K30" s="184">
        <v>10</v>
      </c>
      <c r="L30" s="184">
        <v>52</v>
      </c>
      <c r="M30" s="184">
        <v>36</v>
      </c>
      <c r="N30" s="184">
        <v>191</v>
      </c>
      <c r="O30" s="240" t="s">
        <v>552</v>
      </c>
      <c r="P30" s="184">
        <v>752</v>
      </c>
      <c r="Q30" s="184">
        <v>1500</v>
      </c>
      <c r="R30" s="184">
        <v>15</v>
      </c>
      <c r="S30" s="240" t="s">
        <v>552</v>
      </c>
      <c r="T30" s="184">
        <v>2976</v>
      </c>
      <c r="U30" s="184">
        <v>904</v>
      </c>
      <c r="V30" s="184">
        <v>524</v>
      </c>
      <c r="W30" s="184">
        <v>207</v>
      </c>
      <c r="X30" s="184">
        <v>1342</v>
      </c>
      <c r="Y30" s="18"/>
    </row>
    <row r="31" spans="1:25" ht="16.5" customHeight="1">
      <c r="A31" s="76">
        <v>15</v>
      </c>
      <c r="B31" s="183">
        <v>6242</v>
      </c>
      <c r="C31" s="184">
        <v>3348</v>
      </c>
      <c r="D31" s="184">
        <v>9</v>
      </c>
      <c r="E31" s="184">
        <v>741</v>
      </c>
      <c r="F31" s="184">
        <v>351</v>
      </c>
      <c r="G31" s="184">
        <v>9</v>
      </c>
      <c r="H31" s="184">
        <v>0</v>
      </c>
      <c r="I31" s="184">
        <v>94</v>
      </c>
      <c r="J31" s="184">
        <v>11</v>
      </c>
      <c r="K31" s="184">
        <v>21</v>
      </c>
      <c r="L31" s="184">
        <v>45</v>
      </c>
      <c r="M31" s="184">
        <v>57</v>
      </c>
      <c r="N31" s="184">
        <v>154</v>
      </c>
      <c r="O31" s="240" t="s">
        <v>552</v>
      </c>
      <c r="P31" s="184">
        <v>648</v>
      </c>
      <c r="Q31" s="184">
        <v>1930</v>
      </c>
      <c r="R31" s="184">
        <v>6</v>
      </c>
      <c r="S31" s="240" t="s">
        <v>552</v>
      </c>
      <c r="T31" s="184">
        <v>2894</v>
      </c>
      <c r="U31" s="184">
        <v>1243</v>
      </c>
      <c r="V31" s="184">
        <v>478</v>
      </c>
      <c r="W31" s="184">
        <v>107</v>
      </c>
      <c r="X31" s="184">
        <v>1066</v>
      </c>
      <c r="Y31" s="18"/>
    </row>
    <row r="32" spans="1:25" s="196" customFormat="1" ht="16.5" customHeight="1">
      <c r="A32" s="193">
        <v>16</v>
      </c>
      <c r="B32" s="241">
        <v>8766</v>
      </c>
      <c r="C32" s="222">
        <v>4258</v>
      </c>
      <c r="D32" s="222">
        <v>61</v>
      </c>
      <c r="E32" s="222">
        <v>814</v>
      </c>
      <c r="F32" s="222">
        <v>65</v>
      </c>
      <c r="G32" s="222">
        <v>181</v>
      </c>
      <c r="H32" s="222">
        <v>62</v>
      </c>
      <c r="I32" s="222">
        <v>112</v>
      </c>
      <c r="J32" s="222">
        <v>5</v>
      </c>
      <c r="K32" s="222">
        <v>170</v>
      </c>
      <c r="L32" s="222">
        <v>64</v>
      </c>
      <c r="M32" s="222">
        <v>43</v>
      </c>
      <c r="N32" s="222">
        <v>113</v>
      </c>
      <c r="O32" s="222">
        <v>0</v>
      </c>
      <c r="P32" s="222">
        <v>1138</v>
      </c>
      <c r="Q32" s="222">
        <v>2215</v>
      </c>
      <c r="R32" s="222">
        <v>0</v>
      </c>
      <c r="S32" s="220" t="s">
        <v>552</v>
      </c>
      <c r="T32" s="222">
        <v>4509</v>
      </c>
      <c r="U32" s="222">
        <v>412</v>
      </c>
      <c r="V32" s="222">
        <v>739</v>
      </c>
      <c r="W32" s="222">
        <v>510</v>
      </c>
      <c r="X32" s="222">
        <v>2848</v>
      </c>
      <c r="Y32" s="195"/>
    </row>
    <row r="33" spans="1:25" ht="16.5" customHeight="1">
      <c r="A33" s="10"/>
      <c r="B33" s="18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"/>
    </row>
    <row r="34" spans="1:25" ht="16.5" customHeight="1">
      <c r="A34" s="35" t="s">
        <v>480</v>
      </c>
      <c r="B34" s="183">
        <v>7779</v>
      </c>
      <c r="C34" s="184">
        <v>3733</v>
      </c>
      <c r="D34" s="184">
        <v>65</v>
      </c>
      <c r="E34" s="185">
        <v>726</v>
      </c>
      <c r="F34" s="184">
        <v>55</v>
      </c>
      <c r="G34" s="184">
        <v>152</v>
      </c>
      <c r="H34" s="184">
        <v>62</v>
      </c>
      <c r="I34" s="184">
        <v>107</v>
      </c>
      <c r="J34" s="184">
        <v>2</v>
      </c>
      <c r="K34" s="184">
        <v>132</v>
      </c>
      <c r="L34" s="184">
        <v>67</v>
      </c>
      <c r="M34" s="184">
        <v>44</v>
      </c>
      <c r="N34" s="184">
        <v>105</v>
      </c>
      <c r="O34" s="184">
        <v>0</v>
      </c>
      <c r="P34" s="184">
        <v>945</v>
      </c>
      <c r="Q34" s="184">
        <v>1977</v>
      </c>
      <c r="R34" s="184">
        <v>0</v>
      </c>
      <c r="S34" s="240" t="s">
        <v>552</v>
      </c>
      <c r="T34" s="185">
        <v>4046</v>
      </c>
      <c r="U34" s="184">
        <v>458</v>
      </c>
      <c r="V34" s="184">
        <v>157</v>
      </c>
      <c r="W34" s="184">
        <v>536</v>
      </c>
      <c r="X34" s="184">
        <v>2895</v>
      </c>
      <c r="Y34" s="18"/>
    </row>
    <row r="35" spans="1:25" ht="16.5" customHeight="1">
      <c r="A35" s="76" t="s">
        <v>481</v>
      </c>
      <c r="B35" s="183">
        <v>7917</v>
      </c>
      <c r="C35" s="184">
        <v>3940</v>
      </c>
      <c r="D35" s="184">
        <v>68</v>
      </c>
      <c r="E35" s="185">
        <v>791</v>
      </c>
      <c r="F35" s="184">
        <v>50</v>
      </c>
      <c r="G35" s="184">
        <v>202</v>
      </c>
      <c r="H35" s="184" t="s">
        <v>474</v>
      </c>
      <c r="I35" s="184">
        <v>103</v>
      </c>
      <c r="J35" s="184">
        <v>2</v>
      </c>
      <c r="K35" s="184">
        <v>134</v>
      </c>
      <c r="L35" s="184">
        <v>70</v>
      </c>
      <c r="M35" s="184">
        <v>51</v>
      </c>
      <c r="N35" s="184">
        <v>117</v>
      </c>
      <c r="O35" s="184">
        <v>0</v>
      </c>
      <c r="P35" s="184">
        <v>931</v>
      </c>
      <c r="Q35" s="184">
        <v>2130</v>
      </c>
      <c r="R35" s="184">
        <v>0</v>
      </c>
      <c r="S35" s="240" t="s">
        <v>552</v>
      </c>
      <c r="T35" s="185">
        <v>3977</v>
      </c>
      <c r="U35" s="184">
        <v>302</v>
      </c>
      <c r="V35" s="184">
        <v>177</v>
      </c>
      <c r="W35" s="184">
        <v>538</v>
      </c>
      <c r="X35" s="184">
        <v>2960</v>
      </c>
      <c r="Y35" s="18"/>
    </row>
    <row r="36" spans="1:25" ht="16.5" customHeight="1">
      <c r="A36" s="76" t="s">
        <v>482</v>
      </c>
      <c r="B36" s="183">
        <v>7814</v>
      </c>
      <c r="C36" s="184">
        <v>4051</v>
      </c>
      <c r="D36" s="184">
        <v>65</v>
      </c>
      <c r="E36" s="185">
        <v>843</v>
      </c>
      <c r="F36" s="184">
        <v>58</v>
      </c>
      <c r="G36" s="184">
        <v>227</v>
      </c>
      <c r="H36" s="184" t="s">
        <v>474</v>
      </c>
      <c r="I36" s="184">
        <v>90</v>
      </c>
      <c r="J36" s="184">
        <v>2</v>
      </c>
      <c r="K36" s="184">
        <v>175</v>
      </c>
      <c r="L36" s="184">
        <v>68</v>
      </c>
      <c r="M36" s="184">
        <v>51</v>
      </c>
      <c r="N36" s="184">
        <v>118</v>
      </c>
      <c r="O36" s="184">
        <v>0</v>
      </c>
      <c r="P36" s="184">
        <v>998</v>
      </c>
      <c r="Q36" s="184">
        <v>2119</v>
      </c>
      <c r="R36" s="184">
        <v>0</v>
      </c>
      <c r="S36" s="240" t="s">
        <v>552</v>
      </c>
      <c r="T36" s="185">
        <v>3763</v>
      </c>
      <c r="U36" s="184">
        <v>441</v>
      </c>
      <c r="V36" s="184">
        <v>161</v>
      </c>
      <c r="W36" s="184">
        <v>291</v>
      </c>
      <c r="X36" s="184">
        <v>2870</v>
      </c>
      <c r="Y36" s="18"/>
    </row>
    <row r="37" spans="1:25" ht="16.5" customHeight="1">
      <c r="A37" s="76" t="s">
        <v>483</v>
      </c>
      <c r="B37" s="183">
        <v>8469</v>
      </c>
      <c r="C37" s="184">
        <v>4325</v>
      </c>
      <c r="D37" s="184">
        <v>66</v>
      </c>
      <c r="E37" s="185">
        <v>787</v>
      </c>
      <c r="F37" s="184">
        <v>67</v>
      </c>
      <c r="G37" s="184">
        <v>227</v>
      </c>
      <c r="H37" s="184">
        <v>54</v>
      </c>
      <c r="I37" s="184">
        <v>108</v>
      </c>
      <c r="J37" s="184">
        <v>6</v>
      </c>
      <c r="K37" s="184">
        <v>154</v>
      </c>
      <c r="L37" s="184">
        <v>70</v>
      </c>
      <c r="M37" s="184">
        <v>51</v>
      </c>
      <c r="N37" s="184">
        <v>50</v>
      </c>
      <c r="O37" s="184">
        <v>0</v>
      </c>
      <c r="P37" s="184">
        <v>1057</v>
      </c>
      <c r="Q37" s="184">
        <v>2389</v>
      </c>
      <c r="R37" s="184">
        <v>0</v>
      </c>
      <c r="S37" s="240" t="s">
        <v>552</v>
      </c>
      <c r="T37" s="185">
        <v>4144</v>
      </c>
      <c r="U37" s="184">
        <v>412</v>
      </c>
      <c r="V37" s="184">
        <v>569</v>
      </c>
      <c r="W37" s="184">
        <v>519</v>
      </c>
      <c r="X37" s="184">
        <v>2644</v>
      </c>
      <c r="Y37" s="18"/>
    </row>
    <row r="38" spans="1:25" ht="16.5" customHeight="1">
      <c r="A38" s="10"/>
      <c r="B38" s="183"/>
      <c r="C38" s="184"/>
      <c r="D38" s="184"/>
      <c r="E38" s="185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5"/>
      <c r="U38" s="184"/>
      <c r="V38" s="184"/>
      <c r="W38" s="184"/>
      <c r="X38" s="184"/>
      <c r="Y38" s="18"/>
    </row>
    <row r="39" spans="1:25" ht="16.5" customHeight="1">
      <c r="A39" s="76" t="s">
        <v>484</v>
      </c>
      <c r="B39" s="183">
        <v>8850</v>
      </c>
      <c r="C39" s="184">
        <v>4329</v>
      </c>
      <c r="D39" s="184">
        <v>65</v>
      </c>
      <c r="E39" s="185">
        <v>801</v>
      </c>
      <c r="F39" s="184">
        <v>65</v>
      </c>
      <c r="G39" s="184">
        <v>177</v>
      </c>
      <c r="H39" s="184">
        <v>61</v>
      </c>
      <c r="I39" s="184">
        <v>112</v>
      </c>
      <c r="J39" s="184">
        <v>6</v>
      </c>
      <c r="K39" s="184">
        <v>154</v>
      </c>
      <c r="L39" s="184">
        <v>67</v>
      </c>
      <c r="M39" s="184">
        <v>46</v>
      </c>
      <c r="N39" s="184">
        <v>113</v>
      </c>
      <c r="O39" s="184">
        <v>0</v>
      </c>
      <c r="P39" s="184">
        <v>1058</v>
      </c>
      <c r="Q39" s="184">
        <v>2379</v>
      </c>
      <c r="R39" s="184">
        <v>0</v>
      </c>
      <c r="S39" s="240" t="s">
        <v>552</v>
      </c>
      <c r="T39" s="185">
        <v>4521</v>
      </c>
      <c r="U39" s="184">
        <v>391</v>
      </c>
      <c r="V39" s="184">
        <v>768</v>
      </c>
      <c r="W39" s="184">
        <v>570</v>
      </c>
      <c r="X39" s="184">
        <v>2792</v>
      </c>
      <c r="Y39" s="18"/>
    </row>
    <row r="40" spans="1:25" ht="16.5" customHeight="1">
      <c r="A40" s="76" t="s">
        <v>485</v>
      </c>
      <c r="B40" s="183">
        <v>8784</v>
      </c>
      <c r="C40" s="184">
        <v>4102</v>
      </c>
      <c r="D40" s="184">
        <v>65</v>
      </c>
      <c r="E40" s="185">
        <v>750</v>
      </c>
      <c r="F40" s="184">
        <v>65</v>
      </c>
      <c r="G40" s="184">
        <v>177</v>
      </c>
      <c r="H40" s="184">
        <v>58</v>
      </c>
      <c r="I40" s="184">
        <v>108</v>
      </c>
      <c r="J40" s="184">
        <v>6</v>
      </c>
      <c r="K40" s="184">
        <v>177</v>
      </c>
      <c r="L40" s="184">
        <v>67</v>
      </c>
      <c r="M40" s="184">
        <v>40</v>
      </c>
      <c r="N40" s="184">
        <v>52</v>
      </c>
      <c r="O40" s="184">
        <v>0</v>
      </c>
      <c r="P40" s="184">
        <v>766</v>
      </c>
      <c r="Q40" s="184">
        <v>1400</v>
      </c>
      <c r="R40" s="184">
        <v>15</v>
      </c>
      <c r="S40" s="240" t="s">
        <v>552</v>
      </c>
      <c r="T40" s="185">
        <v>2790</v>
      </c>
      <c r="U40" s="184">
        <v>433</v>
      </c>
      <c r="V40" s="184">
        <v>966</v>
      </c>
      <c r="W40" s="184">
        <v>538</v>
      </c>
      <c r="X40" s="184">
        <v>2745</v>
      </c>
      <c r="Y40" s="18"/>
    </row>
    <row r="41" spans="1:25" ht="16.5" customHeight="1">
      <c r="A41" s="76" t="s">
        <v>486</v>
      </c>
      <c r="B41" s="183">
        <v>9453</v>
      </c>
      <c r="C41" s="184">
        <v>4464</v>
      </c>
      <c r="D41" s="184">
        <v>65</v>
      </c>
      <c r="E41" s="185">
        <v>851</v>
      </c>
      <c r="F41" s="184">
        <v>60</v>
      </c>
      <c r="G41" s="184">
        <v>177</v>
      </c>
      <c r="H41" s="184">
        <v>58</v>
      </c>
      <c r="I41" s="184">
        <v>115</v>
      </c>
      <c r="J41" s="184">
        <v>6</v>
      </c>
      <c r="K41" s="184">
        <v>202</v>
      </c>
      <c r="L41" s="184">
        <v>67</v>
      </c>
      <c r="M41" s="184">
        <v>40</v>
      </c>
      <c r="N41" s="184">
        <v>126</v>
      </c>
      <c r="O41" s="184">
        <v>0</v>
      </c>
      <c r="P41" s="184">
        <v>1263</v>
      </c>
      <c r="Q41" s="184">
        <v>2256</v>
      </c>
      <c r="R41" s="184">
        <v>0</v>
      </c>
      <c r="S41" s="240" t="s">
        <v>552</v>
      </c>
      <c r="T41" s="185">
        <v>4989</v>
      </c>
      <c r="U41" s="184">
        <v>440</v>
      </c>
      <c r="V41" s="184">
        <v>968</v>
      </c>
      <c r="W41" s="184">
        <v>545</v>
      </c>
      <c r="X41" s="184">
        <v>3036</v>
      </c>
      <c r="Y41" s="18"/>
    </row>
    <row r="42" spans="1:25" ht="16.5" customHeight="1">
      <c r="A42" s="76" t="s">
        <v>487</v>
      </c>
      <c r="B42" s="183">
        <v>9083</v>
      </c>
      <c r="C42" s="184">
        <v>4469</v>
      </c>
      <c r="D42" s="184">
        <v>54</v>
      </c>
      <c r="E42" s="185">
        <v>907</v>
      </c>
      <c r="F42" s="184">
        <v>67</v>
      </c>
      <c r="G42" s="184">
        <v>177</v>
      </c>
      <c r="H42" s="184">
        <v>66</v>
      </c>
      <c r="I42" s="184">
        <v>112</v>
      </c>
      <c r="J42" s="184">
        <v>7</v>
      </c>
      <c r="K42" s="184">
        <v>203</v>
      </c>
      <c r="L42" s="184">
        <v>108</v>
      </c>
      <c r="M42" s="184">
        <v>40</v>
      </c>
      <c r="N42" s="184">
        <v>127</v>
      </c>
      <c r="O42" s="184">
        <v>0</v>
      </c>
      <c r="P42" s="184">
        <v>1259</v>
      </c>
      <c r="Q42" s="184">
        <v>2220</v>
      </c>
      <c r="R42" s="184">
        <v>0</v>
      </c>
      <c r="S42" s="240" t="s">
        <v>552</v>
      </c>
      <c r="T42" s="185">
        <v>4614</v>
      </c>
      <c r="U42" s="184">
        <v>409</v>
      </c>
      <c r="V42" s="184">
        <v>771</v>
      </c>
      <c r="W42" s="184">
        <v>372</v>
      </c>
      <c r="X42" s="184">
        <v>3062</v>
      </c>
      <c r="Y42" s="18"/>
    </row>
    <row r="43" spans="1:25" ht="16.5" customHeight="1">
      <c r="A43" s="10"/>
      <c r="B43" s="183"/>
      <c r="C43" s="184"/>
      <c r="D43" s="184"/>
      <c r="E43" s="185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5"/>
      <c r="U43" s="184"/>
      <c r="V43" s="184"/>
      <c r="W43" s="184"/>
      <c r="X43" s="184"/>
      <c r="Y43" s="18"/>
    </row>
    <row r="44" spans="1:25" ht="16.5" customHeight="1">
      <c r="A44" s="76" t="s">
        <v>488</v>
      </c>
      <c r="B44" s="183">
        <v>9787</v>
      </c>
      <c r="C44" s="184">
        <v>4404</v>
      </c>
      <c r="D44" s="184">
        <v>54</v>
      </c>
      <c r="E44" s="185">
        <v>822</v>
      </c>
      <c r="F44" s="184">
        <v>65</v>
      </c>
      <c r="G44" s="184">
        <v>177</v>
      </c>
      <c r="H44" s="240" t="s">
        <v>552</v>
      </c>
      <c r="I44" s="184">
        <v>104</v>
      </c>
      <c r="J44" s="184">
        <v>7</v>
      </c>
      <c r="K44" s="184">
        <v>181</v>
      </c>
      <c r="L44" s="184">
        <v>67</v>
      </c>
      <c r="M44" s="184">
        <v>33</v>
      </c>
      <c r="N44" s="184">
        <v>122</v>
      </c>
      <c r="O44" s="184">
        <v>0</v>
      </c>
      <c r="P44" s="184">
        <v>1228</v>
      </c>
      <c r="Q44" s="184">
        <v>2264</v>
      </c>
      <c r="R44" s="184">
        <v>0</v>
      </c>
      <c r="S44" s="240" t="s">
        <v>552</v>
      </c>
      <c r="T44" s="185">
        <v>5383</v>
      </c>
      <c r="U44" s="184">
        <v>399</v>
      </c>
      <c r="V44" s="184">
        <v>1391</v>
      </c>
      <c r="W44" s="184">
        <v>525</v>
      </c>
      <c r="X44" s="184">
        <v>3068</v>
      </c>
      <c r="Y44" s="18"/>
    </row>
    <row r="45" spans="1:25" ht="16.5" customHeight="1">
      <c r="A45" s="77" t="s">
        <v>489</v>
      </c>
      <c r="B45" s="183">
        <v>9612</v>
      </c>
      <c r="C45" s="184">
        <v>4466</v>
      </c>
      <c r="D45" s="184">
        <v>54</v>
      </c>
      <c r="E45" s="185">
        <v>862</v>
      </c>
      <c r="F45" s="184">
        <v>72</v>
      </c>
      <c r="G45" s="184">
        <v>175</v>
      </c>
      <c r="H45" s="240" t="s">
        <v>552</v>
      </c>
      <c r="I45" s="184">
        <v>126</v>
      </c>
      <c r="J45" s="184">
        <v>6</v>
      </c>
      <c r="K45" s="184">
        <v>159</v>
      </c>
      <c r="L45" s="184">
        <v>65</v>
      </c>
      <c r="M45" s="184">
        <v>40</v>
      </c>
      <c r="N45" s="184">
        <v>146</v>
      </c>
      <c r="O45" s="184">
        <v>0</v>
      </c>
      <c r="P45" s="184">
        <v>1220</v>
      </c>
      <c r="Q45" s="184">
        <v>2291</v>
      </c>
      <c r="R45" s="184">
        <v>0</v>
      </c>
      <c r="S45" s="240" t="s">
        <v>552</v>
      </c>
      <c r="T45" s="185">
        <v>5146</v>
      </c>
      <c r="U45" s="184">
        <v>401</v>
      </c>
      <c r="V45" s="184">
        <v>1378</v>
      </c>
      <c r="W45" s="184">
        <v>555</v>
      </c>
      <c r="X45" s="184">
        <v>2812</v>
      </c>
      <c r="Y45" s="18"/>
    </row>
    <row r="46" spans="1:25" ht="16.5" customHeight="1">
      <c r="A46" s="76" t="s">
        <v>490</v>
      </c>
      <c r="B46" s="183">
        <v>9088</v>
      </c>
      <c r="C46" s="184">
        <v>4389</v>
      </c>
      <c r="D46" s="184">
        <v>54</v>
      </c>
      <c r="E46" s="185">
        <v>830</v>
      </c>
      <c r="F46" s="184">
        <v>72</v>
      </c>
      <c r="G46" s="184">
        <v>150</v>
      </c>
      <c r="H46" s="240" t="s">
        <v>552</v>
      </c>
      <c r="I46" s="184">
        <v>126</v>
      </c>
      <c r="J46" s="184">
        <v>6</v>
      </c>
      <c r="K46" s="184">
        <v>192</v>
      </c>
      <c r="L46" s="184">
        <v>25</v>
      </c>
      <c r="M46" s="184">
        <v>40</v>
      </c>
      <c r="N46" s="184">
        <v>154</v>
      </c>
      <c r="O46" s="184">
        <v>0</v>
      </c>
      <c r="P46" s="184">
        <v>1250</v>
      </c>
      <c r="Q46" s="184">
        <v>2219</v>
      </c>
      <c r="R46" s="184">
        <v>0</v>
      </c>
      <c r="S46" s="240" t="s">
        <v>552</v>
      </c>
      <c r="T46" s="185">
        <v>4699</v>
      </c>
      <c r="U46" s="184">
        <v>441</v>
      </c>
      <c r="V46" s="184">
        <v>992</v>
      </c>
      <c r="W46" s="184">
        <v>561</v>
      </c>
      <c r="X46" s="184">
        <v>2705</v>
      </c>
      <c r="Y46" s="18"/>
    </row>
    <row r="47" spans="1:25" ht="16.5" customHeight="1">
      <c r="A47" s="76" t="s">
        <v>491</v>
      </c>
      <c r="B47" s="183">
        <v>8559</v>
      </c>
      <c r="C47" s="184">
        <v>4421</v>
      </c>
      <c r="D47" s="184">
        <v>54</v>
      </c>
      <c r="E47" s="185">
        <v>802</v>
      </c>
      <c r="F47" s="184">
        <v>79</v>
      </c>
      <c r="G47" s="184">
        <v>150</v>
      </c>
      <c r="H47" s="240" t="s">
        <v>552</v>
      </c>
      <c r="I47" s="184">
        <v>130</v>
      </c>
      <c r="J47" s="184">
        <v>7</v>
      </c>
      <c r="K47" s="184">
        <v>181</v>
      </c>
      <c r="L47" s="184">
        <v>26</v>
      </c>
      <c r="M47" s="184">
        <v>43</v>
      </c>
      <c r="N47" s="184">
        <v>121</v>
      </c>
      <c r="O47" s="184">
        <v>0</v>
      </c>
      <c r="P47" s="184">
        <v>1301</v>
      </c>
      <c r="Q47" s="184">
        <v>2228</v>
      </c>
      <c r="R47" s="184">
        <v>0</v>
      </c>
      <c r="S47" s="240" t="s">
        <v>552</v>
      </c>
      <c r="T47" s="185">
        <v>4138</v>
      </c>
      <c r="U47" s="184">
        <v>417</v>
      </c>
      <c r="V47" s="184">
        <v>568</v>
      </c>
      <c r="W47" s="184">
        <v>566</v>
      </c>
      <c r="X47" s="184">
        <v>2587</v>
      </c>
      <c r="Y47" s="18"/>
    </row>
    <row r="48" spans="1:25" ht="16.5" customHeight="1">
      <c r="A48" s="167"/>
      <c r="B48" s="183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4"/>
      <c r="P48" s="185"/>
      <c r="Q48" s="185"/>
      <c r="R48" s="185"/>
      <c r="S48" s="185"/>
      <c r="T48" s="185"/>
      <c r="U48" s="185"/>
      <c r="V48" s="185"/>
      <c r="W48" s="185"/>
      <c r="X48" s="185"/>
      <c r="Y48" s="18"/>
    </row>
    <row r="49" spans="1:25" ht="16.5" customHeight="1">
      <c r="A49" s="168" t="s">
        <v>13</v>
      </c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"/>
    </row>
    <row r="50" spans="1:25" ht="16.5" customHeight="1">
      <c r="A50" s="77" t="s">
        <v>479</v>
      </c>
      <c r="B50" s="183">
        <v>20211</v>
      </c>
      <c r="C50" s="184">
        <v>11494</v>
      </c>
      <c r="D50" s="184">
        <v>6</v>
      </c>
      <c r="E50" s="184">
        <v>3928</v>
      </c>
      <c r="F50" s="184">
        <v>1537</v>
      </c>
      <c r="G50" s="184">
        <v>192</v>
      </c>
      <c r="H50" s="184">
        <v>50</v>
      </c>
      <c r="I50" s="184">
        <v>288</v>
      </c>
      <c r="J50" s="184">
        <v>34</v>
      </c>
      <c r="K50" s="184">
        <v>34</v>
      </c>
      <c r="L50" s="184">
        <v>207</v>
      </c>
      <c r="M50" s="184">
        <v>1055</v>
      </c>
      <c r="N50" s="184">
        <v>532</v>
      </c>
      <c r="O50" s="240" t="s">
        <v>552</v>
      </c>
      <c r="P50" s="184">
        <v>998</v>
      </c>
      <c r="Q50" s="184">
        <v>5832</v>
      </c>
      <c r="R50" s="184">
        <v>695</v>
      </c>
      <c r="S50" s="240" t="s">
        <v>552</v>
      </c>
      <c r="T50" s="184">
        <v>8717</v>
      </c>
      <c r="U50" s="184">
        <v>1918</v>
      </c>
      <c r="V50" s="184">
        <v>1436</v>
      </c>
      <c r="W50" s="184">
        <v>1546</v>
      </c>
      <c r="X50" s="184">
        <v>3817</v>
      </c>
      <c r="Y50" s="18"/>
    </row>
    <row r="51" spans="1:25" ht="16.5" customHeight="1">
      <c r="A51" s="76">
        <v>15</v>
      </c>
      <c r="B51" s="183">
        <v>21782</v>
      </c>
      <c r="C51" s="184">
        <v>12413</v>
      </c>
      <c r="D51" s="184">
        <v>9</v>
      </c>
      <c r="E51" s="184">
        <v>4201</v>
      </c>
      <c r="F51" s="184">
        <v>1754</v>
      </c>
      <c r="G51" s="184">
        <v>204</v>
      </c>
      <c r="H51" s="184">
        <v>33</v>
      </c>
      <c r="I51" s="184">
        <v>158</v>
      </c>
      <c r="J51" s="184">
        <v>50</v>
      </c>
      <c r="K51" s="184">
        <v>29</v>
      </c>
      <c r="L51" s="184">
        <v>233</v>
      </c>
      <c r="M51" s="184">
        <v>1127</v>
      </c>
      <c r="N51" s="184">
        <v>612</v>
      </c>
      <c r="O51" s="240" t="s">
        <v>552</v>
      </c>
      <c r="P51" s="184">
        <v>855</v>
      </c>
      <c r="Q51" s="184">
        <v>6503</v>
      </c>
      <c r="R51" s="184">
        <v>814</v>
      </c>
      <c r="S51" s="240" t="s">
        <v>552</v>
      </c>
      <c r="T51" s="184">
        <v>9369</v>
      </c>
      <c r="U51" s="184">
        <v>2995</v>
      </c>
      <c r="V51" s="184">
        <v>1538</v>
      </c>
      <c r="W51" s="184">
        <v>1455</v>
      </c>
      <c r="X51" s="184">
        <v>3380</v>
      </c>
      <c r="Y51" s="18"/>
    </row>
    <row r="52" spans="1:25" s="196" customFormat="1" ht="16.5" customHeight="1">
      <c r="A52" s="193">
        <v>16</v>
      </c>
      <c r="B52" s="241">
        <v>28255</v>
      </c>
      <c r="C52" s="222">
        <v>16624</v>
      </c>
      <c r="D52" s="222">
        <v>149</v>
      </c>
      <c r="E52" s="222">
        <v>2750</v>
      </c>
      <c r="F52" s="222">
        <v>298</v>
      </c>
      <c r="G52" s="222">
        <v>294</v>
      </c>
      <c r="H52" s="222">
        <v>508</v>
      </c>
      <c r="I52" s="222">
        <v>487</v>
      </c>
      <c r="J52" s="222">
        <v>36</v>
      </c>
      <c r="K52" s="222">
        <v>208</v>
      </c>
      <c r="L52" s="222">
        <v>50</v>
      </c>
      <c r="M52" s="222">
        <v>520</v>
      </c>
      <c r="N52" s="222">
        <v>348</v>
      </c>
      <c r="O52" s="222">
        <v>0</v>
      </c>
      <c r="P52" s="222">
        <v>1056</v>
      </c>
      <c r="Q52" s="222">
        <v>11947</v>
      </c>
      <c r="R52" s="222">
        <v>645</v>
      </c>
      <c r="S52" s="220" t="s">
        <v>568</v>
      </c>
      <c r="T52" s="222">
        <v>11631</v>
      </c>
      <c r="U52" s="222">
        <v>1031</v>
      </c>
      <c r="V52" s="222">
        <v>3475</v>
      </c>
      <c r="W52" s="222">
        <v>986</v>
      </c>
      <c r="X52" s="222">
        <v>6139</v>
      </c>
      <c r="Y52" s="195"/>
    </row>
    <row r="53" spans="1:25" ht="16.5" customHeight="1">
      <c r="A53" s="10"/>
      <c r="B53" s="183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"/>
    </row>
    <row r="54" spans="1:25" ht="16.5" customHeight="1">
      <c r="A54" s="35" t="s">
        <v>480</v>
      </c>
      <c r="B54" s="183">
        <v>25594</v>
      </c>
      <c r="C54" s="184">
        <v>16465</v>
      </c>
      <c r="D54" s="184">
        <v>151</v>
      </c>
      <c r="E54" s="185">
        <v>2767</v>
      </c>
      <c r="F54" s="184">
        <v>286</v>
      </c>
      <c r="G54" s="184">
        <v>227</v>
      </c>
      <c r="H54" s="184">
        <v>588</v>
      </c>
      <c r="I54" s="184">
        <v>641</v>
      </c>
      <c r="J54" s="184">
        <v>25</v>
      </c>
      <c r="K54" s="184">
        <v>180</v>
      </c>
      <c r="L54" s="184">
        <v>49</v>
      </c>
      <c r="M54" s="184">
        <v>436</v>
      </c>
      <c r="N54" s="184">
        <v>335</v>
      </c>
      <c r="O54" s="184">
        <v>0</v>
      </c>
      <c r="P54" s="184">
        <v>1108</v>
      </c>
      <c r="Q54" s="184">
        <v>11690</v>
      </c>
      <c r="R54" s="184">
        <v>687</v>
      </c>
      <c r="S54" s="240" t="s">
        <v>552</v>
      </c>
      <c r="T54" s="185">
        <v>9129</v>
      </c>
      <c r="U54" s="184">
        <v>1248</v>
      </c>
      <c r="V54" s="184">
        <v>1110</v>
      </c>
      <c r="W54" s="184">
        <v>954</v>
      </c>
      <c r="X54" s="184">
        <v>5817</v>
      </c>
      <c r="Y54" s="18"/>
    </row>
    <row r="55" spans="1:25" ht="16.5" customHeight="1">
      <c r="A55" s="76" t="s">
        <v>481</v>
      </c>
      <c r="B55" s="183">
        <v>24096</v>
      </c>
      <c r="C55" s="184">
        <v>15592</v>
      </c>
      <c r="D55" s="184">
        <v>163</v>
      </c>
      <c r="E55" s="185">
        <v>2732</v>
      </c>
      <c r="F55" s="184">
        <v>283</v>
      </c>
      <c r="G55" s="184">
        <v>252</v>
      </c>
      <c r="H55" s="184" t="s">
        <v>474</v>
      </c>
      <c r="I55" s="184">
        <v>564</v>
      </c>
      <c r="J55" s="184">
        <v>25</v>
      </c>
      <c r="K55" s="184">
        <v>178</v>
      </c>
      <c r="L55" s="184">
        <v>49</v>
      </c>
      <c r="M55" s="184">
        <v>448</v>
      </c>
      <c r="N55" s="184">
        <v>349</v>
      </c>
      <c r="O55" s="184">
        <v>0</v>
      </c>
      <c r="P55" s="184">
        <v>978</v>
      </c>
      <c r="Q55" s="184">
        <v>11181</v>
      </c>
      <c r="R55" s="184">
        <v>470</v>
      </c>
      <c r="S55" s="240" t="s">
        <v>552</v>
      </c>
      <c r="T55" s="185">
        <v>8504</v>
      </c>
      <c r="U55" s="184">
        <v>453</v>
      </c>
      <c r="V55" s="184">
        <v>1155</v>
      </c>
      <c r="W55" s="184">
        <v>958</v>
      </c>
      <c r="X55" s="184">
        <v>5938</v>
      </c>
      <c r="Y55" s="18"/>
    </row>
    <row r="56" spans="1:25" ht="16.5" customHeight="1">
      <c r="A56" s="76" t="s">
        <v>482</v>
      </c>
      <c r="B56" s="183">
        <v>24916</v>
      </c>
      <c r="C56" s="184">
        <v>15724</v>
      </c>
      <c r="D56" s="184">
        <v>194</v>
      </c>
      <c r="E56" s="185">
        <v>2617</v>
      </c>
      <c r="F56" s="184">
        <v>291</v>
      </c>
      <c r="G56" s="184">
        <v>277</v>
      </c>
      <c r="H56" s="184" t="s">
        <v>474</v>
      </c>
      <c r="I56" s="184">
        <v>439</v>
      </c>
      <c r="J56" s="184">
        <v>26</v>
      </c>
      <c r="K56" s="184">
        <v>175</v>
      </c>
      <c r="L56" s="184">
        <v>49</v>
      </c>
      <c r="M56" s="184">
        <v>433</v>
      </c>
      <c r="N56" s="184">
        <v>354</v>
      </c>
      <c r="O56" s="184">
        <v>0</v>
      </c>
      <c r="P56" s="184">
        <v>1032</v>
      </c>
      <c r="Q56" s="184">
        <v>11346</v>
      </c>
      <c r="R56" s="184">
        <v>470</v>
      </c>
      <c r="S56" s="240" t="s">
        <v>552</v>
      </c>
      <c r="T56" s="185">
        <v>9192</v>
      </c>
      <c r="U56" s="184">
        <v>1101</v>
      </c>
      <c r="V56" s="184">
        <v>1201</v>
      </c>
      <c r="W56" s="184">
        <v>882</v>
      </c>
      <c r="X56" s="184">
        <v>6008</v>
      </c>
      <c r="Y56" s="18"/>
    </row>
    <row r="57" spans="1:25" ht="16.5" customHeight="1">
      <c r="A57" s="76" t="s">
        <v>483</v>
      </c>
      <c r="B57" s="183">
        <v>28535</v>
      </c>
      <c r="C57" s="184">
        <v>16837</v>
      </c>
      <c r="D57" s="184">
        <v>152</v>
      </c>
      <c r="E57" s="185">
        <v>2530</v>
      </c>
      <c r="F57" s="184">
        <v>293</v>
      </c>
      <c r="G57" s="184">
        <v>277</v>
      </c>
      <c r="H57" s="184">
        <v>535</v>
      </c>
      <c r="I57" s="184">
        <v>461</v>
      </c>
      <c r="J57" s="184">
        <v>28</v>
      </c>
      <c r="K57" s="184">
        <v>173</v>
      </c>
      <c r="L57" s="184">
        <v>49</v>
      </c>
      <c r="M57" s="184">
        <v>438</v>
      </c>
      <c r="N57" s="184">
        <v>276</v>
      </c>
      <c r="O57" s="184">
        <v>0</v>
      </c>
      <c r="P57" s="184">
        <v>905</v>
      </c>
      <c r="Q57" s="184">
        <v>12536</v>
      </c>
      <c r="R57" s="184">
        <v>655</v>
      </c>
      <c r="S57" s="240" t="s">
        <v>552</v>
      </c>
      <c r="T57" s="185">
        <v>11698</v>
      </c>
      <c r="U57" s="184">
        <v>1031</v>
      </c>
      <c r="V57" s="184">
        <v>3562</v>
      </c>
      <c r="W57" s="184">
        <v>1089</v>
      </c>
      <c r="X57" s="184">
        <v>6016</v>
      </c>
      <c r="Y57" s="18"/>
    </row>
    <row r="58" spans="1:25" ht="16.5" customHeight="1">
      <c r="A58" s="10"/>
      <c r="B58" s="183"/>
      <c r="C58" s="184"/>
      <c r="D58" s="184"/>
      <c r="E58" s="185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5"/>
      <c r="U58" s="184"/>
      <c r="V58" s="184"/>
      <c r="W58" s="184"/>
      <c r="X58" s="184"/>
      <c r="Y58" s="18"/>
    </row>
    <row r="59" spans="1:25" ht="16.5" customHeight="1">
      <c r="A59" s="76" t="s">
        <v>484</v>
      </c>
      <c r="B59" s="183">
        <v>29679</v>
      </c>
      <c r="C59" s="184">
        <v>17006</v>
      </c>
      <c r="D59" s="184">
        <v>151</v>
      </c>
      <c r="E59" s="185">
        <v>2729</v>
      </c>
      <c r="F59" s="184">
        <v>288</v>
      </c>
      <c r="G59" s="184">
        <v>277</v>
      </c>
      <c r="H59" s="184">
        <v>502</v>
      </c>
      <c r="I59" s="184">
        <v>453</v>
      </c>
      <c r="J59" s="184">
        <v>31</v>
      </c>
      <c r="K59" s="184">
        <v>180</v>
      </c>
      <c r="L59" s="184">
        <v>49</v>
      </c>
      <c r="M59" s="184">
        <v>590</v>
      </c>
      <c r="N59" s="184">
        <v>359</v>
      </c>
      <c r="O59" s="184">
        <v>0</v>
      </c>
      <c r="P59" s="184">
        <v>996</v>
      </c>
      <c r="Q59" s="184">
        <v>12411</v>
      </c>
      <c r="R59" s="184">
        <v>660</v>
      </c>
      <c r="S59" s="240" t="s">
        <v>552</v>
      </c>
      <c r="T59" s="185">
        <v>12673</v>
      </c>
      <c r="U59" s="184">
        <v>1022</v>
      </c>
      <c r="V59" s="184">
        <v>4585</v>
      </c>
      <c r="W59" s="184">
        <v>1016</v>
      </c>
      <c r="X59" s="184">
        <v>6050</v>
      </c>
      <c r="Y59" s="18"/>
    </row>
    <row r="60" spans="1:25" ht="16.5" customHeight="1">
      <c r="A60" s="76" t="s">
        <v>485</v>
      </c>
      <c r="B60" s="183">
        <v>30315</v>
      </c>
      <c r="C60" s="184">
        <v>16628</v>
      </c>
      <c r="D60" s="184">
        <v>140</v>
      </c>
      <c r="E60" s="185">
        <v>2701</v>
      </c>
      <c r="F60" s="184">
        <v>288</v>
      </c>
      <c r="G60" s="184">
        <v>302</v>
      </c>
      <c r="H60" s="184">
        <v>502</v>
      </c>
      <c r="I60" s="184">
        <v>450</v>
      </c>
      <c r="J60" s="184">
        <v>36</v>
      </c>
      <c r="K60" s="184">
        <v>225</v>
      </c>
      <c r="L60" s="184">
        <v>49</v>
      </c>
      <c r="M60" s="184">
        <v>570</v>
      </c>
      <c r="N60" s="184">
        <v>279</v>
      </c>
      <c r="O60" s="184">
        <v>0</v>
      </c>
      <c r="P60" s="184">
        <v>1010</v>
      </c>
      <c r="Q60" s="184">
        <v>12023</v>
      </c>
      <c r="R60" s="184">
        <v>689</v>
      </c>
      <c r="S60" s="240" t="s">
        <v>552</v>
      </c>
      <c r="T60" s="185">
        <v>13687</v>
      </c>
      <c r="U60" s="184">
        <v>1102</v>
      </c>
      <c r="V60" s="184">
        <v>5458</v>
      </c>
      <c r="W60" s="184">
        <v>1018</v>
      </c>
      <c r="X60" s="184">
        <v>6109</v>
      </c>
      <c r="Y60" s="18"/>
    </row>
    <row r="61" spans="1:25" ht="16.5" customHeight="1">
      <c r="A61" s="76" t="s">
        <v>486</v>
      </c>
      <c r="B61" s="183">
        <v>30980</v>
      </c>
      <c r="C61" s="184">
        <v>17029</v>
      </c>
      <c r="D61" s="184">
        <v>140</v>
      </c>
      <c r="E61" s="185">
        <v>2789</v>
      </c>
      <c r="F61" s="184">
        <v>283</v>
      </c>
      <c r="G61" s="184">
        <v>302</v>
      </c>
      <c r="H61" s="184">
        <v>499</v>
      </c>
      <c r="I61" s="184">
        <v>461</v>
      </c>
      <c r="J61" s="184">
        <v>39</v>
      </c>
      <c r="K61" s="184">
        <v>226</v>
      </c>
      <c r="L61" s="184">
        <v>49</v>
      </c>
      <c r="M61" s="184">
        <v>563</v>
      </c>
      <c r="N61" s="184">
        <v>367</v>
      </c>
      <c r="O61" s="184">
        <v>0</v>
      </c>
      <c r="P61" s="184">
        <v>1264</v>
      </c>
      <c r="Q61" s="184">
        <v>12058</v>
      </c>
      <c r="R61" s="184">
        <v>693</v>
      </c>
      <c r="S61" s="240" t="s">
        <v>552</v>
      </c>
      <c r="T61" s="185">
        <v>13951</v>
      </c>
      <c r="U61" s="184">
        <v>1032</v>
      </c>
      <c r="V61" s="184">
        <v>5445</v>
      </c>
      <c r="W61" s="184">
        <v>1007</v>
      </c>
      <c r="X61" s="184">
        <v>6467</v>
      </c>
      <c r="Y61" s="18"/>
    </row>
    <row r="62" spans="1:25" ht="16.5" customHeight="1">
      <c r="A62" s="76" t="s">
        <v>487</v>
      </c>
      <c r="B62" s="183">
        <v>28908</v>
      </c>
      <c r="C62" s="184">
        <v>16840</v>
      </c>
      <c r="D62" s="184">
        <v>140</v>
      </c>
      <c r="E62" s="185">
        <v>2812</v>
      </c>
      <c r="F62" s="184">
        <v>286</v>
      </c>
      <c r="G62" s="184">
        <v>327</v>
      </c>
      <c r="H62" s="184">
        <v>491</v>
      </c>
      <c r="I62" s="184">
        <v>464</v>
      </c>
      <c r="J62" s="184">
        <v>42</v>
      </c>
      <c r="K62" s="184">
        <v>225</v>
      </c>
      <c r="L62" s="184">
        <v>49</v>
      </c>
      <c r="M62" s="184">
        <v>568</v>
      </c>
      <c r="N62" s="184">
        <v>360</v>
      </c>
      <c r="O62" s="184">
        <v>0</v>
      </c>
      <c r="P62" s="184">
        <v>1108</v>
      </c>
      <c r="Q62" s="184">
        <v>11987</v>
      </c>
      <c r="R62" s="184">
        <v>705</v>
      </c>
      <c r="S62" s="240" t="s">
        <v>552</v>
      </c>
      <c r="T62" s="185">
        <v>12068</v>
      </c>
      <c r="U62" s="184">
        <v>1083</v>
      </c>
      <c r="V62" s="184">
        <v>3650</v>
      </c>
      <c r="W62" s="184">
        <v>870</v>
      </c>
      <c r="X62" s="184">
        <v>6465</v>
      </c>
      <c r="Y62" s="18"/>
    </row>
    <row r="63" spans="1:25" ht="16.5" customHeight="1">
      <c r="A63" s="10"/>
      <c r="B63" s="183"/>
      <c r="C63" s="184"/>
      <c r="D63" s="184"/>
      <c r="E63" s="185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5"/>
      <c r="U63" s="184"/>
      <c r="V63" s="184"/>
      <c r="W63" s="184"/>
      <c r="X63" s="184"/>
      <c r="Y63" s="18"/>
    </row>
    <row r="64" spans="1:25" ht="16.5" customHeight="1">
      <c r="A64" s="76" t="s">
        <v>488</v>
      </c>
      <c r="B64" s="183">
        <v>29883</v>
      </c>
      <c r="C64" s="184">
        <v>16792</v>
      </c>
      <c r="D64" s="184">
        <v>140</v>
      </c>
      <c r="E64" s="185">
        <v>2851</v>
      </c>
      <c r="F64" s="184">
        <v>303</v>
      </c>
      <c r="G64" s="184">
        <v>302</v>
      </c>
      <c r="H64" s="240" t="s">
        <v>552</v>
      </c>
      <c r="I64" s="184">
        <v>471</v>
      </c>
      <c r="J64" s="184">
        <v>45</v>
      </c>
      <c r="K64" s="184">
        <v>226</v>
      </c>
      <c r="L64" s="184">
        <v>51</v>
      </c>
      <c r="M64" s="184">
        <v>549</v>
      </c>
      <c r="N64" s="184">
        <v>359</v>
      </c>
      <c r="O64" s="184">
        <v>0</v>
      </c>
      <c r="P64" s="184">
        <v>1056</v>
      </c>
      <c r="Q64" s="184">
        <v>11977</v>
      </c>
      <c r="R64" s="184">
        <v>680</v>
      </c>
      <c r="S64" s="240" t="s">
        <v>552</v>
      </c>
      <c r="T64" s="185">
        <v>13091</v>
      </c>
      <c r="U64" s="184">
        <v>1073</v>
      </c>
      <c r="V64" s="184">
        <v>4898</v>
      </c>
      <c r="W64" s="184">
        <v>1018</v>
      </c>
      <c r="X64" s="184">
        <v>6102</v>
      </c>
      <c r="Y64" s="18"/>
    </row>
    <row r="65" spans="1:25" ht="16.5" customHeight="1">
      <c r="A65" s="77" t="s">
        <v>489</v>
      </c>
      <c r="B65" s="183">
        <v>30157</v>
      </c>
      <c r="C65" s="184">
        <v>17137</v>
      </c>
      <c r="D65" s="184">
        <v>140</v>
      </c>
      <c r="E65" s="185">
        <v>2946</v>
      </c>
      <c r="F65" s="184">
        <v>322</v>
      </c>
      <c r="G65" s="184">
        <v>327</v>
      </c>
      <c r="H65" s="240" t="s">
        <v>552</v>
      </c>
      <c r="I65" s="184">
        <v>468</v>
      </c>
      <c r="J65" s="184">
        <v>47</v>
      </c>
      <c r="K65" s="184">
        <v>249</v>
      </c>
      <c r="L65" s="184">
        <v>51</v>
      </c>
      <c r="M65" s="184">
        <v>548</v>
      </c>
      <c r="N65" s="184">
        <v>381</v>
      </c>
      <c r="O65" s="184">
        <v>0</v>
      </c>
      <c r="P65" s="184">
        <v>1064</v>
      </c>
      <c r="Q65" s="184">
        <v>12223</v>
      </c>
      <c r="R65" s="184">
        <v>666</v>
      </c>
      <c r="S65" s="240" t="s">
        <v>552</v>
      </c>
      <c r="T65" s="185">
        <v>13020</v>
      </c>
      <c r="U65" s="184">
        <v>1073</v>
      </c>
      <c r="V65" s="184">
        <v>4691</v>
      </c>
      <c r="W65" s="184">
        <v>1022</v>
      </c>
      <c r="X65" s="184">
        <v>6234</v>
      </c>
      <c r="Y65" s="18"/>
    </row>
    <row r="66" spans="1:25" ht="16.5" customHeight="1">
      <c r="A66" s="76" t="s">
        <v>490</v>
      </c>
      <c r="B66" s="183">
        <v>29304</v>
      </c>
      <c r="C66" s="184">
        <v>16600</v>
      </c>
      <c r="D66" s="184">
        <v>140</v>
      </c>
      <c r="E66" s="185">
        <v>2753</v>
      </c>
      <c r="F66" s="184">
        <v>329</v>
      </c>
      <c r="G66" s="184">
        <v>327</v>
      </c>
      <c r="H66" s="240" t="s">
        <v>552</v>
      </c>
      <c r="I66" s="184">
        <v>485</v>
      </c>
      <c r="J66" s="184">
        <v>46</v>
      </c>
      <c r="K66" s="184">
        <v>225</v>
      </c>
      <c r="L66" s="184">
        <v>52</v>
      </c>
      <c r="M66" s="184">
        <v>542</v>
      </c>
      <c r="N66" s="184">
        <v>380</v>
      </c>
      <c r="O66" s="184">
        <v>0</v>
      </c>
      <c r="P66" s="184">
        <v>1085</v>
      </c>
      <c r="Q66" s="184">
        <v>11847</v>
      </c>
      <c r="R66" s="184">
        <v>683</v>
      </c>
      <c r="S66" s="240" t="s">
        <v>552</v>
      </c>
      <c r="T66" s="185">
        <v>12704</v>
      </c>
      <c r="U66" s="184">
        <v>1089</v>
      </c>
      <c r="V66" s="184">
        <v>4306</v>
      </c>
      <c r="W66" s="184">
        <v>1024</v>
      </c>
      <c r="X66" s="184">
        <v>6285</v>
      </c>
      <c r="Y66" s="18"/>
    </row>
    <row r="67" spans="1:25" ht="16.5" customHeight="1">
      <c r="A67" s="163" t="s">
        <v>491</v>
      </c>
      <c r="B67" s="183">
        <v>26691</v>
      </c>
      <c r="C67" s="184">
        <v>16839</v>
      </c>
      <c r="D67" s="184">
        <v>140</v>
      </c>
      <c r="E67" s="184">
        <v>2776</v>
      </c>
      <c r="F67" s="184">
        <v>329</v>
      </c>
      <c r="G67" s="184">
        <v>327</v>
      </c>
      <c r="H67" s="240" t="s">
        <v>552</v>
      </c>
      <c r="I67" s="184">
        <v>489</v>
      </c>
      <c r="J67" s="184">
        <v>46</v>
      </c>
      <c r="K67" s="184">
        <v>231</v>
      </c>
      <c r="L67" s="184">
        <v>54</v>
      </c>
      <c r="M67" s="184">
        <v>558</v>
      </c>
      <c r="N67" s="184">
        <v>382</v>
      </c>
      <c r="O67" s="184">
        <v>0</v>
      </c>
      <c r="P67" s="184">
        <v>1070</v>
      </c>
      <c r="Q67" s="184">
        <v>12082</v>
      </c>
      <c r="R67" s="184">
        <v>676</v>
      </c>
      <c r="S67" s="240" t="s">
        <v>552</v>
      </c>
      <c r="T67" s="184">
        <v>9852</v>
      </c>
      <c r="U67" s="184">
        <v>1065</v>
      </c>
      <c r="V67" s="184">
        <v>1633</v>
      </c>
      <c r="W67" s="184">
        <v>977</v>
      </c>
      <c r="X67" s="184">
        <v>6177</v>
      </c>
      <c r="Y67" s="18"/>
    </row>
    <row r="68" spans="1:25" ht="15" customHeight="1">
      <c r="A68" s="5" t="s">
        <v>345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190"/>
      <c r="P68" s="60"/>
      <c r="Q68" s="60"/>
      <c r="R68" s="60"/>
      <c r="S68" s="60"/>
      <c r="T68" s="60"/>
      <c r="U68" s="60"/>
      <c r="V68" s="60"/>
      <c r="W68" s="60"/>
      <c r="X68" s="60"/>
      <c r="Y68" s="18"/>
    </row>
    <row r="69" spans="1:25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18"/>
    </row>
    <row r="70" spans="1:25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8"/>
    </row>
    <row r="71" spans="1:25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8"/>
    </row>
    <row r="72" spans="1:25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8"/>
    </row>
    <row r="73" spans="1:25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8"/>
    </row>
    <row r="74" spans="1:25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8"/>
    </row>
    <row r="75" spans="1:25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8"/>
    </row>
    <row r="76" spans="1:25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8"/>
    </row>
    <row r="77" spans="1:25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8"/>
    </row>
    <row r="78" spans="1:25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8"/>
    </row>
  </sheetData>
  <sheetProtection/>
  <mergeCells count="28">
    <mergeCell ref="A7:A8"/>
    <mergeCell ref="C7:C8"/>
    <mergeCell ref="M6:M8"/>
    <mergeCell ref="N6:N8"/>
    <mergeCell ref="I6:I8"/>
    <mergeCell ref="E6:E8"/>
    <mergeCell ref="F6:F8"/>
    <mergeCell ref="G6:G8"/>
    <mergeCell ref="H6:H8"/>
    <mergeCell ref="J6:J8"/>
    <mergeCell ref="W6:W8"/>
    <mergeCell ref="X6:X8"/>
    <mergeCell ref="T6:T8"/>
    <mergeCell ref="U6:U8"/>
    <mergeCell ref="K6:K8"/>
    <mergeCell ref="L6:L8"/>
    <mergeCell ref="V6:V8"/>
    <mergeCell ref="S6:S7"/>
    <mergeCell ref="A3:X3"/>
    <mergeCell ref="B5:B8"/>
    <mergeCell ref="C5:C6"/>
    <mergeCell ref="D5:D8"/>
    <mergeCell ref="E5:N5"/>
    <mergeCell ref="O5:O8"/>
    <mergeCell ref="P5:P8"/>
    <mergeCell ref="Q5:Q8"/>
    <mergeCell ref="R5:R8"/>
    <mergeCell ref="T5:X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4" customWidth="1"/>
    <col min="2" max="2" width="24.59765625" style="4" customWidth="1"/>
    <col min="3" max="10" width="11.8984375" style="4" customWidth="1"/>
    <col min="11" max="11" width="7.5" style="4" customWidth="1"/>
    <col min="12" max="12" width="24.59765625" style="4" customWidth="1"/>
    <col min="13" max="18" width="16.09765625" style="4" customWidth="1"/>
    <col min="19" max="16384" width="10.59765625" style="4" customWidth="1"/>
  </cols>
  <sheetData>
    <row r="1" spans="1:18" s="2" customFormat="1" ht="19.5" customHeight="1">
      <c r="A1" s="1" t="s">
        <v>106</v>
      </c>
      <c r="R1" s="3" t="s">
        <v>107</v>
      </c>
    </row>
    <row r="2" spans="1:18" s="2" customFormat="1" ht="19.5" customHeight="1">
      <c r="A2" s="1"/>
      <c r="R2" s="3"/>
    </row>
    <row r="3" spans="1:18" ht="19.5" customHeight="1">
      <c r="A3" s="328" t="s">
        <v>108</v>
      </c>
      <c r="B3" s="328"/>
      <c r="C3" s="328"/>
      <c r="D3" s="328"/>
      <c r="E3" s="328"/>
      <c r="F3" s="328"/>
      <c r="G3" s="328"/>
      <c r="H3" s="328"/>
      <c r="I3" s="328"/>
      <c r="J3" s="328"/>
      <c r="K3" s="34"/>
      <c r="L3" s="328" t="s">
        <v>109</v>
      </c>
      <c r="M3" s="328"/>
      <c r="N3" s="328"/>
      <c r="O3" s="328"/>
      <c r="P3" s="328"/>
      <c r="Q3" s="328"/>
      <c r="R3" s="328"/>
    </row>
    <row r="4" spans="1:18" ht="19.5" customHeight="1">
      <c r="A4" s="371" t="s">
        <v>65</v>
      </c>
      <c r="B4" s="371"/>
      <c r="C4" s="371"/>
      <c r="D4" s="371"/>
      <c r="E4" s="371"/>
      <c r="F4" s="371"/>
      <c r="G4" s="371"/>
      <c r="H4" s="371"/>
      <c r="I4" s="371"/>
      <c r="J4" s="371"/>
      <c r="K4" s="5"/>
      <c r="M4" s="35" t="s">
        <v>66</v>
      </c>
      <c r="N4" s="35"/>
      <c r="O4" s="35"/>
      <c r="P4" s="35"/>
      <c r="Q4" s="35"/>
      <c r="R4" s="35"/>
    </row>
    <row r="5" spans="1:18" ht="18" customHeight="1" thickBot="1">
      <c r="A5" s="5"/>
      <c r="B5" s="5"/>
      <c r="C5" s="5"/>
      <c r="D5" s="5"/>
      <c r="E5" s="5"/>
      <c r="F5" s="5"/>
      <c r="G5" s="5"/>
      <c r="H5" s="5"/>
      <c r="J5" s="36" t="s">
        <v>67</v>
      </c>
      <c r="K5" s="5"/>
      <c r="L5" s="37"/>
      <c r="M5" s="5"/>
      <c r="N5" s="36"/>
      <c r="O5" s="37"/>
      <c r="P5" s="5"/>
      <c r="Q5" s="31"/>
      <c r="R5" s="38" t="s">
        <v>4</v>
      </c>
    </row>
    <row r="6" spans="1:18" ht="15" customHeight="1">
      <c r="A6" s="374" t="s">
        <v>68</v>
      </c>
      <c r="B6" s="337"/>
      <c r="C6" s="335" t="s">
        <v>69</v>
      </c>
      <c r="D6" s="336"/>
      <c r="E6" s="337"/>
      <c r="F6" s="377" t="s">
        <v>495</v>
      </c>
      <c r="G6" s="378"/>
      <c r="H6" s="335" t="s">
        <v>70</v>
      </c>
      <c r="I6" s="336"/>
      <c r="J6" s="336"/>
      <c r="K6" s="5"/>
      <c r="L6" s="359" t="s">
        <v>71</v>
      </c>
      <c r="M6" s="357" t="s">
        <v>72</v>
      </c>
      <c r="N6" s="357" t="s">
        <v>73</v>
      </c>
      <c r="O6" s="357" t="s">
        <v>74</v>
      </c>
      <c r="P6" s="363" t="s">
        <v>75</v>
      </c>
      <c r="Q6" s="363" t="s">
        <v>76</v>
      </c>
      <c r="R6" s="335" t="s">
        <v>77</v>
      </c>
    </row>
    <row r="7" spans="1:18" ht="15" customHeight="1">
      <c r="A7" s="375"/>
      <c r="B7" s="376"/>
      <c r="C7" s="338"/>
      <c r="D7" s="339"/>
      <c r="E7" s="340"/>
      <c r="F7" s="379"/>
      <c r="G7" s="380"/>
      <c r="H7" s="338"/>
      <c r="I7" s="339"/>
      <c r="J7" s="339"/>
      <c r="K7" s="16"/>
      <c r="L7" s="360"/>
      <c r="M7" s="358"/>
      <c r="N7" s="358"/>
      <c r="O7" s="358"/>
      <c r="P7" s="364"/>
      <c r="Q7" s="364"/>
      <c r="R7" s="362"/>
    </row>
    <row r="8" spans="1:18" ht="15" customHeight="1">
      <c r="A8" s="339"/>
      <c r="B8" s="340"/>
      <c r="C8" s="42" t="s">
        <v>496</v>
      </c>
      <c r="D8" s="17" t="s">
        <v>78</v>
      </c>
      <c r="E8" s="17" t="s">
        <v>79</v>
      </c>
      <c r="F8" s="43" t="s">
        <v>80</v>
      </c>
      <c r="G8" s="43" t="s">
        <v>81</v>
      </c>
      <c r="H8" s="42" t="s">
        <v>496</v>
      </c>
      <c r="I8" s="17" t="s">
        <v>78</v>
      </c>
      <c r="J8" s="191" t="s">
        <v>79</v>
      </c>
      <c r="K8" s="16"/>
      <c r="L8" s="361"/>
      <c r="M8" s="43" t="s">
        <v>82</v>
      </c>
      <c r="N8" s="44"/>
      <c r="O8" s="44"/>
      <c r="P8" s="44"/>
      <c r="Q8" s="45" t="s">
        <v>110</v>
      </c>
      <c r="R8" s="11"/>
    </row>
    <row r="9" spans="1:18" ht="15" customHeight="1">
      <c r="A9" s="372" t="s">
        <v>497</v>
      </c>
      <c r="B9" s="373"/>
      <c r="C9" s="46">
        <f>SUM(C11,C16,C21,C30)</f>
        <v>606265</v>
      </c>
      <c r="D9" s="46">
        <f>SUM(D11,D16,D21,D30)</f>
        <v>631322</v>
      </c>
      <c r="E9" s="46">
        <f>SUM(E11,E16,E21,E30)</f>
        <v>614469</v>
      </c>
      <c r="F9" s="46">
        <f>SUM(F11,F16,F21,F30)</f>
        <v>-16853</v>
      </c>
      <c r="G9" s="254">
        <f>F9/D9*100</f>
        <v>-2.669477699177282</v>
      </c>
      <c r="H9" s="47">
        <v>100</v>
      </c>
      <c r="I9" s="47">
        <v>100</v>
      </c>
      <c r="J9" s="47">
        <v>100</v>
      </c>
      <c r="K9" s="5"/>
      <c r="L9" s="48" t="s">
        <v>111</v>
      </c>
      <c r="M9" s="264">
        <f aca="true" t="shared" si="0" ref="M9:R9">SUM(M11:M27)</f>
        <v>614469</v>
      </c>
      <c r="N9" s="264">
        <f t="shared" si="0"/>
        <v>472140</v>
      </c>
      <c r="O9" s="264">
        <f t="shared" si="0"/>
        <v>34305</v>
      </c>
      <c r="P9" s="264">
        <f t="shared" si="0"/>
        <v>20524</v>
      </c>
      <c r="Q9" s="264">
        <f t="shared" si="0"/>
        <v>50685</v>
      </c>
      <c r="R9" s="264">
        <f t="shared" si="0"/>
        <v>36779</v>
      </c>
    </row>
    <row r="10" spans="1:12" ht="15" customHeight="1">
      <c r="A10" s="6"/>
      <c r="B10" s="49"/>
      <c r="C10" s="10"/>
      <c r="D10" s="10"/>
      <c r="E10" s="10"/>
      <c r="F10" s="50"/>
      <c r="G10" s="51"/>
      <c r="H10" s="10"/>
      <c r="I10" s="10"/>
      <c r="J10" s="10"/>
      <c r="K10" s="5"/>
      <c r="L10" s="49"/>
    </row>
    <row r="11" spans="1:18" ht="15" customHeight="1">
      <c r="A11" s="365" t="s">
        <v>83</v>
      </c>
      <c r="B11" s="366"/>
      <c r="C11" s="247">
        <f>SUM(C12:C14)</f>
        <v>39104</v>
      </c>
      <c r="D11" s="247">
        <f>SUM(D12:D14)</f>
        <v>34066</v>
      </c>
      <c r="E11" s="247">
        <f>SUM(E12:E14)</f>
        <v>23925</v>
      </c>
      <c r="F11" s="247">
        <f>SUM(F12:F14)</f>
        <v>-10141</v>
      </c>
      <c r="G11" s="255">
        <f aca="true" t="shared" si="1" ref="G11:G76">F11/D11*100</f>
        <v>-29.768684318675515</v>
      </c>
      <c r="H11" s="256">
        <f>C11/$C$9*100</f>
        <v>6.449984742645542</v>
      </c>
      <c r="I11" s="256">
        <f>D11/$D$9*100</f>
        <v>5.3959785972926655</v>
      </c>
      <c r="J11" s="256">
        <f>E11/$E$9*100</f>
        <v>3.8936056985787726</v>
      </c>
      <c r="K11" s="16"/>
      <c r="L11" s="28" t="s">
        <v>84</v>
      </c>
      <c r="M11" s="247">
        <f aca="true" t="shared" si="2" ref="M11:R11">SUM(M33,M55)</f>
        <v>19466</v>
      </c>
      <c r="N11" s="247">
        <f t="shared" si="2"/>
        <v>2123</v>
      </c>
      <c r="O11" s="247">
        <f t="shared" si="2"/>
        <v>193</v>
      </c>
      <c r="P11" s="247">
        <f t="shared" si="2"/>
        <v>760</v>
      </c>
      <c r="Q11" s="247">
        <f t="shared" si="2"/>
        <v>9521</v>
      </c>
      <c r="R11" s="247">
        <f t="shared" si="2"/>
        <v>6862</v>
      </c>
    </row>
    <row r="12" spans="1:18" ht="15" customHeight="1">
      <c r="A12" s="5"/>
      <c r="B12" s="28" t="s">
        <v>84</v>
      </c>
      <c r="C12" s="247">
        <f aca="true" t="shared" si="3" ref="C12:E14">SUM(C35,C58)</f>
        <v>33171</v>
      </c>
      <c r="D12" s="247">
        <f t="shared" si="3"/>
        <v>29038</v>
      </c>
      <c r="E12" s="247">
        <f t="shared" si="3"/>
        <v>19466</v>
      </c>
      <c r="F12" s="257">
        <f>E12-D12</f>
        <v>-9572</v>
      </c>
      <c r="G12" s="255">
        <f t="shared" si="1"/>
        <v>-32.9637027343481</v>
      </c>
      <c r="H12" s="256">
        <f>C12/$C$9*100</f>
        <v>5.4713697805415125</v>
      </c>
      <c r="I12" s="256">
        <f>D12/$D$9*100</f>
        <v>4.5995545854571835</v>
      </c>
      <c r="J12" s="256">
        <f>E12/$E$9*100</f>
        <v>3.1679384964904655</v>
      </c>
      <c r="K12" s="5"/>
      <c r="L12" s="28" t="s">
        <v>85</v>
      </c>
      <c r="M12" s="247">
        <f aca="true" t="shared" si="4" ref="M12:R13">SUM(M34,M56)</f>
        <v>899</v>
      </c>
      <c r="N12" s="247">
        <f t="shared" si="4"/>
        <v>540</v>
      </c>
      <c r="O12" s="247">
        <f t="shared" si="4"/>
        <v>44</v>
      </c>
      <c r="P12" s="247">
        <f t="shared" si="4"/>
        <v>49</v>
      </c>
      <c r="Q12" s="247">
        <f t="shared" si="4"/>
        <v>178</v>
      </c>
      <c r="R12" s="247">
        <f t="shared" si="4"/>
        <v>88</v>
      </c>
    </row>
    <row r="13" spans="1:18" ht="15" customHeight="1">
      <c r="A13" s="5"/>
      <c r="B13" s="28" t="s">
        <v>85</v>
      </c>
      <c r="C13" s="247">
        <f t="shared" si="3"/>
        <v>1161</v>
      </c>
      <c r="D13" s="247">
        <f t="shared" si="3"/>
        <v>1004</v>
      </c>
      <c r="E13" s="247">
        <f t="shared" si="3"/>
        <v>899</v>
      </c>
      <c r="F13" s="257">
        <f>E13-D13</f>
        <v>-105</v>
      </c>
      <c r="G13" s="255">
        <f t="shared" si="1"/>
        <v>-10.458167330677291</v>
      </c>
      <c r="H13" s="256">
        <f>C13/$C$9*100</f>
        <v>0.19150041648454058</v>
      </c>
      <c r="I13" s="256">
        <f>D13/$D$9*100</f>
        <v>0.15903136592737144</v>
      </c>
      <c r="J13" s="256">
        <f>E13/$E$9*100</f>
        <v>0.14630518382538418</v>
      </c>
      <c r="K13" s="16"/>
      <c r="L13" s="28" t="s">
        <v>86</v>
      </c>
      <c r="M13" s="247">
        <f t="shared" si="4"/>
        <v>3560</v>
      </c>
      <c r="N13" s="247">
        <f t="shared" si="4"/>
        <v>1440</v>
      </c>
      <c r="O13" s="247">
        <f t="shared" si="4"/>
        <v>88</v>
      </c>
      <c r="P13" s="247">
        <f t="shared" si="4"/>
        <v>275</v>
      </c>
      <c r="Q13" s="247">
        <f t="shared" si="4"/>
        <v>1042</v>
      </c>
      <c r="R13" s="247">
        <f t="shared" si="4"/>
        <v>715</v>
      </c>
    </row>
    <row r="14" spans="1:18" ht="15" customHeight="1">
      <c r="A14" s="5"/>
      <c r="B14" s="28" t="s">
        <v>86</v>
      </c>
      <c r="C14" s="247">
        <f t="shared" si="3"/>
        <v>4772</v>
      </c>
      <c r="D14" s="247">
        <f t="shared" si="3"/>
        <v>4024</v>
      </c>
      <c r="E14" s="247">
        <f t="shared" si="3"/>
        <v>3560</v>
      </c>
      <c r="F14" s="257">
        <f>E14-D14</f>
        <v>-464</v>
      </c>
      <c r="G14" s="255">
        <f t="shared" si="1"/>
        <v>-11.530815109343937</v>
      </c>
      <c r="H14" s="256">
        <f>C14/$C$9*100</f>
        <v>0.7871145456194899</v>
      </c>
      <c r="I14" s="256">
        <f>D14/$D$9*100</f>
        <v>0.6373926459081103</v>
      </c>
      <c r="J14" s="256">
        <f>E14/$E$9*100</f>
        <v>0.579362018262923</v>
      </c>
      <c r="K14" s="16"/>
      <c r="L14" s="28"/>
      <c r="M14" s="247"/>
      <c r="N14" s="247"/>
      <c r="O14" s="247"/>
      <c r="P14" s="247"/>
      <c r="Q14" s="247"/>
      <c r="R14" s="243"/>
    </row>
    <row r="15" spans="1:18" ht="15" customHeight="1">
      <c r="A15" s="16"/>
      <c r="B15" s="28"/>
      <c r="C15" s="249"/>
      <c r="D15" s="249"/>
      <c r="E15" s="249"/>
      <c r="F15" s="258"/>
      <c r="G15" s="259"/>
      <c r="H15" s="249"/>
      <c r="I15" s="249"/>
      <c r="J15" s="249"/>
      <c r="K15" s="5"/>
      <c r="L15" s="28" t="s">
        <v>87</v>
      </c>
      <c r="M15" s="247">
        <f aca="true" t="shared" si="5" ref="M15:R15">SUM(M37,M59)</f>
        <v>491</v>
      </c>
      <c r="N15" s="247">
        <f t="shared" si="5"/>
        <v>385</v>
      </c>
      <c r="O15" s="247">
        <f t="shared" si="5"/>
        <v>73</v>
      </c>
      <c r="P15" s="247">
        <f t="shared" si="5"/>
        <v>7</v>
      </c>
      <c r="Q15" s="247">
        <f t="shared" si="5"/>
        <v>17</v>
      </c>
      <c r="R15" s="247">
        <f t="shared" si="5"/>
        <v>9</v>
      </c>
    </row>
    <row r="16" spans="1:18" ht="15" customHeight="1">
      <c r="A16" s="365" t="s">
        <v>88</v>
      </c>
      <c r="B16" s="366"/>
      <c r="C16" s="247">
        <f>SUM(C17:C19)</f>
        <v>212034</v>
      </c>
      <c r="D16" s="247">
        <f>SUM(D17:D19)</f>
        <v>211731</v>
      </c>
      <c r="E16" s="247">
        <f>SUM(E17:E19)</f>
        <v>200209</v>
      </c>
      <c r="F16" s="247">
        <f>SUM(F17:F19)</f>
        <v>-11522</v>
      </c>
      <c r="G16" s="255">
        <f t="shared" si="1"/>
        <v>-5.441810599298166</v>
      </c>
      <c r="H16" s="256">
        <f>C16/$C$9*100</f>
        <v>34.97381508086398</v>
      </c>
      <c r="I16" s="256">
        <f>D16/$D$9*100</f>
        <v>33.53771926211981</v>
      </c>
      <c r="J16" s="256">
        <f>E16/$E$9*100</f>
        <v>32.582441099551</v>
      </c>
      <c r="K16" s="5"/>
      <c r="L16" s="28" t="s">
        <v>89</v>
      </c>
      <c r="M16" s="247">
        <f aca="true" t="shared" si="6" ref="M16:R16">SUM(M38,M60)</f>
        <v>67919</v>
      </c>
      <c r="N16" s="247">
        <f t="shared" si="6"/>
        <v>46238</v>
      </c>
      <c r="O16" s="247">
        <f t="shared" si="6"/>
        <v>7155</v>
      </c>
      <c r="P16" s="247">
        <f t="shared" si="6"/>
        <v>4103</v>
      </c>
      <c r="Q16" s="247">
        <f t="shared" si="6"/>
        <v>6636</v>
      </c>
      <c r="R16" s="247">
        <f t="shared" si="6"/>
        <v>3784</v>
      </c>
    </row>
    <row r="17" spans="1:18" ht="15" customHeight="1">
      <c r="A17" s="5"/>
      <c r="B17" s="28" t="s">
        <v>87</v>
      </c>
      <c r="C17" s="247">
        <f aca="true" t="shared" si="7" ref="C17:E19">SUM(C40,C63)</f>
        <v>393</v>
      </c>
      <c r="D17" s="247">
        <f t="shared" si="7"/>
        <v>476</v>
      </c>
      <c r="E17" s="247">
        <f t="shared" si="7"/>
        <v>491</v>
      </c>
      <c r="F17" s="257">
        <f>E17-D17</f>
        <v>15</v>
      </c>
      <c r="G17" s="255">
        <f t="shared" si="1"/>
        <v>3.1512605042016806</v>
      </c>
      <c r="H17" s="256">
        <f>C17/$C$9*100</f>
        <v>0.06482313839657575</v>
      </c>
      <c r="I17" s="256">
        <f>D17/$D$9*100</f>
        <v>0.07539734081815619</v>
      </c>
      <c r="J17" s="256">
        <f>E17/$E$9*100</f>
        <v>0.07990639072109415</v>
      </c>
      <c r="K17" s="5"/>
      <c r="L17" s="28" t="s">
        <v>90</v>
      </c>
      <c r="M17" s="247">
        <f aca="true" t="shared" si="8" ref="M17:R17">SUM(M39,M61)</f>
        <v>131799</v>
      </c>
      <c r="N17" s="247">
        <f t="shared" si="8"/>
        <v>104824</v>
      </c>
      <c r="O17" s="247">
        <f t="shared" si="8"/>
        <v>8161</v>
      </c>
      <c r="P17" s="247">
        <f t="shared" si="8"/>
        <v>2954</v>
      </c>
      <c r="Q17" s="247">
        <f t="shared" si="8"/>
        <v>8830</v>
      </c>
      <c r="R17" s="247">
        <f t="shared" si="8"/>
        <v>7026</v>
      </c>
    </row>
    <row r="18" spans="1:18" ht="15" customHeight="1">
      <c r="A18" s="5"/>
      <c r="B18" s="28" t="s">
        <v>89</v>
      </c>
      <c r="C18" s="247">
        <f t="shared" si="7"/>
        <v>56344</v>
      </c>
      <c r="D18" s="247">
        <f t="shared" si="7"/>
        <v>66624</v>
      </c>
      <c r="E18" s="247">
        <f t="shared" si="7"/>
        <v>67919</v>
      </c>
      <c r="F18" s="257">
        <f>E18-D18</f>
        <v>1295</v>
      </c>
      <c r="G18" s="255">
        <f t="shared" si="1"/>
        <v>1.9437439961575407</v>
      </c>
      <c r="H18" s="256">
        <f>C18/$C$9*100</f>
        <v>9.293625724724338</v>
      </c>
      <c r="I18" s="256">
        <f>D18/$D$9*100</f>
        <v>10.553093350144618</v>
      </c>
      <c r="J18" s="256">
        <f>E18/$E$9*100</f>
        <v>11.053283404044793</v>
      </c>
      <c r="K18" s="5"/>
      <c r="L18" s="28"/>
      <c r="M18" s="247"/>
      <c r="N18" s="247"/>
      <c r="O18" s="247"/>
      <c r="P18" s="247"/>
      <c r="Q18" s="247"/>
      <c r="R18" s="243"/>
    </row>
    <row r="19" spans="1:18" ht="15" customHeight="1">
      <c r="A19" s="5"/>
      <c r="B19" s="28" t="s">
        <v>90</v>
      </c>
      <c r="C19" s="247">
        <f t="shared" si="7"/>
        <v>155297</v>
      </c>
      <c r="D19" s="247">
        <f t="shared" si="7"/>
        <v>144631</v>
      </c>
      <c r="E19" s="247">
        <f t="shared" si="7"/>
        <v>131799</v>
      </c>
      <c r="F19" s="257">
        <f>E19-D19</f>
        <v>-12832</v>
      </c>
      <c r="G19" s="255">
        <f t="shared" si="1"/>
        <v>-8.87223347691712</v>
      </c>
      <c r="H19" s="256">
        <f>C19/$C$9*100</f>
        <v>25.61536621774307</v>
      </c>
      <c r="I19" s="256">
        <f>D19/$D$9*100</f>
        <v>22.909228571157033</v>
      </c>
      <c r="J19" s="256">
        <f>E19/$E$9*100</f>
        <v>21.449251304785108</v>
      </c>
      <c r="K19" s="16"/>
      <c r="L19" s="28" t="s">
        <v>91</v>
      </c>
      <c r="M19" s="247">
        <f>SUM(M41,M63)</f>
        <v>3166</v>
      </c>
      <c r="N19" s="247">
        <f>SUM(N41,N63)</f>
        <v>3158</v>
      </c>
      <c r="O19" s="247">
        <f>SUM(O41,O63)</f>
        <v>8</v>
      </c>
      <c r="P19" s="265" t="s">
        <v>92</v>
      </c>
      <c r="Q19" s="265" t="s">
        <v>92</v>
      </c>
      <c r="R19" s="265" t="s">
        <v>92</v>
      </c>
    </row>
    <row r="20" spans="1:18" ht="15" customHeight="1">
      <c r="A20" s="5"/>
      <c r="B20" s="28"/>
      <c r="C20" s="249"/>
      <c r="D20" s="249"/>
      <c r="E20" s="249"/>
      <c r="F20" s="258"/>
      <c r="G20" s="259"/>
      <c r="H20" s="249"/>
      <c r="I20" s="249"/>
      <c r="J20" s="249"/>
      <c r="K20" s="5"/>
      <c r="L20" s="28" t="s">
        <v>93</v>
      </c>
      <c r="M20" s="247">
        <f aca="true" t="shared" si="9" ref="M20:R20">SUM(M42,M64)</f>
        <v>34291</v>
      </c>
      <c r="N20" s="247">
        <f t="shared" si="9"/>
        <v>31083</v>
      </c>
      <c r="O20" s="247">
        <f t="shared" si="9"/>
        <v>1416</v>
      </c>
      <c r="P20" s="247">
        <f t="shared" si="9"/>
        <v>323</v>
      </c>
      <c r="Q20" s="247">
        <f t="shared" si="9"/>
        <v>1230</v>
      </c>
      <c r="R20" s="247">
        <f t="shared" si="9"/>
        <v>238</v>
      </c>
    </row>
    <row r="21" spans="1:18" ht="15" customHeight="1">
      <c r="A21" s="365" t="s">
        <v>94</v>
      </c>
      <c r="B21" s="366"/>
      <c r="C21" s="247">
        <f>SUM(C22:C28)</f>
        <v>354325</v>
      </c>
      <c r="D21" s="247">
        <f>SUM(D22:D28)</f>
        <v>384397</v>
      </c>
      <c r="E21" s="247">
        <f>SUM(E22:E28)</f>
        <v>386267</v>
      </c>
      <c r="F21" s="257">
        <f aca="true" t="shared" si="10" ref="F21:F28">E21-D21</f>
        <v>1870</v>
      </c>
      <c r="G21" s="255">
        <f t="shared" si="1"/>
        <v>0.4864762211983964</v>
      </c>
      <c r="H21" s="256">
        <f>C21/$C$9*100</f>
        <v>58.443914789737164</v>
      </c>
      <c r="I21" s="256">
        <f>D21/$D$9*100</f>
        <v>60.887629450581485</v>
      </c>
      <c r="J21" s="256">
        <f>E21/$E$9*100</f>
        <v>62.86191817650687</v>
      </c>
      <c r="K21" s="5"/>
      <c r="L21" s="28" t="s">
        <v>95</v>
      </c>
      <c r="M21" s="247">
        <f aca="true" t="shared" si="11" ref="M21:R21">SUM(M43,M65)</f>
        <v>135086</v>
      </c>
      <c r="N21" s="247">
        <f t="shared" si="11"/>
        <v>96295</v>
      </c>
      <c r="O21" s="247">
        <f t="shared" si="11"/>
        <v>9581</v>
      </c>
      <c r="P21" s="247">
        <f t="shared" si="11"/>
        <v>6884</v>
      </c>
      <c r="Q21" s="247">
        <f t="shared" si="11"/>
        <v>10766</v>
      </c>
      <c r="R21" s="247">
        <f t="shared" si="11"/>
        <v>11555</v>
      </c>
    </row>
    <row r="22" spans="1:18" ht="15" customHeight="1">
      <c r="A22" s="5"/>
      <c r="B22" s="28" t="s">
        <v>91</v>
      </c>
      <c r="C22" s="247">
        <f aca="true" t="shared" si="12" ref="C22:E28">SUM(C45,C68)</f>
        <v>2583</v>
      </c>
      <c r="D22" s="247">
        <f t="shared" si="12"/>
        <v>3059</v>
      </c>
      <c r="E22" s="247">
        <f t="shared" si="12"/>
        <v>3166</v>
      </c>
      <c r="F22" s="257">
        <f t="shared" si="10"/>
        <v>107</v>
      </c>
      <c r="G22" s="255">
        <f t="shared" si="1"/>
        <v>3.4978751225890816</v>
      </c>
      <c r="H22" s="256">
        <f aca="true" t="shared" si="13" ref="H22:H28">C22/$C$9*100</f>
        <v>0.426051314194288</v>
      </c>
      <c r="I22" s="256">
        <f aca="true" t="shared" si="14" ref="I22:I28">D22/$D$9*100</f>
        <v>0.48453879319903315</v>
      </c>
      <c r="J22" s="256">
        <f aca="true" t="shared" si="15" ref="J22:J28">E22/$E$9*100</f>
        <v>0.5152416151180939</v>
      </c>
      <c r="K22" s="5"/>
      <c r="L22" s="28" t="s">
        <v>96</v>
      </c>
      <c r="M22" s="247">
        <f aca="true" t="shared" si="16" ref="M22:R22">SUM(M44,M66)</f>
        <v>16493</v>
      </c>
      <c r="N22" s="247">
        <f t="shared" si="16"/>
        <v>15283</v>
      </c>
      <c r="O22" s="247">
        <f t="shared" si="16"/>
        <v>412</v>
      </c>
      <c r="P22" s="247">
        <f t="shared" si="16"/>
        <v>106</v>
      </c>
      <c r="Q22" s="247">
        <f t="shared" si="16"/>
        <v>590</v>
      </c>
      <c r="R22" s="247">
        <f t="shared" si="16"/>
        <v>101</v>
      </c>
    </row>
    <row r="23" spans="1:18" ht="15" customHeight="1">
      <c r="A23" s="5"/>
      <c r="B23" s="28" t="s">
        <v>93</v>
      </c>
      <c r="C23" s="247">
        <f t="shared" si="12"/>
        <v>33251</v>
      </c>
      <c r="D23" s="247">
        <f t="shared" si="12"/>
        <v>34397</v>
      </c>
      <c r="E23" s="247">
        <f t="shared" si="12"/>
        <v>34291</v>
      </c>
      <c r="F23" s="257">
        <f t="shared" si="10"/>
        <v>-106</v>
      </c>
      <c r="G23" s="255">
        <f t="shared" si="1"/>
        <v>-0.30816640986132515</v>
      </c>
      <c r="H23" s="256">
        <f t="shared" si="13"/>
        <v>5.484565330342342</v>
      </c>
      <c r="I23" s="256">
        <f t="shared" si="14"/>
        <v>5.448408260760753</v>
      </c>
      <c r="J23" s="256">
        <f t="shared" si="15"/>
        <v>5.580590721419632</v>
      </c>
      <c r="K23" s="5"/>
      <c r="L23" s="28" t="s">
        <v>97</v>
      </c>
      <c r="M23" s="247">
        <f aca="true" t="shared" si="17" ref="M23:R23">SUM(M45,M67)</f>
        <v>3994</v>
      </c>
      <c r="N23" s="247">
        <f t="shared" si="17"/>
        <v>2034</v>
      </c>
      <c r="O23" s="247">
        <f t="shared" si="17"/>
        <v>915</v>
      </c>
      <c r="P23" s="247">
        <f t="shared" si="17"/>
        <v>172</v>
      </c>
      <c r="Q23" s="247">
        <f t="shared" si="17"/>
        <v>619</v>
      </c>
      <c r="R23" s="247">
        <f t="shared" si="17"/>
        <v>251</v>
      </c>
    </row>
    <row r="24" spans="1:18" ht="15" customHeight="1">
      <c r="A24" s="5"/>
      <c r="B24" s="28" t="s">
        <v>95</v>
      </c>
      <c r="C24" s="247">
        <f t="shared" si="12"/>
        <v>133035</v>
      </c>
      <c r="D24" s="247">
        <f t="shared" si="12"/>
        <v>141165</v>
      </c>
      <c r="E24" s="247">
        <f t="shared" si="12"/>
        <v>135086</v>
      </c>
      <c r="F24" s="257">
        <f t="shared" si="10"/>
        <v>-6079</v>
      </c>
      <c r="G24" s="255">
        <f t="shared" si="1"/>
        <v>-4.3063082208762795</v>
      </c>
      <c r="H24" s="256">
        <f t="shared" si="13"/>
        <v>21.943374596917188</v>
      </c>
      <c r="I24" s="256">
        <f t="shared" si="14"/>
        <v>22.36022188360298</v>
      </c>
      <c r="J24" s="256">
        <f t="shared" si="15"/>
        <v>21.98418471883854</v>
      </c>
      <c r="K24" s="16"/>
      <c r="L24" s="28" t="s">
        <v>98</v>
      </c>
      <c r="M24" s="247">
        <f aca="true" t="shared" si="18" ref="M24:R24">SUM(M46,M68)</f>
        <v>172193</v>
      </c>
      <c r="N24" s="247">
        <f t="shared" si="18"/>
        <v>144250</v>
      </c>
      <c r="O24" s="247">
        <f t="shared" si="18"/>
        <v>6156</v>
      </c>
      <c r="P24" s="247">
        <f t="shared" si="18"/>
        <v>4820</v>
      </c>
      <c r="Q24" s="247">
        <f t="shared" si="18"/>
        <v>10923</v>
      </c>
      <c r="R24" s="247">
        <f t="shared" si="18"/>
        <v>6038</v>
      </c>
    </row>
    <row r="25" spans="1:18" ht="15" customHeight="1">
      <c r="A25" s="5"/>
      <c r="B25" s="28" t="s">
        <v>96</v>
      </c>
      <c r="C25" s="247">
        <f t="shared" si="12"/>
        <v>17911</v>
      </c>
      <c r="D25" s="247">
        <f t="shared" si="12"/>
        <v>17946</v>
      </c>
      <c r="E25" s="247">
        <f t="shared" si="12"/>
        <v>16493</v>
      </c>
      <c r="F25" s="257">
        <f t="shared" si="10"/>
        <v>-1453</v>
      </c>
      <c r="G25" s="255">
        <f t="shared" si="1"/>
        <v>-8.096511757494707</v>
      </c>
      <c r="H25" s="256">
        <f t="shared" si="13"/>
        <v>2.954318656033253</v>
      </c>
      <c r="I25" s="256">
        <f t="shared" si="14"/>
        <v>2.8426064670643507</v>
      </c>
      <c r="J25" s="256">
        <f t="shared" si="15"/>
        <v>2.6841061143849405</v>
      </c>
      <c r="K25" s="16"/>
      <c r="L25" s="55" t="s">
        <v>99</v>
      </c>
      <c r="M25" s="247">
        <f>SUM(M47,M69)</f>
        <v>21044</v>
      </c>
      <c r="N25" s="247">
        <f>SUM(N47,N69)</f>
        <v>21044</v>
      </c>
      <c r="O25" s="265" t="s">
        <v>92</v>
      </c>
      <c r="P25" s="265" t="s">
        <v>92</v>
      </c>
      <c r="Q25" s="265" t="s">
        <v>92</v>
      </c>
      <c r="R25" s="265" t="s">
        <v>92</v>
      </c>
    </row>
    <row r="26" spans="1:18" ht="15" customHeight="1">
      <c r="A26" s="16"/>
      <c r="B26" s="28" t="s">
        <v>97</v>
      </c>
      <c r="C26" s="247">
        <f t="shared" si="12"/>
        <v>3631</v>
      </c>
      <c r="D26" s="247">
        <f t="shared" si="12"/>
        <v>3778</v>
      </c>
      <c r="E26" s="247">
        <f t="shared" si="12"/>
        <v>3994</v>
      </c>
      <c r="F26" s="257">
        <f t="shared" si="10"/>
        <v>216</v>
      </c>
      <c r="G26" s="255">
        <f t="shared" si="1"/>
        <v>5.717310746426681</v>
      </c>
      <c r="H26" s="256">
        <f t="shared" si="13"/>
        <v>0.5989130165851566</v>
      </c>
      <c r="I26" s="256">
        <f t="shared" si="14"/>
        <v>0.5984267933004077</v>
      </c>
      <c r="J26" s="256">
        <f t="shared" si="15"/>
        <v>0.6499921070062119</v>
      </c>
      <c r="K26" s="5"/>
      <c r="L26" s="55"/>
      <c r="M26" s="247"/>
      <c r="N26" s="247"/>
      <c r="O26" s="265"/>
      <c r="P26" s="265"/>
      <c r="Q26" s="265"/>
      <c r="R26" s="265"/>
    </row>
    <row r="27" spans="1:18" ht="15" customHeight="1">
      <c r="A27" s="5"/>
      <c r="B27" s="28" t="s">
        <v>98</v>
      </c>
      <c r="C27" s="247">
        <f t="shared" si="12"/>
        <v>143948</v>
      </c>
      <c r="D27" s="247">
        <f t="shared" si="12"/>
        <v>163515</v>
      </c>
      <c r="E27" s="247">
        <f t="shared" si="12"/>
        <v>172193</v>
      </c>
      <c r="F27" s="257">
        <f t="shared" si="10"/>
        <v>8678</v>
      </c>
      <c r="G27" s="255">
        <f t="shared" si="1"/>
        <v>5.307158364676024</v>
      </c>
      <c r="H27" s="256">
        <f t="shared" si="13"/>
        <v>23.743412534122868</v>
      </c>
      <c r="I27" s="256">
        <f t="shared" si="14"/>
        <v>25.900412151010105</v>
      </c>
      <c r="J27" s="256">
        <f t="shared" si="15"/>
        <v>28.02305730638974</v>
      </c>
      <c r="K27" s="5"/>
      <c r="L27" s="28" t="s">
        <v>100</v>
      </c>
      <c r="M27" s="247">
        <f aca="true" t="shared" si="19" ref="M27:R27">SUM(M49,M71)</f>
        <v>4068</v>
      </c>
      <c r="N27" s="247">
        <f t="shared" si="19"/>
        <v>3443</v>
      </c>
      <c r="O27" s="247">
        <f t="shared" si="19"/>
        <v>103</v>
      </c>
      <c r="P27" s="247">
        <f t="shared" si="19"/>
        <v>71</v>
      </c>
      <c r="Q27" s="247">
        <f t="shared" si="19"/>
        <v>333</v>
      </c>
      <c r="R27" s="247">
        <f t="shared" si="19"/>
        <v>112</v>
      </c>
    </row>
    <row r="28" spans="1:18" ht="15" customHeight="1">
      <c r="A28" s="5"/>
      <c r="B28" s="55" t="s">
        <v>99</v>
      </c>
      <c r="C28" s="247">
        <f t="shared" si="12"/>
        <v>19966</v>
      </c>
      <c r="D28" s="247">
        <f t="shared" si="12"/>
        <v>20537</v>
      </c>
      <c r="E28" s="247">
        <f t="shared" si="12"/>
        <v>21044</v>
      </c>
      <c r="F28" s="257">
        <f t="shared" si="10"/>
        <v>507</v>
      </c>
      <c r="G28" s="255">
        <f t="shared" si="1"/>
        <v>2.4687150021911672</v>
      </c>
      <c r="H28" s="256">
        <f t="shared" si="13"/>
        <v>3.293279341542065</v>
      </c>
      <c r="I28" s="256">
        <f t="shared" si="14"/>
        <v>3.2530151016438524</v>
      </c>
      <c r="J28" s="256">
        <f t="shared" si="15"/>
        <v>3.4247455933497055</v>
      </c>
      <c r="K28" s="5"/>
      <c r="L28" s="56"/>
      <c r="M28" s="266"/>
      <c r="N28" s="266"/>
      <c r="O28" s="266"/>
      <c r="P28" s="266"/>
      <c r="Q28" s="266"/>
      <c r="R28" s="266"/>
    </row>
    <row r="29" spans="1:18" ht="15" customHeight="1">
      <c r="A29" s="5"/>
      <c r="B29" s="28"/>
      <c r="C29" s="249"/>
      <c r="D29" s="249"/>
      <c r="E29" s="249"/>
      <c r="F29" s="258"/>
      <c r="G29" s="259"/>
      <c r="H29" s="249"/>
      <c r="I29" s="249"/>
      <c r="J29" s="249"/>
      <c r="K29" s="5"/>
      <c r="L29" s="28"/>
      <c r="M29" s="249"/>
      <c r="N29" s="249"/>
      <c r="O29" s="249"/>
      <c r="P29" s="249"/>
      <c r="Q29" s="249"/>
      <c r="R29" s="249"/>
    </row>
    <row r="30" spans="1:18" ht="15" customHeight="1">
      <c r="A30" s="365" t="s">
        <v>101</v>
      </c>
      <c r="B30" s="366"/>
      <c r="C30" s="247">
        <f>SUM(C53,C76)</f>
        <v>802</v>
      </c>
      <c r="D30" s="247">
        <f>SUM(D53,D76)</f>
        <v>1128</v>
      </c>
      <c r="E30" s="247">
        <f>SUM(E53,E76)</f>
        <v>4068</v>
      </c>
      <c r="F30" s="257">
        <f>E30-D30</f>
        <v>2940</v>
      </c>
      <c r="G30" s="255">
        <f t="shared" si="1"/>
        <v>260.6382978723404</v>
      </c>
      <c r="H30" s="256">
        <f>C30/$C$9*100</f>
        <v>0.13228538675331744</v>
      </c>
      <c r="I30" s="256">
        <f>D30/$D$9*100</f>
        <v>0.1786726900060508</v>
      </c>
      <c r="J30" s="256">
        <f>E30/$E$9*100</f>
        <v>0.6620350253633625</v>
      </c>
      <c r="K30" s="5"/>
      <c r="L30" s="28"/>
      <c r="M30" s="249"/>
      <c r="N30" s="249"/>
      <c r="O30" s="249"/>
      <c r="P30" s="249"/>
      <c r="Q30" s="249"/>
      <c r="R30" s="249"/>
    </row>
    <row r="31" spans="1:18" ht="15" customHeight="1">
      <c r="A31" s="6"/>
      <c r="B31" s="28"/>
      <c r="C31" s="249"/>
      <c r="D31" s="249"/>
      <c r="E31" s="249"/>
      <c r="F31" s="258"/>
      <c r="G31" s="259"/>
      <c r="H31" s="249"/>
      <c r="I31" s="249"/>
      <c r="J31" s="249"/>
      <c r="K31" s="5"/>
      <c r="L31" s="48" t="s">
        <v>12</v>
      </c>
      <c r="M31" s="264">
        <f aca="true" t="shared" si="20" ref="M31:R31">SUM(M33:M49)</f>
        <v>347095</v>
      </c>
      <c r="N31" s="264">
        <f t="shared" si="20"/>
        <v>260746</v>
      </c>
      <c r="O31" s="264">
        <f t="shared" si="20"/>
        <v>25637</v>
      </c>
      <c r="P31" s="264">
        <f t="shared" si="20"/>
        <v>16956</v>
      </c>
      <c r="Q31" s="264">
        <f t="shared" si="20"/>
        <v>36952</v>
      </c>
      <c r="R31" s="264">
        <f t="shared" si="20"/>
        <v>6791</v>
      </c>
    </row>
    <row r="32" spans="1:18" ht="15" customHeight="1">
      <c r="A32" s="170" t="s">
        <v>12</v>
      </c>
      <c r="B32" s="57"/>
      <c r="C32" s="46">
        <f>SUM(C34,C39,C44,C53)</f>
        <v>341329</v>
      </c>
      <c r="D32" s="46">
        <f>SUM(D34,D39,D44,D53)</f>
        <v>356828</v>
      </c>
      <c r="E32" s="46">
        <f>SUM(E34,E39,E44,E53)</f>
        <v>347095</v>
      </c>
      <c r="F32" s="46">
        <f>SUM(F34,F39,F44,F53)</f>
        <v>-9733</v>
      </c>
      <c r="G32" s="254">
        <f t="shared" si="1"/>
        <v>-2.727644691560079</v>
      </c>
      <c r="H32" s="47">
        <v>100</v>
      </c>
      <c r="I32" s="47">
        <v>100</v>
      </c>
      <c r="J32" s="47">
        <v>100</v>
      </c>
      <c r="K32" s="16"/>
      <c r="L32" s="28"/>
      <c r="M32" s="266"/>
      <c r="N32" s="266"/>
      <c r="O32" s="266"/>
      <c r="P32" s="266"/>
      <c r="Q32" s="266"/>
      <c r="R32" s="266"/>
    </row>
    <row r="33" spans="1:18" ht="15" customHeight="1">
      <c r="A33" s="16"/>
      <c r="B33" s="28"/>
      <c r="C33" s="249"/>
      <c r="D33" s="249"/>
      <c r="E33" s="249"/>
      <c r="F33" s="249"/>
      <c r="G33" s="259"/>
      <c r="H33" s="249"/>
      <c r="I33" s="249"/>
      <c r="J33" s="249"/>
      <c r="K33" s="5"/>
      <c r="L33" s="28" t="s">
        <v>84</v>
      </c>
      <c r="M33" s="247">
        <v>11146</v>
      </c>
      <c r="N33" s="247">
        <v>1297</v>
      </c>
      <c r="O33" s="247">
        <v>148</v>
      </c>
      <c r="P33" s="247">
        <v>720</v>
      </c>
      <c r="Q33" s="247">
        <v>8160</v>
      </c>
      <c r="R33" s="247">
        <v>818</v>
      </c>
    </row>
    <row r="34" spans="1:18" ht="15" customHeight="1">
      <c r="A34" s="365" t="s">
        <v>83</v>
      </c>
      <c r="B34" s="366"/>
      <c r="C34" s="247">
        <f>SUM(C35:C37)</f>
        <v>22049</v>
      </c>
      <c r="D34" s="247">
        <f>SUM(D35:D37)</f>
        <v>19710</v>
      </c>
      <c r="E34" s="247">
        <f>SUM(E35:E37)</f>
        <v>14629</v>
      </c>
      <c r="F34" s="247">
        <f>SUM(F35:F37)</f>
        <v>-5081</v>
      </c>
      <c r="G34" s="255">
        <f t="shared" si="1"/>
        <v>-25.778792491121262</v>
      </c>
      <c r="H34" s="256">
        <f>C34/$C$32*100</f>
        <v>6.459749977294633</v>
      </c>
      <c r="I34" s="256">
        <f>D34/$D$32*100</f>
        <v>5.523669667178584</v>
      </c>
      <c r="J34" s="256">
        <f>E34/$E$32*100</f>
        <v>4.21469626471139</v>
      </c>
      <c r="K34" s="5"/>
      <c r="L34" s="28" t="s">
        <v>85</v>
      </c>
      <c r="M34" s="247">
        <v>689</v>
      </c>
      <c r="N34" s="247">
        <v>418</v>
      </c>
      <c r="O34" s="247">
        <v>33</v>
      </c>
      <c r="P34" s="247">
        <v>49</v>
      </c>
      <c r="Q34" s="247">
        <v>171</v>
      </c>
      <c r="R34" s="243">
        <v>18</v>
      </c>
    </row>
    <row r="35" spans="1:18" ht="15" customHeight="1">
      <c r="A35" s="5"/>
      <c r="B35" s="28" t="s">
        <v>84</v>
      </c>
      <c r="C35" s="247">
        <v>17288</v>
      </c>
      <c r="D35" s="247">
        <v>15712</v>
      </c>
      <c r="E35" s="247">
        <v>11146</v>
      </c>
      <c r="F35" s="257">
        <f>E35-D35</f>
        <v>-4566</v>
      </c>
      <c r="G35" s="255">
        <f t="shared" si="1"/>
        <v>-29.060590631364562</v>
      </c>
      <c r="H35" s="256">
        <f>C35/$C$32*100</f>
        <v>5.0649080505904855</v>
      </c>
      <c r="I35" s="256">
        <f>D35/$D$32*100</f>
        <v>4.403241898057328</v>
      </c>
      <c r="J35" s="256">
        <f>E35/$E$32*100</f>
        <v>3.211224592690762</v>
      </c>
      <c r="K35" s="5"/>
      <c r="L35" s="28" t="s">
        <v>86</v>
      </c>
      <c r="M35" s="247">
        <v>2794</v>
      </c>
      <c r="N35" s="247">
        <v>1281</v>
      </c>
      <c r="O35" s="247">
        <v>75</v>
      </c>
      <c r="P35" s="247">
        <v>268</v>
      </c>
      <c r="Q35" s="247">
        <v>960</v>
      </c>
      <c r="R35" s="243">
        <v>210</v>
      </c>
    </row>
    <row r="36" spans="1:18" ht="15" customHeight="1">
      <c r="A36" s="5"/>
      <c r="B36" s="28" t="s">
        <v>85</v>
      </c>
      <c r="C36" s="247">
        <v>813</v>
      </c>
      <c r="D36" s="247">
        <v>738</v>
      </c>
      <c r="E36" s="247">
        <v>689</v>
      </c>
      <c r="F36" s="257">
        <f>E36-D36</f>
        <v>-49</v>
      </c>
      <c r="G36" s="255">
        <f t="shared" si="1"/>
        <v>-6.639566395663957</v>
      </c>
      <c r="H36" s="256">
        <f>C36/$C$32*100</f>
        <v>0.2381866176035438</v>
      </c>
      <c r="I36" s="256">
        <f>D36/$D$32*100</f>
        <v>0.20682233457015703</v>
      </c>
      <c r="J36" s="256">
        <f>E36/$E$32*100</f>
        <v>0.19850473213385383</v>
      </c>
      <c r="K36" s="5"/>
      <c r="L36" s="28"/>
      <c r="M36" s="247"/>
      <c r="N36" s="247"/>
      <c r="O36" s="247"/>
      <c r="P36" s="247"/>
      <c r="Q36" s="247"/>
      <c r="R36" s="243"/>
    </row>
    <row r="37" spans="1:18" ht="15" customHeight="1">
      <c r="A37" s="16"/>
      <c r="B37" s="28" t="s">
        <v>86</v>
      </c>
      <c r="C37" s="247">
        <v>3948</v>
      </c>
      <c r="D37" s="247">
        <v>3260</v>
      </c>
      <c r="E37" s="247">
        <v>2794</v>
      </c>
      <c r="F37" s="257">
        <f>E37-D37</f>
        <v>-466</v>
      </c>
      <c r="G37" s="255">
        <f t="shared" si="1"/>
        <v>-14.294478527607362</v>
      </c>
      <c r="H37" s="256">
        <f>C37/$C$32*100</f>
        <v>1.1566553091006038</v>
      </c>
      <c r="I37" s="256">
        <f>D37/$D$32*100</f>
        <v>0.9136054345511003</v>
      </c>
      <c r="J37" s="256">
        <f>E37/$E$32*100</f>
        <v>0.8049669398867745</v>
      </c>
      <c r="K37" s="16"/>
      <c r="L37" s="28" t="s">
        <v>87</v>
      </c>
      <c r="M37" s="247">
        <v>401</v>
      </c>
      <c r="N37" s="247">
        <v>312</v>
      </c>
      <c r="O37" s="247">
        <v>62</v>
      </c>
      <c r="P37" s="247">
        <v>7</v>
      </c>
      <c r="Q37" s="247">
        <v>17</v>
      </c>
      <c r="R37" s="243">
        <v>3</v>
      </c>
    </row>
    <row r="38" spans="1:18" ht="15" customHeight="1">
      <c r="A38" s="5"/>
      <c r="B38" s="28"/>
      <c r="C38" s="249"/>
      <c r="D38" s="249"/>
      <c r="E38" s="249"/>
      <c r="F38" s="258"/>
      <c r="G38" s="259"/>
      <c r="H38" s="249"/>
      <c r="I38" s="249"/>
      <c r="J38" s="249"/>
      <c r="K38" s="16"/>
      <c r="L38" s="28" t="s">
        <v>89</v>
      </c>
      <c r="M38" s="247">
        <v>56639</v>
      </c>
      <c r="N38" s="247">
        <v>39148</v>
      </c>
      <c r="O38" s="247">
        <v>5550</v>
      </c>
      <c r="P38" s="247">
        <v>4052</v>
      </c>
      <c r="Q38" s="247">
        <v>6606</v>
      </c>
      <c r="R38" s="247">
        <v>1280</v>
      </c>
    </row>
    <row r="39" spans="1:18" ht="15" customHeight="1">
      <c r="A39" s="365" t="s">
        <v>88</v>
      </c>
      <c r="B39" s="366"/>
      <c r="C39" s="247">
        <f>SUM(C40:C42)</f>
        <v>131448</v>
      </c>
      <c r="D39" s="247">
        <f>SUM(D40:D42)</f>
        <v>136651</v>
      </c>
      <c r="E39" s="247">
        <f>SUM(E40:E42)</f>
        <v>134478</v>
      </c>
      <c r="F39" s="247">
        <f>SUM(F40:F42)</f>
        <v>-2173</v>
      </c>
      <c r="G39" s="255">
        <f t="shared" si="1"/>
        <v>-1.5901822891892485</v>
      </c>
      <c r="H39" s="256">
        <f>C39/$C$32*100</f>
        <v>38.51064515467482</v>
      </c>
      <c r="I39" s="256">
        <f>D39/$D$32*100</f>
        <v>38.29604179044245</v>
      </c>
      <c r="J39" s="256">
        <f>E39/$E$32*100</f>
        <v>38.74385975021248</v>
      </c>
      <c r="K39" s="5"/>
      <c r="L39" s="28" t="s">
        <v>90</v>
      </c>
      <c r="M39" s="247">
        <v>77438</v>
      </c>
      <c r="N39" s="247">
        <v>61654</v>
      </c>
      <c r="O39" s="247">
        <v>6122</v>
      </c>
      <c r="P39" s="247">
        <v>2723</v>
      </c>
      <c r="Q39" s="247">
        <v>5501</v>
      </c>
      <c r="R39" s="243">
        <v>1438</v>
      </c>
    </row>
    <row r="40" spans="1:18" ht="15" customHeight="1">
      <c r="A40" s="5"/>
      <c r="B40" s="28" t="s">
        <v>87</v>
      </c>
      <c r="C40" s="247">
        <v>315</v>
      </c>
      <c r="D40" s="247">
        <v>378</v>
      </c>
      <c r="E40" s="247">
        <v>401</v>
      </c>
      <c r="F40" s="257">
        <f>E40-D40</f>
        <v>23</v>
      </c>
      <c r="G40" s="255">
        <f t="shared" si="1"/>
        <v>6.084656084656085</v>
      </c>
      <c r="H40" s="256">
        <f>C40/$C$32*100</f>
        <v>0.09228632785377158</v>
      </c>
      <c r="I40" s="256">
        <f>D40/$D$32*100</f>
        <v>0.1059333908773975</v>
      </c>
      <c r="J40" s="256">
        <f>E40/$E$32*100</f>
        <v>0.11553033031302669</v>
      </c>
      <c r="K40" s="5"/>
      <c r="L40" s="28"/>
      <c r="M40" s="247"/>
      <c r="N40" s="247"/>
      <c r="O40" s="247"/>
      <c r="P40" s="247"/>
      <c r="Q40" s="247"/>
      <c r="R40" s="243"/>
    </row>
    <row r="41" spans="1:18" ht="15" customHeight="1">
      <c r="A41" s="5"/>
      <c r="B41" s="28" t="s">
        <v>89</v>
      </c>
      <c r="C41" s="247">
        <v>47234</v>
      </c>
      <c r="D41" s="247">
        <v>55180</v>
      </c>
      <c r="E41" s="247">
        <v>56639</v>
      </c>
      <c r="F41" s="257">
        <f>E41-D41</f>
        <v>1459</v>
      </c>
      <c r="G41" s="255">
        <f t="shared" si="1"/>
        <v>2.644073939833273</v>
      </c>
      <c r="H41" s="256">
        <f>C41/$C$32*100</f>
        <v>13.838261618555705</v>
      </c>
      <c r="I41" s="256">
        <f>D41/$D$32*100</f>
        <v>15.464033091573532</v>
      </c>
      <c r="J41" s="256">
        <f>E41/$E$32*100</f>
        <v>16.318010919200795</v>
      </c>
      <c r="K41" s="16"/>
      <c r="L41" s="28" t="s">
        <v>91</v>
      </c>
      <c r="M41" s="247">
        <v>2753</v>
      </c>
      <c r="N41" s="247">
        <v>2745</v>
      </c>
      <c r="O41" s="247">
        <v>8</v>
      </c>
      <c r="P41" s="265" t="s">
        <v>92</v>
      </c>
      <c r="Q41" s="265" t="s">
        <v>92</v>
      </c>
      <c r="R41" s="265" t="s">
        <v>92</v>
      </c>
    </row>
    <row r="42" spans="1:18" ht="15" customHeight="1">
      <c r="A42" s="5"/>
      <c r="B42" s="28" t="s">
        <v>90</v>
      </c>
      <c r="C42" s="247">
        <v>83899</v>
      </c>
      <c r="D42" s="247">
        <v>81093</v>
      </c>
      <c r="E42" s="247">
        <v>77438</v>
      </c>
      <c r="F42" s="257">
        <f>E42-D42</f>
        <v>-3655</v>
      </c>
      <c r="G42" s="255">
        <f t="shared" si="1"/>
        <v>-4.507170779228787</v>
      </c>
      <c r="H42" s="256">
        <f>C42/$C$32*100</f>
        <v>24.58009720826534</v>
      </c>
      <c r="I42" s="256">
        <f>D42/$D$32*100</f>
        <v>22.726075307991525</v>
      </c>
      <c r="J42" s="256">
        <f>E42/$E$32*100</f>
        <v>22.310318500698656</v>
      </c>
      <c r="K42" s="5"/>
      <c r="L42" s="28" t="s">
        <v>93</v>
      </c>
      <c r="M42" s="247">
        <v>27464</v>
      </c>
      <c r="N42" s="247">
        <v>24801</v>
      </c>
      <c r="O42" s="247">
        <v>1152</v>
      </c>
      <c r="P42" s="247">
        <v>295</v>
      </c>
      <c r="Q42" s="247">
        <v>1165</v>
      </c>
      <c r="R42" s="247">
        <v>51</v>
      </c>
    </row>
    <row r="43" spans="1:18" ht="15" customHeight="1">
      <c r="A43" s="5"/>
      <c r="B43" s="28"/>
      <c r="C43" s="249"/>
      <c r="D43" s="249"/>
      <c r="E43" s="249"/>
      <c r="F43" s="258"/>
      <c r="G43" s="259"/>
      <c r="H43" s="249"/>
      <c r="I43" s="249"/>
      <c r="J43" s="249"/>
      <c r="K43" s="5"/>
      <c r="L43" s="28" t="s">
        <v>95</v>
      </c>
      <c r="M43" s="247">
        <v>65177</v>
      </c>
      <c r="N43" s="247">
        <v>44708</v>
      </c>
      <c r="O43" s="247">
        <v>6813</v>
      </c>
      <c r="P43" s="247">
        <v>4802</v>
      </c>
      <c r="Q43" s="247">
        <v>6928</v>
      </c>
      <c r="R43" s="247">
        <v>1923</v>
      </c>
    </row>
    <row r="44" spans="1:18" ht="15" customHeight="1">
      <c r="A44" s="365" t="s">
        <v>94</v>
      </c>
      <c r="B44" s="366"/>
      <c r="C44" s="247">
        <f>SUM(C45:C51)</f>
        <v>187405</v>
      </c>
      <c r="D44" s="247">
        <f>SUM(D45:D51)</f>
        <v>199847</v>
      </c>
      <c r="E44" s="247">
        <f>SUM(E45:E51)</f>
        <v>195687</v>
      </c>
      <c r="F44" s="247">
        <f>SUM(F45:F51)</f>
        <v>-4160</v>
      </c>
      <c r="G44" s="255">
        <f t="shared" si="1"/>
        <v>-2.081592418199923</v>
      </c>
      <c r="H44" s="256">
        <f aca="true" t="shared" si="21" ref="H44:H50">C44/$C$32*100</f>
        <v>54.904505623606546</v>
      </c>
      <c r="I44" s="256">
        <f aca="true" t="shared" si="22" ref="I44:I50">D44/$D$32*100</f>
        <v>56.00653536157476</v>
      </c>
      <c r="J44" s="256">
        <f aca="true" t="shared" si="23" ref="J44:J50">E44/$E$32*100</f>
        <v>56.378513087195145</v>
      </c>
      <c r="K44" s="16"/>
      <c r="L44" s="28" t="s">
        <v>96</v>
      </c>
      <c r="M44" s="247">
        <v>7682</v>
      </c>
      <c r="N44" s="247">
        <v>6832</v>
      </c>
      <c r="O44" s="247">
        <v>346</v>
      </c>
      <c r="P44" s="247">
        <v>74</v>
      </c>
      <c r="Q44" s="247">
        <v>411</v>
      </c>
      <c r="R44" s="247">
        <v>19</v>
      </c>
    </row>
    <row r="45" spans="1:18" ht="15" customHeight="1">
      <c r="A45" s="5"/>
      <c r="B45" s="28" t="s">
        <v>209</v>
      </c>
      <c r="C45" s="247">
        <v>2280</v>
      </c>
      <c r="D45" s="247">
        <v>2677</v>
      </c>
      <c r="E45" s="247">
        <v>2753</v>
      </c>
      <c r="F45" s="257">
        <f aca="true" t="shared" si="24" ref="F45:F51">E45-D45</f>
        <v>76</v>
      </c>
      <c r="G45" s="255">
        <f t="shared" si="1"/>
        <v>2.838998879342548</v>
      </c>
      <c r="H45" s="256">
        <f t="shared" si="21"/>
        <v>0.66797723017968</v>
      </c>
      <c r="I45" s="256">
        <f t="shared" si="22"/>
        <v>0.7502213951819925</v>
      </c>
      <c r="J45" s="256">
        <f t="shared" si="23"/>
        <v>0.7931546118497816</v>
      </c>
      <c r="K45" s="16"/>
      <c r="L45" s="28" t="s">
        <v>97</v>
      </c>
      <c r="M45" s="247">
        <v>2309</v>
      </c>
      <c r="N45" s="247">
        <v>1035</v>
      </c>
      <c r="O45" s="247">
        <v>618</v>
      </c>
      <c r="P45" s="247">
        <v>144</v>
      </c>
      <c r="Q45" s="247">
        <v>482</v>
      </c>
      <c r="R45" s="247">
        <v>30</v>
      </c>
    </row>
    <row r="46" spans="1:18" ht="15" customHeight="1">
      <c r="A46" s="5"/>
      <c r="B46" s="28" t="s">
        <v>93</v>
      </c>
      <c r="C46" s="247">
        <v>28122</v>
      </c>
      <c r="D46" s="247">
        <v>28466</v>
      </c>
      <c r="E46" s="247">
        <v>27464</v>
      </c>
      <c r="F46" s="257">
        <f t="shared" si="24"/>
        <v>-1002</v>
      </c>
      <c r="G46" s="255">
        <f t="shared" si="1"/>
        <v>-3.519988758518935</v>
      </c>
      <c r="H46" s="256">
        <f t="shared" si="21"/>
        <v>8.238971783821475</v>
      </c>
      <c r="I46" s="256">
        <f t="shared" si="22"/>
        <v>7.977512975439146</v>
      </c>
      <c r="J46" s="256">
        <f t="shared" si="23"/>
        <v>7.912531151413877</v>
      </c>
      <c r="K46" s="5"/>
      <c r="L46" s="28" t="s">
        <v>98</v>
      </c>
      <c r="M46" s="247">
        <v>74030</v>
      </c>
      <c r="N46" s="247">
        <v>58338</v>
      </c>
      <c r="O46" s="247">
        <v>4635</v>
      </c>
      <c r="P46" s="247">
        <v>3770</v>
      </c>
      <c r="Q46" s="247">
        <v>6304</v>
      </c>
      <c r="R46" s="247">
        <v>981</v>
      </c>
    </row>
    <row r="47" spans="1:18" ht="15" customHeight="1">
      <c r="A47" s="5"/>
      <c r="B47" s="28" t="s">
        <v>95</v>
      </c>
      <c r="C47" s="247">
        <v>66381</v>
      </c>
      <c r="D47" s="247">
        <v>69894</v>
      </c>
      <c r="E47" s="247">
        <v>65177</v>
      </c>
      <c r="F47" s="257">
        <f t="shared" si="24"/>
        <v>-4717</v>
      </c>
      <c r="G47" s="255">
        <f t="shared" si="1"/>
        <v>-6.748791026411423</v>
      </c>
      <c r="H47" s="256">
        <f t="shared" si="21"/>
        <v>19.44780548971813</v>
      </c>
      <c r="I47" s="256">
        <f t="shared" si="22"/>
        <v>19.587588417949263</v>
      </c>
      <c r="J47" s="256">
        <f t="shared" si="23"/>
        <v>18.77785620651407</v>
      </c>
      <c r="K47" s="5"/>
      <c r="L47" s="55" t="s">
        <v>99</v>
      </c>
      <c r="M47" s="247">
        <v>16272</v>
      </c>
      <c r="N47" s="247">
        <v>16272</v>
      </c>
      <c r="O47" s="265" t="s">
        <v>92</v>
      </c>
      <c r="P47" s="265" t="s">
        <v>92</v>
      </c>
      <c r="Q47" s="265" t="s">
        <v>92</v>
      </c>
      <c r="R47" s="265" t="s">
        <v>92</v>
      </c>
    </row>
    <row r="48" spans="1:18" ht="15" customHeight="1">
      <c r="A48" s="5"/>
      <c r="B48" s="28" t="s">
        <v>96</v>
      </c>
      <c r="C48" s="247">
        <v>8019</v>
      </c>
      <c r="D48" s="247">
        <v>8040</v>
      </c>
      <c r="E48" s="247">
        <v>7682</v>
      </c>
      <c r="F48" s="257">
        <f t="shared" si="24"/>
        <v>-358</v>
      </c>
      <c r="G48" s="255">
        <f t="shared" si="1"/>
        <v>-4.45273631840796</v>
      </c>
      <c r="H48" s="256">
        <f t="shared" si="21"/>
        <v>2.349346231934585</v>
      </c>
      <c r="I48" s="256">
        <f t="shared" si="22"/>
        <v>2.253186409138296</v>
      </c>
      <c r="J48" s="256">
        <f t="shared" si="23"/>
        <v>2.213226926345813</v>
      </c>
      <c r="K48" s="5"/>
      <c r="L48" s="55"/>
      <c r="M48" s="247"/>
      <c r="N48" s="247"/>
      <c r="O48" s="265"/>
      <c r="P48" s="265"/>
      <c r="Q48" s="265"/>
      <c r="R48" s="265"/>
    </row>
    <row r="49" spans="1:18" ht="15" customHeight="1">
      <c r="A49" s="5"/>
      <c r="B49" s="28" t="s">
        <v>97</v>
      </c>
      <c r="C49" s="247">
        <v>2185</v>
      </c>
      <c r="D49" s="247">
        <v>2221</v>
      </c>
      <c r="E49" s="247">
        <v>2309</v>
      </c>
      <c r="F49" s="257">
        <f t="shared" si="24"/>
        <v>88</v>
      </c>
      <c r="G49" s="255">
        <f t="shared" si="1"/>
        <v>3.9621791985592076</v>
      </c>
      <c r="H49" s="256">
        <f t="shared" si="21"/>
        <v>0.64014484558886</v>
      </c>
      <c r="I49" s="256">
        <f t="shared" si="22"/>
        <v>0.6224287331711637</v>
      </c>
      <c r="J49" s="256">
        <f t="shared" si="23"/>
        <v>0.6652357423760066</v>
      </c>
      <c r="K49" s="16"/>
      <c r="L49" s="28" t="s">
        <v>100</v>
      </c>
      <c r="M49" s="247">
        <v>2301</v>
      </c>
      <c r="N49" s="247">
        <v>1905</v>
      </c>
      <c r="O49" s="247">
        <v>75</v>
      </c>
      <c r="P49" s="247">
        <v>52</v>
      </c>
      <c r="Q49" s="247">
        <v>247</v>
      </c>
      <c r="R49" s="243">
        <v>20</v>
      </c>
    </row>
    <row r="50" spans="1:18" ht="15" customHeight="1">
      <c r="A50" s="5"/>
      <c r="B50" s="28" t="s">
        <v>98</v>
      </c>
      <c r="C50" s="247">
        <v>64617</v>
      </c>
      <c r="D50" s="247">
        <v>72532</v>
      </c>
      <c r="E50" s="247">
        <v>74030</v>
      </c>
      <c r="F50" s="257">
        <f t="shared" si="24"/>
        <v>1498</v>
      </c>
      <c r="G50" s="255">
        <f t="shared" si="1"/>
        <v>2.0652953179286384</v>
      </c>
      <c r="H50" s="256">
        <f t="shared" si="21"/>
        <v>18.93100205373701</v>
      </c>
      <c r="I50" s="256">
        <f t="shared" si="22"/>
        <v>20.32688017756454</v>
      </c>
      <c r="J50" s="256">
        <f t="shared" si="23"/>
        <v>21.328454745818867</v>
      </c>
      <c r="K50" s="5"/>
      <c r="L50" s="56"/>
      <c r="M50" s="266"/>
      <c r="N50" s="266"/>
      <c r="O50" s="266"/>
      <c r="P50" s="266"/>
      <c r="Q50" s="266"/>
      <c r="R50" s="266"/>
    </row>
    <row r="51" spans="1:18" ht="15" customHeight="1">
      <c r="A51" s="5"/>
      <c r="B51" s="55" t="s">
        <v>99</v>
      </c>
      <c r="C51" s="247">
        <v>15801</v>
      </c>
      <c r="D51" s="247">
        <v>16017</v>
      </c>
      <c r="E51" s="247">
        <v>16272</v>
      </c>
      <c r="F51" s="257">
        <f t="shared" si="24"/>
        <v>255</v>
      </c>
      <c r="G51" s="255">
        <f t="shared" si="1"/>
        <v>1.592058437909721</v>
      </c>
      <c r="H51" s="256">
        <f>C51/$C$32*100</f>
        <v>4.629257988626809</v>
      </c>
      <c r="I51" s="256">
        <f>D51/$D$32*100</f>
        <v>4.48871725313036</v>
      </c>
      <c r="J51" s="256">
        <f>E51/$E$32*100</f>
        <v>4.688053702876735</v>
      </c>
      <c r="K51" s="5"/>
      <c r="L51" s="28"/>
      <c r="M51" s="249"/>
      <c r="N51" s="249"/>
      <c r="O51" s="249"/>
      <c r="P51" s="249"/>
      <c r="Q51" s="249"/>
      <c r="R51" s="249"/>
    </row>
    <row r="52" spans="1:18" ht="15" customHeight="1">
      <c r="A52" s="5"/>
      <c r="B52" s="28"/>
      <c r="C52" s="249"/>
      <c r="D52" s="249"/>
      <c r="E52" s="249"/>
      <c r="F52" s="258"/>
      <c r="G52" s="259"/>
      <c r="H52" s="249"/>
      <c r="I52" s="249"/>
      <c r="J52" s="249"/>
      <c r="K52" s="5"/>
      <c r="L52" s="28"/>
      <c r="M52" s="249"/>
      <c r="N52" s="249"/>
      <c r="O52" s="249"/>
      <c r="P52" s="249"/>
      <c r="Q52" s="249"/>
      <c r="R52" s="249"/>
    </row>
    <row r="53" spans="1:18" ht="15" customHeight="1">
      <c r="A53" s="365" t="s">
        <v>101</v>
      </c>
      <c r="B53" s="366"/>
      <c r="C53" s="247">
        <v>427</v>
      </c>
      <c r="D53" s="247">
        <v>620</v>
      </c>
      <c r="E53" s="247">
        <v>2301</v>
      </c>
      <c r="F53" s="257">
        <f>E53-D53</f>
        <v>1681</v>
      </c>
      <c r="G53" s="255">
        <f t="shared" si="1"/>
        <v>271.1290322580645</v>
      </c>
      <c r="H53" s="256">
        <f>C53/$C$32*100</f>
        <v>0.12509924442400147</v>
      </c>
      <c r="I53" s="256">
        <f>D53/$D$32*100</f>
        <v>0.17375318080419697</v>
      </c>
      <c r="J53" s="256">
        <f>E53/$E$32*100</f>
        <v>0.6629308978809836</v>
      </c>
      <c r="K53" s="16"/>
      <c r="L53" s="57" t="s">
        <v>102</v>
      </c>
      <c r="M53" s="264">
        <f aca="true" t="shared" si="25" ref="M53:R53">SUM(M55:M71)</f>
        <v>267374</v>
      </c>
      <c r="N53" s="264">
        <f t="shared" si="25"/>
        <v>211394</v>
      </c>
      <c r="O53" s="264">
        <f t="shared" si="25"/>
        <v>8668</v>
      </c>
      <c r="P53" s="264">
        <f t="shared" si="25"/>
        <v>3568</v>
      </c>
      <c r="Q53" s="264">
        <f t="shared" si="25"/>
        <v>13733</v>
      </c>
      <c r="R53" s="264">
        <f t="shared" si="25"/>
        <v>29988</v>
      </c>
    </row>
    <row r="54" spans="1:18" ht="15" customHeight="1">
      <c r="A54" s="6"/>
      <c r="B54" s="28"/>
      <c r="C54" s="249"/>
      <c r="D54" s="249"/>
      <c r="E54" s="249"/>
      <c r="F54" s="258"/>
      <c r="G54" s="259"/>
      <c r="H54" s="249"/>
      <c r="I54" s="249"/>
      <c r="J54" s="249"/>
      <c r="K54" s="5"/>
      <c r="L54" s="28"/>
      <c r="M54" s="10"/>
      <c r="N54" s="10"/>
      <c r="O54" s="10"/>
      <c r="P54" s="10"/>
      <c r="Q54" s="10"/>
      <c r="R54" s="10"/>
    </row>
    <row r="55" spans="1:18" ht="15" customHeight="1">
      <c r="A55" s="369" t="s">
        <v>498</v>
      </c>
      <c r="B55" s="370"/>
      <c r="C55" s="46">
        <f>SUM(C57,C62,C67,C76)</f>
        <v>264936</v>
      </c>
      <c r="D55" s="46">
        <f>SUM(D57,D62,D67,D76)</f>
        <v>274494</v>
      </c>
      <c r="E55" s="46">
        <f>SUM(E57,E62,E67,E76)</f>
        <v>267374</v>
      </c>
      <c r="F55" s="46">
        <f>SUM(F57,F62,F67,F76)</f>
        <v>-7120</v>
      </c>
      <c r="G55" s="254">
        <f t="shared" si="1"/>
        <v>-2.593863618148302</v>
      </c>
      <c r="H55" s="58">
        <v>100</v>
      </c>
      <c r="I55" s="47">
        <v>100</v>
      </c>
      <c r="J55" s="47">
        <v>100</v>
      </c>
      <c r="K55" s="16"/>
      <c r="L55" s="28" t="s">
        <v>84</v>
      </c>
      <c r="M55" s="18">
        <v>8320</v>
      </c>
      <c r="N55" s="18">
        <v>826</v>
      </c>
      <c r="O55" s="18">
        <v>45</v>
      </c>
      <c r="P55" s="18">
        <v>40</v>
      </c>
      <c r="Q55" s="18">
        <v>1361</v>
      </c>
      <c r="R55" s="20">
        <v>6044</v>
      </c>
    </row>
    <row r="56" spans="1:18" ht="15" customHeight="1">
      <c r="A56" s="6"/>
      <c r="B56" s="28"/>
      <c r="C56" s="249"/>
      <c r="D56" s="249"/>
      <c r="E56" s="249"/>
      <c r="F56" s="249"/>
      <c r="G56" s="259"/>
      <c r="H56" s="249"/>
      <c r="I56" s="249"/>
      <c r="J56" s="249"/>
      <c r="K56" s="5"/>
      <c r="L56" s="28" t="s">
        <v>85</v>
      </c>
      <c r="M56" s="18">
        <v>210</v>
      </c>
      <c r="N56" s="18">
        <v>122</v>
      </c>
      <c r="O56" s="18">
        <v>11</v>
      </c>
      <c r="P56" s="54" t="s">
        <v>92</v>
      </c>
      <c r="Q56" s="18">
        <v>7</v>
      </c>
      <c r="R56" s="20">
        <v>70</v>
      </c>
    </row>
    <row r="57" spans="1:18" ht="15" customHeight="1">
      <c r="A57" s="365" t="s">
        <v>83</v>
      </c>
      <c r="B57" s="366"/>
      <c r="C57" s="247">
        <f>SUM(C58:C60)</f>
        <v>17055</v>
      </c>
      <c r="D57" s="247">
        <f>SUM(D58:D60)</f>
        <v>14356</v>
      </c>
      <c r="E57" s="247">
        <f>SUM(E58:E60)</f>
        <v>9296</v>
      </c>
      <c r="F57" s="247">
        <f>SUM(F58:F60)</f>
        <v>-5060</v>
      </c>
      <c r="G57" s="255">
        <f t="shared" si="1"/>
        <v>-35.24658679297855</v>
      </c>
      <c r="H57" s="256">
        <f>C57/$C$55*100</f>
        <v>6.437403750339704</v>
      </c>
      <c r="I57" s="256">
        <f>D57/$D$55*100</f>
        <v>5.229986812097896</v>
      </c>
      <c r="J57" s="256">
        <f>E57/$E$55*100</f>
        <v>3.4767778467614656</v>
      </c>
      <c r="K57" s="5"/>
      <c r="L57" s="28" t="s">
        <v>86</v>
      </c>
      <c r="M57" s="18">
        <v>766</v>
      </c>
      <c r="N57" s="18">
        <v>159</v>
      </c>
      <c r="O57" s="18">
        <v>13</v>
      </c>
      <c r="P57" s="18">
        <v>7</v>
      </c>
      <c r="Q57" s="18">
        <v>82</v>
      </c>
      <c r="R57" s="20">
        <v>505</v>
      </c>
    </row>
    <row r="58" spans="1:18" ht="15" customHeight="1">
      <c r="A58" s="5"/>
      <c r="B58" s="28" t="s">
        <v>84</v>
      </c>
      <c r="C58" s="247">
        <v>15883</v>
      </c>
      <c r="D58" s="247">
        <v>13326</v>
      </c>
      <c r="E58" s="247">
        <v>8320</v>
      </c>
      <c r="F58" s="257">
        <f>E58-D58</f>
        <v>-5006</v>
      </c>
      <c r="G58" s="255">
        <f t="shared" si="1"/>
        <v>-37.565661113612485</v>
      </c>
      <c r="H58" s="256">
        <f>C58/$C$55*100</f>
        <v>5.9950327626294655</v>
      </c>
      <c r="I58" s="256">
        <f>D58/$D$55*100</f>
        <v>4.854750923517455</v>
      </c>
      <c r="J58" s="256">
        <f>E58/$E$55*100</f>
        <v>3.111746093487026</v>
      </c>
      <c r="K58" s="5"/>
      <c r="L58" s="28"/>
      <c r="M58" s="18"/>
      <c r="N58" s="18"/>
      <c r="O58" s="18"/>
      <c r="P58" s="18"/>
      <c r="Q58" s="18"/>
      <c r="R58" s="20"/>
    </row>
    <row r="59" spans="1:18" ht="15" customHeight="1">
      <c r="A59" s="5"/>
      <c r="B59" s="28" t="s">
        <v>85</v>
      </c>
      <c r="C59" s="247">
        <v>348</v>
      </c>
      <c r="D59" s="247">
        <v>266</v>
      </c>
      <c r="E59" s="247">
        <v>210</v>
      </c>
      <c r="F59" s="257">
        <f>E59-D59</f>
        <v>-56</v>
      </c>
      <c r="G59" s="255">
        <f t="shared" si="1"/>
        <v>-21.052631578947366</v>
      </c>
      <c r="H59" s="256">
        <f>C59/$C$55*100</f>
        <v>0.1313524775794909</v>
      </c>
      <c r="I59" s="256">
        <f>D59/$D$55*100</f>
        <v>0.09690557899261915</v>
      </c>
      <c r="J59" s="256">
        <f>E59/$E$55*100</f>
        <v>0.0785416682250331</v>
      </c>
      <c r="K59" s="16"/>
      <c r="L59" s="28" t="s">
        <v>87</v>
      </c>
      <c r="M59" s="18">
        <v>90</v>
      </c>
      <c r="N59" s="18">
        <v>73</v>
      </c>
      <c r="O59" s="18">
        <v>11</v>
      </c>
      <c r="P59" s="54" t="s">
        <v>92</v>
      </c>
      <c r="Q59" s="54" t="s">
        <v>92</v>
      </c>
      <c r="R59" s="20">
        <v>6</v>
      </c>
    </row>
    <row r="60" spans="1:18" ht="15" customHeight="1">
      <c r="A60" s="16"/>
      <c r="B60" s="28" t="s">
        <v>86</v>
      </c>
      <c r="C60" s="247">
        <v>824</v>
      </c>
      <c r="D60" s="247">
        <v>764</v>
      </c>
      <c r="E60" s="247">
        <v>766</v>
      </c>
      <c r="F60" s="257">
        <f>E60-D60</f>
        <v>2</v>
      </c>
      <c r="G60" s="255">
        <f t="shared" si="1"/>
        <v>0.2617801047120419</v>
      </c>
      <c r="H60" s="256">
        <f>C60/$C$55*100</f>
        <v>0.31101851013074855</v>
      </c>
      <c r="I60" s="256">
        <f>D60/$D$55*100</f>
        <v>0.2783303095878234</v>
      </c>
      <c r="J60" s="256">
        <f>E60/$E$55*100</f>
        <v>0.2864900850494065</v>
      </c>
      <c r="K60" s="16"/>
      <c r="L60" s="28" t="s">
        <v>89</v>
      </c>
      <c r="M60" s="18">
        <v>11280</v>
      </c>
      <c r="N60" s="18">
        <v>7090</v>
      </c>
      <c r="O60" s="18">
        <v>1605</v>
      </c>
      <c r="P60" s="18">
        <v>51</v>
      </c>
      <c r="Q60" s="18">
        <v>30</v>
      </c>
      <c r="R60" s="20">
        <v>2504</v>
      </c>
    </row>
    <row r="61" spans="1:18" ht="15" customHeight="1">
      <c r="A61" s="5"/>
      <c r="B61" s="28"/>
      <c r="C61" s="249"/>
      <c r="D61" s="249"/>
      <c r="E61" s="249"/>
      <c r="F61" s="258"/>
      <c r="G61" s="259"/>
      <c r="H61" s="256"/>
      <c r="I61" s="256"/>
      <c r="J61" s="256"/>
      <c r="K61" s="5"/>
      <c r="L61" s="28" t="s">
        <v>90</v>
      </c>
      <c r="M61" s="18">
        <v>54361</v>
      </c>
      <c r="N61" s="18">
        <v>43170</v>
      </c>
      <c r="O61" s="18">
        <v>2039</v>
      </c>
      <c r="P61" s="18">
        <v>231</v>
      </c>
      <c r="Q61" s="18">
        <v>3329</v>
      </c>
      <c r="R61" s="18">
        <v>5588</v>
      </c>
    </row>
    <row r="62" spans="1:18" ht="15" customHeight="1">
      <c r="A62" s="365" t="s">
        <v>88</v>
      </c>
      <c r="B62" s="366"/>
      <c r="C62" s="247">
        <f>SUM(C63:C65)</f>
        <v>80586</v>
      </c>
      <c r="D62" s="247">
        <f>SUM(D63:D65)</f>
        <v>75080</v>
      </c>
      <c r="E62" s="247">
        <f>SUM(E63:E65)</f>
        <v>65731</v>
      </c>
      <c r="F62" s="247">
        <f>SUM(F63:F65)</f>
        <v>-9349</v>
      </c>
      <c r="G62" s="255">
        <f t="shared" si="1"/>
        <v>-12.452051145444859</v>
      </c>
      <c r="H62" s="256">
        <f>C62/$C$55*100</f>
        <v>30.41715735120935</v>
      </c>
      <c r="I62" s="256">
        <f>D62/$D$55*100</f>
        <v>27.352146130698667</v>
      </c>
      <c r="J62" s="256">
        <f>E62/$E$55*100</f>
        <v>24.58391616237929</v>
      </c>
      <c r="K62" s="16"/>
      <c r="L62" s="28"/>
      <c r="M62" s="18"/>
      <c r="N62" s="18"/>
      <c r="O62" s="18"/>
      <c r="P62" s="18"/>
      <c r="Q62" s="18"/>
      <c r="R62" s="18"/>
    </row>
    <row r="63" spans="1:18" ht="15" customHeight="1">
      <c r="A63" s="5"/>
      <c r="B63" s="28" t="s">
        <v>87</v>
      </c>
      <c r="C63" s="247">
        <v>78</v>
      </c>
      <c r="D63" s="247">
        <v>98</v>
      </c>
      <c r="E63" s="247">
        <v>90</v>
      </c>
      <c r="F63" s="257">
        <f>E63-D63</f>
        <v>-8</v>
      </c>
      <c r="G63" s="255">
        <f t="shared" si="1"/>
        <v>-8.16326530612245</v>
      </c>
      <c r="H63" s="256">
        <f>C63/$C$55*100</f>
        <v>0.029441072560920375</v>
      </c>
      <c r="I63" s="256">
        <f>D63/$D$55*100</f>
        <v>0.03570205541833337</v>
      </c>
      <c r="J63" s="256">
        <f>E63/$E$55*100</f>
        <v>0.033660714953585615</v>
      </c>
      <c r="K63" s="5"/>
      <c r="L63" s="28" t="s">
        <v>91</v>
      </c>
      <c r="M63" s="18">
        <v>413</v>
      </c>
      <c r="N63" s="18">
        <v>413</v>
      </c>
      <c r="O63" s="54" t="s">
        <v>92</v>
      </c>
      <c r="P63" s="54" t="s">
        <v>92</v>
      </c>
      <c r="Q63" s="54" t="s">
        <v>92</v>
      </c>
      <c r="R63" s="54" t="s">
        <v>92</v>
      </c>
    </row>
    <row r="64" spans="1:18" ht="15" customHeight="1">
      <c r="A64" s="5"/>
      <c r="B64" s="28" t="s">
        <v>89</v>
      </c>
      <c r="C64" s="247">
        <v>9110</v>
      </c>
      <c r="D64" s="247">
        <v>11444</v>
      </c>
      <c r="E64" s="247">
        <v>11280</v>
      </c>
      <c r="F64" s="257">
        <f>E64-D64</f>
        <v>-164</v>
      </c>
      <c r="G64" s="255">
        <f t="shared" si="1"/>
        <v>-1.4330653617616218</v>
      </c>
      <c r="H64" s="256">
        <f>C64/$C$55*100</f>
        <v>3.438566295256213</v>
      </c>
      <c r="I64" s="256">
        <f>D64/$D$55*100</f>
        <v>4.169125736810277</v>
      </c>
      <c r="J64" s="256">
        <f>E64/$E$55*100</f>
        <v>4.2188096075160635</v>
      </c>
      <c r="K64" s="5"/>
      <c r="L64" s="28" t="s">
        <v>93</v>
      </c>
      <c r="M64" s="18">
        <v>6827</v>
      </c>
      <c r="N64" s="18">
        <v>6282</v>
      </c>
      <c r="O64" s="18">
        <v>264</v>
      </c>
      <c r="P64" s="18">
        <v>28</v>
      </c>
      <c r="Q64" s="18">
        <v>65</v>
      </c>
      <c r="R64" s="20">
        <v>187</v>
      </c>
    </row>
    <row r="65" spans="1:18" ht="15" customHeight="1">
      <c r="A65" s="5"/>
      <c r="B65" s="28" t="s">
        <v>90</v>
      </c>
      <c r="C65" s="247">
        <v>71398</v>
      </c>
      <c r="D65" s="247">
        <v>63538</v>
      </c>
      <c r="E65" s="247">
        <v>54361</v>
      </c>
      <c r="F65" s="257">
        <f>E65-D65</f>
        <v>-9177</v>
      </c>
      <c r="G65" s="255">
        <f t="shared" si="1"/>
        <v>-14.443325254178601</v>
      </c>
      <c r="H65" s="256">
        <f>C65/$C$55*100</f>
        <v>26.949149983392218</v>
      </c>
      <c r="I65" s="256">
        <f>D65/$D$55*100</f>
        <v>23.147318338470058</v>
      </c>
      <c r="J65" s="256">
        <f>E65/$E$55*100</f>
        <v>20.33144583990964</v>
      </c>
      <c r="K65" s="5"/>
      <c r="L65" s="28" t="s">
        <v>95</v>
      </c>
      <c r="M65" s="18">
        <v>69909</v>
      </c>
      <c r="N65" s="18">
        <v>51587</v>
      </c>
      <c r="O65" s="18">
        <v>2768</v>
      </c>
      <c r="P65" s="18">
        <v>2082</v>
      </c>
      <c r="Q65" s="18">
        <v>3838</v>
      </c>
      <c r="R65" s="20">
        <v>9632</v>
      </c>
    </row>
    <row r="66" spans="1:18" ht="15" customHeight="1">
      <c r="A66" s="5"/>
      <c r="B66" s="28"/>
      <c r="C66" s="249"/>
      <c r="D66" s="249"/>
      <c r="E66" s="249"/>
      <c r="F66" s="258"/>
      <c r="G66" s="259"/>
      <c r="H66" s="256"/>
      <c r="I66" s="256"/>
      <c r="J66" s="256"/>
      <c r="K66" s="5"/>
      <c r="L66" s="28" t="s">
        <v>96</v>
      </c>
      <c r="M66" s="18">
        <v>8811</v>
      </c>
      <c r="N66" s="18">
        <v>8451</v>
      </c>
      <c r="O66" s="18">
        <v>66</v>
      </c>
      <c r="P66" s="18">
        <v>32</v>
      </c>
      <c r="Q66" s="18">
        <v>179</v>
      </c>
      <c r="R66" s="20">
        <v>82</v>
      </c>
    </row>
    <row r="67" spans="1:18" ht="15" customHeight="1">
      <c r="A67" s="365" t="s">
        <v>94</v>
      </c>
      <c r="B67" s="366"/>
      <c r="C67" s="247">
        <f>SUM(C68:C74)</f>
        <v>166920</v>
      </c>
      <c r="D67" s="247">
        <f>SUM(D68:D74)</f>
        <v>184550</v>
      </c>
      <c r="E67" s="247">
        <f>SUM(E68:E74)</f>
        <v>190580</v>
      </c>
      <c r="F67" s="247">
        <f>SUM(F68:F74)</f>
        <v>6030</v>
      </c>
      <c r="G67" s="255">
        <f t="shared" si="1"/>
        <v>3.267407206719046</v>
      </c>
      <c r="H67" s="256">
        <f aca="true" t="shared" si="26" ref="H67:H74">C67/$C$55*100</f>
        <v>63.003895280369605</v>
      </c>
      <c r="I67" s="256">
        <f aca="true" t="shared" si="27" ref="I67:I74">D67/$D$55*100</f>
        <v>67.23279925972882</v>
      </c>
      <c r="J67" s="256">
        <f aca="true" t="shared" si="28" ref="J67:J74">E67/$E$55*100</f>
        <v>71.27843395393718</v>
      </c>
      <c r="K67" s="5"/>
      <c r="L67" s="28" t="s">
        <v>97</v>
      </c>
      <c r="M67" s="18">
        <v>1685</v>
      </c>
      <c r="N67" s="18">
        <v>999</v>
      </c>
      <c r="O67" s="18">
        <v>297</v>
      </c>
      <c r="P67" s="18">
        <v>28</v>
      </c>
      <c r="Q67" s="18">
        <v>137</v>
      </c>
      <c r="R67" s="20">
        <v>221</v>
      </c>
    </row>
    <row r="68" spans="1:18" ht="15" customHeight="1">
      <c r="A68" s="5"/>
      <c r="B68" s="28" t="s">
        <v>91</v>
      </c>
      <c r="C68" s="247">
        <v>303</v>
      </c>
      <c r="D68" s="247">
        <v>382</v>
      </c>
      <c r="E68" s="247">
        <v>413</v>
      </c>
      <c r="F68" s="257">
        <f aca="true" t="shared" si="29" ref="F68:F74">E68-D68</f>
        <v>31</v>
      </c>
      <c r="G68" s="255">
        <f t="shared" si="1"/>
        <v>8.115183246073299</v>
      </c>
      <c r="H68" s="256">
        <f t="shared" si="26"/>
        <v>0.11436724340972915</v>
      </c>
      <c r="I68" s="256">
        <f t="shared" si="27"/>
        <v>0.1391651547939117</v>
      </c>
      <c r="J68" s="256">
        <f t="shared" si="28"/>
        <v>0.15446528084256508</v>
      </c>
      <c r="K68" s="5"/>
      <c r="L68" s="28" t="s">
        <v>98</v>
      </c>
      <c r="M68" s="18">
        <v>98163</v>
      </c>
      <c r="N68" s="18">
        <v>85912</v>
      </c>
      <c r="O68" s="18">
        <v>1521</v>
      </c>
      <c r="P68" s="18">
        <v>1050</v>
      </c>
      <c r="Q68" s="18">
        <v>4619</v>
      </c>
      <c r="R68" s="18">
        <v>5057</v>
      </c>
    </row>
    <row r="69" spans="1:18" ht="15" customHeight="1">
      <c r="A69" s="5"/>
      <c r="B69" s="28" t="s">
        <v>93</v>
      </c>
      <c r="C69" s="247">
        <v>5129</v>
      </c>
      <c r="D69" s="247">
        <v>5931</v>
      </c>
      <c r="E69" s="247">
        <v>6827</v>
      </c>
      <c r="F69" s="257">
        <f t="shared" si="29"/>
        <v>896</v>
      </c>
      <c r="G69" s="255">
        <f t="shared" si="1"/>
        <v>15.107064575956835</v>
      </c>
      <c r="H69" s="256">
        <f t="shared" si="26"/>
        <v>1.935939245704623</v>
      </c>
      <c r="I69" s="256">
        <f t="shared" si="27"/>
        <v>2.1607029661850534</v>
      </c>
      <c r="J69" s="256">
        <f t="shared" si="28"/>
        <v>2.553352233201433</v>
      </c>
      <c r="K69" s="16"/>
      <c r="L69" s="55" t="s">
        <v>99</v>
      </c>
      <c r="M69" s="18">
        <v>4772</v>
      </c>
      <c r="N69" s="18">
        <v>4772</v>
      </c>
      <c r="O69" s="54" t="s">
        <v>92</v>
      </c>
      <c r="P69" s="54" t="s">
        <v>92</v>
      </c>
      <c r="Q69" s="54" t="s">
        <v>92</v>
      </c>
      <c r="R69" s="54" t="s">
        <v>92</v>
      </c>
    </row>
    <row r="70" spans="1:18" ht="15" customHeight="1">
      <c r="A70" s="5"/>
      <c r="B70" s="28" t="s">
        <v>95</v>
      </c>
      <c r="C70" s="247">
        <v>66654</v>
      </c>
      <c r="D70" s="247">
        <v>71271</v>
      </c>
      <c r="E70" s="247">
        <v>69909</v>
      </c>
      <c r="F70" s="257">
        <f t="shared" si="29"/>
        <v>-1362</v>
      </c>
      <c r="G70" s="255">
        <f t="shared" si="1"/>
        <v>-1.9110157006356023</v>
      </c>
      <c r="H70" s="256">
        <f t="shared" si="26"/>
        <v>25.15852885225111</v>
      </c>
      <c r="I70" s="256">
        <f t="shared" si="27"/>
        <v>25.964501956326913</v>
      </c>
      <c r="J70" s="256">
        <f t="shared" si="28"/>
        <v>26.146521352113517</v>
      </c>
      <c r="K70" s="5"/>
      <c r="L70" s="55"/>
      <c r="M70" s="18"/>
      <c r="N70" s="18"/>
      <c r="O70" s="54"/>
      <c r="P70" s="54"/>
      <c r="Q70" s="54"/>
      <c r="R70" s="54"/>
    </row>
    <row r="71" spans="1:18" ht="15" customHeight="1">
      <c r="A71" s="5"/>
      <c r="B71" s="28" t="s">
        <v>96</v>
      </c>
      <c r="C71" s="247">
        <v>9892</v>
      </c>
      <c r="D71" s="247">
        <v>9906</v>
      </c>
      <c r="E71" s="247">
        <v>8811</v>
      </c>
      <c r="F71" s="257">
        <f t="shared" si="29"/>
        <v>-1095</v>
      </c>
      <c r="G71" s="255">
        <f t="shared" si="1"/>
        <v>-11.053906723198063</v>
      </c>
      <c r="H71" s="256">
        <f t="shared" si="26"/>
        <v>3.733731920161851</v>
      </c>
      <c r="I71" s="256">
        <f t="shared" si="27"/>
        <v>3.608822050755208</v>
      </c>
      <c r="J71" s="256">
        <f t="shared" si="28"/>
        <v>3.295383993956032</v>
      </c>
      <c r="K71" s="5"/>
      <c r="L71" s="32" t="s">
        <v>100</v>
      </c>
      <c r="M71" s="33">
        <v>1767</v>
      </c>
      <c r="N71" s="33">
        <v>1538</v>
      </c>
      <c r="O71" s="33">
        <v>28</v>
      </c>
      <c r="P71" s="33">
        <v>19</v>
      </c>
      <c r="Q71" s="33">
        <v>86</v>
      </c>
      <c r="R71" s="33">
        <v>92</v>
      </c>
    </row>
    <row r="72" spans="1:18" ht="15" customHeight="1">
      <c r="A72" s="5"/>
      <c r="B72" s="28" t="s">
        <v>97</v>
      </c>
      <c r="C72" s="247">
        <v>1446</v>
      </c>
      <c r="D72" s="247">
        <v>1557</v>
      </c>
      <c r="E72" s="247">
        <v>1685</v>
      </c>
      <c r="F72" s="257">
        <f t="shared" si="29"/>
        <v>128</v>
      </c>
      <c r="G72" s="255">
        <f t="shared" si="1"/>
        <v>8.220937700706486</v>
      </c>
      <c r="H72" s="256">
        <f t="shared" si="26"/>
        <v>0.5457921913216777</v>
      </c>
      <c r="I72" s="256">
        <f t="shared" si="27"/>
        <v>0.5672255131259699</v>
      </c>
      <c r="J72" s="256">
        <f t="shared" si="28"/>
        <v>0.6302033855199085</v>
      </c>
      <c r="K72" s="5"/>
      <c r="L72" s="6" t="s">
        <v>103</v>
      </c>
      <c r="M72" s="5"/>
      <c r="N72" s="5"/>
      <c r="O72" s="5"/>
      <c r="P72" s="5"/>
      <c r="Q72" s="18"/>
      <c r="R72" s="20"/>
    </row>
    <row r="73" spans="1:18" ht="15" customHeight="1">
      <c r="A73" s="5"/>
      <c r="B73" s="28" t="s">
        <v>98</v>
      </c>
      <c r="C73" s="247">
        <v>79331</v>
      </c>
      <c r="D73" s="247">
        <v>90983</v>
      </c>
      <c r="E73" s="247">
        <v>98163</v>
      </c>
      <c r="F73" s="257">
        <f t="shared" si="29"/>
        <v>7180</v>
      </c>
      <c r="G73" s="255">
        <f t="shared" si="1"/>
        <v>7.891584142092478</v>
      </c>
      <c r="H73" s="256">
        <f t="shared" si="26"/>
        <v>29.943458042697102</v>
      </c>
      <c r="I73" s="256">
        <f t="shared" si="27"/>
        <v>33.14571538904311</v>
      </c>
      <c r="J73" s="256">
        <f t="shared" si="28"/>
        <v>36.713741799875834</v>
      </c>
      <c r="K73" s="5"/>
      <c r="L73" s="5" t="s">
        <v>104</v>
      </c>
      <c r="M73" s="5"/>
      <c r="N73" s="5"/>
      <c r="O73" s="5"/>
      <c r="P73" s="5"/>
      <c r="Q73" s="18"/>
      <c r="R73" s="20"/>
    </row>
    <row r="74" spans="1:18" ht="15" customHeight="1">
      <c r="A74" s="5"/>
      <c r="B74" s="55" t="s">
        <v>99</v>
      </c>
      <c r="C74" s="247">
        <v>4165</v>
      </c>
      <c r="D74" s="247">
        <v>4520</v>
      </c>
      <c r="E74" s="247">
        <v>4772</v>
      </c>
      <c r="F74" s="257">
        <f t="shared" si="29"/>
        <v>252</v>
      </c>
      <c r="G74" s="255">
        <f t="shared" si="1"/>
        <v>5.575221238938053</v>
      </c>
      <c r="H74" s="256">
        <f t="shared" si="26"/>
        <v>1.5720777848235046</v>
      </c>
      <c r="I74" s="256">
        <f t="shared" si="27"/>
        <v>1.646666229498641</v>
      </c>
      <c r="J74" s="256">
        <f t="shared" si="28"/>
        <v>1.784765908427895</v>
      </c>
      <c r="K74" s="5"/>
      <c r="L74" s="6" t="s">
        <v>105</v>
      </c>
      <c r="M74" s="5"/>
      <c r="N74" s="5"/>
      <c r="O74" s="5"/>
      <c r="P74" s="5"/>
      <c r="Q74" s="5"/>
      <c r="R74" s="5"/>
    </row>
    <row r="75" spans="1:11" ht="15" customHeight="1">
      <c r="A75" s="5"/>
      <c r="B75" s="28"/>
      <c r="C75" s="249"/>
      <c r="D75" s="249"/>
      <c r="E75" s="249"/>
      <c r="F75" s="258"/>
      <c r="G75" s="259"/>
      <c r="H75" s="256"/>
      <c r="I75" s="256"/>
      <c r="J75" s="256"/>
      <c r="K75" s="5"/>
    </row>
    <row r="76" spans="1:11" ht="15" customHeight="1">
      <c r="A76" s="367" t="s">
        <v>101</v>
      </c>
      <c r="B76" s="368"/>
      <c r="C76" s="247">
        <v>375</v>
      </c>
      <c r="D76" s="247">
        <v>508</v>
      </c>
      <c r="E76" s="247">
        <v>1767</v>
      </c>
      <c r="F76" s="261">
        <f>E76-D76</f>
        <v>1259</v>
      </c>
      <c r="G76" s="262">
        <f t="shared" si="1"/>
        <v>247.83464566929135</v>
      </c>
      <c r="H76" s="263">
        <f>C76/$C$55*100</f>
        <v>0.14154361808134794</v>
      </c>
      <c r="I76" s="263">
        <f>D76/$D$55*100</f>
        <v>0.18506779747462604</v>
      </c>
      <c r="J76" s="263">
        <f>E76/$E$55*100</f>
        <v>0.6608720369220642</v>
      </c>
      <c r="K76" s="5"/>
    </row>
    <row r="77" spans="1:18" ht="15" customHeight="1">
      <c r="A77" s="5" t="s">
        <v>64</v>
      </c>
      <c r="B77" s="5"/>
      <c r="C77" s="60"/>
      <c r="D77" s="60"/>
      <c r="E77" s="60"/>
      <c r="F77" s="61"/>
      <c r="G77" s="61"/>
      <c r="H77" s="5"/>
      <c r="I77" s="5"/>
      <c r="J77" s="5"/>
      <c r="K77" s="5"/>
      <c r="L77" s="5"/>
      <c r="M77" s="5"/>
      <c r="N77" s="5"/>
      <c r="O77" s="5"/>
      <c r="P77" s="5"/>
      <c r="Q77" s="18"/>
      <c r="R77" s="20"/>
    </row>
    <row r="78" spans="6:18" ht="14.25">
      <c r="F78" s="7"/>
      <c r="G78" s="7"/>
      <c r="L78" s="5"/>
      <c r="M78" s="5"/>
      <c r="N78" s="5"/>
      <c r="O78" s="5"/>
      <c r="P78" s="5"/>
      <c r="Q78" s="18"/>
      <c r="R78" s="20"/>
    </row>
    <row r="79" spans="6:18" ht="14.25">
      <c r="F79" s="7"/>
      <c r="G79" s="7"/>
      <c r="L79" s="5"/>
      <c r="M79" s="5"/>
      <c r="N79" s="5"/>
      <c r="O79" s="5"/>
      <c r="P79" s="5"/>
      <c r="Q79" s="18"/>
      <c r="R79" s="20"/>
    </row>
    <row r="80" spans="6:18" ht="14.25">
      <c r="F80" s="7"/>
      <c r="G80" s="7"/>
      <c r="L80" s="5"/>
      <c r="M80" s="5"/>
      <c r="N80" s="5"/>
      <c r="O80" s="5"/>
      <c r="P80" s="5"/>
      <c r="Q80" s="18"/>
      <c r="R80" s="18"/>
    </row>
    <row r="81" spans="6:7" ht="14.25">
      <c r="F81" s="7"/>
      <c r="G81" s="7"/>
    </row>
  </sheetData>
  <sheetProtection/>
  <mergeCells count="28">
    <mergeCell ref="A3:J3"/>
    <mergeCell ref="A4:J4"/>
    <mergeCell ref="A9:B9"/>
    <mergeCell ref="A6:B8"/>
    <mergeCell ref="C6:E7"/>
    <mergeCell ref="H6:J7"/>
    <mergeCell ref="F6:G7"/>
    <mergeCell ref="A11:B11"/>
    <mergeCell ref="A16:B16"/>
    <mergeCell ref="A57:B57"/>
    <mergeCell ref="A62:B62"/>
    <mergeCell ref="A21:B21"/>
    <mergeCell ref="A55:B55"/>
    <mergeCell ref="A30:B30"/>
    <mergeCell ref="A67:B67"/>
    <mergeCell ref="A76:B76"/>
    <mergeCell ref="A34:B34"/>
    <mergeCell ref="A39:B39"/>
    <mergeCell ref="A44:B44"/>
    <mergeCell ref="A53:B53"/>
    <mergeCell ref="L3:R3"/>
    <mergeCell ref="N6:N7"/>
    <mergeCell ref="M6:M7"/>
    <mergeCell ref="L6:L8"/>
    <mergeCell ref="R6:R7"/>
    <mergeCell ref="Q6:Q7"/>
    <mergeCell ref="P6:P7"/>
    <mergeCell ref="O6:O7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6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2.69921875" style="64" customWidth="1"/>
    <col min="2" max="2" width="10.59765625" style="64" customWidth="1"/>
    <col min="3" max="3" width="11.19921875" style="64" customWidth="1"/>
    <col min="4" max="13" width="9.09765625" style="64" customWidth="1"/>
    <col min="14" max="14" width="10.59765625" style="64" customWidth="1"/>
    <col min="15" max="15" width="4.09765625" style="64" customWidth="1"/>
    <col min="16" max="16" width="20.69921875" style="64" customWidth="1"/>
    <col min="17" max="18" width="12.19921875" style="64" customWidth="1"/>
    <col min="19" max="19" width="4.3984375" style="64" customWidth="1"/>
    <col min="20" max="20" width="20.19921875" style="64" customWidth="1"/>
    <col min="21" max="22" width="11.09765625" style="64" customWidth="1"/>
    <col min="23" max="29" width="9.19921875" style="64" customWidth="1"/>
    <col min="30" max="31" width="13.3984375" style="64" customWidth="1"/>
    <col min="32" max="16384" width="10.59765625" style="64" customWidth="1"/>
  </cols>
  <sheetData>
    <row r="1" spans="1:24" s="63" customFormat="1" ht="19.5" customHeight="1">
      <c r="A1" s="62" t="s">
        <v>200</v>
      </c>
      <c r="X1" s="62" t="s">
        <v>522</v>
      </c>
    </row>
    <row r="2" spans="1:22" ht="19.5" customHeight="1">
      <c r="A2" s="328" t="s">
        <v>201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O2" s="328" t="s">
        <v>202</v>
      </c>
      <c r="P2" s="328"/>
      <c r="Q2" s="328"/>
      <c r="R2" s="328"/>
      <c r="S2" s="328"/>
      <c r="T2" s="328"/>
      <c r="U2" s="328"/>
      <c r="V2" s="328"/>
    </row>
    <row r="3" spans="1:13" ht="19.5" customHeight="1">
      <c r="A3" s="371" t="s">
        <v>203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</row>
    <row r="4" spans="1:13" ht="18" customHeight="1" thickBot="1">
      <c r="A4" s="37"/>
      <c r="B4" s="37"/>
      <c r="C4" s="37"/>
      <c r="D4" s="37"/>
      <c r="E4" s="37"/>
      <c r="F4" s="37"/>
      <c r="G4" s="37"/>
      <c r="H4" s="37"/>
      <c r="I4" s="37"/>
      <c r="J4" s="65"/>
      <c r="K4" s="65"/>
      <c r="L4" s="65"/>
      <c r="M4" s="65"/>
    </row>
    <row r="5" spans="1:22" ht="18.75" customHeight="1">
      <c r="A5" s="397" t="s">
        <v>112</v>
      </c>
      <c r="B5" s="398"/>
      <c r="C5" s="341" t="s">
        <v>113</v>
      </c>
      <c r="D5" s="342"/>
      <c r="E5" s="342"/>
      <c r="F5" s="343"/>
      <c r="G5" s="400" t="s">
        <v>114</v>
      </c>
      <c r="H5" s="401"/>
      <c r="I5" s="402"/>
      <c r="J5" s="341" t="s">
        <v>115</v>
      </c>
      <c r="K5" s="342"/>
      <c r="L5" s="342"/>
      <c r="M5" s="342"/>
      <c r="N5" s="6"/>
      <c r="O5" s="329" t="s">
        <v>521</v>
      </c>
      <c r="P5" s="330"/>
      <c r="Q5" s="359" t="s">
        <v>204</v>
      </c>
      <c r="R5" s="335" t="s">
        <v>205</v>
      </c>
      <c r="S5" s="416" t="s">
        <v>116</v>
      </c>
      <c r="T5" s="330"/>
      <c r="U5" s="359" t="s">
        <v>206</v>
      </c>
      <c r="V5" s="335" t="s">
        <v>207</v>
      </c>
    </row>
    <row r="6" spans="1:22" ht="30.75" customHeight="1">
      <c r="A6" s="409"/>
      <c r="B6" s="366"/>
      <c r="C6" s="410" t="s">
        <v>117</v>
      </c>
      <c r="D6" s="344" t="s">
        <v>118</v>
      </c>
      <c r="E6" s="345"/>
      <c r="F6" s="346"/>
      <c r="G6" s="405" t="s">
        <v>117</v>
      </c>
      <c r="H6" s="407" t="s">
        <v>119</v>
      </c>
      <c r="I6" s="352"/>
      <c r="J6" s="407" t="s">
        <v>120</v>
      </c>
      <c r="K6" s="352"/>
      <c r="L6" s="407" t="s">
        <v>121</v>
      </c>
      <c r="M6" s="408"/>
      <c r="N6" s="6"/>
      <c r="O6" s="333"/>
      <c r="P6" s="334"/>
      <c r="Q6" s="340"/>
      <c r="R6" s="411"/>
      <c r="S6" s="417"/>
      <c r="T6" s="334"/>
      <c r="U6" s="340"/>
      <c r="V6" s="411"/>
    </row>
    <row r="7" spans="1:22" ht="18.75" customHeight="1">
      <c r="A7" s="399"/>
      <c r="B7" s="368"/>
      <c r="C7" s="406"/>
      <c r="D7" s="17" t="s">
        <v>122</v>
      </c>
      <c r="E7" s="67" t="s">
        <v>123</v>
      </c>
      <c r="F7" s="17" t="s">
        <v>102</v>
      </c>
      <c r="G7" s="406"/>
      <c r="H7" s="338"/>
      <c r="I7" s="340"/>
      <c r="J7" s="338"/>
      <c r="K7" s="340"/>
      <c r="L7" s="338"/>
      <c r="M7" s="339"/>
      <c r="N7" s="6"/>
      <c r="O7" s="68"/>
      <c r="P7" s="69"/>
      <c r="Q7" s="70" t="s">
        <v>124</v>
      </c>
      <c r="R7" s="71" t="s">
        <v>125</v>
      </c>
      <c r="S7" s="209"/>
      <c r="T7" s="72"/>
      <c r="U7" s="70" t="s">
        <v>124</v>
      </c>
      <c r="V7" s="71" t="s">
        <v>125</v>
      </c>
    </row>
    <row r="8" spans="1:22" ht="18.75" customHeight="1">
      <c r="A8" s="351" t="s">
        <v>499</v>
      </c>
      <c r="B8" s="396"/>
      <c r="C8" s="246">
        <f>SUM(G8,K8,C37,E37,G37,K37)</f>
        <v>761</v>
      </c>
      <c r="D8" s="243">
        <f>SUM(E8:F8)</f>
        <v>90060</v>
      </c>
      <c r="E8" s="243">
        <v>57728</v>
      </c>
      <c r="F8" s="243">
        <v>32332</v>
      </c>
      <c r="G8" s="243">
        <v>276</v>
      </c>
      <c r="H8" s="249"/>
      <c r="I8" s="243">
        <v>3738</v>
      </c>
      <c r="J8" s="249"/>
      <c r="K8" s="243">
        <v>252</v>
      </c>
      <c r="L8" s="249"/>
      <c r="M8" s="243">
        <v>14687</v>
      </c>
      <c r="N8" s="6"/>
      <c r="O8" s="10"/>
      <c r="P8" s="40" t="s">
        <v>520</v>
      </c>
      <c r="Q8" s="75">
        <v>741</v>
      </c>
      <c r="R8" s="75">
        <v>3795</v>
      </c>
      <c r="S8" s="412" t="s">
        <v>126</v>
      </c>
      <c r="T8" s="386"/>
      <c r="U8" s="64">
        <v>9</v>
      </c>
      <c r="V8" s="64">
        <v>31</v>
      </c>
    </row>
    <row r="9" spans="1:22" ht="18.75" customHeight="1">
      <c r="A9" s="383" t="s">
        <v>500</v>
      </c>
      <c r="B9" s="384"/>
      <c r="C9" s="246">
        <f>SUM(G9,K9,C38,E38,G38,K38)</f>
        <v>749</v>
      </c>
      <c r="D9" s="243">
        <f>SUM(E9:F9)</f>
        <v>87344</v>
      </c>
      <c r="E9" s="243">
        <v>56341</v>
      </c>
      <c r="F9" s="243">
        <v>31003</v>
      </c>
      <c r="G9" s="243">
        <v>276</v>
      </c>
      <c r="H9" s="249"/>
      <c r="I9" s="243">
        <v>3559</v>
      </c>
      <c r="J9" s="249"/>
      <c r="K9" s="243">
        <v>250</v>
      </c>
      <c r="L9" s="249"/>
      <c r="M9" s="243">
        <v>14375</v>
      </c>
      <c r="N9" s="6"/>
      <c r="O9" s="76"/>
      <c r="P9" s="78" t="s">
        <v>127</v>
      </c>
      <c r="Q9" s="75">
        <v>1099</v>
      </c>
      <c r="R9" s="75">
        <v>6192</v>
      </c>
      <c r="S9" s="413" t="s">
        <v>128</v>
      </c>
      <c r="T9" s="414"/>
      <c r="U9" s="64">
        <v>2</v>
      </c>
      <c r="V9" s="64">
        <v>5</v>
      </c>
    </row>
    <row r="10" spans="1:22" ht="18.75" customHeight="1">
      <c r="A10" s="383" t="s">
        <v>501</v>
      </c>
      <c r="B10" s="384"/>
      <c r="C10" s="246">
        <f>SUM(G10,K10,C39,E39,G39,K39)</f>
        <v>736</v>
      </c>
      <c r="D10" s="243">
        <f>SUM(E10:F10)</f>
        <v>85550</v>
      </c>
      <c r="E10" s="243">
        <v>54973</v>
      </c>
      <c r="F10" s="243">
        <v>30577</v>
      </c>
      <c r="G10" s="243">
        <v>279</v>
      </c>
      <c r="H10" s="249"/>
      <c r="I10" s="243">
        <v>3658</v>
      </c>
      <c r="J10" s="249"/>
      <c r="K10" s="243">
        <v>244</v>
      </c>
      <c r="L10" s="249"/>
      <c r="M10" s="243">
        <v>14311</v>
      </c>
      <c r="N10" s="6"/>
      <c r="O10" s="76"/>
      <c r="P10" s="78" t="s">
        <v>129</v>
      </c>
      <c r="Q10" s="75">
        <v>1005</v>
      </c>
      <c r="R10" s="75">
        <v>6303</v>
      </c>
      <c r="S10" s="412" t="s">
        <v>130</v>
      </c>
      <c r="T10" s="386"/>
      <c r="U10" s="64">
        <v>137</v>
      </c>
      <c r="V10" s="64">
        <v>518</v>
      </c>
    </row>
    <row r="11" spans="1:22" ht="18.75" customHeight="1">
      <c r="A11" s="383" t="s">
        <v>502</v>
      </c>
      <c r="B11" s="384"/>
      <c r="C11" s="246">
        <f>SUM(G11,K11,C40,E40,G40,K40)</f>
        <v>709</v>
      </c>
      <c r="D11" s="243">
        <f>SUM(I11,M11,D40,F40,I40,M40)</f>
        <v>82570</v>
      </c>
      <c r="E11" s="267" t="s">
        <v>132</v>
      </c>
      <c r="F11" s="267" t="s">
        <v>132</v>
      </c>
      <c r="G11" s="243">
        <v>269</v>
      </c>
      <c r="H11" s="243"/>
      <c r="I11" s="243">
        <v>3508</v>
      </c>
      <c r="J11" s="243"/>
      <c r="K11" s="243">
        <v>234</v>
      </c>
      <c r="L11" s="243"/>
      <c r="M11" s="243">
        <v>13374</v>
      </c>
      <c r="N11" s="6"/>
      <c r="O11" s="76"/>
      <c r="P11" s="78" t="s">
        <v>131</v>
      </c>
      <c r="Q11" s="75">
        <v>805</v>
      </c>
      <c r="R11" s="75">
        <v>3783</v>
      </c>
      <c r="S11" s="412" t="s">
        <v>133</v>
      </c>
      <c r="T11" s="386"/>
      <c r="U11" s="279">
        <f>SUM(U12:U25)</f>
        <v>160</v>
      </c>
      <c r="V11" s="279">
        <f>SUM(V12:V25)</f>
        <v>969</v>
      </c>
    </row>
    <row r="12" spans="1:22" ht="18.75" customHeight="1">
      <c r="A12" s="355" t="s">
        <v>503</v>
      </c>
      <c r="B12" s="395"/>
      <c r="C12" s="217">
        <f>SUM(C14:C32)</f>
        <v>699</v>
      </c>
      <c r="D12" s="46">
        <f>SUM(D14:D32)</f>
        <v>83336</v>
      </c>
      <c r="E12" s="275" t="s">
        <v>132</v>
      </c>
      <c r="F12" s="275" t="s">
        <v>132</v>
      </c>
      <c r="G12" s="46">
        <f>SUM(G14:G32)</f>
        <v>272</v>
      </c>
      <c r="H12" s="46"/>
      <c r="I12" s="46">
        <f>SUM(I14:I32)</f>
        <v>3535</v>
      </c>
      <c r="J12" s="46"/>
      <c r="K12" s="46">
        <f>SUM(K14:K32)</f>
        <v>229</v>
      </c>
      <c r="L12" s="46"/>
      <c r="M12" s="46">
        <f>SUM(M14:M32)</f>
        <v>12657</v>
      </c>
      <c r="N12" s="6"/>
      <c r="O12" s="79"/>
      <c r="P12" s="215" t="s">
        <v>134</v>
      </c>
      <c r="Q12" s="278">
        <f>SUM(Q15:Q28)</f>
        <v>667</v>
      </c>
      <c r="R12" s="278">
        <f>SUM(R15:R28)</f>
        <v>3344</v>
      </c>
      <c r="S12" s="210"/>
      <c r="T12" s="28" t="s">
        <v>135</v>
      </c>
      <c r="U12" s="64">
        <v>13</v>
      </c>
      <c r="V12" s="64">
        <v>51</v>
      </c>
    </row>
    <row r="13" spans="1:22" ht="18.75" customHeight="1">
      <c r="A13" s="37"/>
      <c r="B13" s="37"/>
      <c r="C13" s="268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6"/>
      <c r="O13" s="82"/>
      <c r="P13" s="83"/>
      <c r="S13" s="210"/>
      <c r="T13" s="28" t="s">
        <v>136</v>
      </c>
      <c r="U13" s="64">
        <v>32</v>
      </c>
      <c r="V13" s="64">
        <v>154</v>
      </c>
    </row>
    <row r="14" spans="1:22" ht="18.75" customHeight="1">
      <c r="A14" s="365" t="s">
        <v>137</v>
      </c>
      <c r="B14" s="365"/>
      <c r="C14" s="246">
        <f aca="true" t="shared" si="0" ref="C14:C32">SUM(G14,K14,C43,E43,G43,K43)</f>
        <v>0</v>
      </c>
      <c r="D14" s="243">
        <f aca="true" t="shared" si="1" ref="D14:D32">SUM(I14,M14,D43,F43,I43,M43)</f>
        <v>0</v>
      </c>
      <c r="E14" s="270" t="s">
        <v>132</v>
      </c>
      <c r="F14" s="270" t="s">
        <v>132</v>
      </c>
      <c r="G14" s="270" t="s">
        <v>132</v>
      </c>
      <c r="H14" s="269"/>
      <c r="I14" s="270" t="s">
        <v>132</v>
      </c>
      <c r="J14" s="269"/>
      <c r="K14" s="270" t="s">
        <v>132</v>
      </c>
      <c r="L14" s="270"/>
      <c r="M14" s="270" t="s">
        <v>132</v>
      </c>
      <c r="N14" s="6"/>
      <c r="O14" s="82"/>
      <c r="P14" s="21"/>
      <c r="S14" s="210"/>
      <c r="T14" s="28" t="s">
        <v>138</v>
      </c>
      <c r="U14" s="64">
        <v>13</v>
      </c>
      <c r="V14" s="64">
        <v>204</v>
      </c>
    </row>
    <row r="15" spans="1:22" ht="18.75" customHeight="1">
      <c r="A15" s="365" t="s">
        <v>139</v>
      </c>
      <c r="B15" s="365"/>
      <c r="C15" s="246">
        <f t="shared" si="0"/>
        <v>2</v>
      </c>
      <c r="D15" s="243">
        <f t="shared" si="1"/>
        <v>14</v>
      </c>
      <c r="E15" s="270" t="s">
        <v>132</v>
      </c>
      <c r="F15" s="270" t="s">
        <v>132</v>
      </c>
      <c r="G15" s="270">
        <v>2</v>
      </c>
      <c r="H15" s="269"/>
      <c r="I15" s="270">
        <v>14</v>
      </c>
      <c r="J15" s="269"/>
      <c r="K15" s="270" t="s">
        <v>132</v>
      </c>
      <c r="L15" s="270"/>
      <c r="M15" s="270" t="s">
        <v>132</v>
      </c>
      <c r="N15" s="6"/>
      <c r="O15" s="82"/>
      <c r="P15" s="85" t="s">
        <v>509</v>
      </c>
      <c r="Q15" s="75">
        <v>121</v>
      </c>
      <c r="R15" s="75">
        <v>571</v>
      </c>
      <c r="S15" s="211"/>
      <c r="T15" s="28" t="s">
        <v>140</v>
      </c>
      <c r="U15" s="64">
        <v>11</v>
      </c>
      <c r="V15" s="64">
        <v>36</v>
      </c>
    </row>
    <row r="16" spans="1:22" ht="25.5" customHeight="1">
      <c r="A16" s="365" t="s">
        <v>141</v>
      </c>
      <c r="B16" s="365"/>
      <c r="C16" s="246">
        <f t="shared" si="0"/>
        <v>1</v>
      </c>
      <c r="D16" s="243">
        <f t="shared" si="1"/>
        <v>99</v>
      </c>
      <c r="E16" s="270" t="s">
        <v>132</v>
      </c>
      <c r="F16" s="270" t="s">
        <v>132</v>
      </c>
      <c r="G16" s="270" t="s">
        <v>132</v>
      </c>
      <c r="H16" s="269"/>
      <c r="I16" s="270" t="s">
        <v>132</v>
      </c>
      <c r="J16" s="269"/>
      <c r="K16" s="270">
        <v>1</v>
      </c>
      <c r="L16" s="270"/>
      <c r="M16" s="270">
        <v>99</v>
      </c>
      <c r="N16" s="6"/>
      <c r="O16" s="82"/>
      <c r="P16" s="214" t="s">
        <v>510</v>
      </c>
      <c r="Q16" s="75">
        <v>56</v>
      </c>
      <c r="R16" s="75">
        <v>263</v>
      </c>
      <c r="S16" s="212"/>
      <c r="T16" s="53" t="s">
        <v>142</v>
      </c>
      <c r="U16" s="64">
        <v>8</v>
      </c>
      <c r="V16" s="64">
        <v>19</v>
      </c>
    </row>
    <row r="17" spans="1:22" ht="18.75" customHeight="1">
      <c r="A17" s="365" t="s">
        <v>128</v>
      </c>
      <c r="B17" s="365"/>
      <c r="C17" s="246">
        <f t="shared" si="0"/>
        <v>0</v>
      </c>
      <c r="D17" s="243">
        <f t="shared" si="1"/>
        <v>0</v>
      </c>
      <c r="E17" s="270" t="s">
        <v>132</v>
      </c>
      <c r="F17" s="270" t="s">
        <v>132</v>
      </c>
      <c r="G17" s="270" t="s">
        <v>132</v>
      </c>
      <c r="H17" s="269"/>
      <c r="I17" s="270" t="s">
        <v>132</v>
      </c>
      <c r="J17" s="269"/>
      <c r="K17" s="270" t="s">
        <v>132</v>
      </c>
      <c r="L17" s="270"/>
      <c r="M17" s="270" t="s">
        <v>132</v>
      </c>
      <c r="N17" s="6"/>
      <c r="O17" s="35"/>
      <c r="P17" s="214" t="s">
        <v>511</v>
      </c>
      <c r="Q17" s="75">
        <v>55</v>
      </c>
      <c r="R17" s="75">
        <v>228</v>
      </c>
      <c r="S17" s="212"/>
      <c r="T17" s="53" t="s">
        <v>143</v>
      </c>
      <c r="U17" s="64">
        <v>6</v>
      </c>
      <c r="V17" s="64">
        <v>28</v>
      </c>
    </row>
    <row r="18" spans="1:22" ht="18.75" customHeight="1">
      <c r="A18" s="365" t="s">
        <v>208</v>
      </c>
      <c r="B18" s="365"/>
      <c r="C18" s="246">
        <f t="shared" si="0"/>
        <v>24</v>
      </c>
      <c r="D18" s="243">
        <f t="shared" si="1"/>
        <v>5947</v>
      </c>
      <c r="E18" s="270" t="s">
        <v>132</v>
      </c>
      <c r="F18" s="270" t="s">
        <v>132</v>
      </c>
      <c r="G18" s="271">
        <v>6</v>
      </c>
      <c r="H18" s="269"/>
      <c r="I18" s="271">
        <v>51</v>
      </c>
      <c r="J18" s="269"/>
      <c r="K18" s="271">
        <v>11</v>
      </c>
      <c r="L18" s="269"/>
      <c r="M18" s="271">
        <v>602</v>
      </c>
      <c r="N18" s="6"/>
      <c r="P18" s="214" t="s">
        <v>512</v>
      </c>
      <c r="Q18" s="75">
        <v>50</v>
      </c>
      <c r="R18" s="75">
        <v>303</v>
      </c>
      <c r="S18" s="211"/>
      <c r="T18" s="28" t="s">
        <v>144</v>
      </c>
      <c r="U18" s="64">
        <v>6</v>
      </c>
      <c r="V18" s="64">
        <v>20</v>
      </c>
    </row>
    <row r="19" spans="1:22" ht="18.75" customHeight="1">
      <c r="A19" s="365" t="s">
        <v>177</v>
      </c>
      <c r="B19" s="365"/>
      <c r="C19" s="246">
        <f t="shared" si="0"/>
        <v>171</v>
      </c>
      <c r="D19" s="243">
        <f t="shared" si="1"/>
        <v>20336</v>
      </c>
      <c r="E19" s="270" t="s">
        <v>132</v>
      </c>
      <c r="F19" s="270" t="s">
        <v>132</v>
      </c>
      <c r="G19" s="271">
        <v>68</v>
      </c>
      <c r="H19" s="269"/>
      <c r="I19" s="271">
        <v>847</v>
      </c>
      <c r="J19" s="269"/>
      <c r="K19" s="271">
        <v>56</v>
      </c>
      <c r="L19" s="269"/>
      <c r="M19" s="271">
        <v>2739</v>
      </c>
      <c r="N19" s="6"/>
      <c r="P19" s="78"/>
      <c r="Q19" s="87"/>
      <c r="R19" s="87"/>
      <c r="S19" s="211"/>
      <c r="T19" s="53" t="s">
        <v>145</v>
      </c>
      <c r="U19" s="64">
        <v>1</v>
      </c>
      <c r="V19" s="64">
        <v>6</v>
      </c>
    </row>
    <row r="20" spans="1:22" ht="18.75" customHeight="1">
      <c r="A20" s="381" t="s">
        <v>209</v>
      </c>
      <c r="B20" s="381"/>
      <c r="C20" s="246">
        <f t="shared" si="0"/>
        <v>12</v>
      </c>
      <c r="D20" s="243">
        <f t="shared" si="1"/>
        <v>2028</v>
      </c>
      <c r="E20" s="270" t="s">
        <v>132</v>
      </c>
      <c r="F20" s="270" t="s">
        <v>132</v>
      </c>
      <c r="G20" s="271">
        <v>3</v>
      </c>
      <c r="H20" s="269"/>
      <c r="I20" s="271">
        <v>59</v>
      </c>
      <c r="J20" s="269"/>
      <c r="K20" s="271">
        <v>3</v>
      </c>
      <c r="L20" s="269"/>
      <c r="M20" s="271">
        <v>218</v>
      </c>
      <c r="N20" s="6"/>
      <c r="P20" s="214" t="s">
        <v>513</v>
      </c>
      <c r="Q20" s="75">
        <v>42</v>
      </c>
      <c r="R20" s="75">
        <v>200</v>
      </c>
      <c r="S20" s="211"/>
      <c r="T20" s="53" t="s">
        <v>146</v>
      </c>
      <c r="U20" s="64">
        <v>1</v>
      </c>
      <c r="V20" s="64">
        <v>2</v>
      </c>
    </row>
    <row r="21" spans="1:22" ht="18.75" customHeight="1">
      <c r="A21" s="365" t="s">
        <v>147</v>
      </c>
      <c r="B21" s="365"/>
      <c r="C21" s="246">
        <f t="shared" si="0"/>
        <v>31</v>
      </c>
      <c r="D21" s="243">
        <f t="shared" si="1"/>
        <v>4166</v>
      </c>
      <c r="E21" s="270" t="s">
        <v>132</v>
      </c>
      <c r="F21" s="270" t="s">
        <v>132</v>
      </c>
      <c r="G21" s="271">
        <v>12</v>
      </c>
      <c r="H21" s="269"/>
      <c r="I21" s="271">
        <v>203</v>
      </c>
      <c r="J21" s="269"/>
      <c r="K21" s="271">
        <v>9</v>
      </c>
      <c r="L21" s="269"/>
      <c r="M21" s="271">
        <v>466</v>
      </c>
      <c r="N21" s="6"/>
      <c r="P21" s="214" t="s">
        <v>514</v>
      </c>
      <c r="Q21" s="75">
        <v>36</v>
      </c>
      <c r="R21" s="75">
        <v>154</v>
      </c>
      <c r="S21" s="211"/>
      <c r="T21" s="28" t="s">
        <v>148</v>
      </c>
      <c r="U21" s="64">
        <v>11</v>
      </c>
      <c r="V21" s="64">
        <v>35</v>
      </c>
    </row>
    <row r="22" spans="1:22" ht="18.75" customHeight="1">
      <c r="A22" s="382" t="s">
        <v>149</v>
      </c>
      <c r="B22" s="382"/>
      <c r="C22" s="246">
        <f t="shared" si="0"/>
        <v>83</v>
      </c>
      <c r="D22" s="243">
        <f t="shared" si="1"/>
        <v>4620</v>
      </c>
      <c r="E22" s="270" t="s">
        <v>132</v>
      </c>
      <c r="F22" s="270" t="s">
        <v>132</v>
      </c>
      <c r="G22" s="271">
        <v>43</v>
      </c>
      <c r="H22" s="269"/>
      <c r="I22" s="271">
        <v>539</v>
      </c>
      <c r="J22" s="269"/>
      <c r="K22" s="271">
        <v>30</v>
      </c>
      <c r="L22" s="269"/>
      <c r="M22" s="271">
        <v>1563</v>
      </c>
      <c r="N22" s="6"/>
      <c r="P22" s="214" t="s">
        <v>515</v>
      </c>
      <c r="Q22" s="75">
        <v>49</v>
      </c>
      <c r="R22" s="75">
        <v>196</v>
      </c>
      <c r="S22" s="211"/>
      <c r="T22" s="28" t="s">
        <v>150</v>
      </c>
      <c r="U22" s="64">
        <v>14</v>
      </c>
      <c r="V22" s="64">
        <v>62</v>
      </c>
    </row>
    <row r="23" spans="1:22" ht="18.75" customHeight="1">
      <c r="A23" s="365" t="s">
        <v>151</v>
      </c>
      <c r="B23" s="365"/>
      <c r="C23" s="246">
        <f t="shared" si="0"/>
        <v>96</v>
      </c>
      <c r="D23" s="243">
        <f t="shared" si="1"/>
        <v>7309</v>
      </c>
      <c r="E23" s="270" t="s">
        <v>132</v>
      </c>
      <c r="F23" s="270" t="s">
        <v>132</v>
      </c>
      <c r="G23" s="271">
        <v>39</v>
      </c>
      <c r="H23" s="269"/>
      <c r="I23" s="271">
        <v>539</v>
      </c>
      <c r="J23" s="269"/>
      <c r="K23" s="271">
        <v>37</v>
      </c>
      <c r="L23" s="269"/>
      <c r="M23" s="271">
        <v>2208</v>
      </c>
      <c r="N23" s="6"/>
      <c r="P23" s="214" t="s">
        <v>516</v>
      </c>
      <c r="Q23" s="75">
        <v>58</v>
      </c>
      <c r="R23" s="75">
        <v>364</v>
      </c>
      <c r="S23" s="211"/>
      <c r="T23" s="28" t="s">
        <v>152</v>
      </c>
      <c r="U23" s="64">
        <v>22</v>
      </c>
      <c r="V23" s="64">
        <v>238</v>
      </c>
    </row>
    <row r="24" spans="1:22" ht="18.75" customHeight="1">
      <c r="A24" s="365" t="s">
        <v>153</v>
      </c>
      <c r="B24" s="365"/>
      <c r="C24" s="246">
        <f t="shared" si="0"/>
        <v>54</v>
      </c>
      <c r="D24" s="243">
        <f t="shared" si="1"/>
        <v>7031</v>
      </c>
      <c r="E24" s="270" t="s">
        <v>132</v>
      </c>
      <c r="F24" s="270" t="s">
        <v>132</v>
      </c>
      <c r="G24" s="271">
        <v>20</v>
      </c>
      <c r="H24" s="269"/>
      <c r="I24" s="270">
        <v>281</v>
      </c>
      <c r="J24" s="269"/>
      <c r="K24" s="271">
        <v>19</v>
      </c>
      <c r="L24" s="269"/>
      <c r="M24" s="271">
        <v>1162</v>
      </c>
      <c r="N24" s="6"/>
      <c r="P24" s="78"/>
      <c r="Q24" s="87"/>
      <c r="R24" s="87"/>
      <c r="S24" s="211"/>
      <c r="T24" s="53" t="s">
        <v>154</v>
      </c>
      <c r="U24" s="64">
        <v>5</v>
      </c>
      <c r="V24" s="64">
        <v>43</v>
      </c>
    </row>
    <row r="25" spans="1:22" ht="18.75" customHeight="1">
      <c r="A25" s="365" t="s">
        <v>155</v>
      </c>
      <c r="B25" s="365"/>
      <c r="C25" s="246">
        <f t="shared" si="0"/>
        <v>1</v>
      </c>
      <c r="D25" s="243">
        <f t="shared" si="1"/>
        <v>12</v>
      </c>
      <c r="E25" s="270" t="s">
        <v>132</v>
      </c>
      <c r="F25" s="270" t="s">
        <v>132</v>
      </c>
      <c r="G25" s="271">
        <v>1</v>
      </c>
      <c r="H25" s="269"/>
      <c r="I25" s="270">
        <v>12</v>
      </c>
      <c r="J25" s="269"/>
      <c r="K25" s="270" t="s">
        <v>132</v>
      </c>
      <c r="L25" s="269"/>
      <c r="M25" s="270" t="s">
        <v>132</v>
      </c>
      <c r="N25" s="6"/>
      <c r="P25" s="214" t="s">
        <v>517</v>
      </c>
      <c r="Q25" s="75">
        <v>53</v>
      </c>
      <c r="R25" s="75">
        <v>469</v>
      </c>
      <c r="S25" s="211"/>
      <c r="T25" s="28" t="s">
        <v>210</v>
      </c>
      <c r="U25" s="64">
        <v>17</v>
      </c>
      <c r="V25" s="64">
        <v>71</v>
      </c>
    </row>
    <row r="26" spans="1:22" ht="18.75" customHeight="1">
      <c r="A26" s="365" t="s">
        <v>156</v>
      </c>
      <c r="B26" s="365"/>
      <c r="C26" s="246">
        <f t="shared" si="0"/>
        <v>5</v>
      </c>
      <c r="D26" s="243">
        <f t="shared" si="1"/>
        <v>189</v>
      </c>
      <c r="E26" s="270" t="s">
        <v>132</v>
      </c>
      <c r="F26" s="270" t="s">
        <v>132</v>
      </c>
      <c r="G26" s="270">
        <v>3</v>
      </c>
      <c r="H26" s="269"/>
      <c r="I26" s="270">
        <v>30</v>
      </c>
      <c r="J26" s="269"/>
      <c r="K26" s="270">
        <v>2</v>
      </c>
      <c r="L26" s="269"/>
      <c r="M26" s="270">
        <v>159</v>
      </c>
      <c r="N26" s="6"/>
      <c r="P26" s="85" t="s">
        <v>523</v>
      </c>
      <c r="Q26" s="75">
        <v>59</v>
      </c>
      <c r="R26" s="75">
        <v>238</v>
      </c>
      <c r="S26" s="418" t="s">
        <v>157</v>
      </c>
      <c r="T26" s="419"/>
      <c r="U26" s="87" t="s">
        <v>211</v>
      </c>
      <c r="V26" s="87" t="s">
        <v>211</v>
      </c>
    </row>
    <row r="27" spans="1:22" ht="18.75" customHeight="1">
      <c r="A27" s="365" t="s">
        <v>158</v>
      </c>
      <c r="B27" s="386"/>
      <c r="C27" s="246">
        <f t="shared" si="0"/>
        <v>56</v>
      </c>
      <c r="D27" s="243">
        <f t="shared" si="1"/>
        <v>5533</v>
      </c>
      <c r="E27" s="270" t="s">
        <v>132</v>
      </c>
      <c r="F27" s="270" t="s">
        <v>132</v>
      </c>
      <c r="G27" s="270">
        <v>17</v>
      </c>
      <c r="H27" s="269"/>
      <c r="I27" s="270">
        <v>220</v>
      </c>
      <c r="J27" s="269"/>
      <c r="K27" s="270">
        <v>20</v>
      </c>
      <c r="L27" s="269"/>
      <c r="M27" s="270">
        <v>1044</v>
      </c>
      <c r="N27" s="6"/>
      <c r="P27" s="214" t="s">
        <v>518</v>
      </c>
      <c r="Q27" s="75">
        <v>34</v>
      </c>
      <c r="R27" s="75">
        <v>122</v>
      </c>
      <c r="S27" s="418" t="s">
        <v>159</v>
      </c>
      <c r="T27" s="419"/>
      <c r="U27" s="64">
        <v>17</v>
      </c>
      <c r="V27" s="64">
        <v>83</v>
      </c>
    </row>
    <row r="28" spans="1:22" ht="18.75" customHeight="1">
      <c r="A28" s="365" t="s">
        <v>160</v>
      </c>
      <c r="B28" s="386"/>
      <c r="C28" s="246">
        <f t="shared" si="0"/>
        <v>35</v>
      </c>
      <c r="D28" s="243">
        <f t="shared" si="1"/>
        <v>7958</v>
      </c>
      <c r="E28" s="270" t="s">
        <v>132</v>
      </c>
      <c r="F28" s="270" t="s">
        <v>132</v>
      </c>
      <c r="G28" s="270">
        <v>18</v>
      </c>
      <c r="H28" s="269"/>
      <c r="I28" s="270">
        <v>297</v>
      </c>
      <c r="J28" s="269"/>
      <c r="K28" s="270">
        <v>3</v>
      </c>
      <c r="L28" s="269"/>
      <c r="M28" s="270">
        <v>155</v>
      </c>
      <c r="N28" s="6"/>
      <c r="O28" s="10"/>
      <c r="P28" s="214" t="s">
        <v>519</v>
      </c>
      <c r="Q28" s="75">
        <v>54</v>
      </c>
      <c r="R28" s="75">
        <v>236</v>
      </c>
      <c r="S28" s="418" t="s">
        <v>161</v>
      </c>
      <c r="T28" s="419"/>
      <c r="U28" s="64">
        <v>39</v>
      </c>
      <c r="V28" s="64">
        <v>207</v>
      </c>
    </row>
    <row r="29" spans="1:22" ht="18.75" customHeight="1">
      <c r="A29" s="365" t="s">
        <v>162</v>
      </c>
      <c r="B29" s="386"/>
      <c r="C29" s="246">
        <f t="shared" si="0"/>
        <v>22</v>
      </c>
      <c r="D29" s="243">
        <f t="shared" si="1"/>
        <v>3790</v>
      </c>
      <c r="E29" s="270" t="s">
        <v>132</v>
      </c>
      <c r="F29" s="270" t="s">
        <v>132</v>
      </c>
      <c r="G29" s="270">
        <v>2</v>
      </c>
      <c r="H29" s="269"/>
      <c r="I29" s="270">
        <v>40</v>
      </c>
      <c r="J29" s="269"/>
      <c r="K29" s="270">
        <v>5</v>
      </c>
      <c r="L29" s="269"/>
      <c r="M29" s="270">
        <v>307</v>
      </c>
      <c r="N29" s="6"/>
      <c r="P29" s="56"/>
      <c r="S29" s="418" t="s">
        <v>163</v>
      </c>
      <c r="T29" s="419"/>
      <c r="U29" s="64">
        <v>119</v>
      </c>
      <c r="V29" s="64">
        <v>596</v>
      </c>
    </row>
    <row r="30" spans="1:22" ht="18.75" customHeight="1">
      <c r="A30" s="365" t="s">
        <v>212</v>
      </c>
      <c r="B30" s="365"/>
      <c r="C30" s="246">
        <f t="shared" si="0"/>
        <v>43</v>
      </c>
      <c r="D30" s="243">
        <f t="shared" si="1"/>
        <v>1613</v>
      </c>
      <c r="E30" s="270" t="s">
        <v>132</v>
      </c>
      <c r="F30" s="270" t="s">
        <v>132</v>
      </c>
      <c r="G30" s="271">
        <v>25</v>
      </c>
      <c r="H30" s="269"/>
      <c r="I30" s="271">
        <v>239</v>
      </c>
      <c r="J30" s="269"/>
      <c r="K30" s="271">
        <v>15</v>
      </c>
      <c r="L30" s="269"/>
      <c r="M30" s="271">
        <v>875</v>
      </c>
      <c r="N30" s="6"/>
      <c r="P30" s="89"/>
      <c r="Q30" s="90"/>
      <c r="S30" s="418" t="s">
        <v>165</v>
      </c>
      <c r="T30" s="419"/>
      <c r="U30" s="64">
        <v>16</v>
      </c>
      <c r="V30" s="64">
        <v>67</v>
      </c>
    </row>
    <row r="31" spans="1:22" ht="18.75" customHeight="1">
      <c r="A31" s="365" t="s">
        <v>213</v>
      </c>
      <c r="B31" s="365"/>
      <c r="C31" s="246">
        <f t="shared" si="0"/>
        <v>60</v>
      </c>
      <c r="D31" s="243">
        <f t="shared" si="1"/>
        <v>12650</v>
      </c>
      <c r="E31" s="270" t="s">
        <v>132</v>
      </c>
      <c r="F31" s="270" t="s">
        <v>132</v>
      </c>
      <c r="G31" s="271">
        <v>11</v>
      </c>
      <c r="H31" s="269"/>
      <c r="I31" s="271">
        <v>154</v>
      </c>
      <c r="J31" s="269"/>
      <c r="K31" s="271">
        <v>17</v>
      </c>
      <c r="L31" s="269"/>
      <c r="M31" s="271">
        <v>1029</v>
      </c>
      <c r="N31" s="6"/>
      <c r="Q31" s="90"/>
      <c r="S31" s="418" t="s">
        <v>166</v>
      </c>
      <c r="T31" s="419"/>
      <c r="U31" s="64">
        <v>41</v>
      </c>
      <c r="V31" s="64">
        <v>120</v>
      </c>
    </row>
    <row r="32" spans="1:22" ht="18.75" customHeight="1">
      <c r="A32" s="367" t="s">
        <v>214</v>
      </c>
      <c r="B32" s="367"/>
      <c r="C32" s="250">
        <f t="shared" si="0"/>
        <v>3</v>
      </c>
      <c r="D32" s="252">
        <f t="shared" si="1"/>
        <v>41</v>
      </c>
      <c r="E32" s="272" t="s">
        <v>132</v>
      </c>
      <c r="F32" s="272" t="s">
        <v>132</v>
      </c>
      <c r="G32" s="272">
        <v>2</v>
      </c>
      <c r="H32" s="273"/>
      <c r="I32" s="272">
        <v>10</v>
      </c>
      <c r="J32" s="273"/>
      <c r="K32" s="274">
        <v>1</v>
      </c>
      <c r="L32" s="273"/>
      <c r="M32" s="274">
        <v>31</v>
      </c>
      <c r="N32" s="6"/>
      <c r="Q32" s="90"/>
      <c r="S32" s="412" t="s">
        <v>167</v>
      </c>
      <c r="T32" s="385"/>
      <c r="U32" s="64">
        <v>18</v>
      </c>
      <c r="V32" s="64">
        <v>145</v>
      </c>
    </row>
    <row r="33" spans="1:22" ht="18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6"/>
      <c r="Q33" s="90"/>
      <c r="S33" s="412" t="s">
        <v>168</v>
      </c>
      <c r="T33" s="385"/>
      <c r="U33" s="64">
        <v>2</v>
      </c>
      <c r="V33" s="64">
        <v>7</v>
      </c>
    </row>
    <row r="34" spans="1:22" ht="18.75" customHeight="1" thickBo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0"/>
      <c r="Q34" s="90"/>
      <c r="S34" s="412" t="s">
        <v>169</v>
      </c>
      <c r="T34" s="385"/>
      <c r="U34" s="64">
        <v>5</v>
      </c>
      <c r="V34" s="64">
        <v>28</v>
      </c>
    </row>
    <row r="35" spans="1:22" ht="18.75" customHeight="1">
      <c r="A35" s="397" t="s">
        <v>215</v>
      </c>
      <c r="B35" s="398"/>
      <c r="C35" s="341" t="s">
        <v>216</v>
      </c>
      <c r="D35" s="343"/>
      <c r="E35" s="341" t="s">
        <v>217</v>
      </c>
      <c r="F35" s="343"/>
      <c r="G35" s="400" t="s">
        <v>218</v>
      </c>
      <c r="H35" s="401"/>
      <c r="I35" s="402"/>
      <c r="J35" s="400" t="s">
        <v>219</v>
      </c>
      <c r="K35" s="401"/>
      <c r="L35" s="401"/>
      <c r="M35" s="401"/>
      <c r="N35" s="6"/>
      <c r="O35" s="93"/>
      <c r="P35" s="93"/>
      <c r="Q35" s="94"/>
      <c r="R35" s="93"/>
      <c r="S35" s="415" t="s">
        <v>170</v>
      </c>
      <c r="T35" s="392"/>
      <c r="U35" s="95">
        <v>102</v>
      </c>
      <c r="V35" s="96">
        <v>568</v>
      </c>
    </row>
    <row r="36" spans="1:18" ht="18.75" customHeight="1">
      <c r="A36" s="399"/>
      <c r="B36" s="368"/>
      <c r="C36" s="43" t="s">
        <v>171</v>
      </c>
      <c r="D36" s="43" t="s">
        <v>172</v>
      </c>
      <c r="E36" s="43" t="s">
        <v>171</v>
      </c>
      <c r="F36" s="43" t="s">
        <v>172</v>
      </c>
      <c r="G36" s="97" t="s">
        <v>171</v>
      </c>
      <c r="H36" s="403" t="s">
        <v>173</v>
      </c>
      <c r="I36" s="404"/>
      <c r="J36" s="403" t="s">
        <v>174</v>
      </c>
      <c r="K36" s="404"/>
      <c r="L36" s="344" t="s">
        <v>175</v>
      </c>
      <c r="M36" s="345"/>
      <c r="N36" s="6"/>
      <c r="O36" s="6" t="s">
        <v>220</v>
      </c>
      <c r="Q36" s="86"/>
      <c r="R36" s="86"/>
    </row>
    <row r="37" spans="1:18" ht="18.75" customHeight="1">
      <c r="A37" s="351" t="s">
        <v>499</v>
      </c>
      <c r="B37" s="396"/>
      <c r="C37" s="20">
        <v>170</v>
      </c>
      <c r="D37" s="20">
        <v>29117</v>
      </c>
      <c r="E37" s="20">
        <v>34</v>
      </c>
      <c r="F37" s="20">
        <v>13047</v>
      </c>
      <c r="G37" s="20">
        <v>17</v>
      </c>
      <c r="H37" s="10"/>
      <c r="I37" s="20">
        <v>11253</v>
      </c>
      <c r="J37" s="10"/>
      <c r="K37" s="20">
        <v>12</v>
      </c>
      <c r="L37" s="10"/>
      <c r="M37" s="20">
        <v>18218</v>
      </c>
      <c r="N37" s="6"/>
      <c r="O37" s="6" t="s">
        <v>176</v>
      </c>
      <c r="Q37" s="20"/>
      <c r="R37" s="20"/>
    </row>
    <row r="38" spans="1:14" ht="18.75" customHeight="1">
      <c r="A38" s="383" t="s">
        <v>500</v>
      </c>
      <c r="B38" s="384"/>
      <c r="C38" s="20">
        <v>162</v>
      </c>
      <c r="D38" s="20">
        <v>28189</v>
      </c>
      <c r="E38" s="20">
        <v>34</v>
      </c>
      <c r="F38" s="20">
        <v>13437</v>
      </c>
      <c r="G38" s="20">
        <v>16</v>
      </c>
      <c r="H38" s="10"/>
      <c r="I38" s="20">
        <v>10693</v>
      </c>
      <c r="J38" s="10"/>
      <c r="K38" s="20">
        <v>11</v>
      </c>
      <c r="L38" s="10"/>
      <c r="M38" s="20">
        <v>17091</v>
      </c>
      <c r="N38" s="6"/>
    </row>
    <row r="39" spans="1:14" ht="18.75" customHeight="1">
      <c r="A39" s="383" t="s">
        <v>501</v>
      </c>
      <c r="B39" s="384"/>
      <c r="C39" s="20">
        <v>149</v>
      </c>
      <c r="D39" s="20">
        <v>26048</v>
      </c>
      <c r="E39" s="20">
        <v>39</v>
      </c>
      <c r="F39" s="20">
        <v>15201</v>
      </c>
      <c r="G39" s="20">
        <v>14</v>
      </c>
      <c r="H39" s="10"/>
      <c r="I39" s="20">
        <v>9524</v>
      </c>
      <c r="J39" s="10"/>
      <c r="K39" s="20">
        <v>11</v>
      </c>
      <c r="L39" s="10"/>
      <c r="M39" s="20">
        <v>16808</v>
      </c>
      <c r="N39" s="6"/>
    </row>
    <row r="40" spans="1:13" ht="18.75" customHeight="1">
      <c r="A40" s="383" t="s">
        <v>502</v>
      </c>
      <c r="B40" s="384"/>
      <c r="C40" s="20">
        <v>141</v>
      </c>
      <c r="D40" s="20">
        <v>24464</v>
      </c>
      <c r="E40" s="20">
        <v>40</v>
      </c>
      <c r="F40" s="20">
        <v>15745</v>
      </c>
      <c r="G40" s="20">
        <v>15</v>
      </c>
      <c r="H40" s="27"/>
      <c r="I40" s="20">
        <v>10523</v>
      </c>
      <c r="J40" s="27"/>
      <c r="K40" s="20">
        <v>10</v>
      </c>
      <c r="L40" s="27"/>
      <c r="M40" s="20">
        <v>14956</v>
      </c>
    </row>
    <row r="41" spans="1:14" ht="18.75" customHeight="1">
      <c r="A41" s="355" t="s">
        <v>503</v>
      </c>
      <c r="B41" s="395"/>
      <c r="C41" s="46">
        <f>SUM(C43:C61)</f>
        <v>130</v>
      </c>
      <c r="D41" s="46">
        <f>SUM(D43:D61)</f>
        <v>22087</v>
      </c>
      <c r="E41" s="46">
        <f>SUM(E43:E61)</f>
        <v>43</v>
      </c>
      <c r="F41" s="46">
        <f>SUM(F43:F61)</f>
        <v>16818</v>
      </c>
      <c r="G41" s="46">
        <f>SUM(G43:G61)</f>
        <v>15</v>
      </c>
      <c r="H41" s="46"/>
      <c r="I41" s="46">
        <f>SUM(I43:I61)</f>
        <v>10929</v>
      </c>
      <c r="J41" s="46"/>
      <c r="K41" s="46">
        <f>SUM(K43:K61)</f>
        <v>10</v>
      </c>
      <c r="L41" s="46"/>
      <c r="M41" s="46">
        <f>SUM(M43:M61)</f>
        <v>17310</v>
      </c>
      <c r="N41" s="6"/>
    </row>
    <row r="42" spans="1:14" ht="18.75" customHeight="1">
      <c r="A42" s="37"/>
      <c r="B42" s="98"/>
      <c r="C42" s="4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6"/>
    </row>
    <row r="43" spans="1:14" ht="18.75" customHeight="1">
      <c r="A43" s="365" t="s">
        <v>137</v>
      </c>
      <c r="B43" s="385"/>
      <c r="C43" s="99" t="s">
        <v>92</v>
      </c>
      <c r="D43" s="84" t="s">
        <v>92</v>
      </c>
      <c r="E43" s="84" t="s">
        <v>92</v>
      </c>
      <c r="F43" s="84" t="s">
        <v>92</v>
      </c>
      <c r="G43" s="84" t="s">
        <v>92</v>
      </c>
      <c r="H43" s="10"/>
      <c r="I43" s="84" t="s">
        <v>92</v>
      </c>
      <c r="J43" s="10"/>
      <c r="K43" s="84" t="s">
        <v>92</v>
      </c>
      <c r="L43" s="10"/>
      <c r="M43" s="84" t="s">
        <v>92</v>
      </c>
      <c r="N43" s="6"/>
    </row>
    <row r="44" spans="1:20" ht="18.75" customHeight="1">
      <c r="A44" s="365" t="s">
        <v>139</v>
      </c>
      <c r="B44" s="385"/>
      <c r="C44" s="99" t="s">
        <v>92</v>
      </c>
      <c r="D44" s="84" t="s">
        <v>92</v>
      </c>
      <c r="E44" s="84" t="s">
        <v>92</v>
      </c>
      <c r="F44" s="84" t="s">
        <v>92</v>
      </c>
      <c r="G44" s="84" t="s">
        <v>92</v>
      </c>
      <c r="H44" s="10"/>
      <c r="I44" s="84" t="s">
        <v>92</v>
      </c>
      <c r="J44" s="10"/>
      <c r="K44" s="84" t="s">
        <v>92</v>
      </c>
      <c r="L44" s="10"/>
      <c r="M44" s="84" t="s">
        <v>92</v>
      </c>
      <c r="N44" s="6"/>
      <c r="T44" s="6"/>
    </row>
    <row r="45" spans="1:20" ht="18.75" customHeight="1">
      <c r="A45" s="365" t="s">
        <v>141</v>
      </c>
      <c r="B45" s="385"/>
      <c r="C45" s="99" t="s">
        <v>92</v>
      </c>
      <c r="D45" s="84" t="s">
        <v>92</v>
      </c>
      <c r="E45" s="84" t="s">
        <v>92</v>
      </c>
      <c r="F45" s="84" t="s">
        <v>92</v>
      </c>
      <c r="G45" s="84" t="s">
        <v>92</v>
      </c>
      <c r="H45" s="10"/>
      <c r="I45" s="84" t="s">
        <v>92</v>
      </c>
      <c r="J45" s="10"/>
      <c r="K45" s="84" t="s">
        <v>92</v>
      </c>
      <c r="L45" s="10"/>
      <c r="M45" s="84" t="s">
        <v>92</v>
      </c>
      <c r="N45" s="6"/>
      <c r="T45" s="6"/>
    </row>
    <row r="46" spans="1:20" ht="18.75" customHeight="1">
      <c r="A46" s="365" t="s">
        <v>128</v>
      </c>
      <c r="B46" s="385"/>
      <c r="C46" s="99" t="s">
        <v>92</v>
      </c>
      <c r="D46" s="84" t="s">
        <v>92</v>
      </c>
      <c r="E46" s="84" t="s">
        <v>92</v>
      </c>
      <c r="F46" s="84" t="s">
        <v>92</v>
      </c>
      <c r="G46" s="84" t="s">
        <v>92</v>
      </c>
      <c r="H46" s="10"/>
      <c r="I46" s="84" t="s">
        <v>92</v>
      </c>
      <c r="J46" s="10"/>
      <c r="K46" s="84" t="s">
        <v>92</v>
      </c>
      <c r="L46" s="10"/>
      <c r="M46" s="84" t="s">
        <v>92</v>
      </c>
      <c r="N46" s="6"/>
      <c r="T46" s="6"/>
    </row>
    <row r="47" spans="1:14" ht="18.75" customHeight="1">
      <c r="A47" s="365" t="s">
        <v>221</v>
      </c>
      <c r="B47" s="385"/>
      <c r="C47" s="74">
        <v>5</v>
      </c>
      <c r="D47" s="20">
        <v>1031</v>
      </c>
      <c r="E47" s="84" t="s">
        <v>92</v>
      </c>
      <c r="F47" s="84" t="s">
        <v>92</v>
      </c>
      <c r="G47" s="20">
        <v>1</v>
      </c>
      <c r="H47" s="10"/>
      <c r="I47" s="20">
        <v>700</v>
      </c>
      <c r="J47" s="10"/>
      <c r="K47" s="84">
        <v>1</v>
      </c>
      <c r="L47" s="10"/>
      <c r="M47" s="84">
        <v>3563</v>
      </c>
      <c r="N47" s="6"/>
    </row>
    <row r="48" spans="1:14" ht="18.75" customHeight="1">
      <c r="A48" s="365" t="s">
        <v>222</v>
      </c>
      <c r="B48" s="385"/>
      <c r="C48" s="74">
        <v>33</v>
      </c>
      <c r="D48" s="20">
        <v>5105</v>
      </c>
      <c r="E48" s="20">
        <v>5</v>
      </c>
      <c r="F48" s="20">
        <v>2129</v>
      </c>
      <c r="G48" s="20">
        <v>6</v>
      </c>
      <c r="H48" s="10"/>
      <c r="I48" s="20">
        <v>4996</v>
      </c>
      <c r="J48" s="10"/>
      <c r="K48" s="20">
        <v>3</v>
      </c>
      <c r="L48" s="10"/>
      <c r="M48" s="20">
        <v>4520</v>
      </c>
      <c r="N48" s="6"/>
    </row>
    <row r="49" spans="1:17" ht="18.75" customHeight="1">
      <c r="A49" s="393" t="s">
        <v>91</v>
      </c>
      <c r="B49" s="394"/>
      <c r="C49" s="74">
        <v>3</v>
      </c>
      <c r="D49" s="20">
        <v>495</v>
      </c>
      <c r="E49" s="20">
        <v>3</v>
      </c>
      <c r="F49" s="20">
        <v>1256</v>
      </c>
      <c r="G49" s="84" t="s">
        <v>92</v>
      </c>
      <c r="H49" s="10"/>
      <c r="I49" s="84" t="s">
        <v>92</v>
      </c>
      <c r="J49" s="10"/>
      <c r="K49" s="84" t="s">
        <v>92</v>
      </c>
      <c r="L49" s="10"/>
      <c r="M49" s="84" t="s">
        <v>92</v>
      </c>
      <c r="N49" s="6"/>
      <c r="O49" s="6"/>
      <c r="P49" s="20"/>
      <c r="Q49" s="75"/>
    </row>
    <row r="50" spans="1:17" ht="18.75" customHeight="1">
      <c r="A50" s="365" t="s">
        <v>178</v>
      </c>
      <c r="B50" s="385"/>
      <c r="C50" s="74">
        <v>6</v>
      </c>
      <c r="D50" s="20">
        <v>1095</v>
      </c>
      <c r="E50" s="20">
        <v>2</v>
      </c>
      <c r="F50" s="20">
        <v>797</v>
      </c>
      <c r="G50" s="20">
        <v>1</v>
      </c>
      <c r="H50" s="10"/>
      <c r="I50" s="20">
        <v>559</v>
      </c>
      <c r="J50" s="10"/>
      <c r="K50" s="84">
        <v>1</v>
      </c>
      <c r="L50" s="10"/>
      <c r="M50" s="84">
        <v>1046</v>
      </c>
      <c r="N50" s="6"/>
      <c r="O50" s="6"/>
      <c r="P50" s="20"/>
      <c r="Q50" s="75"/>
    </row>
    <row r="51" spans="1:17" ht="18.75" customHeight="1">
      <c r="A51" s="365" t="s">
        <v>179</v>
      </c>
      <c r="B51" s="385"/>
      <c r="C51" s="74">
        <v>8</v>
      </c>
      <c r="D51" s="20">
        <v>1411</v>
      </c>
      <c r="E51" s="20">
        <v>1</v>
      </c>
      <c r="F51" s="20">
        <v>357</v>
      </c>
      <c r="G51" s="84">
        <v>1</v>
      </c>
      <c r="H51" s="10"/>
      <c r="I51" s="84">
        <v>750</v>
      </c>
      <c r="J51" s="10"/>
      <c r="K51" s="84" t="s">
        <v>92</v>
      </c>
      <c r="L51" s="10"/>
      <c r="M51" s="84" t="s">
        <v>92</v>
      </c>
      <c r="N51" s="6"/>
      <c r="O51" s="6"/>
      <c r="P51" s="20"/>
      <c r="Q51" s="75"/>
    </row>
    <row r="52" spans="1:16" ht="18.75" customHeight="1">
      <c r="A52" s="365" t="s">
        <v>180</v>
      </c>
      <c r="B52" s="385"/>
      <c r="C52" s="74">
        <v>15</v>
      </c>
      <c r="D52" s="20">
        <v>2613</v>
      </c>
      <c r="E52" s="20">
        <v>4</v>
      </c>
      <c r="F52" s="20">
        <v>1306</v>
      </c>
      <c r="G52" s="20">
        <v>1</v>
      </c>
      <c r="H52" s="10"/>
      <c r="I52" s="20">
        <v>643</v>
      </c>
      <c r="J52" s="10"/>
      <c r="K52" s="84" t="s">
        <v>92</v>
      </c>
      <c r="L52" s="10"/>
      <c r="M52" s="84" t="s">
        <v>92</v>
      </c>
      <c r="N52" s="6"/>
      <c r="O52" s="6"/>
      <c r="P52" s="20"/>
    </row>
    <row r="53" spans="1:14" ht="18.75" customHeight="1">
      <c r="A53" s="365" t="s">
        <v>181</v>
      </c>
      <c r="B53" s="385"/>
      <c r="C53" s="74">
        <v>6</v>
      </c>
      <c r="D53" s="20">
        <v>1062</v>
      </c>
      <c r="E53" s="20">
        <v>7</v>
      </c>
      <c r="F53" s="20">
        <v>2896</v>
      </c>
      <c r="G53" s="20">
        <v>1</v>
      </c>
      <c r="H53" s="10"/>
      <c r="I53" s="20">
        <v>572</v>
      </c>
      <c r="J53" s="10"/>
      <c r="K53" s="20">
        <v>1</v>
      </c>
      <c r="L53" s="10"/>
      <c r="M53" s="20">
        <v>1058</v>
      </c>
      <c r="N53" s="6"/>
    </row>
    <row r="54" spans="1:14" ht="18.75" customHeight="1">
      <c r="A54" s="365" t="s">
        <v>182</v>
      </c>
      <c r="B54" s="385"/>
      <c r="C54" s="99" t="s">
        <v>92</v>
      </c>
      <c r="D54" s="84" t="s">
        <v>92</v>
      </c>
      <c r="E54" s="84" t="s">
        <v>92</v>
      </c>
      <c r="F54" s="84" t="s">
        <v>92</v>
      </c>
      <c r="G54" s="84" t="s">
        <v>92</v>
      </c>
      <c r="H54" s="10"/>
      <c r="I54" s="84" t="s">
        <v>92</v>
      </c>
      <c r="J54" s="10"/>
      <c r="K54" s="84" t="s">
        <v>92</v>
      </c>
      <c r="L54" s="10"/>
      <c r="M54" s="84" t="s">
        <v>92</v>
      </c>
      <c r="N54" s="6"/>
    </row>
    <row r="55" spans="1:14" ht="18.75" customHeight="1">
      <c r="A55" s="365" t="s">
        <v>183</v>
      </c>
      <c r="B55" s="385"/>
      <c r="C55" s="99" t="s">
        <v>92</v>
      </c>
      <c r="D55" s="84" t="s">
        <v>92</v>
      </c>
      <c r="E55" s="84" t="s">
        <v>92</v>
      </c>
      <c r="F55" s="84" t="s">
        <v>92</v>
      </c>
      <c r="G55" s="84" t="s">
        <v>92</v>
      </c>
      <c r="H55" s="10"/>
      <c r="I55" s="84" t="s">
        <v>92</v>
      </c>
      <c r="J55" s="10"/>
      <c r="K55" s="84" t="s">
        <v>92</v>
      </c>
      <c r="L55" s="10"/>
      <c r="M55" s="84" t="s">
        <v>92</v>
      </c>
      <c r="N55" s="6"/>
    </row>
    <row r="56" spans="1:14" ht="18.75" customHeight="1">
      <c r="A56" s="365" t="s">
        <v>184</v>
      </c>
      <c r="B56" s="385"/>
      <c r="C56" s="99">
        <v>14</v>
      </c>
      <c r="D56" s="84">
        <v>2156</v>
      </c>
      <c r="E56" s="84">
        <v>4</v>
      </c>
      <c r="F56" s="84">
        <v>1484</v>
      </c>
      <c r="G56" s="84">
        <v>1</v>
      </c>
      <c r="H56" s="10"/>
      <c r="I56" s="84">
        <v>629</v>
      </c>
      <c r="J56" s="10"/>
      <c r="K56" s="84" t="s">
        <v>92</v>
      </c>
      <c r="L56" s="10"/>
      <c r="M56" s="84" t="s">
        <v>92</v>
      </c>
      <c r="N56" s="6"/>
    </row>
    <row r="57" spans="1:14" ht="18.75" customHeight="1">
      <c r="A57" s="365" t="s">
        <v>185</v>
      </c>
      <c r="B57" s="385"/>
      <c r="C57" s="99">
        <v>4</v>
      </c>
      <c r="D57" s="84">
        <v>633</v>
      </c>
      <c r="E57" s="84">
        <v>6</v>
      </c>
      <c r="F57" s="84">
        <v>2334</v>
      </c>
      <c r="G57" s="84">
        <v>2</v>
      </c>
      <c r="H57" s="10"/>
      <c r="I57" s="84">
        <v>1480</v>
      </c>
      <c r="J57" s="10"/>
      <c r="K57" s="84">
        <v>2</v>
      </c>
      <c r="L57" s="10"/>
      <c r="M57" s="84">
        <v>3059</v>
      </c>
      <c r="N57" s="6"/>
    </row>
    <row r="58" spans="1:14" ht="18.75" customHeight="1">
      <c r="A58" s="365" t="s">
        <v>162</v>
      </c>
      <c r="B58" s="385"/>
      <c r="C58" s="99">
        <v>11</v>
      </c>
      <c r="D58" s="84">
        <v>2074</v>
      </c>
      <c r="E58" s="84">
        <v>4</v>
      </c>
      <c r="F58" s="84">
        <v>1369</v>
      </c>
      <c r="G58" s="84" t="s">
        <v>92</v>
      </c>
      <c r="H58" s="10"/>
      <c r="I58" s="84" t="s">
        <v>92</v>
      </c>
      <c r="J58" s="10"/>
      <c r="K58" s="84" t="s">
        <v>92</v>
      </c>
      <c r="L58" s="10"/>
      <c r="M58" s="84" t="s">
        <v>92</v>
      </c>
      <c r="N58" s="6"/>
    </row>
    <row r="59" spans="1:14" ht="18.75" customHeight="1">
      <c r="A59" s="365" t="s">
        <v>164</v>
      </c>
      <c r="B59" s="385"/>
      <c r="C59" s="74">
        <v>3</v>
      </c>
      <c r="D59" s="20">
        <v>499</v>
      </c>
      <c r="E59" s="84" t="s">
        <v>92</v>
      </c>
      <c r="F59" s="84" t="s">
        <v>92</v>
      </c>
      <c r="G59" s="84" t="s">
        <v>92</v>
      </c>
      <c r="H59" s="10"/>
      <c r="I59" s="84" t="s">
        <v>92</v>
      </c>
      <c r="J59" s="10"/>
      <c r="K59" s="84" t="s">
        <v>92</v>
      </c>
      <c r="L59" s="10"/>
      <c r="M59" s="84" t="s">
        <v>92</v>
      </c>
      <c r="N59" s="6"/>
    </row>
    <row r="60" spans="1:14" ht="18.75" customHeight="1">
      <c r="A60" s="365" t="s">
        <v>186</v>
      </c>
      <c r="B60" s="385"/>
      <c r="C60" s="74">
        <v>22</v>
      </c>
      <c r="D60" s="20">
        <v>3913</v>
      </c>
      <c r="E60" s="20">
        <v>7</v>
      </c>
      <c r="F60" s="20">
        <v>2890</v>
      </c>
      <c r="G60" s="20">
        <v>1</v>
      </c>
      <c r="H60" s="10"/>
      <c r="I60" s="20">
        <v>600</v>
      </c>
      <c r="J60" s="10"/>
      <c r="K60" s="20">
        <v>2</v>
      </c>
      <c r="L60" s="10"/>
      <c r="M60" s="20">
        <v>4064</v>
      </c>
      <c r="N60" s="6"/>
    </row>
    <row r="61" spans="1:14" ht="18.75" customHeight="1">
      <c r="A61" s="367" t="s">
        <v>187</v>
      </c>
      <c r="B61" s="392"/>
      <c r="C61" s="91" t="s">
        <v>92</v>
      </c>
      <c r="D61" s="92" t="s">
        <v>92</v>
      </c>
      <c r="E61" s="92" t="s">
        <v>92</v>
      </c>
      <c r="F61" s="92" t="s">
        <v>92</v>
      </c>
      <c r="G61" s="92" t="s">
        <v>92</v>
      </c>
      <c r="H61" s="101"/>
      <c r="I61" s="92" t="s">
        <v>92</v>
      </c>
      <c r="J61" s="101"/>
      <c r="K61" s="92" t="s">
        <v>92</v>
      </c>
      <c r="L61" s="101"/>
      <c r="M61" s="92" t="s">
        <v>92</v>
      </c>
      <c r="N61" s="6"/>
    </row>
    <row r="62" spans="1:14" ht="18.75" customHeight="1">
      <c r="A62" s="6" t="s">
        <v>188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ht="18.75" customHeight="1">
      <c r="N63" s="6"/>
    </row>
    <row r="64" ht="18.75" customHeight="1">
      <c r="N64" s="6"/>
    </row>
    <row r="65" spans="1:14" ht="18.75" customHeight="1">
      <c r="A65" s="328" t="s">
        <v>189</v>
      </c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6"/>
    </row>
    <row r="66" spans="1:14" ht="18.75" customHeight="1">
      <c r="A66" s="371" t="s">
        <v>190</v>
      </c>
      <c r="B66" s="371"/>
      <c r="C66" s="371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6"/>
    </row>
    <row r="67" ht="18.75" customHeight="1" thickBot="1">
      <c r="N67" s="6"/>
    </row>
    <row r="68" spans="1:14" ht="18.75" customHeight="1">
      <c r="A68" s="359" t="s">
        <v>191</v>
      </c>
      <c r="B68" s="357" t="s">
        <v>72</v>
      </c>
      <c r="C68" s="357"/>
      <c r="D68" s="357" t="s">
        <v>192</v>
      </c>
      <c r="E68" s="357"/>
      <c r="F68" s="363" t="s">
        <v>193</v>
      </c>
      <c r="G68" s="363"/>
      <c r="H68" s="389" t="s">
        <v>194</v>
      </c>
      <c r="I68" s="389"/>
      <c r="J68" s="390" t="s">
        <v>195</v>
      </c>
      <c r="K68" s="390"/>
      <c r="L68" s="357" t="s">
        <v>196</v>
      </c>
      <c r="M68" s="335"/>
      <c r="N68" s="6"/>
    </row>
    <row r="69" spans="1:14" ht="18.75" customHeight="1">
      <c r="A69" s="360"/>
      <c r="B69" s="387"/>
      <c r="C69" s="387"/>
      <c r="D69" s="387"/>
      <c r="E69" s="387"/>
      <c r="F69" s="388"/>
      <c r="G69" s="388"/>
      <c r="H69" s="388"/>
      <c r="I69" s="388"/>
      <c r="J69" s="387"/>
      <c r="K69" s="387"/>
      <c r="L69" s="387"/>
      <c r="M69" s="391"/>
      <c r="N69" s="6"/>
    </row>
    <row r="70" spans="1:14" ht="18.75" customHeight="1">
      <c r="A70" s="361"/>
      <c r="B70" s="43" t="s">
        <v>197</v>
      </c>
      <c r="C70" s="43" t="s">
        <v>172</v>
      </c>
      <c r="D70" s="43" t="s">
        <v>197</v>
      </c>
      <c r="E70" s="43" t="s">
        <v>172</v>
      </c>
      <c r="F70" s="43" t="s">
        <v>197</v>
      </c>
      <c r="G70" s="43" t="s">
        <v>172</v>
      </c>
      <c r="H70" s="97" t="s">
        <v>197</v>
      </c>
      <c r="I70" s="97" t="s">
        <v>172</v>
      </c>
      <c r="J70" s="97" t="s">
        <v>197</v>
      </c>
      <c r="K70" s="43" t="s">
        <v>172</v>
      </c>
      <c r="L70" s="43" t="s">
        <v>197</v>
      </c>
      <c r="M70" s="101" t="s">
        <v>172</v>
      </c>
      <c r="N70" s="6"/>
    </row>
    <row r="71" spans="1:31" ht="18.75" customHeight="1">
      <c r="A71" s="19" t="s">
        <v>504</v>
      </c>
      <c r="B71" s="246">
        <f aca="true" t="shared" si="2" ref="B71:C75">SUM(D71,F71,H71,J71,L71)</f>
        <v>761</v>
      </c>
      <c r="C71" s="243">
        <f t="shared" si="2"/>
        <v>90060</v>
      </c>
      <c r="D71" s="200">
        <v>640</v>
      </c>
      <c r="E71" s="200">
        <v>62730</v>
      </c>
      <c r="F71" s="200">
        <v>18</v>
      </c>
      <c r="G71" s="200">
        <v>2667</v>
      </c>
      <c r="H71" s="200">
        <v>18</v>
      </c>
      <c r="I71" s="200">
        <v>3284</v>
      </c>
      <c r="J71" s="200">
        <v>29</v>
      </c>
      <c r="K71" s="200">
        <v>2770</v>
      </c>
      <c r="L71" s="200">
        <v>56</v>
      </c>
      <c r="M71" s="200">
        <v>18609</v>
      </c>
      <c r="N71" s="6"/>
      <c r="Y71" s="6"/>
      <c r="Z71" s="6"/>
      <c r="AA71" s="6"/>
      <c r="AB71" s="6"/>
      <c r="AC71" s="20"/>
      <c r="AD71" s="20"/>
      <c r="AE71" s="20"/>
    </row>
    <row r="72" spans="1:29" ht="18.75" customHeight="1">
      <c r="A72" s="208" t="s">
        <v>505</v>
      </c>
      <c r="B72" s="246">
        <f t="shared" si="2"/>
        <v>749</v>
      </c>
      <c r="C72" s="243">
        <f t="shared" si="2"/>
        <v>87344</v>
      </c>
      <c r="D72" s="200">
        <v>626</v>
      </c>
      <c r="E72" s="200">
        <v>59402</v>
      </c>
      <c r="F72" s="200">
        <v>16</v>
      </c>
      <c r="G72" s="200">
        <v>2780</v>
      </c>
      <c r="H72" s="200">
        <v>17</v>
      </c>
      <c r="I72" s="200">
        <v>3306</v>
      </c>
      <c r="J72" s="200">
        <v>34</v>
      </c>
      <c r="K72" s="200">
        <v>3413</v>
      </c>
      <c r="L72" s="200">
        <v>56</v>
      </c>
      <c r="M72" s="200">
        <v>18443</v>
      </c>
      <c r="N72" s="6"/>
      <c r="Y72" s="6"/>
      <c r="Z72" s="6"/>
      <c r="AA72" s="6"/>
      <c r="AB72" s="6"/>
      <c r="AC72" s="20"/>
    </row>
    <row r="73" spans="1:31" ht="18.75" customHeight="1">
      <c r="A73" s="208" t="s">
        <v>506</v>
      </c>
      <c r="B73" s="246">
        <f t="shared" si="2"/>
        <v>736</v>
      </c>
      <c r="C73" s="243">
        <f t="shared" si="2"/>
        <v>85550</v>
      </c>
      <c r="D73" s="200">
        <v>613</v>
      </c>
      <c r="E73" s="200">
        <v>57777</v>
      </c>
      <c r="F73" s="200">
        <v>14</v>
      </c>
      <c r="G73" s="200">
        <v>2558</v>
      </c>
      <c r="H73" s="200">
        <v>17</v>
      </c>
      <c r="I73" s="200">
        <v>3267</v>
      </c>
      <c r="J73" s="200">
        <v>36</v>
      </c>
      <c r="K73" s="200">
        <v>3542</v>
      </c>
      <c r="L73" s="200">
        <v>56</v>
      </c>
      <c r="M73" s="200">
        <v>18406</v>
      </c>
      <c r="N73" s="6"/>
      <c r="Y73" s="6"/>
      <c r="Z73" s="6"/>
      <c r="AA73" s="6"/>
      <c r="AB73" s="6"/>
      <c r="AC73" s="20"/>
      <c r="AD73" s="20"/>
      <c r="AE73" s="20"/>
    </row>
    <row r="74" spans="1:31" ht="18.75" customHeight="1">
      <c r="A74" s="208" t="s">
        <v>507</v>
      </c>
      <c r="B74" s="246">
        <f t="shared" si="2"/>
        <v>709</v>
      </c>
      <c r="C74" s="243">
        <v>82570</v>
      </c>
      <c r="D74" s="200">
        <v>589</v>
      </c>
      <c r="E74" s="200">
        <v>55542</v>
      </c>
      <c r="F74" s="200">
        <v>14</v>
      </c>
      <c r="G74" s="200">
        <v>2385</v>
      </c>
      <c r="H74" s="200">
        <v>15</v>
      </c>
      <c r="I74" s="200">
        <v>2331</v>
      </c>
      <c r="J74" s="200">
        <v>34</v>
      </c>
      <c r="K74" s="200">
        <v>3424</v>
      </c>
      <c r="L74" s="200">
        <v>57</v>
      </c>
      <c r="M74" s="200">
        <v>18889</v>
      </c>
      <c r="N74" s="6"/>
      <c r="AD74" s="20"/>
      <c r="AE74" s="20"/>
    </row>
    <row r="75" spans="1:31" ht="18.75" customHeight="1">
      <c r="A75" s="193" t="s">
        <v>508</v>
      </c>
      <c r="B75" s="276">
        <f t="shared" si="2"/>
        <v>699</v>
      </c>
      <c r="C75" s="277">
        <f t="shared" si="2"/>
        <v>83336</v>
      </c>
      <c r="D75" s="213">
        <v>585</v>
      </c>
      <c r="E75" s="213">
        <v>57050</v>
      </c>
      <c r="F75" s="213">
        <v>20</v>
      </c>
      <c r="G75" s="213">
        <v>2890</v>
      </c>
      <c r="H75" s="213">
        <v>15</v>
      </c>
      <c r="I75" s="213">
        <v>2270</v>
      </c>
      <c r="J75" s="213">
        <v>27</v>
      </c>
      <c r="K75" s="213">
        <v>2713</v>
      </c>
      <c r="L75" s="213">
        <v>52</v>
      </c>
      <c r="M75" s="213">
        <v>18413</v>
      </c>
      <c r="N75" s="6"/>
      <c r="W75" s="6"/>
      <c r="X75" s="6"/>
      <c r="AD75" s="20"/>
      <c r="AE75" s="20"/>
    </row>
    <row r="76" spans="1:31" ht="15" customHeight="1">
      <c r="A76" s="102" t="s">
        <v>198</v>
      </c>
      <c r="B76" s="6"/>
      <c r="C76" s="6"/>
      <c r="D76" s="6"/>
      <c r="E76" s="6"/>
      <c r="F76" s="6"/>
      <c r="G76" s="20"/>
      <c r="H76" s="20"/>
      <c r="I76" s="20"/>
      <c r="J76" s="6"/>
      <c r="K76" s="6"/>
      <c r="L76" s="6"/>
      <c r="M76" s="6"/>
      <c r="N76" s="6"/>
      <c r="W76" s="6"/>
      <c r="X76" s="6"/>
      <c r="AD76" s="20"/>
      <c r="AE76" s="20"/>
    </row>
    <row r="77" spans="1:31" ht="14.25">
      <c r="A77" s="6" t="s">
        <v>199</v>
      </c>
      <c r="B77" s="6"/>
      <c r="C77" s="6"/>
      <c r="D77" s="6"/>
      <c r="E77" s="6"/>
      <c r="F77" s="6"/>
      <c r="G77" s="20"/>
      <c r="H77" s="20"/>
      <c r="I77" s="20"/>
      <c r="J77" s="6"/>
      <c r="K77" s="6"/>
      <c r="L77" s="6"/>
      <c r="M77" s="6"/>
      <c r="N77" s="6"/>
      <c r="W77" s="6"/>
      <c r="X77" s="6"/>
      <c r="AD77" s="20"/>
      <c r="AE77" s="20"/>
    </row>
    <row r="78" spans="1:31" ht="14.25">
      <c r="A78" s="6"/>
      <c r="B78" s="6"/>
      <c r="C78" s="6"/>
      <c r="D78" s="6"/>
      <c r="E78" s="6"/>
      <c r="F78" s="6"/>
      <c r="G78" s="20"/>
      <c r="H78" s="20"/>
      <c r="I78" s="20"/>
      <c r="J78" s="6"/>
      <c r="K78" s="6"/>
      <c r="L78" s="6"/>
      <c r="M78" s="6"/>
      <c r="N78" s="6"/>
      <c r="U78" s="6"/>
      <c r="V78" s="6"/>
      <c r="AD78" s="20"/>
      <c r="AE78" s="20"/>
    </row>
    <row r="79" spans="1:22" ht="14.25">
      <c r="A79" s="6"/>
      <c r="B79" s="6"/>
      <c r="C79" s="6"/>
      <c r="D79" s="6"/>
      <c r="E79" s="6"/>
      <c r="F79" s="6"/>
      <c r="G79" s="20"/>
      <c r="H79" s="20"/>
      <c r="I79" s="20"/>
      <c r="J79" s="6"/>
      <c r="K79" s="6"/>
      <c r="L79" s="6"/>
      <c r="M79" s="6"/>
      <c r="N79" s="6"/>
      <c r="U79" s="6"/>
      <c r="V79" s="6"/>
    </row>
    <row r="80" spans="1:31" ht="14.25">
      <c r="A80" s="6"/>
      <c r="B80" s="6"/>
      <c r="C80" s="6"/>
      <c r="D80" s="6"/>
      <c r="E80" s="6"/>
      <c r="F80" s="6"/>
      <c r="G80" s="20"/>
      <c r="H80" s="20"/>
      <c r="I80" s="20"/>
      <c r="J80" s="6"/>
      <c r="K80" s="6"/>
      <c r="L80" s="6"/>
      <c r="M80" s="6"/>
      <c r="N80" s="6"/>
      <c r="U80" s="6"/>
      <c r="V80" s="6"/>
      <c r="AD80" s="36"/>
      <c r="AE80" s="36"/>
    </row>
    <row r="81" spans="1:14" ht="14.25">
      <c r="A81" s="6"/>
      <c r="B81" s="6"/>
      <c r="C81" s="6"/>
      <c r="D81" s="6"/>
      <c r="E81" s="6"/>
      <c r="F81" s="6"/>
      <c r="G81" s="20"/>
      <c r="H81" s="20"/>
      <c r="I81" s="20"/>
      <c r="J81" s="6"/>
      <c r="K81" s="6"/>
      <c r="L81" s="6"/>
      <c r="M81" s="6"/>
      <c r="N81" s="6"/>
    </row>
    <row r="82" spans="1:14" ht="14.25">
      <c r="A82" s="6"/>
      <c r="B82" s="6"/>
      <c r="C82" s="6"/>
      <c r="D82" s="6"/>
      <c r="E82" s="6"/>
      <c r="F82" s="6"/>
      <c r="G82" s="20"/>
      <c r="H82" s="20"/>
      <c r="I82" s="20"/>
      <c r="J82" s="6"/>
      <c r="K82" s="6"/>
      <c r="L82" s="6"/>
      <c r="M82" s="6"/>
      <c r="N82" s="6"/>
    </row>
    <row r="83" spans="1:31" ht="14.25">
      <c r="A83" s="6"/>
      <c r="B83" s="6"/>
      <c r="C83" s="6"/>
      <c r="D83" s="6"/>
      <c r="E83" s="6"/>
      <c r="F83" s="6"/>
      <c r="G83" s="20"/>
      <c r="H83" s="20"/>
      <c r="I83" s="20"/>
      <c r="J83" s="6"/>
      <c r="K83" s="6"/>
      <c r="L83" s="6"/>
      <c r="M83" s="6"/>
      <c r="N83" s="6"/>
      <c r="AD83" s="87"/>
      <c r="AE83" s="87"/>
    </row>
    <row r="84" spans="1:14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30:31" ht="14.25">
      <c r="AD86" s="20"/>
      <c r="AE86" s="20"/>
    </row>
    <row r="88" spans="30:31" ht="14.25">
      <c r="AD88" s="75"/>
      <c r="AE88" s="75"/>
    </row>
    <row r="89" spans="30:31" ht="14.25">
      <c r="AD89" s="20"/>
      <c r="AE89" s="20"/>
    </row>
    <row r="90" spans="30:31" ht="14.25">
      <c r="AD90" s="75"/>
      <c r="AE90" s="75"/>
    </row>
    <row r="91" spans="30:31" ht="14.25">
      <c r="AD91" s="20"/>
      <c r="AE91" s="20"/>
    </row>
    <row r="112" spans="30:31" ht="14.25">
      <c r="AD112" s="20"/>
      <c r="AE112" s="20"/>
    </row>
    <row r="113" spans="30:31" ht="14.25">
      <c r="AD113" s="20"/>
      <c r="AE113" s="20"/>
    </row>
    <row r="114" spans="30:31" ht="14.25">
      <c r="AD114" s="20"/>
      <c r="AE114" s="20"/>
    </row>
    <row r="115" spans="30:31" ht="14.25">
      <c r="AD115" s="75"/>
      <c r="AE115" s="75"/>
    </row>
    <row r="116" spans="30:31" ht="14.25">
      <c r="AD116" s="6"/>
      <c r="AE116" s="6"/>
    </row>
    <row r="117" spans="30:31" ht="14.25">
      <c r="AD117" s="6"/>
      <c r="AE117" s="6"/>
    </row>
    <row r="118" spans="30:31" ht="14.25">
      <c r="AD118" s="6"/>
      <c r="AE118" s="6"/>
    </row>
    <row r="119" spans="30:31" ht="14.25">
      <c r="AD119" s="6"/>
      <c r="AE119" s="6"/>
    </row>
    <row r="120" spans="30:31" ht="14.25">
      <c r="AD120" s="6"/>
      <c r="AE120" s="6"/>
    </row>
    <row r="121" spans="30:31" ht="14.25">
      <c r="AD121" s="6"/>
      <c r="AE121" s="6"/>
    </row>
    <row r="122" spans="30:31" ht="14.25">
      <c r="AD122" s="6"/>
      <c r="AE122" s="6"/>
    </row>
    <row r="123" spans="30:31" ht="14.25">
      <c r="AD123" s="6"/>
      <c r="AE123" s="6"/>
    </row>
    <row r="124" spans="30:31" ht="14.25">
      <c r="AD124" s="6"/>
      <c r="AE124" s="6"/>
    </row>
    <row r="125" spans="30:31" ht="14.25">
      <c r="AD125" s="6"/>
      <c r="AE125" s="6"/>
    </row>
    <row r="126" spans="30:31" ht="14.25">
      <c r="AD126" s="6"/>
      <c r="AE126" s="6"/>
    </row>
  </sheetData>
  <sheetProtection/>
  <mergeCells count="98">
    <mergeCell ref="S35:T35"/>
    <mergeCell ref="R5:R6"/>
    <mergeCell ref="S5:T6"/>
    <mergeCell ref="S27:T27"/>
    <mergeCell ref="S28:T28"/>
    <mergeCell ref="S29:T29"/>
    <mergeCell ref="S30:T30"/>
    <mergeCell ref="S31:T31"/>
    <mergeCell ref="S26:T26"/>
    <mergeCell ref="S32:T32"/>
    <mergeCell ref="U5:U6"/>
    <mergeCell ref="V5:V6"/>
    <mergeCell ref="S33:T33"/>
    <mergeCell ref="S34:T34"/>
    <mergeCell ref="S8:T8"/>
    <mergeCell ref="S9:T9"/>
    <mergeCell ref="S10:T10"/>
    <mergeCell ref="S11:T11"/>
    <mergeCell ref="A2:M2"/>
    <mergeCell ref="A3:M3"/>
    <mergeCell ref="A5:B7"/>
    <mergeCell ref="O5:P6"/>
    <mergeCell ref="H6:I7"/>
    <mergeCell ref="C5:F5"/>
    <mergeCell ref="G5:I5"/>
    <mergeCell ref="J5:M5"/>
    <mergeCell ref="C6:C7"/>
    <mergeCell ref="J6:K7"/>
    <mergeCell ref="A11:B11"/>
    <mergeCell ref="A12:B12"/>
    <mergeCell ref="Q5:Q6"/>
    <mergeCell ref="D6:F6"/>
    <mergeCell ref="G6:G7"/>
    <mergeCell ref="A14:B14"/>
    <mergeCell ref="A8:B8"/>
    <mergeCell ref="A9:B9"/>
    <mergeCell ref="A10:B10"/>
    <mergeCell ref="L6:M7"/>
    <mergeCell ref="J35:M35"/>
    <mergeCell ref="H36:I36"/>
    <mergeCell ref="J36:K36"/>
    <mergeCell ref="A30:B30"/>
    <mergeCell ref="A31:B31"/>
    <mergeCell ref="A32:B32"/>
    <mergeCell ref="A41:B41"/>
    <mergeCell ref="A43:B43"/>
    <mergeCell ref="A46:B46"/>
    <mergeCell ref="L36:M36"/>
    <mergeCell ref="A37:B37"/>
    <mergeCell ref="A38:B38"/>
    <mergeCell ref="A35:B36"/>
    <mergeCell ref="C35:D35"/>
    <mergeCell ref="E35:F35"/>
    <mergeCell ref="G35:I35"/>
    <mergeCell ref="A57:B57"/>
    <mergeCell ref="A47:B47"/>
    <mergeCell ref="A48:B48"/>
    <mergeCell ref="A49:B49"/>
    <mergeCell ref="A51:B51"/>
    <mergeCell ref="A50:B50"/>
    <mergeCell ref="A60:B60"/>
    <mergeCell ref="A61:B61"/>
    <mergeCell ref="A65:M65"/>
    <mergeCell ref="A52:B52"/>
    <mergeCell ref="A53:B53"/>
    <mergeCell ref="A54:B54"/>
    <mergeCell ref="A59:B59"/>
    <mergeCell ref="A58:B58"/>
    <mergeCell ref="A55:B55"/>
    <mergeCell ref="A56:B56"/>
    <mergeCell ref="A66:M66"/>
    <mergeCell ref="A68:A70"/>
    <mergeCell ref="B68:C69"/>
    <mergeCell ref="D68:E69"/>
    <mergeCell ref="F68:G69"/>
    <mergeCell ref="H68:I69"/>
    <mergeCell ref="J68:K69"/>
    <mergeCell ref="L68:M69"/>
    <mergeCell ref="A40:B40"/>
    <mergeCell ref="A44:B44"/>
    <mergeCell ref="A45:B45"/>
    <mergeCell ref="A24:B24"/>
    <mergeCell ref="A26:B26"/>
    <mergeCell ref="A25:B25"/>
    <mergeCell ref="A27:B27"/>
    <mergeCell ref="A28:B28"/>
    <mergeCell ref="A29:B29"/>
    <mergeCell ref="A39:B39"/>
    <mergeCell ref="O2:V2"/>
    <mergeCell ref="A20:B20"/>
    <mergeCell ref="A21:B21"/>
    <mergeCell ref="A23:B23"/>
    <mergeCell ref="A18:B18"/>
    <mergeCell ref="A19:B19"/>
    <mergeCell ref="A22:B22"/>
    <mergeCell ref="A17:B17"/>
    <mergeCell ref="A15:B15"/>
    <mergeCell ref="A16:B16"/>
  </mergeCells>
  <printOptions/>
  <pageMargins left="1.5748031496062993" right="0" top="0.984251968503937" bottom="0.984251968503937" header="0.5118110236220472" footer="0.5118110236220472"/>
  <pageSetup fitToHeight="1" fitToWidth="1" horizontalDpi="300" verticalDpi="300" orientation="landscape" paperSize="8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3.59765625" style="4" customWidth="1"/>
    <col min="2" max="2" width="25.09765625" style="4" customWidth="1"/>
    <col min="3" max="3" width="13" style="4" customWidth="1"/>
    <col min="4" max="9" width="12.09765625" style="4" customWidth="1"/>
    <col min="10" max="10" width="3.59765625" style="4" customWidth="1"/>
    <col min="11" max="11" width="2.09765625" style="4" customWidth="1"/>
    <col min="12" max="12" width="10.59765625" style="4" customWidth="1"/>
    <col min="13" max="13" width="2.09765625" style="4" customWidth="1"/>
    <col min="14" max="14" width="3.59765625" style="4" customWidth="1"/>
    <col min="15" max="22" width="12.09765625" style="4" customWidth="1"/>
    <col min="23" max="16384" width="10.59765625" style="4" customWidth="1"/>
  </cols>
  <sheetData>
    <row r="1" spans="2:22" s="2" customFormat="1" ht="19.5" customHeight="1">
      <c r="B1" s="1" t="s">
        <v>279</v>
      </c>
      <c r="V1" s="3" t="s">
        <v>280</v>
      </c>
    </row>
    <row r="2" spans="2:22" ht="19.5" customHeight="1">
      <c r="B2" s="328" t="s">
        <v>281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</row>
    <row r="3" spans="2:22" ht="19.5" customHeight="1">
      <c r="B3" s="371" t="s">
        <v>282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</row>
    <row r="4" spans="2:22" ht="18" customHeight="1" thickBot="1">
      <c r="B4" s="37"/>
      <c r="C4" s="37"/>
      <c r="D4" s="37"/>
      <c r="E4" s="37"/>
      <c r="F4" s="37"/>
      <c r="G4" s="37"/>
      <c r="H4" s="37"/>
      <c r="I4" s="37"/>
      <c r="J4" s="37"/>
      <c r="K4" s="37"/>
      <c r="N4" s="37"/>
      <c r="O4" s="37"/>
      <c r="P4" s="37"/>
      <c r="Q4" s="37"/>
      <c r="V4" s="103" t="s">
        <v>223</v>
      </c>
    </row>
    <row r="5" spans="2:22" ht="15" customHeight="1">
      <c r="B5" s="420" t="s">
        <v>534</v>
      </c>
      <c r="C5" s="341" t="s">
        <v>224</v>
      </c>
      <c r="D5" s="342"/>
      <c r="E5" s="342"/>
      <c r="F5" s="343"/>
      <c r="G5" s="341" t="s">
        <v>225</v>
      </c>
      <c r="H5" s="342"/>
      <c r="I5" s="343"/>
      <c r="J5" s="341" t="s">
        <v>226</v>
      </c>
      <c r="K5" s="342"/>
      <c r="L5" s="342"/>
      <c r="M5" s="342"/>
      <c r="N5" s="342"/>
      <c r="O5" s="342"/>
      <c r="P5" s="343"/>
      <c r="Q5" s="341" t="s">
        <v>227</v>
      </c>
      <c r="R5" s="342"/>
      <c r="S5" s="342"/>
      <c r="T5" s="343"/>
      <c r="U5" s="341" t="s">
        <v>228</v>
      </c>
      <c r="V5" s="342"/>
    </row>
    <row r="6" spans="2:22" ht="15" customHeight="1">
      <c r="B6" s="332"/>
      <c r="C6" s="423" t="s">
        <v>229</v>
      </c>
      <c r="D6" s="424"/>
      <c r="E6" s="423" t="s">
        <v>230</v>
      </c>
      <c r="F6" s="424"/>
      <c r="G6" s="407" t="s">
        <v>535</v>
      </c>
      <c r="H6" s="31"/>
      <c r="I6" s="104"/>
      <c r="J6" s="407" t="s">
        <v>231</v>
      </c>
      <c r="K6" s="351"/>
      <c r="L6" s="351"/>
      <c r="M6" s="396"/>
      <c r="N6" s="407" t="s">
        <v>232</v>
      </c>
      <c r="O6" s="408"/>
      <c r="P6" s="352"/>
      <c r="Q6" s="407" t="s">
        <v>233</v>
      </c>
      <c r="R6" s="408"/>
      <c r="T6" s="56"/>
      <c r="U6" s="422" t="s">
        <v>234</v>
      </c>
      <c r="V6" s="408"/>
    </row>
    <row r="7" spans="2:22" ht="15" customHeight="1">
      <c r="B7" s="334"/>
      <c r="C7" s="425"/>
      <c r="D7" s="334"/>
      <c r="E7" s="425"/>
      <c r="F7" s="334"/>
      <c r="G7" s="426"/>
      <c r="H7" s="43" t="s">
        <v>235</v>
      </c>
      <c r="I7" s="43" t="s">
        <v>236</v>
      </c>
      <c r="J7" s="426"/>
      <c r="K7" s="427"/>
      <c r="L7" s="427"/>
      <c r="M7" s="361"/>
      <c r="N7" s="338"/>
      <c r="O7" s="339"/>
      <c r="P7" s="340"/>
      <c r="Q7" s="338"/>
      <c r="R7" s="339"/>
      <c r="S7" s="344" t="s">
        <v>237</v>
      </c>
      <c r="T7" s="346"/>
      <c r="U7" s="338"/>
      <c r="V7" s="339"/>
    </row>
    <row r="8" spans="2:22" ht="15" customHeight="1">
      <c r="B8" s="40" t="s">
        <v>520</v>
      </c>
      <c r="C8" s="106"/>
      <c r="D8" s="107">
        <v>71461</v>
      </c>
      <c r="E8" s="68"/>
      <c r="F8" s="107">
        <v>275971</v>
      </c>
      <c r="G8" s="107">
        <v>27543</v>
      </c>
      <c r="H8" s="107">
        <v>1267</v>
      </c>
      <c r="I8" s="107">
        <v>5995</v>
      </c>
      <c r="J8" s="68"/>
      <c r="K8" s="68"/>
      <c r="L8" s="107">
        <v>81857</v>
      </c>
      <c r="M8" s="107"/>
      <c r="N8" s="107"/>
      <c r="O8" s="68"/>
      <c r="P8" s="107">
        <v>199455</v>
      </c>
      <c r="Q8" s="68"/>
      <c r="R8" s="107">
        <v>26561</v>
      </c>
      <c r="S8" s="68"/>
      <c r="T8" s="107">
        <v>806</v>
      </c>
      <c r="U8" s="68"/>
      <c r="V8" s="282">
        <f>P8/F8</f>
        <v>0.7227389834439126</v>
      </c>
    </row>
    <row r="9" spans="2:22" ht="15" customHeight="1">
      <c r="B9" s="78" t="s">
        <v>127</v>
      </c>
      <c r="C9" s="74"/>
      <c r="D9" s="20">
        <v>76339</v>
      </c>
      <c r="E9" s="64"/>
      <c r="F9" s="20">
        <v>302798</v>
      </c>
      <c r="G9" s="20">
        <v>26757</v>
      </c>
      <c r="H9" s="20">
        <v>1273</v>
      </c>
      <c r="I9" s="20">
        <v>5663</v>
      </c>
      <c r="J9" s="64"/>
      <c r="K9" s="64"/>
      <c r="L9" s="20">
        <v>77509</v>
      </c>
      <c r="M9" s="20"/>
      <c r="N9" s="20"/>
      <c r="O9" s="64"/>
      <c r="P9" s="20">
        <v>189087</v>
      </c>
      <c r="Q9" s="64"/>
      <c r="R9" s="20">
        <v>25916</v>
      </c>
      <c r="S9" s="64"/>
      <c r="T9" s="20">
        <v>967</v>
      </c>
      <c r="U9" s="64"/>
      <c r="V9" s="282">
        <f>P9/F9</f>
        <v>0.6244658154941578</v>
      </c>
    </row>
    <row r="10" spans="2:22" ht="15" customHeight="1">
      <c r="B10" s="78" t="s">
        <v>129</v>
      </c>
      <c r="C10" s="74"/>
      <c r="D10" s="20">
        <v>77767</v>
      </c>
      <c r="E10" s="64"/>
      <c r="F10" s="20">
        <v>301540</v>
      </c>
      <c r="G10" s="20">
        <v>27190</v>
      </c>
      <c r="H10" s="20">
        <v>1294</v>
      </c>
      <c r="I10" s="20">
        <v>5657</v>
      </c>
      <c r="J10" s="64"/>
      <c r="K10" s="64"/>
      <c r="L10" s="20">
        <v>80075</v>
      </c>
      <c r="M10" s="20"/>
      <c r="N10" s="20"/>
      <c r="O10" s="64"/>
      <c r="P10" s="20">
        <v>194954</v>
      </c>
      <c r="Q10" s="64"/>
      <c r="R10" s="20">
        <v>26468</v>
      </c>
      <c r="S10" s="64"/>
      <c r="T10" s="20">
        <v>1046</v>
      </c>
      <c r="U10" s="64"/>
      <c r="V10" s="282">
        <f>P10/F10</f>
        <v>0.6465278238376335</v>
      </c>
    </row>
    <row r="11" spans="2:22" ht="15" customHeight="1">
      <c r="B11" s="78" t="s">
        <v>131</v>
      </c>
      <c r="C11" s="108"/>
      <c r="D11" s="20">
        <v>74883</v>
      </c>
      <c r="E11" s="109"/>
      <c r="F11" s="20">
        <v>281554</v>
      </c>
      <c r="G11" s="20">
        <v>28683</v>
      </c>
      <c r="H11" s="20">
        <v>1284</v>
      </c>
      <c r="I11" s="20">
        <v>5905</v>
      </c>
      <c r="J11" s="27"/>
      <c r="K11" s="27"/>
      <c r="L11" s="20">
        <v>86999</v>
      </c>
      <c r="M11" s="20"/>
      <c r="N11" s="27"/>
      <c r="O11" s="109"/>
      <c r="P11" s="20">
        <v>213547</v>
      </c>
      <c r="Q11" s="27"/>
      <c r="R11" s="20">
        <v>27867</v>
      </c>
      <c r="S11" s="109"/>
      <c r="T11" s="20">
        <v>1046</v>
      </c>
      <c r="U11" s="109"/>
      <c r="V11" s="282">
        <f>P11/F11</f>
        <v>0.7584584129509792</v>
      </c>
    </row>
    <row r="12" spans="2:22" s="196" customFormat="1" ht="15" customHeight="1">
      <c r="B12" s="215" t="s">
        <v>134</v>
      </c>
      <c r="C12" s="110"/>
      <c r="D12" s="46">
        <f>SUM(D14:D27)</f>
        <v>70039</v>
      </c>
      <c r="E12" s="111"/>
      <c r="F12" s="46">
        <f>SUM(F14:F27)</f>
        <v>261177</v>
      </c>
      <c r="G12" s="46">
        <f>SUM(G14:G27)</f>
        <v>28603</v>
      </c>
      <c r="H12" s="46">
        <f>SUM(H14:H27)</f>
        <v>1314</v>
      </c>
      <c r="I12" s="46">
        <f>SUM(I14:I27)</f>
        <v>6065</v>
      </c>
      <c r="J12" s="46"/>
      <c r="K12" s="46"/>
      <c r="L12" s="46">
        <f>SUM(L14:L27)</f>
        <v>100821</v>
      </c>
      <c r="M12" s="46"/>
      <c r="N12" s="46"/>
      <c r="O12" s="111"/>
      <c r="P12" s="46">
        <f>SUM(P14:P27)</f>
        <v>256482</v>
      </c>
      <c r="Q12" s="46"/>
      <c r="R12" s="46">
        <f>SUM(R14:R27)</f>
        <v>27935</v>
      </c>
      <c r="S12" s="111"/>
      <c r="T12" s="46">
        <f>SUM(T14:T27)</f>
        <v>981</v>
      </c>
      <c r="U12" s="111"/>
      <c r="V12" s="281">
        <f>P12/F12</f>
        <v>0.9820236850871248</v>
      </c>
    </row>
    <row r="13" spans="2:22" ht="15" customHeight="1">
      <c r="B13" s="21"/>
      <c r="C13" s="74"/>
      <c r="D13" s="112"/>
      <c r="E13" s="64"/>
      <c r="F13" s="10"/>
      <c r="G13" s="10"/>
      <c r="H13" s="10"/>
      <c r="I13" s="112"/>
      <c r="J13" s="64"/>
      <c r="K13" s="64"/>
      <c r="L13" s="371"/>
      <c r="M13" s="371"/>
      <c r="N13" s="10"/>
      <c r="O13" s="64"/>
      <c r="P13" s="10"/>
      <c r="Q13" s="64"/>
      <c r="R13" s="10"/>
      <c r="S13" s="64"/>
      <c r="T13" s="10"/>
      <c r="U13" s="64"/>
      <c r="V13" s="10"/>
    </row>
    <row r="14" spans="2:22" ht="15" customHeight="1">
      <c r="B14" s="88" t="s">
        <v>509</v>
      </c>
      <c r="C14" s="74"/>
      <c r="D14" s="20">
        <v>8454</v>
      </c>
      <c r="E14" s="64"/>
      <c r="F14" s="20">
        <v>24239</v>
      </c>
      <c r="G14" s="20">
        <v>2577</v>
      </c>
      <c r="H14" s="20">
        <v>97</v>
      </c>
      <c r="I14" s="20">
        <v>472</v>
      </c>
      <c r="J14" s="64"/>
      <c r="K14" s="64"/>
      <c r="L14" s="20">
        <v>7501</v>
      </c>
      <c r="M14" s="20"/>
      <c r="N14" s="20"/>
      <c r="O14" s="64"/>
      <c r="P14" s="20">
        <v>19470</v>
      </c>
      <c r="Q14" s="64"/>
      <c r="R14" s="20">
        <v>2545</v>
      </c>
      <c r="S14" s="64"/>
      <c r="T14" s="20">
        <v>88</v>
      </c>
      <c r="U14" s="64"/>
      <c r="V14" s="282">
        <f>P14/F14</f>
        <v>0.8032509591979867</v>
      </c>
    </row>
    <row r="15" spans="2:22" ht="15" customHeight="1">
      <c r="B15" s="214" t="s">
        <v>524</v>
      </c>
      <c r="C15" s="74"/>
      <c r="D15" s="20">
        <v>5779</v>
      </c>
      <c r="E15" s="64"/>
      <c r="F15" s="20">
        <v>23500</v>
      </c>
      <c r="G15" s="20">
        <v>2164</v>
      </c>
      <c r="H15" s="20">
        <v>68</v>
      </c>
      <c r="I15" s="20">
        <v>442</v>
      </c>
      <c r="J15" s="64"/>
      <c r="K15" s="64"/>
      <c r="L15" s="20">
        <v>7328</v>
      </c>
      <c r="M15" s="20"/>
      <c r="N15" s="20"/>
      <c r="O15" s="64"/>
      <c r="P15" s="20">
        <v>18709</v>
      </c>
      <c r="Q15" s="64"/>
      <c r="R15" s="20">
        <v>2162</v>
      </c>
      <c r="S15" s="64"/>
      <c r="T15" s="20">
        <v>86</v>
      </c>
      <c r="U15" s="64"/>
      <c r="V15" s="282">
        <f>P15/F15</f>
        <v>0.7961276595744681</v>
      </c>
    </row>
    <row r="16" spans="2:22" ht="15" customHeight="1">
      <c r="B16" s="214" t="s">
        <v>525</v>
      </c>
      <c r="C16" s="74"/>
      <c r="D16" s="20">
        <v>5845</v>
      </c>
      <c r="E16" s="64"/>
      <c r="F16" s="20">
        <v>23264</v>
      </c>
      <c r="G16" s="20">
        <v>2436</v>
      </c>
      <c r="H16" s="20">
        <v>79</v>
      </c>
      <c r="I16" s="20">
        <v>566</v>
      </c>
      <c r="J16" s="64"/>
      <c r="K16" s="64"/>
      <c r="L16" s="20">
        <v>7936</v>
      </c>
      <c r="M16" s="20"/>
      <c r="N16" s="20"/>
      <c r="O16" s="64"/>
      <c r="P16" s="20">
        <v>19424</v>
      </c>
      <c r="Q16" s="64"/>
      <c r="R16" s="20">
        <v>2409</v>
      </c>
      <c r="S16" s="64"/>
      <c r="T16" s="20">
        <v>74</v>
      </c>
      <c r="U16" s="64"/>
      <c r="V16" s="282">
        <f>P16/F16</f>
        <v>0.8349381017881705</v>
      </c>
    </row>
    <row r="17" spans="2:22" ht="15" customHeight="1">
      <c r="B17" s="214" t="s">
        <v>526</v>
      </c>
      <c r="C17" s="74"/>
      <c r="D17" s="20">
        <v>4992</v>
      </c>
      <c r="E17" s="64"/>
      <c r="F17" s="20">
        <v>21986</v>
      </c>
      <c r="G17" s="20">
        <v>2203</v>
      </c>
      <c r="H17" s="20">
        <v>77</v>
      </c>
      <c r="I17" s="20">
        <v>478</v>
      </c>
      <c r="J17" s="64"/>
      <c r="K17" s="64"/>
      <c r="L17" s="20">
        <v>8507</v>
      </c>
      <c r="M17" s="20"/>
      <c r="N17" s="20"/>
      <c r="O17" s="64"/>
      <c r="P17" s="20">
        <v>20331</v>
      </c>
      <c r="Q17" s="64"/>
      <c r="R17" s="20">
        <v>2218</v>
      </c>
      <c r="S17" s="64"/>
      <c r="T17" s="20">
        <v>100</v>
      </c>
      <c r="U17" s="64"/>
      <c r="V17" s="282">
        <f>P17/F17</f>
        <v>0.9247248248885654</v>
      </c>
    </row>
    <row r="18" spans="2:22" ht="15" customHeight="1">
      <c r="B18" s="78"/>
      <c r="C18" s="74"/>
      <c r="D18" s="10"/>
      <c r="E18" s="64"/>
      <c r="F18" s="10"/>
      <c r="G18" s="10"/>
      <c r="H18" s="10"/>
      <c r="I18" s="10"/>
      <c r="J18" s="64"/>
      <c r="K18" s="64"/>
      <c r="L18" s="10"/>
      <c r="M18" s="10"/>
      <c r="N18" s="10"/>
      <c r="O18" s="64"/>
      <c r="P18" s="10"/>
      <c r="Q18" s="64"/>
      <c r="R18" s="10"/>
      <c r="S18" s="64"/>
      <c r="T18" s="10"/>
      <c r="U18" s="64"/>
      <c r="V18" s="249"/>
    </row>
    <row r="19" spans="2:22" ht="15" customHeight="1">
      <c r="B19" s="214" t="s">
        <v>527</v>
      </c>
      <c r="C19" s="74"/>
      <c r="D19" s="20">
        <v>5104</v>
      </c>
      <c r="E19" s="64"/>
      <c r="F19" s="20">
        <v>21486</v>
      </c>
      <c r="G19" s="20">
        <v>2084</v>
      </c>
      <c r="H19" s="20">
        <v>79</v>
      </c>
      <c r="I19" s="20">
        <v>489</v>
      </c>
      <c r="J19" s="64"/>
      <c r="K19" s="64"/>
      <c r="L19" s="20">
        <v>8415</v>
      </c>
      <c r="M19" s="20"/>
      <c r="N19" s="20"/>
      <c r="O19" s="64"/>
      <c r="P19" s="20">
        <v>20936</v>
      </c>
      <c r="Q19" s="64"/>
      <c r="R19" s="20">
        <v>2069</v>
      </c>
      <c r="S19" s="64"/>
      <c r="T19" s="20">
        <v>82</v>
      </c>
      <c r="U19" s="64"/>
      <c r="V19" s="282">
        <f>P19/F19</f>
        <v>0.9744019361444661</v>
      </c>
    </row>
    <row r="20" spans="2:22" ht="15" customHeight="1">
      <c r="B20" s="214" t="s">
        <v>528</v>
      </c>
      <c r="C20" s="74"/>
      <c r="D20" s="20">
        <v>5664</v>
      </c>
      <c r="E20" s="64"/>
      <c r="F20" s="20">
        <v>21384</v>
      </c>
      <c r="G20" s="20">
        <v>2435</v>
      </c>
      <c r="H20" s="20">
        <v>147</v>
      </c>
      <c r="I20" s="20">
        <v>577</v>
      </c>
      <c r="J20" s="64"/>
      <c r="K20" s="64"/>
      <c r="L20" s="20">
        <v>8413</v>
      </c>
      <c r="M20" s="20"/>
      <c r="N20" s="20"/>
      <c r="O20" s="64"/>
      <c r="P20" s="20">
        <v>22169</v>
      </c>
      <c r="Q20" s="64"/>
      <c r="R20" s="20">
        <v>2357</v>
      </c>
      <c r="S20" s="64"/>
      <c r="T20" s="20">
        <v>82</v>
      </c>
      <c r="U20" s="64"/>
      <c r="V20" s="282">
        <f>P20/F20</f>
        <v>1.0367096894874672</v>
      </c>
    </row>
    <row r="21" spans="2:22" ht="15" customHeight="1">
      <c r="B21" s="214" t="s">
        <v>529</v>
      </c>
      <c r="C21" s="74"/>
      <c r="D21" s="20">
        <v>5313</v>
      </c>
      <c r="E21" s="64"/>
      <c r="F21" s="20">
        <v>20907</v>
      </c>
      <c r="G21" s="20">
        <v>2516</v>
      </c>
      <c r="H21" s="20">
        <v>311</v>
      </c>
      <c r="I21" s="20">
        <v>553</v>
      </c>
      <c r="J21" s="64"/>
      <c r="K21" s="64"/>
      <c r="L21" s="20">
        <v>8684</v>
      </c>
      <c r="M21" s="20"/>
      <c r="N21" s="20"/>
      <c r="O21" s="64"/>
      <c r="P21" s="20">
        <v>22037</v>
      </c>
      <c r="Q21" s="64"/>
      <c r="R21" s="20">
        <v>2221</v>
      </c>
      <c r="S21" s="64"/>
      <c r="T21" s="20">
        <v>71</v>
      </c>
      <c r="U21" s="64"/>
      <c r="V21" s="282">
        <f>P21/F21</f>
        <v>1.0540488831491845</v>
      </c>
    </row>
    <row r="22" spans="2:22" ht="15" customHeight="1">
      <c r="B22" s="214" t="s">
        <v>530</v>
      </c>
      <c r="C22" s="74"/>
      <c r="D22" s="20">
        <v>5020</v>
      </c>
      <c r="E22" s="64"/>
      <c r="F22" s="20">
        <v>20119</v>
      </c>
      <c r="G22" s="20">
        <v>2162</v>
      </c>
      <c r="H22" s="20">
        <v>90</v>
      </c>
      <c r="I22" s="20">
        <v>529</v>
      </c>
      <c r="J22" s="64"/>
      <c r="K22" s="64"/>
      <c r="L22" s="20">
        <v>8454</v>
      </c>
      <c r="M22" s="20"/>
      <c r="N22" s="20"/>
      <c r="O22" s="64"/>
      <c r="P22" s="20">
        <v>22419</v>
      </c>
      <c r="Q22" s="64"/>
      <c r="R22" s="20">
        <v>2134</v>
      </c>
      <c r="S22" s="64"/>
      <c r="T22" s="20">
        <v>77</v>
      </c>
      <c r="U22" s="64"/>
      <c r="V22" s="282">
        <f>P22/F22</f>
        <v>1.1143197972066206</v>
      </c>
    </row>
    <row r="23" spans="2:22" ht="15" customHeight="1">
      <c r="B23" s="78"/>
      <c r="C23" s="74"/>
      <c r="D23" s="10"/>
      <c r="E23" s="64"/>
      <c r="F23" s="10"/>
      <c r="G23" s="10"/>
      <c r="H23" s="10"/>
      <c r="I23" s="10"/>
      <c r="J23" s="64"/>
      <c r="K23" s="64"/>
      <c r="L23" s="10"/>
      <c r="M23" s="10"/>
      <c r="N23" s="10"/>
      <c r="O23" s="64"/>
      <c r="P23" s="10"/>
      <c r="Q23" s="64"/>
      <c r="R23" s="10"/>
      <c r="S23" s="64"/>
      <c r="T23" s="10"/>
      <c r="U23" s="64"/>
      <c r="V23" s="249"/>
    </row>
    <row r="24" spans="2:22" ht="15" customHeight="1">
      <c r="B24" s="214" t="s">
        <v>531</v>
      </c>
      <c r="C24" s="74"/>
      <c r="D24" s="20">
        <v>4884</v>
      </c>
      <c r="E24" s="64"/>
      <c r="F24" s="20">
        <v>19216</v>
      </c>
      <c r="G24" s="20">
        <v>1690</v>
      </c>
      <c r="H24" s="20">
        <v>65</v>
      </c>
      <c r="I24" s="20">
        <v>455</v>
      </c>
      <c r="J24" s="64"/>
      <c r="K24" s="64"/>
      <c r="L24" s="20">
        <v>7407</v>
      </c>
      <c r="M24" s="20"/>
      <c r="N24" s="20"/>
      <c r="O24" s="64"/>
      <c r="P24" s="20">
        <v>21268</v>
      </c>
      <c r="Q24" s="64"/>
      <c r="R24" s="20">
        <v>1706</v>
      </c>
      <c r="S24" s="64"/>
      <c r="T24" s="20">
        <v>71</v>
      </c>
      <c r="U24" s="64"/>
      <c r="V24" s="282">
        <f>P24/F24</f>
        <v>1.1067860116569526</v>
      </c>
    </row>
    <row r="25" spans="2:22" ht="15" customHeight="1">
      <c r="B25" s="88" t="s">
        <v>523</v>
      </c>
      <c r="C25" s="74"/>
      <c r="D25" s="20">
        <v>7025</v>
      </c>
      <c r="E25" s="64"/>
      <c r="F25" s="20">
        <v>21063</v>
      </c>
      <c r="G25" s="20">
        <v>1789</v>
      </c>
      <c r="H25" s="20">
        <v>61</v>
      </c>
      <c r="I25" s="20">
        <v>447</v>
      </c>
      <c r="J25" s="64"/>
      <c r="K25" s="64"/>
      <c r="L25" s="20">
        <v>8657</v>
      </c>
      <c r="M25" s="20"/>
      <c r="N25" s="20"/>
      <c r="O25" s="64"/>
      <c r="P25" s="20">
        <v>21619</v>
      </c>
      <c r="Q25" s="64"/>
      <c r="R25" s="20">
        <v>1779</v>
      </c>
      <c r="S25" s="64"/>
      <c r="T25" s="20">
        <v>56</v>
      </c>
      <c r="U25" s="64"/>
      <c r="V25" s="282">
        <f>P25/F25</f>
        <v>1.0263969994777573</v>
      </c>
    </row>
    <row r="26" spans="2:22" ht="15" customHeight="1">
      <c r="B26" s="214" t="s">
        <v>532</v>
      </c>
      <c r="C26" s="74"/>
      <c r="D26" s="20">
        <v>5113</v>
      </c>
      <c r="E26" s="64"/>
      <c r="F26" s="20">
        <v>21204</v>
      </c>
      <c r="G26" s="20">
        <v>2124</v>
      </c>
      <c r="H26" s="20">
        <v>79</v>
      </c>
      <c r="I26" s="20">
        <v>447</v>
      </c>
      <c r="J26" s="64"/>
      <c r="K26" s="64"/>
      <c r="L26" s="20">
        <v>9334</v>
      </c>
      <c r="M26" s="20"/>
      <c r="N26" s="20"/>
      <c r="O26" s="64"/>
      <c r="P26" s="20">
        <v>22979</v>
      </c>
      <c r="Q26" s="64"/>
      <c r="R26" s="20">
        <v>2104</v>
      </c>
      <c r="S26" s="64"/>
      <c r="T26" s="20">
        <v>87</v>
      </c>
      <c r="U26" s="64"/>
      <c r="V26" s="282">
        <f>P26/F26</f>
        <v>1.0837106206376155</v>
      </c>
    </row>
    <row r="27" spans="2:22" ht="15" customHeight="1">
      <c r="B27" s="214" t="s">
        <v>533</v>
      </c>
      <c r="C27" s="74"/>
      <c r="D27" s="20">
        <v>6846</v>
      </c>
      <c r="E27" s="64"/>
      <c r="F27" s="20">
        <v>22809</v>
      </c>
      <c r="G27" s="20">
        <v>4423</v>
      </c>
      <c r="H27" s="20">
        <v>161</v>
      </c>
      <c r="I27" s="20">
        <v>610</v>
      </c>
      <c r="J27" s="64"/>
      <c r="K27" s="64"/>
      <c r="L27" s="20">
        <v>10185</v>
      </c>
      <c r="M27" s="20"/>
      <c r="N27" s="20"/>
      <c r="O27" s="64"/>
      <c r="P27" s="20">
        <v>25121</v>
      </c>
      <c r="Q27" s="64"/>
      <c r="R27" s="20">
        <v>4231</v>
      </c>
      <c r="S27" s="64"/>
      <c r="T27" s="20">
        <v>107</v>
      </c>
      <c r="U27" s="64"/>
      <c r="V27" s="282">
        <f>P27/F27</f>
        <v>1.1013634968652726</v>
      </c>
    </row>
    <row r="28" spans="2:22" ht="15" customHeight="1">
      <c r="B28" s="49"/>
      <c r="C28" s="74"/>
      <c r="D28" s="113"/>
      <c r="E28" s="64"/>
      <c r="F28" s="113"/>
      <c r="G28" s="113"/>
      <c r="H28" s="113"/>
      <c r="I28" s="113"/>
      <c r="J28" s="64"/>
      <c r="K28" s="64"/>
      <c r="L28" s="429"/>
      <c r="M28" s="371"/>
      <c r="N28" s="10"/>
      <c r="O28" s="64"/>
      <c r="P28" s="113"/>
      <c r="Q28" s="64"/>
      <c r="R28" s="113"/>
      <c r="S28" s="64"/>
      <c r="T28" s="113"/>
      <c r="U28" s="64"/>
      <c r="V28" s="249"/>
    </row>
    <row r="29" spans="2:22" ht="15" customHeight="1">
      <c r="B29" s="40" t="s">
        <v>285</v>
      </c>
      <c r="C29" s="74"/>
      <c r="D29" s="114">
        <v>40850</v>
      </c>
      <c r="E29" s="64"/>
      <c r="F29" s="20">
        <v>156011</v>
      </c>
      <c r="G29" s="20">
        <v>15400</v>
      </c>
      <c r="H29" s="20">
        <v>665</v>
      </c>
      <c r="I29" s="20">
        <v>3503</v>
      </c>
      <c r="J29" s="64"/>
      <c r="K29" s="64"/>
      <c r="L29" s="421">
        <v>64925</v>
      </c>
      <c r="M29" s="421"/>
      <c r="N29" s="20"/>
      <c r="O29" s="64"/>
      <c r="P29" s="20">
        <v>165706</v>
      </c>
      <c r="Q29" s="64"/>
      <c r="R29" s="20">
        <v>16179</v>
      </c>
      <c r="S29" s="64"/>
      <c r="T29" s="20">
        <v>756</v>
      </c>
      <c r="U29" s="64"/>
      <c r="V29" s="282">
        <f aca="true" t="shared" si="0" ref="V29:V35">P29/F29</f>
        <v>1.062143054015422</v>
      </c>
    </row>
    <row r="30" spans="2:22" ht="15" customHeight="1">
      <c r="B30" s="40" t="s">
        <v>286</v>
      </c>
      <c r="C30" s="74"/>
      <c r="D30" s="20">
        <v>10449</v>
      </c>
      <c r="E30" s="64"/>
      <c r="F30" s="20">
        <v>36681</v>
      </c>
      <c r="G30" s="20">
        <v>4702</v>
      </c>
      <c r="H30" s="20">
        <v>98</v>
      </c>
      <c r="I30" s="20">
        <v>875</v>
      </c>
      <c r="J30" s="64"/>
      <c r="K30" s="64"/>
      <c r="L30" s="421">
        <v>14057</v>
      </c>
      <c r="M30" s="421"/>
      <c r="N30" s="20"/>
      <c r="O30" s="64"/>
      <c r="P30" s="20">
        <v>36042</v>
      </c>
      <c r="Q30" s="64"/>
      <c r="R30" s="20">
        <v>4179</v>
      </c>
      <c r="S30" s="64"/>
      <c r="T30" s="20">
        <v>62</v>
      </c>
      <c r="U30" s="64"/>
      <c r="V30" s="282">
        <f t="shared" si="0"/>
        <v>0.9825795370900466</v>
      </c>
    </row>
    <row r="31" spans="2:22" ht="15" customHeight="1">
      <c r="B31" s="40" t="s">
        <v>287</v>
      </c>
      <c r="C31" s="74"/>
      <c r="D31" s="20">
        <v>5019</v>
      </c>
      <c r="E31" s="64"/>
      <c r="F31" s="20">
        <v>19012</v>
      </c>
      <c r="G31" s="20">
        <v>2132</v>
      </c>
      <c r="H31" s="20">
        <v>63</v>
      </c>
      <c r="I31" s="20">
        <v>485</v>
      </c>
      <c r="J31" s="64"/>
      <c r="K31" s="64"/>
      <c r="L31" s="421">
        <v>6149</v>
      </c>
      <c r="M31" s="421"/>
      <c r="N31" s="20"/>
      <c r="O31" s="64"/>
      <c r="P31" s="20">
        <v>15586</v>
      </c>
      <c r="Q31" s="64"/>
      <c r="R31" s="20">
        <v>2003</v>
      </c>
      <c r="S31" s="64"/>
      <c r="T31" s="20">
        <v>24</v>
      </c>
      <c r="U31" s="64"/>
      <c r="V31" s="282">
        <f t="shared" si="0"/>
        <v>0.8197980223017042</v>
      </c>
    </row>
    <row r="32" spans="2:22" ht="15" customHeight="1">
      <c r="B32" s="40" t="s">
        <v>288</v>
      </c>
      <c r="C32" s="74"/>
      <c r="D32" s="20">
        <v>2936</v>
      </c>
      <c r="E32" s="64"/>
      <c r="F32" s="20">
        <v>9809</v>
      </c>
      <c r="G32" s="20">
        <v>1387</v>
      </c>
      <c r="H32" s="20">
        <v>336</v>
      </c>
      <c r="I32" s="20">
        <v>217</v>
      </c>
      <c r="J32" s="64"/>
      <c r="K32" s="64"/>
      <c r="L32" s="421">
        <v>2041</v>
      </c>
      <c r="M32" s="421"/>
      <c r="N32" s="20"/>
      <c r="O32" s="64"/>
      <c r="P32" s="20">
        <v>4743</v>
      </c>
      <c r="Q32" s="64"/>
      <c r="R32" s="20">
        <v>912</v>
      </c>
      <c r="S32" s="64"/>
      <c r="T32" s="75">
        <v>6</v>
      </c>
      <c r="U32" s="64"/>
      <c r="V32" s="282">
        <f t="shared" si="0"/>
        <v>0.48353552859618715</v>
      </c>
    </row>
    <row r="33" spans="2:22" ht="15" customHeight="1">
      <c r="B33" s="40" t="s">
        <v>289</v>
      </c>
      <c r="C33" s="74"/>
      <c r="D33" s="20">
        <v>4810</v>
      </c>
      <c r="E33" s="64"/>
      <c r="F33" s="20">
        <v>17360</v>
      </c>
      <c r="G33" s="20">
        <v>2267</v>
      </c>
      <c r="H33" s="20">
        <v>72</v>
      </c>
      <c r="I33" s="20">
        <v>368</v>
      </c>
      <c r="J33" s="64"/>
      <c r="K33" s="64"/>
      <c r="L33" s="421">
        <v>7944</v>
      </c>
      <c r="M33" s="421"/>
      <c r="N33" s="20"/>
      <c r="O33" s="64"/>
      <c r="P33" s="20">
        <v>20871</v>
      </c>
      <c r="Q33" s="64"/>
      <c r="R33" s="20">
        <v>2358</v>
      </c>
      <c r="S33" s="64"/>
      <c r="T33" s="20">
        <v>124</v>
      </c>
      <c r="U33" s="64"/>
      <c r="V33" s="282">
        <f t="shared" si="0"/>
        <v>1.202246543778802</v>
      </c>
    </row>
    <row r="34" spans="2:22" ht="15" customHeight="1">
      <c r="B34" s="40" t="s">
        <v>290</v>
      </c>
      <c r="C34" s="74"/>
      <c r="D34" s="20">
        <v>3792</v>
      </c>
      <c r="E34" s="64"/>
      <c r="F34" s="20">
        <v>14484</v>
      </c>
      <c r="G34" s="20">
        <v>1651</v>
      </c>
      <c r="H34" s="20">
        <v>45</v>
      </c>
      <c r="I34" s="20">
        <v>358</v>
      </c>
      <c r="J34" s="64"/>
      <c r="K34" s="64"/>
      <c r="L34" s="421">
        <v>3841</v>
      </c>
      <c r="M34" s="421"/>
      <c r="N34" s="20"/>
      <c r="O34" s="64"/>
      <c r="P34" s="20">
        <v>9358</v>
      </c>
      <c r="Q34" s="64"/>
      <c r="R34" s="20">
        <v>1465</v>
      </c>
      <c r="S34" s="64"/>
      <c r="T34" s="20">
        <v>7</v>
      </c>
      <c r="U34" s="64"/>
      <c r="V34" s="282">
        <f t="shared" si="0"/>
        <v>0.6460922397127865</v>
      </c>
    </row>
    <row r="35" spans="2:22" ht="15" customHeight="1">
      <c r="B35" s="43" t="s">
        <v>291</v>
      </c>
      <c r="C35" s="115"/>
      <c r="D35" s="33">
        <v>2183</v>
      </c>
      <c r="E35" s="96"/>
      <c r="F35" s="33">
        <v>7820</v>
      </c>
      <c r="G35" s="33">
        <v>1064</v>
      </c>
      <c r="H35" s="33">
        <v>35</v>
      </c>
      <c r="I35" s="33">
        <v>259</v>
      </c>
      <c r="J35" s="96"/>
      <c r="K35" s="96"/>
      <c r="L35" s="428">
        <v>1864</v>
      </c>
      <c r="M35" s="428"/>
      <c r="N35" s="33"/>
      <c r="O35" s="96"/>
      <c r="P35" s="33">
        <v>4176</v>
      </c>
      <c r="Q35" s="96"/>
      <c r="R35" s="33">
        <v>839</v>
      </c>
      <c r="S35" s="96"/>
      <c r="T35" s="116">
        <v>2</v>
      </c>
      <c r="U35" s="96"/>
      <c r="V35" s="283">
        <f t="shared" si="0"/>
        <v>0.5340153452685422</v>
      </c>
    </row>
    <row r="36" ht="15" customHeight="1">
      <c r="B36" s="4" t="s">
        <v>238</v>
      </c>
    </row>
    <row r="37" ht="15" customHeight="1">
      <c r="B37" s="4" t="s">
        <v>239</v>
      </c>
    </row>
    <row r="38" ht="15" customHeight="1">
      <c r="B38" s="4" t="s">
        <v>240</v>
      </c>
    </row>
    <row r="39" ht="15" customHeight="1">
      <c r="B39" s="4" t="s">
        <v>176</v>
      </c>
    </row>
    <row r="40" ht="15" customHeight="1"/>
    <row r="41" ht="15" customHeight="1"/>
    <row r="42" spans="2:22" ht="19.5" customHeight="1">
      <c r="B42" s="431" t="s">
        <v>241</v>
      </c>
      <c r="C42" s="431"/>
      <c r="D42" s="431"/>
      <c r="E42" s="431"/>
      <c r="F42" s="431"/>
      <c r="G42" s="431"/>
      <c r="H42" s="431"/>
      <c r="K42" s="117"/>
      <c r="L42" s="117"/>
      <c r="M42" s="117"/>
      <c r="N42" s="117"/>
      <c r="O42" s="280" t="s">
        <v>241</v>
      </c>
      <c r="P42" s="117"/>
      <c r="Q42" s="117"/>
      <c r="R42" s="117"/>
      <c r="S42" s="117"/>
      <c r="T42" s="117"/>
      <c r="U42" s="117"/>
      <c r="V42" s="117"/>
    </row>
    <row r="43" spans="2:22" ht="19.5" customHeight="1">
      <c r="B43" s="37" t="s">
        <v>242</v>
      </c>
      <c r="C43" s="37"/>
      <c r="D43" s="37"/>
      <c r="E43" s="37"/>
      <c r="F43" s="37"/>
      <c r="G43" s="37"/>
      <c r="H43" s="37"/>
      <c r="K43" s="118"/>
      <c r="L43" s="118"/>
      <c r="M43" s="118"/>
      <c r="N43" s="118"/>
      <c r="O43" s="118" t="s">
        <v>292</v>
      </c>
      <c r="P43" s="118"/>
      <c r="Q43" s="118"/>
      <c r="R43" s="118"/>
      <c r="S43" s="118"/>
      <c r="T43" s="118"/>
      <c r="U43" s="118"/>
      <c r="V43" s="118"/>
    </row>
    <row r="44" spans="3:22" ht="18" customHeight="1" thickBot="1">
      <c r="C44" s="37"/>
      <c r="D44" s="37"/>
      <c r="E44" s="37"/>
      <c r="F44" s="37"/>
      <c r="G44" s="37"/>
      <c r="H44" s="36" t="s">
        <v>243</v>
      </c>
      <c r="I44" s="5"/>
      <c r="U44" s="7"/>
      <c r="V44" s="119" t="s">
        <v>244</v>
      </c>
    </row>
    <row r="45" spans="1:22" ht="15" customHeight="1">
      <c r="A45" s="374" t="s">
        <v>245</v>
      </c>
      <c r="B45" s="440"/>
      <c r="C45" s="357" t="s">
        <v>536</v>
      </c>
      <c r="D45" s="434" t="s">
        <v>246</v>
      </c>
      <c r="E45" s="434" t="s">
        <v>247</v>
      </c>
      <c r="F45" s="434" t="s">
        <v>248</v>
      </c>
      <c r="G45" s="437" t="s">
        <v>249</v>
      </c>
      <c r="H45" s="120"/>
      <c r="I45" s="5"/>
      <c r="J45" s="342" t="s">
        <v>250</v>
      </c>
      <c r="K45" s="342"/>
      <c r="L45" s="342"/>
      <c r="M45" s="342"/>
      <c r="N45" s="343"/>
      <c r="O45" s="9" t="s">
        <v>251</v>
      </c>
      <c r="P45" s="9" t="s">
        <v>252</v>
      </c>
      <c r="Q45" s="9" t="s">
        <v>253</v>
      </c>
      <c r="R45" s="9" t="s">
        <v>254</v>
      </c>
      <c r="S45" s="9" t="s">
        <v>255</v>
      </c>
      <c r="T45" s="9" t="s">
        <v>256</v>
      </c>
      <c r="U45" s="9" t="s">
        <v>257</v>
      </c>
      <c r="V45" s="8" t="s">
        <v>258</v>
      </c>
    </row>
    <row r="46" spans="1:22" ht="15" customHeight="1">
      <c r="A46" s="441"/>
      <c r="B46" s="442"/>
      <c r="C46" s="432"/>
      <c r="D46" s="432"/>
      <c r="E46" s="432"/>
      <c r="F46" s="435"/>
      <c r="G46" s="438"/>
      <c r="H46" s="423" t="s">
        <v>259</v>
      </c>
      <c r="I46" s="5"/>
      <c r="J46" s="121"/>
      <c r="K46" s="121"/>
      <c r="L46" s="121"/>
      <c r="M46" s="121"/>
      <c r="N46" s="19" t="s">
        <v>9</v>
      </c>
      <c r="O46" s="286">
        <f>SUM(O47:O48)</f>
        <v>12</v>
      </c>
      <c r="P46" s="287">
        <f>SUM(P47:P48)</f>
        <v>3</v>
      </c>
      <c r="Q46" s="287">
        <f>SUM(Q47:Q48)</f>
        <v>1</v>
      </c>
      <c r="R46" s="288" t="s">
        <v>570</v>
      </c>
      <c r="S46" s="288" t="s">
        <v>570</v>
      </c>
      <c r="T46" s="287">
        <f>SUM(T47:T48)</f>
        <v>8</v>
      </c>
      <c r="U46" s="288" t="s">
        <v>92</v>
      </c>
      <c r="V46" s="288" t="s">
        <v>92</v>
      </c>
    </row>
    <row r="47" spans="1:22" ht="15" customHeight="1">
      <c r="A47" s="339"/>
      <c r="B47" s="443"/>
      <c r="C47" s="433"/>
      <c r="D47" s="433"/>
      <c r="E47" s="433"/>
      <c r="F47" s="436"/>
      <c r="G47" s="439"/>
      <c r="H47" s="425"/>
      <c r="I47" s="5"/>
      <c r="J47" s="6"/>
      <c r="K47" s="6"/>
      <c r="L47" s="52" t="s">
        <v>261</v>
      </c>
      <c r="M47" s="6"/>
      <c r="N47" s="10" t="s">
        <v>12</v>
      </c>
      <c r="O47" s="289">
        <f>SUM(P47:V47)</f>
        <v>9</v>
      </c>
      <c r="P47" s="279">
        <v>3</v>
      </c>
      <c r="Q47" s="290" t="s">
        <v>570</v>
      </c>
      <c r="R47" s="290" t="s">
        <v>260</v>
      </c>
      <c r="S47" s="290" t="s">
        <v>570</v>
      </c>
      <c r="T47" s="279">
        <v>6</v>
      </c>
      <c r="U47" s="290" t="s">
        <v>92</v>
      </c>
      <c r="V47" s="290" t="s">
        <v>92</v>
      </c>
    </row>
    <row r="48" spans="2:22" ht="15" customHeight="1">
      <c r="B48" s="122" t="s">
        <v>262</v>
      </c>
      <c r="C48" s="284">
        <f>SUM(C50:C86)</f>
        <v>81857</v>
      </c>
      <c r="D48" s="284">
        <f>SUM(D50:D86)</f>
        <v>77509</v>
      </c>
      <c r="E48" s="284">
        <f>SUM(E50:E86)</f>
        <v>80075</v>
      </c>
      <c r="F48" s="284">
        <f>SUM(F50:F86)</f>
        <v>86999</v>
      </c>
      <c r="G48" s="284">
        <f>SUM(G50:G86)</f>
        <v>100821</v>
      </c>
      <c r="H48" s="285">
        <f>(G48-F48)/F48*100</f>
        <v>15.887538937229165</v>
      </c>
      <c r="I48" s="5"/>
      <c r="J48" s="446" t="s">
        <v>263</v>
      </c>
      <c r="K48" s="6"/>
      <c r="L48" s="52"/>
      <c r="M48" s="6"/>
      <c r="N48" s="10" t="s">
        <v>13</v>
      </c>
      <c r="O48" s="289">
        <f>SUM(P48:V48)</f>
        <v>3</v>
      </c>
      <c r="P48" s="290" t="s">
        <v>260</v>
      </c>
      <c r="Q48" s="290">
        <v>1</v>
      </c>
      <c r="R48" s="290" t="s">
        <v>92</v>
      </c>
      <c r="S48" s="290" t="s">
        <v>92</v>
      </c>
      <c r="T48" s="290">
        <v>2</v>
      </c>
      <c r="U48" s="290" t="s">
        <v>92</v>
      </c>
      <c r="V48" s="290" t="s">
        <v>92</v>
      </c>
    </row>
    <row r="49" spans="2:22" ht="15" customHeight="1">
      <c r="B49" s="56"/>
      <c r="C49" s="64"/>
      <c r="D49" s="123"/>
      <c r="E49" s="123"/>
      <c r="F49" s="123"/>
      <c r="G49" s="123"/>
      <c r="H49" s="124"/>
      <c r="I49" s="5"/>
      <c r="J49" s="444"/>
      <c r="K49" s="6"/>
      <c r="L49" s="52"/>
      <c r="M49" s="6"/>
      <c r="N49" s="10"/>
      <c r="O49" s="248"/>
      <c r="P49" s="249"/>
      <c r="Q49" s="249"/>
      <c r="R49" s="249"/>
      <c r="S49" s="249"/>
      <c r="T49" s="249"/>
      <c r="U49" s="249"/>
      <c r="V49" s="249"/>
    </row>
    <row r="50" spans="2:22" ht="15" customHeight="1">
      <c r="B50" s="28" t="s">
        <v>264</v>
      </c>
      <c r="C50" s="20">
        <v>942</v>
      </c>
      <c r="D50" s="20">
        <v>928</v>
      </c>
      <c r="E50" s="20">
        <v>942</v>
      </c>
      <c r="F50" s="20">
        <v>822</v>
      </c>
      <c r="G50" s="20">
        <v>846</v>
      </c>
      <c r="H50" s="126">
        <f>(G50-F50)/F50*100</f>
        <v>2.9197080291970803</v>
      </c>
      <c r="I50" s="5"/>
      <c r="J50" s="444"/>
      <c r="K50" s="6"/>
      <c r="L50" s="365" t="s">
        <v>265</v>
      </c>
      <c r="M50" s="6"/>
      <c r="N50" s="371" t="s">
        <v>9</v>
      </c>
      <c r="O50" s="445">
        <v>14</v>
      </c>
      <c r="P50" s="430">
        <v>3</v>
      </c>
      <c r="Q50" s="430">
        <v>1</v>
      </c>
      <c r="R50" s="430" t="s">
        <v>92</v>
      </c>
      <c r="S50" s="430" t="s">
        <v>92</v>
      </c>
      <c r="T50" s="430">
        <v>7</v>
      </c>
      <c r="U50" s="430" t="s">
        <v>92</v>
      </c>
      <c r="V50" s="430" t="s">
        <v>92</v>
      </c>
    </row>
    <row r="51" spans="2:22" ht="15" customHeight="1">
      <c r="B51" s="128"/>
      <c r="C51" s="20"/>
      <c r="D51" s="114"/>
      <c r="E51" s="114"/>
      <c r="F51" s="114"/>
      <c r="G51" s="114"/>
      <c r="H51" s="126"/>
      <c r="I51" s="5"/>
      <c r="J51" s="444"/>
      <c r="K51" s="6"/>
      <c r="L51" s="365"/>
      <c r="M51" s="6"/>
      <c r="N51" s="371"/>
      <c r="O51" s="445"/>
      <c r="P51" s="430"/>
      <c r="Q51" s="430"/>
      <c r="R51" s="430"/>
      <c r="S51" s="430"/>
      <c r="T51" s="430"/>
      <c r="U51" s="430"/>
      <c r="V51" s="430"/>
    </row>
    <row r="52" spans="2:22" ht="15" customHeight="1">
      <c r="B52" s="28" t="s">
        <v>87</v>
      </c>
      <c r="C52" s="20">
        <v>30</v>
      </c>
      <c r="D52" s="20">
        <v>27</v>
      </c>
      <c r="E52" s="20">
        <v>12</v>
      </c>
      <c r="F52" s="20">
        <v>9</v>
      </c>
      <c r="G52" s="20">
        <v>22</v>
      </c>
      <c r="H52" s="126">
        <f>(G52-F52)/F52*100</f>
        <v>144.44444444444443</v>
      </c>
      <c r="I52" s="5"/>
      <c r="J52" s="444"/>
      <c r="K52" s="6"/>
      <c r="L52" s="6"/>
      <c r="M52" s="6"/>
      <c r="N52" s="10"/>
      <c r="O52" s="248"/>
      <c r="P52" s="249"/>
      <c r="Q52" s="249"/>
      <c r="R52" s="249"/>
      <c r="S52" s="249"/>
      <c r="T52" s="249"/>
      <c r="U52" s="249"/>
      <c r="V52" s="249"/>
    </row>
    <row r="53" spans="2:22" ht="15" customHeight="1">
      <c r="B53" s="53"/>
      <c r="C53" s="64"/>
      <c r="D53" s="123"/>
      <c r="E53" s="123"/>
      <c r="F53" s="123"/>
      <c r="G53" s="123"/>
      <c r="H53" s="124"/>
      <c r="I53" s="5"/>
      <c r="J53" s="444"/>
      <c r="K53" s="6"/>
      <c r="L53" s="6"/>
      <c r="M53" s="6"/>
      <c r="N53" s="10" t="s">
        <v>9</v>
      </c>
      <c r="O53" s="289">
        <f>SUM(O54:O55)</f>
        <v>12</v>
      </c>
      <c r="P53" s="291">
        <f>SUM(P54:P55)</f>
        <v>3</v>
      </c>
      <c r="Q53" s="291">
        <f>SUM(Q54:Q55)</f>
        <v>1</v>
      </c>
      <c r="R53" s="290" t="s">
        <v>92</v>
      </c>
      <c r="S53" s="290" t="s">
        <v>92</v>
      </c>
      <c r="T53" s="291">
        <f>SUM(T54:T55)</f>
        <v>8</v>
      </c>
      <c r="U53" s="290" t="s">
        <v>92</v>
      </c>
      <c r="V53" s="290" t="s">
        <v>92</v>
      </c>
    </row>
    <row r="54" spans="2:22" ht="15" customHeight="1">
      <c r="B54" s="28" t="s">
        <v>89</v>
      </c>
      <c r="C54" s="20">
        <v>10034</v>
      </c>
      <c r="D54" s="20">
        <v>9699</v>
      </c>
      <c r="E54" s="20">
        <v>8930</v>
      </c>
      <c r="F54" s="20">
        <v>8335</v>
      </c>
      <c r="G54" s="20">
        <v>8248</v>
      </c>
      <c r="H54" s="126">
        <f>(G54-F54)/F54*100</f>
        <v>-1.0437912417516495</v>
      </c>
      <c r="I54" s="5"/>
      <c r="J54" s="6"/>
      <c r="K54" s="6"/>
      <c r="L54" s="52" t="s">
        <v>266</v>
      </c>
      <c r="M54" s="6"/>
      <c r="N54" s="10" t="s">
        <v>12</v>
      </c>
      <c r="O54" s="289">
        <f>SUM(P54:V54)</f>
        <v>9</v>
      </c>
      <c r="P54" s="279">
        <v>3</v>
      </c>
      <c r="Q54" s="290" t="s">
        <v>92</v>
      </c>
      <c r="R54" s="290" t="s">
        <v>92</v>
      </c>
      <c r="S54" s="290" t="s">
        <v>92</v>
      </c>
      <c r="T54" s="279">
        <v>6</v>
      </c>
      <c r="U54" s="290" t="s">
        <v>92</v>
      </c>
      <c r="V54" s="290" t="s">
        <v>92</v>
      </c>
    </row>
    <row r="55" spans="2:22" ht="15" customHeight="1">
      <c r="B55" s="28"/>
      <c r="C55" s="20"/>
      <c r="D55" s="114"/>
      <c r="E55" s="114"/>
      <c r="F55" s="114"/>
      <c r="G55" s="114"/>
      <c r="H55" s="126"/>
      <c r="I55" s="5"/>
      <c r="J55" s="6"/>
      <c r="K55" s="6"/>
      <c r="L55" s="6"/>
      <c r="M55" s="6"/>
      <c r="N55" s="10" t="s">
        <v>13</v>
      </c>
      <c r="O55" s="289">
        <f>SUM(P55:V55)</f>
        <v>3</v>
      </c>
      <c r="P55" s="290" t="s">
        <v>92</v>
      </c>
      <c r="Q55" s="290">
        <v>1</v>
      </c>
      <c r="R55" s="290" t="s">
        <v>92</v>
      </c>
      <c r="S55" s="290" t="s">
        <v>92</v>
      </c>
      <c r="T55" s="290">
        <v>2</v>
      </c>
      <c r="U55" s="290" t="s">
        <v>92</v>
      </c>
      <c r="V55" s="290" t="s">
        <v>92</v>
      </c>
    </row>
    <row r="56" spans="2:22" ht="15" customHeight="1">
      <c r="B56" s="28" t="s">
        <v>90</v>
      </c>
      <c r="C56" s="20">
        <v>15684</v>
      </c>
      <c r="D56" s="20">
        <v>11222</v>
      </c>
      <c r="E56" s="20">
        <v>12242</v>
      </c>
      <c r="F56" s="20">
        <v>13686</v>
      </c>
      <c r="G56" s="20">
        <v>15749</v>
      </c>
      <c r="H56" s="126">
        <f>(G56-F56)/F56*100</f>
        <v>15.073798041794534</v>
      </c>
      <c r="I56" s="5"/>
      <c r="J56" s="6"/>
      <c r="K56" s="6"/>
      <c r="L56" s="6"/>
      <c r="M56" s="6"/>
      <c r="N56" s="10"/>
      <c r="O56" s="292"/>
      <c r="P56" s="249"/>
      <c r="Q56" s="249"/>
      <c r="R56" s="249"/>
      <c r="S56" s="249"/>
      <c r="T56" s="249"/>
      <c r="U56" s="249"/>
      <c r="V56" s="249"/>
    </row>
    <row r="57" spans="2:22" ht="15" customHeight="1">
      <c r="B57" s="28"/>
      <c r="C57" s="20"/>
      <c r="D57" s="114"/>
      <c r="E57" s="114"/>
      <c r="F57" s="114"/>
      <c r="G57" s="114"/>
      <c r="H57" s="126"/>
      <c r="I57" s="5"/>
      <c r="J57" s="6"/>
      <c r="K57" s="6"/>
      <c r="L57" s="6"/>
      <c r="M57" s="6"/>
      <c r="N57" s="10" t="s">
        <v>9</v>
      </c>
      <c r="O57" s="293">
        <f aca="true" t="shared" si="1" ref="O57:V57">SUM(O58:O59)</f>
        <v>1905</v>
      </c>
      <c r="P57" s="291">
        <f t="shared" si="1"/>
        <v>933</v>
      </c>
      <c r="Q57" s="291">
        <f t="shared" si="1"/>
        <v>389</v>
      </c>
      <c r="R57" s="291">
        <f t="shared" si="1"/>
        <v>187</v>
      </c>
      <c r="S57" s="291">
        <f t="shared" si="1"/>
        <v>68</v>
      </c>
      <c r="T57" s="291">
        <f t="shared" si="1"/>
        <v>138</v>
      </c>
      <c r="U57" s="291">
        <f t="shared" si="1"/>
        <v>121</v>
      </c>
      <c r="V57" s="291">
        <f t="shared" si="1"/>
        <v>69</v>
      </c>
    </row>
    <row r="58" spans="2:22" ht="15" customHeight="1">
      <c r="B58" s="100" t="s">
        <v>91</v>
      </c>
      <c r="C58" s="20">
        <v>29</v>
      </c>
      <c r="D58" s="20">
        <v>8</v>
      </c>
      <c r="E58" s="20">
        <v>3</v>
      </c>
      <c r="F58" s="20">
        <v>6</v>
      </c>
      <c r="G58" s="20">
        <v>4</v>
      </c>
      <c r="H58" s="126">
        <f>(G58-F58)/F58*100</f>
        <v>-33.33333333333333</v>
      </c>
      <c r="I58" s="5"/>
      <c r="J58" s="125"/>
      <c r="K58" s="64"/>
      <c r="L58" s="52" t="s">
        <v>261</v>
      </c>
      <c r="M58" s="6"/>
      <c r="N58" s="10" t="s">
        <v>12</v>
      </c>
      <c r="O58" s="294">
        <f>SUM(P58:V58)</f>
        <v>1085</v>
      </c>
      <c r="P58" s="295">
        <v>520</v>
      </c>
      <c r="Q58" s="295">
        <v>238</v>
      </c>
      <c r="R58" s="295">
        <v>105</v>
      </c>
      <c r="S58" s="290">
        <v>34</v>
      </c>
      <c r="T58" s="295">
        <v>67</v>
      </c>
      <c r="U58" s="295">
        <v>83</v>
      </c>
      <c r="V58" s="295">
        <v>38</v>
      </c>
    </row>
    <row r="59" spans="2:22" ht="15" customHeight="1">
      <c r="B59" s="56"/>
      <c r="C59" s="64"/>
      <c r="D59" s="114"/>
      <c r="E59" s="114"/>
      <c r="F59" s="114"/>
      <c r="G59" s="114"/>
      <c r="H59" s="126"/>
      <c r="I59" s="5"/>
      <c r="J59" s="444" t="s">
        <v>267</v>
      </c>
      <c r="K59" s="129"/>
      <c r="L59" s="6"/>
      <c r="M59" s="6"/>
      <c r="N59" s="10" t="s">
        <v>13</v>
      </c>
      <c r="O59" s="289">
        <f>SUM(P59:V59)</f>
        <v>820</v>
      </c>
      <c r="P59" s="295">
        <v>413</v>
      </c>
      <c r="Q59" s="295">
        <v>151</v>
      </c>
      <c r="R59" s="295">
        <v>82</v>
      </c>
      <c r="S59" s="290">
        <v>34</v>
      </c>
      <c r="T59" s="295">
        <v>71</v>
      </c>
      <c r="U59" s="295">
        <v>38</v>
      </c>
      <c r="V59" s="295">
        <v>31</v>
      </c>
    </row>
    <row r="60" spans="2:22" ht="15" customHeight="1">
      <c r="B60" s="28" t="s">
        <v>268</v>
      </c>
      <c r="C60" s="20">
        <v>6536</v>
      </c>
      <c r="D60" s="20">
        <v>5565</v>
      </c>
      <c r="E60" s="130">
        <v>6068</v>
      </c>
      <c r="F60" s="131" t="s">
        <v>569</v>
      </c>
      <c r="G60" s="131" t="s">
        <v>569</v>
      </c>
      <c r="H60" s="131" t="s">
        <v>569</v>
      </c>
      <c r="I60" s="5"/>
      <c r="J60" s="444"/>
      <c r="K60" s="129"/>
      <c r="L60" s="6"/>
      <c r="M60" s="6"/>
      <c r="N60" s="10"/>
      <c r="O60" s="296"/>
      <c r="P60" s="297"/>
      <c r="Q60" s="297"/>
      <c r="R60" s="297"/>
      <c r="S60" s="297"/>
      <c r="T60" s="297"/>
      <c r="U60" s="297"/>
      <c r="V60" s="297"/>
    </row>
    <row r="61" spans="2:22" ht="15" customHeight="1">
      <c r="B61" s="56"/>
      <c r="C61" s="64"/>
      <c r="D61" s="114"/>
      <c r="E61" s="114"/>
      <c r="F61" s="114"/>
      <c r="G61" s="114"/>
      <c r="H61" s="126"/>
      <c r="I61" s="5"/>
      <c r="J61" s="444"/>
      <c r="K61" s="129"/>
      <c r="L61" s="365" t="s">
        <v>265</v>
      </c>
      <c r="M61" s="6"/>
      <c r="N61" s="371" t="s">
        <v>9</v>
      </c>
      <c r="O61" s="447">
        <v>2688</v>
      </c>
      <c r="P61" s="448">
        <v>1571</v>
      </c>
      <c r="Q61" s="448">
        <v>453</v>
      </c>
      <c r="R61" s="448">
        <v>206</v>
      </c>
      <c r="S61" s="448">
        <v>28</v>
      </c>
      <c r="T61" s="448">
        <v>248</v>
      </c>
      <c r="U61" s="448">
        <v>135</v>
      </c>
      <c r="V61" s="448">
        <v>43</v>
      </c>
    </row>
    <row r="62" spans="2:22" ht="15" customHeight="1">
      <c r="B62" s="28" t="s">
        <v>269</v>
      </c>
      <c r="C62" s="131" t="s">
        <v>569</v>
      </c>
      <c r="D62" s="131" t="s">
        <v>569</v>
      </c>
      <c r="E62" s="131" t="s">
        <v>569</v>
      </c>
      <c r="F62" s="114">
        <v>2040</v>
      </c>
      <c r="G62" s="114">
        <v>3264</v>
      </c>
      <c r="H62" s="126">
        <f>(G62-F62)/F62*100</f>
        <v>60</v>
      </c>
      <c r="I62" s="5"/>
      <c r="J62" s="444"/>
      <c r="K62" s="129"/>
      <c r="L62" s="365"/>
      <c r="M62" s="6"/>
      <c r="N62" s="371"/>
      <c r="O62" s="447"/>
      <c r="P62" s="448"/>
      <c r="Q62" s="448"/>
      <c r="R62" s="448"/>
      <c r="S62" s="448"/>
      <c r="T62" s="448"/>
      <c r="U62" s="448"/>
      <c r="V62" s="448"/>
    </row>
    <row r="63" spans="2:22" ht="15" customHeight="1">
      <c r="B63" s="56"/>
      <c r="C63" s="64"/>
      <c r="D63" s="114"/>
      <c r="E63" s="114"/>
      <c r="F63" s="114"/>
      <c r="G63" s="114"/>
      <c r="H63" s="126"/>
      <c r="I63" s="5"/>
      <c r="J63" s="444"/>
      <c r="K63" s="129"/>
      <c r="L63" s="6"/>
      <c r="M63" s="6"/>
      <c r="N63" s="10"/>
      <c r="O63" s="292"/>
      <c r="P63" s="249"/>
      <c r="Q63" s="249"/>
      <c r="R63" s="249"/>
      <c r="S63" s="249"/>
      <c r="T63" s="249"/>
      <c r="U63" s="249"/>
      <c r="V63" s="249"/>
    </row>
    <row r="64" spans="2:22" ht="15" customHeight="1">
      <c r="B64" s="28" t="s">
        <v>293</v>
      </c>
      <c r="C64" s="131" t="s">
        <v>569</v>
      </c>
      <c r="D64" s="131" t="s">
        <v>569</v>
      </c>
      <c r="E64" s="131" t="s">
        <v>569</v>
      </c>
      <c r="F64" s="20">
        <v>6413</v>
      </c>
      <c r="G64" s="20">
        <v>7457</v>
      </c>
      <c r="H64" s="126">
        <f>(G64-F64)/F64*100</f>
        <v>16.279432402931544</v>
      </c>
      <c r="I64" s="5"/>
      <c r="J64" s="444"/>
      <c r="K64" s="129"/>
      <c r="L64" s="6"/>
      <c r="M64" s="6"/>
      <c r="N64" s="10" t="s">
        <v>9</v>
      </c>
      <c r="O64" s="293">
        <f aca="true" t="shared" si="2" ref="O64:V64">SUM(O65:O66)</f>
        <v>1882</v>
      </c>
      <c r="P64" s="291">
        <f t="shared" si="2"/>
        <v>924</v>
      </c>
      <c r="Q64" s="291">
        <f t="shared" si="2"/>
        <v>387</v>
      </c>
      <c r="R64" s="291">
        <f t="shared" si="2"/>
        <v>178</v>
      </c>
      <c r="S64" s="291">
        <f t="shared" si="2"/>
        <v>68</v>
      </c>
      <c r="T64" s="291">
        <f t="shared" si="2"/>
        <v>138</v>
      </c>
      <c r="U64" s="291">
        <f t="shared" si="2"/>
        <v>118</v>
      </c>
      <c r="V64" s="291">
        <f t="shared" si="2"/>
        <v>69</v>
      </c>
    </row>
    <row r="65" spans="2:22" ht="15" customHeight="1">
      <c r="B65" s="56"/>
      <c r="C65" s="64"/>
      <c r="D65" s="123"/>
      <c r="E65" s="123"/>
      <c r="F65" s="123"/>
      <c r="G65" s="123"/>
      <c r="H65" s="124"/>
      <c r="I65" s="5"/>
      <c r="J65" s="125"/>
      <c r="K65" s="129"/>
      <c r="L65" s="52" t="s">
        <v>266</v>
      </c>
      <c r="M65" s="6"/>
      <c r="N65" s="10" t="s">
        <v>12</v>
      </c>
      <c r="O65" s="294">
        <f>SUM(P65:V65)</f>
        <v>1074</v>
      </c>
      <c r="P65" s="295">
        <v>516</v>
      </c>
      <c r="Q65" s="295">
        <v>236</v>
      </c>
      <c r="R65" s="295">
        <v>102</v>
      </c>
      <c r="S65" s="295">
        <v>34</v>
      </c>
      <c r="T65" s="295">
        <v>67</v>
      </c>
      <c r="U65" s="295">
        <v>81</v>
      </c>
      <c r="V65" s="295">
        <v>38</v>
      </c>
    </row>
    <row r="66" spans="2:23" ht="15" customHeight="1">
      <c r="B66" s="28" t="s">
        <v>270</v>
      </c>
      <c r="C66" s="20">
        <v>19599</v>
      </c>
      <c r="D66" s="20">
        <v>19704</v>
      </c>
      <c r="E66" s="130">
        <v>19174</v>
      </c>
      <c r="F66" s="131" t="s">
        <v>569</v>
      </c>
      <c r="G66" s="131" t="s">
        <v>569</v>
      </c>
      <c r="H66" s="131" t="s">
        <v>569</v>
      </c>
      <c r="I66" s="5"/>
      <c r="J66" s="31"/>
      <c r="K66" s="31"/>
      <c r="L66" s="31"/>
      <c r="M66" s="31"/>
      <c r="N66" s="101" t="s">
        <v>13</v>
      </c>
      <c r="O66" s="298">
        <f>SUM(P66:V66)</f>
        <v>808</v>
      </c>
      <c r="P66" s="299">
        <v>408</v>
      </c>
      <c r="Q66" s="299">
        <v>151</v>
      </c>
      <c r="R66" s="299">
        <v>76</v>
      </c>
      <c r="S66" s="299">
        <v>34</v>
      </c>
      <c r="T66" s="299">
        <v>71</v>
      </c>
      <c r="U66" s="299">
        <v>37</v>
      </c>
      <c r="V66" s="299">
        <v>31</v>
      </c>
      <c r="W66" s="132"/>
    </row>
    <row r="67" spans="2:9" ht="15" customHeight="1">
      <c r="B67" s="56"/>
      <c r="C67" s="64"/>
      <c r="D67" s="123"/>
      <c r="E67" s="123"/>
      <c r="F67" s="123"/>
      <c r="G67" s="123"/>
      <c r="H67" s="124"/>
      <c r="I67" s="5"/>
    </row>
    <row r="68" spans="2:10" ht="15" customHeight="1">
      <c r="B68" s="28" t="s">
        <v>294</v>
      </c>
      <c r="C68" s="131" t="s">
        <v>569</v>
      </c>
      <c r="D68" s="131" t="s">
        <v>569</v>
      </c>
      <c r="E68" s="131" t="s">
        <v>569</v>
      </c>
      <c r="F68" s="20">
        <v>15231</v>
      </c>
      <c r="G68" s="20">
        <v>16710</v>
      </c>
      <c r="H68" s="126">
        <f>(G68-F68)/F68*100</f>
        <v>9.710458932440417</v>
      </c>
      <c r="J68" s="4" t="s">
        <v>176</v>
      </c>
    </row>
    <row r="69" spans="2:8" ht="15" customHeight="1">
      <c r="B69" s="28"/>
      <c r="C69" s="20"/>
      <c r="D69" s="114"/>
      <c r="E69" s="114"/>
      <c r="F69" s="114"/>
      <c r="G69" s="114"/>
      <c r="H69" s="126"/>
    </row>
    <row r="70" spans="2:8" ht="15" customHeight="1">
      <c r="B70" s="55" t="s">
        <v>271</v>
      </c>
      <c r="C70" s="20">
        <v>2237</v>
      </c>
      <c r="D70" s="20">
        <v>2037</v>
      </c>
      <c r="E70" s="130">
        <v>1877</v>
      </c>
      <c r="F70" s="131" t="s">
        <v>569</v>
      </c>
      <c r="G70" s="131" t="s">
        <v>569</v>
      </c>
      <c r="H70" s="131" t="s">
        <v>569</v>
      </c>
    </row>
    <row r="71" spans="2:8" ht="15" customHeight="1">
      <c r="B71" s="28"/>
      <c r="C71" s="20"/>
      <c r="D71" s="114"/>
      <c r="E71" s="114"/>
      <c r="F71" s="114"/>
      <c r="G71" s="114"/>
      <c r="H71" s="126"/>
    </row>
    <row r="72" spans="2:8" ht="15" customHeight="1">
      <c r="B72" s="28" t="s">
        <v>295</v>
      </c>
      <c r="C72" s="131" t="s">
        <v>569</v>
      </c>
      <c r="D72" s="131" t="s">
        <v>569</v>
      </c>
      <c r="E72" s="131" t="s">
        <v>569</v>
      </c>
      <c r="F72" s="20">
        <v>1701</v>
      </c>
      <c r="G72" s="20">
        <v>1642</v>
      </c>
      <c r="H72" s="126">
        <f>(G72-F72)/F72*100</f>
        <v>-3.4685479129923578</v>
      </c>
    </row>
    <row r="73" spans="2:8" ht="15" customHeight="1">
      <c r="B73" s="28"/>
      <c r="C73" s="20"/>
      <c r="D73" s="114"/>
      <c r="E73" s="114"/>
      <c r="F73" s="114"/>
      <c r="G73" s="114"/>
      <c r="H73" s="126"/>
    </row>
    <row r="74" spans="2:8" ht="15" customHeight="1">
      <c r="B74" s="28" t="s">
        <v>272</v>
      </c>
      <c r="C74" s="131" t="s">
        <v>569</v>
      </c>
      <c r="D74" s="131" t="s">
        <v>569</v>
      </c>
      <c r="E74" s="131" t="s">
        <v>569</v>
      </c>
      <c r="F74" s="20">
        <v>7885</v>
      </c>
      <c r="G74" s="20">
        <v>8758</v>
      </c>
      <c r="H74" s="126">
        <f>(G74-F74)/F74*100</f>
        <v>11.071655041217502</v>
      </c>
    </row>
    <row r="75" spans="2:8" ht="15" customHeight="1">
      <c r="B75" s="56"/>
      <c r="C75" s="64"/>
      <c r="D75" s="123"/>
      <c r="E75" s="123"/>
      <c r="F75" s="123"/>
      <c r="G75" s="123"/>
      <c r="H75" s="124"/>
    </row>
    <row r="76" spans="2:8" ht="15" customHeight="1">
      <c r="B76" s="28" t="s">
        <v>273</v>
      </c>
      <c r="C76" s="20">
        <v>26021</v>
      </c>
      <c r="D76" s="20">
        <v>27558</v>
      </c>
      <c r="E76" s="130">
        <v>30094</v>
      </c>
      <c r="F76" s="131" t="s">
        <v>569</v>
      </c>
      <c r="G76" s="131" t="s">
        <v>569</v>
      </c>
      <c r="H76" s="131" t="s">
        <v>569</v>
      </c>
    </row>
    <row r="77" spans="2:8" ht="15" customHeight="1">
      <c r="B77" s="56"/>
      <c r="C77" s="64"/>
      <c r="D77" s="123"/>
      <c r="E77" s="123"/>
      <c r="F77" s="123"/>
      <c r="G77" s="123"/>
      <c r="H77" s="124"/>
    </row>
    <row r="78" spans="2:8" ht="14.25">
      <c r="B78" s="28" t="s">
        <v>167</v>
      </c>
      <c r="C78" s="131" t="s">
        <v>569</v>
      </c>
      <c r="D78" s="131" t="s">
        <v>569</v>
      </c>
      <c r="E78" s="131" t="s">
        <v>569</v>
      </c>
      <c r="F78" s="123">
        <v>6398</v>
      </c>
      <c r="G78" s="123">
        <v>7119</v>
      </c>
      <c r="H78" s="126">
        <f>(G78-F78)/F78*100</f>
        <v>11.269146608315099</v>
      </c>
    </row>
    <row r="79" spans="2:8" ht="14.25">
      <c r="B79" s="56"/>
      <c r="C79" s="64"/>
      <c r="D79" s="123"/>
      <c r="E79" s="123"/>
      <c r="F79" s="123"/>
      <c r="G79" s="123"/>
      <c r="H79" s="124"/>
    </row>
    <row r="80" spans="2:8" ht="14.25">
      <c r="B80" s="28" t="s">
        <v>274</v>
      </c>
      <c r="C80" s="131" t="s">
        <v>569</v>
      </c>
      <c r="D80" s="131" t="s">
        <v>569</v>
      </c>
      <c r="E80" s="131" t="s">
        <v>569</v>
      </c>
      <c r="F80" s="123">
        <v>1697</v>
      </c>
      <c r="G80" s="123">
        <v>1725</v>
      </c>
      <c r="H80" s="126">
        <f>(G80-F80)/F80*100</f>
        <v>1.6499705362404242</v>
      </c>
    </row>
    <row r="81" spans="2:8" ht="14.25">
      <c r="B81" s="56"/>
      <c r="C81" s="64"/>
      <c r="D81" s="123"/>
      <c r="E81" s="123"/>
      <c r="F81" s="123"/>
      <c r="G81" s="123"/>
      <c r="H81" s="124"/>
    </row>
    <row r="82" spans="2:8" ht="14.25">
      <c r="B82" s="28" t="s">
        <v>275</v>
      </c>
      <c r="C82" s="131" t="s">
        <v>569</v>
      </c>
      <c r="D82" s="131" t="s">
        <v>569</v>
      </c>
      <c r="E82" s="131" t="s">
        <v>569</v>
      </c>
      <c r="F82" s="123">
        <v>574</v>
      </c>
      <c r="G82" s="123">
        <v>926</v>
      </c>
      <c r="H82" s="126">
        <f>(G82-F82)/F82*100</f>
        <v>61.32404181184668</v>
      </c>
    </row>
    <row r="83" spans="2:8" ht="14.25">
      <c r="B83" s="56"/>
      <c r="C83" s="64"/>
      <c r="D83" s="123"/>
      <c r="E83" s="123"/>
      <c r="F83" s="123"/>
      <c r="G83" s="123"/>
      <c r="H83" s="124"/>
    </row>
    <row r="84" spans="2:8" ht="14.25">
      <c r="B84" s="28" t="s">
        <v>276</v>
      </c>
      <c r="C84" s="131" t="s">
        <v>569</v>
      </c>
      <c r="D84" s="131" t="s">
        <v>569</v>
      </c>
      <c r="E84" s="131" t="s">
        <v>569</v>
      </c>
      <c r="F84" s="123">
        <v>21208</v>
      </c>
      <c r="G84" s="123">
        <v>26918</v>
      </c>
      <c r="H84" s="126">
        <f>(G84-F84)/F84*100</f>
        <v>26.9238023387401</v>
      </c>
    </row>
    <row r="85" spans="2:8" ht="14.25">
      <c r="B85" s="56"/>
      <c r="C85" s="64"/>
      <c r="D85" s="123"/>
      <c r="E85" s="123"/>
      <c r="F85" s="123"/>
      <c r="G85" s="123"/>
      <c r="H85" s="124"/>
    </row>
    <row r="86" spans="2:8" ht="14.25">
      <c r="B86" s="32" t="s">
        <v>277</v>
      </c>
      <c r="C86" s="20">
        <v>745</v>
      </c>
      <c r="D86" s="20">
        <v>761</v>
      </c>
      <c r="E86" s="20">
        <v>733</v>
      </c>
      <c r="F86" s="20">
        <v>994</v>
      </c>
      <c r="G86" s="20">
        <v>1433</v>
      </c>
      <c r="H86" s="126">
        <f>(G86-F86)/F86*100</f>
        <v>44.16498993963783</v>
      </c>
    </row>
    <row r="87" spans="2:8" ht="18" customHeight="1">
      <c r="B87" s="35" t="s">
        <v>278</v>
      </c>
      <c r="C87" s="102"/>
      <c r="D87" s="102"/>
      <c r="E87" s="102"/>
      <c r="F87" s="102"/>
      <c r="G87" s="102"/>
      <c r="H87" s="102"/>
    </row>
    <row r="88" spans="2:8" ht="14.25">
      <c r="B88" s="4" t="s">
        <v>176</v>
      </c>
      <c r="C88" s="64"/>
      <c r="D88" s="64"/>
      <c r="E88" s="64"/>
      <c r="F88" s="64"/>
      <c r="G88" s="64"/>
      <c r="H88" s="64"/>
    </row>
    <row r="89" ht="14.25">
      <c r="F89" s="133"/>
    </row>
    <row r="90" ht="14.25">
      <c r="F90" s="134"/>
    </row>
  </sheetData>
  <sheetProtection/>
  <mergeCells count="56">
    <mergeCell ref="U50:U51"/>
    <mergeCell ref="V50:V51"/>
    <mergeCell ref="O61:O62"/>
    <mergeCell ref="P61:P62"/>
    <mergeCell ref="Q61:Q62"/>
    <mergeCell ref="R61:R62"/>
    <mergeCell ref="S61:S62"/>
    <mergeCell ref="T61:T62"/>
    <mergeCell ref="U61:U62"/>
    <mergeCell ref="V61:V62"/>
    <mergeCell ref="T50:T51"/>
    <mergeCell ref="J59:J64"/>
    <mergeCell ref="L61:L62"/>
    <mergeCell ref="N61:N62"/>
    <mergeCell ref="O50:O51"/>
    <mergeCell ref="P50:P51"/>
    <mergeCell ref="Q50:Q51"/>
    <mergeCell ref="R50:R51"/>
    <mergeCell ref="J48:J53"/>
    <mergeCell ref="L50:L51"/>
    <mergeCell ref="N50:N51"/>
    <mergeCell ref="S50:S51"/>
    <mergeCell ref="L31:M31"/>
    <mergeCell ref="B42:H42"/>
    <mergeCell ref="C45:C47"/>
    <mergeCell ref="D45:D47"/>
    <mergeCell ref="E45:E47"/>
    <mergeCell ref="F45:F47"/>
    <mergeCell ref="G45:G47"/>
    <mergeCell ref="A45:B47"/>
    <mergeCell ref="H46:H47"/>
    <mergeCell ref="L13:M13"/>
    <mergeCell ref="J6:M7"/>
    <mergeCell ref="J45:N45"/>
    <mergeCell ref="L32:M32"/>
    <mergeCell ref="L33:M33"/>
    <mergeCell ref="L34:M34"/>
    <mergeCell ref="L35:M35"/>
    <mergeCell ref="L28:M28"/>
    <mergeCell ref="L29:M29"/>
    <mergeCell ref="L30:M30"/>
    <mergeCell ref="U6:V7"/>
    <mergeCell ref="S7:T7"/>
    <mergeCell ref="C6:D7"/>
    <mergeCell ref="E6:F7"/>
    <mergeCell ref="G6:G7"/>
    <mergeCell ref="B2:V2"/>
    <mergeCell ref="B3:V3"/>
    <mergeCell ref="B5:B7"/>
    <mergeCell ref="C5:F5"/>
    <mergeCell ref="G5:I5"/>
    <mergeCell ref="J5:P5"/>
    <mergeCell ref="Q5:T5"/>
    <mergeCell ref="U5:V5"/>
    <mergeCell ref="N6:P7"/>
    <mergeCell ref="Q6:R7"/>
  </mergeCells>
  <printOptions/>
  <pageMargins left="1.5748031496062993" right="0" top="0.984251968503937" bottom="0.984251968503937" header="0.5118110236220472" footer="0.5118110236220472"/>
  <pageSetup fitToHeight="1" fitToWidth="1" horizontalDpi="300" verticalDpi="300" orientation="landscape" paperSize="8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zoomScale="130" zoomScaleNormal="130" zoomScalePageLayoutView="0" workbookViewId="0" topLeftCell="F8">
      <selection activeCell="I19" sqref="I19"/>
    </sheetView>
  </sheetViews>
  <sheetFormatPr defaultColWidth="10.59765625" defaultRowHeight="15"/>
  <cols>
    <col min="1" max="1" width="3" style="4" customWidth="1"/>
    <col min="2" max="2" width="2.09765625" style="4" customWidth="1"/>
    <col min="3" max="3" width="22" style="4" customWidth="1"/>
    <col min="4" max="9" width="13.8984375" style="4" customWidth="1"/>
    <col min="10" max="10" width="8.59765625" style="4" customWidth="1"/>
    <col min="11" max="11" width="2.59765625" style="4" customWidth="1"/>
    <col min="12" max="12" width="16.3984375" style="4" customWidth="1"/>
    <col min="13" max="13" width="10.59765625" style="4" customWidth="1"/>
    <col min="14" max="14" width="11.09765625" style="4" customWidth="1"/>
    <col min="15" max="16" width="10.59765625" style="4" customWidth="1"/>
    <col min="17" max="17" width="11.09765625" style="4" customWidth="1"/>
    <col min="18" max="21" width="10.59765625" style="4" customWidth="1"/>
    <col min="22" max="22" width="12.19921875" style="4" customWidth="1"/>
    <col min="23" max="16384" width="10.59765625" style="4" customWidth="1"/>
  </cols>
  <sheetData>
    <row r="1" spans="1:22" s="2" customFormat="1" ht="19.5" customHeight="1">
      <c r="A1" s="1" t="s">
        <v>296</v>
      </c>
      <c r="B1" s="1"/>
      <c r="D1" s="10"/>
      <c r="V1" s="3" t="s">
        <v>297</v>
      </c>
    </row>
    <row r="2" spans="1:22" s="2" customFormat="1" ht="19.5" customHeight="1">
      <c r="A2" s="1"/>
      <c r="B2" s="1"/>
      <c r="D2" s="10"/>
      <c r="V2" s="3"/>
    </row>
    <row r="3" spans="1:21" ht="19.5" customHeight="1">
      <c r="A3" s="451" t="s">
        <v>298</v>
      </c>
      <c r="B3" s="451"/>
      <c r="C3" s="451"/>
      <c r="D3" s="451"/>
      <c r="E3" s="451"/>
      <c r="F3" s="451"/>
      <c r="G3" s="451"/>
      <c r="H3" s="451"/>
      <c r="I3" s="451"/>
      <c r="K3" s="452" t="s">
        <v>299</v>
      </c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11" ht="15" customHeight="1">
      <c r="A4" s="441" t="s">
        <v>300</v>
      </c>
      <c r="B4" s="441"/>
      <c r="C4" s="441"/>
      <c r="D4" s="441"/>
      <c r="E4" s="441"/>
      <c r="F4" s="441"/>
      <c r="G4" s="441"/>
      <c r="H4" s="441"/>
      <c r="I4" s="441"/>
      <c r="K4" s="4" t="s">
        <v>301</v>
      </c>
    </row>
    <row r="5" spans="1:11" ht="15" customHeight="1">
      <c r="A5" s="375"/>
      <c r="B5" s="375"/>
      <c r="C5" s="375"/>
      <c r="D5" s="375"/>
      <c r="E5" s="375"/>
      <c r="F5" s="375"/>
      <c r="G5" s="375"/>
      <c r="H5" s="375"/>
      <c r="I5" s="375"/>
      <c r="K5" s="4" t="s">
        <v>302</v>
      </c>
    </row>
    <row r="6" spans="1:22" ht="18" customHeight="1" thickBot="1">
      <c r="A6" s="135"/>
      <c r="B6" s="135"/>
      <c r="I6" s="87" t="s">
        <v>303</v>
      </c>
      <c r="M6" s="65"/>
      <c r="N6" s="65"/>
      <c r="O6" s="65"/>
      <c r="P6" s="65"/>
      <c r="Q6" s="65"/>
      <c r="R6" s="65"/>
      <c r="S6" s="65"/>
      <c r="T6" s="65"/>
      <c r="U6" s="87"/>
      <c r="V6" s="87" t="s">
        <v>304</v>
      </c>
    </row>
    <row r="7" spans="2:22" ht="15" customHeight="1">
      <c r="B7" s="64"/>
      <c r="C7" s="136" t="s">
        <v>305</v>
      </c>
      <c r="D7" s="453" t="s">
        <v>306</v>
      </c>
      <c r="E7" s="453" t="s">
        <v>307</v>
      </c>
      <c r="F7" s="453" t="s">
        <v>231</v>
      </c>
      <c r="G7" s="453" t="s">
        <v>537</v>
      </c>
      <c r="H7" s="454" t="s">
        <v>308</v>
      </c>
      <c r="I7" s="463" t="s">
        <v>309</v>
      </c>
      <c r="K7" s="336" t="s">
        <v>310</v>
      </c>
      <c r="L7" s="337"/>
      <c r="M7" s="453" t="s">
        <v>311</v>
      </c>
      <c r="N7" s="453" t="s">
        <v>312</v>
      </c>
      <c r="O7" s="454" t="s">
        <v>313</v>
      </c>
      <c r="P7" s="454" t="s">
        <v>314</v>
      </c>
      <c r="Q7" s="453" t="s">
        <v>315</v>
      </c>
      <c r="R7" s="453" t="s">
        <v>316</v>
      </c>
      <c r="S7" s="453" t="s">
        <v>317</v>
      </c>
      <c r="T7" s="453" t="s">
        <v>318</v>
      </c>
      <c r="U7" s="453" t="s">
        <v>319</v>
      </c>
      <c r="V7" s="449" t="s">
        <v>538</v>
      </c>
    </row>
    <row r="8" spans="1:22" ht="15" customHeight="1">
      <c r="A8" s="96" t="s">
        <v>320</v>
      </c>
      <c r="D8" s="388"/>
      <c r="E8" s="388"/>
      <c r="F8" s="388"/>
      <c r="G8" s="388"/>
      <c r="H8" s="406"/>
      <c r="I8" s="338"/>
      <c r="K8" s="375"/>
      <c r="L8" s="376"/>
      <c r="M8" s="455"/>
      <c r="N8" s="455"/>
      <c r="O8" s="456"/>
      <c r="P8" s="456"/>
      <c r="Q8" s="455"/>
      <c r="R8" s="455"/>
      <c r="S8" s="455"/>
      <c r="T8" s="455"/>
      <c r="U8" s="455"/>
      <c r="V8" s="450"/>
    </row>
    <row r="9" spans="1:22" ht="15" customHeight="1">
      <c r="A9" s="39"/>
      <c r="B9" s="137"/>
      <c r="C9" s="73" t="s">
        <v>346</v>
      </c>
      <c r="D9" s="74">
        <v>8710</v>
      </c>
      <c r="E9" s="20">
        <v>21075</v>
      </c>
      <c r="F9" s="20">
        <v>20310</v>
      </c>
      <c r="G9" s="20">
        <v>49862</v>
      </c>
      <c r="H9" s="20">
        <v>5669</v>
      </c>
      <c r="I9" s="300">
        <f>G9/E9</f>
        <v>2.365931198102017</v>
      </c>
      <c r="K9" s="339"/>
      <c r="L9" s="340"/>
      <c r="M9" s="388"/>
      <c r="N9" s="388"/>
      <c r="O9" s="406"/>
      <c r="P9" s="406"/>
      <c r="Q9" s="388"/>
      <c r="R9" s="388"/>
      <c r="S9" s="388"/>
      <c r="T9" s="388"/>
      <c r="U9" s="388"/>
      <c r="V9" s="425"/>
    </row>
    <row r="10" spans="2:21" ht="15" customHeight="1">
      <c r="B10" s="138"/>
      <c r="C10" s="138"/>
      <c r="D10" s="81"/>
      <c r="E10" s="82"/>
      <c r="F10" s="82"/>
      <c r="G10" s="82"/>
      <c r="H10" s="82"/>
      <c r="I10" s="269"/>
      <c r="K10" s="457" t="s">
        <v>321</v>
      </c>
      <c r="L10" s="458"/>
      <c r="M10" s="105"/>
      <c r="N10" s="66"/>
      <c r="O10" s="66"/>
      <c r="P10" s="66"/>
      <c r="Q10" s="66"/>
      <c r="R10" s="66"/>
      <c r="S10" s="66"/>
      <c r="T10" s="66"/>
      <c r="U10" s="66"/>
    </row>
    <row r="11" spans="2:21" ht="15" customHeight="1">
      <c r="B11" s="76"/>
      <c r="C11" s="77" t="s">
        <v>347</v>
      </c>
      <c r="D11" s="74">
        <v>8976</v>
      </c>
      <c r="E11" s="20">
        <v>21726</v>
      </c>
      <c r="F11" s="20">
        <v>18358</v>
      </c>
      <c r="G11" s="20">
        <v>44583</v>
      </c>
      <c r="H11" s="20">
        <v>5872</v>
      </c>
      <c r="I11" s="300">
        <f>G11/E11</f>
        <v>2.052057442695388</v>
      </c>
      <c r="K11" s="64"/>
      <c r="L11" s="21"/>
      <c r="M11" s="81"/>
      <c r="N11" s="82"/>
      <c r="O11" s="82"/>
      <c r="P11" s="82"/>
      <c r="Q11" s="139"/>
      <c r="R11" s="82"/>
      <c r="S11" s="82"/>
      <c r="T11" s="82"/>
      <c r="U11" s="82"/>
    </row>
    <row r="12" spans="2:22" ht="15" customHeight="1">
      <c r="B12" s="138"/>
      <c r="C12" s="138"/>
      <c r="D12" s="81"/>
      <c r="E12" s="82"/>
      <c r="F12" s="82"/>
      <c r="G12" s="82"/>
      <c r="H12" s="82"/>
      <c r="I12" s="269"/>
      <c r="K12" s="64"/>
      <c r="L12" s="40" t="s">
        <v>539</v>
      </c>
      <c r="M12" s="140">
        <v>100.4</v>
      </c>
      <c r="N12" s="141">
        <v>96.8</v>
      </c>
      <c r="O12" s="141">
        <v>89.2</v>
      </c>
      <c r="P12" s="141">
        <v>101.6</v>
      </c>
      <c r="Q12" s="142" t="s">
        <v>552</v>
      </c>
      <c r="R12" s="141">
        <v>92.1</v>
      </c>
      <c r="S12" s="141">
        <v>93.3</v>
      </c>
      <c r="T12" s="141">
        <v>99.6</v>
      </c>
      <c r="U12" s="142" t="s">
        <v>552</v>
      </c>
      <c r="V12" s="141">
        <v>106.9</v>
      </c>
    </row>
    <row r="13" spans="2:22" ht="15" customHeight="1">
      <c r="B13" s="76"/>
      <c r="C13" s="77" t="s">
        <v>348</v>
      </c>
      <c r="D13" s="74">
        <v>8868</v>
      </c>
      <c r="E13" s="20">
        <v>22069</v>
      </c>
      <c r="F13" s="20">
        <v>18846</v>
      </c>
      <c r="G13" s="20">
        <v>45465</v>
      </c>
      <c r="H13" s="20">
        <v>5929</v>
      </c>
      <c r="I13" s="300">
        <f>G13/E13</f>
        <v>2.06012959354751</v>
      </c>
      <c r="K13" s="64"/>
      <c r="L13" s="77" t="s">
        <v>283</v>
      </c>
      <c r="M13" s="140">
        <v>99</v>
      </c>
      <c r="N13" s="141">
        <v>95.3</v>
      </c>
      <c r="O13" s="141">
        <v>90.5</v>
      </c>
      <c r="P13" s="141">
        <v>102.5</v>
      </c>
      <c r="Q13" s="142" t="s">
        <v>552</v>
      </c>
      <c r="R13" s="141">
        <v>90.7</v>
      </c>
      <c r="S13" s="141">
        <v>97.1</v>
      </c>
      <c r="T13" s="141">
        <v>103.3</v>
      </c>
      <c r="U13" s="142" t="s">
        <v>552</v>
      </c>
      <c r="V13" s="141">
        <v>105.4</v>
      </c>
    </row>
    <row r="14" spans="3:22" ht="15" customHeight="1">
      <c r="C14" s="138"/>
      <c r="D14" s="81"/>
      <c r="E14" s="82"/>
      <c r="F14" s="82"/>
      <c r="G14" s="82"/>
      <c r="H14" s="82"/>
      <c r="I14" s="269"/>
      <c r="K14" s="64"/>
      <c r="L14" s="194" t="s">
        <v>134</v>
      </c>
      <c r="M14" s="218">
        <v>96.1</v>
      </c>
      <c r="N14" s="180">
        <v>94.7</v>
      </c>
      <c r="O14" s="180">
        <v>92</v>
      </c>
      <c r="P14" s="180">
        <v>102.9</v>
      </c>
      <c r="Q14" s="219">
        <v>100.4</v>
      </c>
      <c r="R14" s="180">
        <v>90.4</v>
      </c>
      <c r="S14" s="180">
        <v>85.2</v>
      </c>
      <c r="T14" s="180">
        <v>108.6</v>
      </c>
      <c r="U14" s="221" t="s">
        <v>553</v>
      </c>
      <c r="V14" s="180">
        <v>98.2</v>
      </c>
    </row>
    <row r="15" spans="2:22" ht="15" customHeight="1">
      <c r="B15" s="76"/>
      <c r="C15" s="77" t="s">
        <v>349</v>
      </c>
      <c r="D15" s="74">
        <v>11241</v>
      </c>
      <c r="E15" s="20">
        <v>27875</v>
      </c>
      <c r="F15" s="20">
        <v>20476</v>
      </c>
      <c r="G15" s="20">
        <v>49040</v>
      </c>
      <c r="H15" s="20">
        <v>6096</v>
      </c>
      <c r="I15" s="300">
        <f>G15/E15</f>
        <v>1.7592825112107624</v>
      </c>
      <c r="K15" s="64"/>
      <c r="L15" s="21"/>
      <c r="M15" s="81"/>
      <c r="N15" s="82"/>
      <c r="O15" s="82"/>
      <c r="P15" s="82"/>
      <c r="Q15" s="139"/>
      <c r="R15" s="82"/>
      <c r="S15" s="82"/>
      <c r="T15" s="82"/>
      <c r="U15" s="82"/>
      <c r="V15" s="82"/>
    </row>
    <row r="16" spans="2:22" ht="15" customHeight="1">
      <c r="B16" s="138"/>
      <c r="D16" s="81"/>
      <c r="E16" s="82"/>
      <c r="F16" s="82"/>
      <c r="G16" s="82"/>
      <c r="H16" s="82"/>
      <c r="I16" s="216"/>
      <c r="K16" s="64"/>
      <c r="L16" s="35" t="s">
        <v>540</v>
      </c>
      <c r="M16" s="143">
        <v>80.9</v>
      </c>
      <c r="N16" s="144">
        <v>81.5</v>
      </c>
      <c r="O16" s="144">
        <v>75.3</v>
      </c>
      <c r="P16" s="144">
        <v>92.6</v>
      </c>
      <c r="Q16" s="144">
        <v>73.9</v>
      </c>
      <c r="R16" s="144">
        <v>75.7</v>
      </c>
      <c r="S16" s="144">
        <v>72.7</v>
      </c>
      <c r="T16" s="144">
        <v>81.5</v>
      </c>
      <c r="U16" s="142" t="s">
        <v>552</v>
      </c>
      <c r="V16" s="144">
        <v>80.1</v>
      </c>
    </row>
    <row r="17" spans="1:22" ht="15" customHeight="1">
      <c r="A17" s="23"/>
      <c r="B17" s="79"/>
      <c r="C17" s="194" t="s">
        <v>284</v>
      </c>
      <c r="D17" s="217">
        <v>14582</v>
      </c>
      <c r="E17" s="46">
        <v>48231</v>
      </c>
      <c r="F17" s="46">
        <v>31138</v>
      </c>
      <c r="G17" s="46">
        <v>77397</v>
      </c>
      <c r="H17" s="46">
        <v>6985</v>
      </c>
      <c r="I17" s="244">
        <f>G17/E17</f>
        <v>1.6047148099769857</v>
      </c>
      <c r="K17" s="64"/>
      <c r="L17" s="145" t="s">
        <v>541</v>
      </c>
      <c r="M17" s="143">
        <v>79.3</v>
      </c>
      <c r="N17" s="144">
        <v>77.4</v>
      </c>
      <c r="O17" s="144">
        <v>79.7</v>
      </c>
      <c r="P17" s="144">
        <v>82.8</v>
      </c>
      <c r="Q17" s="144">
        <v>75.3</v>
      </c>
      <c r="R17" s="144">
        <v>73.3</v>
      </c>
      <c r="S17" s="144">
        <v>72.6</v>
      </c>
      <c r="T17" s="144">
        <v>80.3</v>
      </c>
      <c r="U17" s="142" t="s">
        <v>552</v>
      </c>
      <c r="V17" s="144">
        <v>82.2</v>
      </c>
    </row>
    <row r="18" spans="1:22" ht="15" customHeight="1">
      <c r="A18" s="39"/>
      <c r="B18" s="39"/>
      <c r="C18" s="21"/>
      <c r="K18" s="64"/>
      <c r="L18" s="145" t="s">
        <v>542</v>
      </c>
      <c r="M18" s="143">
        <v>80.8</v>
      </c>
      <c r="N18" s="144">
        <v>79.1</v>
      </c>
      <c r="O18" s="144">
        <v>81.7</v>
      </c>
      <c r="P18" s="144">
        <v>86.1</v>
      </c>
      <c r="Q18" s="144">
        <v>74</v>
      </c>
      <c r="R18" s="144">
        <v>72.5</v>
      </c>
      <c r="S18" s="144">
        <v>72.6</v>
      </c>
      <c r="T18" s="144">
        <v>84.3</v>
      </c>
      <c r="U18" s="142" t="s">
        <v>552</v>
      </c>
      <c r="V18" s="144">
        <v>83.6</v>
      </c>
    </row>
    <row r="19" spans="1:22" ht="15" customHeight="1">
      <c r="A19" s="339" t="s">
        <v>350</v>
      </c>
      <c r="B19" s="339"/>
      <c r="C19" s="340"/>
      <c r="D19" s="301">
        <f>(D17-D15)/D15*100</f>
        <v>29.721555021795215</v>
      </c>
      <c r="E19" s="302">
        <f>(E17-E15)/E15*100</f>
        <v>73.02600896860987</v>
      </c>
      <c r="F19" s="302">
        <f>(F17-F15)/F15*100</f>
        <v>52.07071693690174</v>
      </c>
      <c r="G19" s="302">
        <f>(G17-G15)/G15*100</f>
        <v>57.824225122349105</v>
      </c>
      <c r="H19" s="302">
        <f>(H17-H15)/H15*100</f>
        <v>14.583333333333334</v>
      </c>
      <c r="I19" s="498" t="s">
        <v>575</v>
      </c>
      <c r="K19" s="64"/>
      <c r="L19" s="145" t="s">
        <v>543</v>
      </c>
      <c r="M19" s="143">
        <v>80.2</v>
      </c>
      <c r="N19" s="144">
        <v>80</v>
      </c>
      <c r="O19" s="144">
        <v>77.4</v>
      </c>
      <c r="P19" s="144">
        <v>84.6</v>
      </c>
      <c r="Q19" s="144">
        <v>74.2</v>
      </c>
      <c r="R19" s="144">
        <v>81.8</v>
      </c>
      <c r="S19" s="144">
        <v>75</v>
      </c>
      <c r="T19" s="144">
        <v>86.7</v>
      </c>
      <c r="U19" s="142" t="s">
        <v>552</v>
      </c>
      <c r="V19" s="144">
        <v>80.6</v>
      </c>
    </row>
    <row r="20" spans="1:22" ht="15" customHeight="1">
      <c r="A20" s="4" t="s">
        <v>351</v>
      </c>
      <c r="I20" s="102"/>
      <c r="K20" s="64"/>
      <c r="L20" s="145" t="s">
        <v>544</v>
      </c>
      <c r="M20" s="143">
        <v>77.2</v>
      </c>
      <c r="N20" s="144">
        <v>76.1</v>
      </c>
      <c r="O20" s="144">
        <v>73.3</v>
      </c>
      <c r="P20" s="144">
        <v>82.7</v>
      </c>
      <c r="Q20" s="144">
        <v>75.4</v>
      </c>
      <c r="R20" s="144">
        <v>73.5</v>
      </c>
      <c r="S20" s="144">
        <v>70.1</v>
      </c>
      <c r="T20" s="144">
        <v>81.8</v>
      </c>
      <c r="U20" s="142" t="s">
        <v>552</v>
      </c>
      <c r="V20" s="144">
        <v>78.9</v>
      </c>
    </row>
    <row r="21" spans="1:22" ht="15" customHeight="1">
      <c r="A21" s="4" t="s">
        <v>176</v>
      </c>
      <c r="I21" s="148"/>
      <c r="K21" s="64"/>
      <c r="L21" s="145" t="s">
        <v>545</v>
      </c>
      <c r="M21" s="143">
        <v>134.9</v>
      </c>
      <c r="N21" s="144">
        <v>115.3</v>
      </c>
      <c r="O21" s="144">
        <v>104.9</v>
      </c>
      <c r="P21" s="144">
        <v>125.5</v>
      </c>
      <c r="Q21" s="144">
        <v>219.1</v>
      </c>
      <c r="R21" s="144">
        <v>135.2</v>
      </c>
      <c r="S21" s="144">
        <v>81.4</v>
      </c>
      <c r="T21" s="144">
        <v>140.5</v>
      </c>
      <c r="U21" s="142" t="s">
        <v>552</v>
      </c>
      <c r="V21" s="144">
        <v>164.2</v>
      </c>
    </row>
    <row r="22" spans="11:22" ht="15" customHeight="1">
      <c r="K22" s="64"/>
      <c r="L22" s="21"/>
      <c r="M22" s="81"/>
      <c r="N22" s="82"/>
      <c r="O22" s="82"/>
      <c r="P22" s="82"/>
      <c r="Q22" s="144"/>
      <c r="R22" s="82"/>
      <c r="S22" s="82"/>
      <c r="T22" s="82"/>
      <c r="U22" s="82"/>
      <c r="V22" s="82"/>
    </row>
    <row r="23" spans="11:22" ht="15" customHeight="1">
      <c r="K23" s="64"/>
      <c r="L23" s="145" t="s">
        <v>546</v>
      </c>
      <c r="M23" s="143">
        <v>117.5</v>
      </c>
      <c r="N23" s="144">
        <v>132.1</v>
      </c>
      <c r="O23" s="144">
        <v>116.5</v>
      </c>
      <c r="P23" s="144">
        <v>149.8</v>
      </c>
      <c r="Q23" s="144">
        <v>73.6</v>
      </c>
      <c r="R23" s="144">
        <v>104.8</v>
      </c>
      <c r="S23" s="144">
        <v>125.3</v>
      </c>
      <c r="T23" s="144">
        <v>172.7</v>
      </c>
      <c r="U23" s="142" t="s">
        <v>552</v>
      </c>
      <c r="V23" s="144">
        <v>95.9</v>
      </c>
    </row>
    <row r="24" spans="5:22" ht="15" customHeight="1">
      <c r="E24" s="64"/>
      <c r="K24" s="64"/>
      <c r="L24" s="145" t="s">
        <v>547</v>
      </c>
      <c r="M24" s="143">
        <v>80</v>
      </c>
      <c r="N24" s="144">
        <v>81.9</v>
      </c>
      <c r="O24" s="144">
        <v>86</v>
      </c>
      <c r="P24" s="144">
        <v>84.2</v>
      </c>
      <c r="Q24" s="144">
        <v>75.8</v>
      </c>
      <c r="R24" s="144">
        <v>77.7</v>
      </c>
      <c r="S24" s="144">
        <v>82.8</v>
      </c>
      <c r="T24" s="144">
        <v>84</v>
      </c>
      <c r="U24" s="142" t="s">
        <v>552</v>
      </c>
      <c r="V24" s="144">
        <v>77.3</v>
      </c>
    </row>
    <row r="25" spans="5:22" ht="15" customHeight="1">
      <c r="E25" s="10"/>
      <c r="K25" s="64"/>
      <c r="L25" s="145" t="s">
        <v>548</v>
      </c>
      <c r="M25" s="143">
        <v>77.5</v>
      </c>
      <c r="N25" s="144">
        <v>77.9</v>
      </c>
      <c r="O25" s="144">
        <v>77.5</v>
      </c>
      <c r="P25" s="144">
        <v>83.6</v>
      </c>
      <c r="Q25" s="144">
        <v>77.4</v>
      </c>
      <c r="R25" s="144">
        <v>74.2</v>
      </c>
      <c r="S25" s="144">
        <v>73.2</v>
      </c>
      <c r="T25" s="144">
        <v>84</v>
      </c>
      <c r="U25" s="142" t="s">
        <v>552</v>
      </c>
      <c r="V25" s="144">
        <v>76.9</v>
      </c>
    </row>
    <row r="26" spans="11:22" ht="15" customHeight="1">
      <c r="K26" s="64"/>
      <c r="L26" s="145" t="s">
        <v>549</v>
      </c>
      <c r="M26" s="143">
        <v>78.5</v>
      </c>
      <c r="N26" s="144">
        <v>79.6</v>
      </c>
      <c r="O26" s="144">
        <v>93.5</v>
      </c>
      <c r="P26" s="144">
        <v>84.3</v>
      </c>
      <c r="Q26" s="144">
        <v>76.6</v>
      </c>
      <c r="R26" s="144">
        <v>74.6</v>
      </c>
      <c r="S26" s="144">
        <v>72.3</v>
      </c>
      <c r="T26" s="144">
        <v>83.7</v>
      </c>
      <c r="U26" s="142" t="s">
        <v>552</v>
      </c>
      <c r="V26" s="144">
        <v>76.9</v>
      </c>
    </row>
    <row r="27" spans="11:22" ht="15" customHeight="1">
      <c r="K27" s="64"/>
      <c r="L27" s="145" t="s">
        <v>550</v>
      </c>
      <c r="M27" s="143">
        <v>82.8</v>
      </c>
      <c r="N27" s="144">
        <v>85.7</v>
      </c>
      <c r="O27" s="144">
        <v>81</v>
      </c>
      <c r="P27" s="144">
        <v>102.9</v>
      </c>
      <c r="Q27" s="144">
        <v>80.3</v>
      </c>
      <c r="R27" s="144">
        <v>72.9</v>
      </c>
      <c r="S27" s="144">
        <v>71.6</v>
      </c>
      <c r="T27" s="144">
        <v>83.5</v>
      </c>
      <c r="U27" s="142" t="s">
        <v>552</v>
      </c>
      <c r="V27" s="144">
        <v>78.5</v>
      </c>
    </row>
    <row r="28" spans="11:22" ht="15" customHeight="1">
      <c r="K28" s="64"/>
      <c r="L28" s="145" t="s">
        <v>551</v>
      </c>
      <c r="M28" s="143">
        <v>183.1</v>
      </c>
      <c r="N28" s="144">
        <v>169.7</v>
      </c>
      <c r="O28" s="144">
        <v>157.5</v>
      </c>
      <c r="P28" s="144">
        <v>175.2</v>
      </c>
      <c r="Q28" s="144">
        <v>228.7</v>
      </c>
      <c r="R28" s="144">
        <v>169</v>
      </c>
      <c r="S28" s="144">
        <v>151.9</v>
      </c>
      <c r="T28" s="144">
        <v>240.4</v>
      </c>
      <c r="U28" s="142" t="s">
        <v>552</v>
      </c>
      <c r="V28" s="144">
        <v>203.5</v>
      </c>
    </row>
    <row r="29" spans="11:22" ht="15" customHeight="1">
      <c r="K29" s="64"/>
      <c r="L29" s="21"/>
      <c r="M29" s="81"/>
      <c r="N29" s="82"/>
      <c r="O29" s="82"/>
      <c r="P29" s="82"/>
      <c r="Q29" s="144"/>
      <c r="R29" s="82"/>
      <c r="S29" s="82"/>
      <c r="T29" s="82"/>
      <c r="U29" s="82"/>
      <c r="V29" s="82"/>
    </row>
    <row r="30" spans="11:22" ht="15" customHeight="1">
      <c r="K30" s="459" t="s">
        <v>322</v>
      </c>
      <c r="L30" s="460"/>
      <c r="M30" s="81"/>
      <c r="N30" s="82"/>
      <c r="O30" s="82"/>
      <c r="P30" s="82"/>
      <c r="Q30" s="144"/>
      <c r="R30" s="82"/>
      <c r="S30" s="82"/>
      <c r="T30" s="82"/>
      <c r="U30" s="82"/>
      <c r="V30" s="82"/>
    </row>
    <row r="31" spans="11:22" ht="15" customHeight="1">
      <c r="K31" s="64"/>
      <c r="L31" s="21"/>
      <c r="M31" s="81"/>
      <c r="N31" s="82"/>
      <c r="O31" s="82"/>
      <c r="P31" s="82"/>
      <c r="Q31" s="144"/>
      <c r="R31" s="82"/>
      <c r="S31" s="82"/>
      <c r="T31" s="82"/>
      <c r="U31" s="82"/>
      <c r="V31" s="82"/>
    </row>
    <row r="32" spans="1:22" ht="15" customHeight="1">
      <c r="A32" s="451" t="s">
        <v>298</v>
      </c>
      <c r="B32" s="451"/>
      <c r="C32" s="451"/>
      <c r="D32" s="451"/>
      <c r="E32" s="451"/>
      <c r="F32" s="451"/>
      <c r="G32" s="451"/>
      <c r="H32" s="451"/>
      <c r="I32" s="451"/>
      <c r="K32" s="64"/>
      <c r="L32" s="40" t="s">
        <v>352</v>
      </c>
      <c r="M32" s="140">
        <v>101.6</v>
      </c>
      <c r="N32" s="144">
        <v>97.97570850202429</v>
      </c>
      <c r="O32" s="144">
        <v>90.3</v>
      </c>
      <c r="P32" s="144">
        <v>102.8</v>
      </c>
      <c r="Q32" s="142" t="s">
        <v>552</v>
      </c>
      <c r="R32" s="144">
        <v>93.2</v>
      </c>
      <c r="S32" s="144">
        <v>94.4</v>
      </c>
      <c r="T32" s="144">
        <v>100.8</v>
      </c>
      <c r="U32" s="142" t="s">
        <v>552</v>
      </c>
      <c r="V32" s="144">
        <v>108.2</v>
      </c>
    </row>
    <row r="33" spans="1:22" ht="15" customHeight="1">
      <c r="A33" s="441" t="s">
        <v>323</v>
      </c>
      <c r="B33" s="441"/>
      <c r="C33" s="441"/>
      <c r="D33" s="441"/>
      <c r="E33" s="441"/>
      <c r="F33" s="441"/>
      <c r="G33" s="441"/>
      <c r="H33" s="441"/>
      <c r="I33" s="441"/>
      <c r="K33" s="64"/>
      <c r="L33" s="77" t="s">
        <v>353</v>
      </c>
      <c r="M33" s="140">
        <v>100.2</v>
      </c>
      <c r="N33" s="144">
        <v>96.5</v>
      </c>
      <c r="O33" s="144">
        <v>91.6</v>
      </c>
      <c r="P33" s="144">
        <v>103.7</v>
      </c>
      <c r="Q33" s="142" t="s">
        <v>552</v>
      </c>
      <c r="R33" s="144">
        <v>91.8</v>
      </c>
      <c r="S33" s="144">
        <v>88.2</v>
      </c>
      <c r="T33" s="144">
        <v>104.6</v>
      </c>
      <c r="U33" s="142" t="s">
        <v>552</v>
      </c>
      <c r="V33" s="144">
        <v>106.7</v>
      </c>
    </row>
    <row r="34" spans="9:22" ht="15" customHeight="1" thickBot="1">
      <c r="I34" s="119" t="s">
        <v>324</v>
      </c>
      <c r="K34" s="64"/>
      <c r="L34" s="194" t="s">
        <v>134</v>
      </c>
      <c r="M34" s="218">
        <v>97.3</v>
      </c>
      <c r="N34" s="174">
        <v>95.9</v>
      </c>
      <c r="O34" s="174">
        <v>93.1</v>
      </c>
      <c r="P34" s="174">
        <v>104.1</v>
      </c>
      <c r="Q34" s="174">
        <v>101.6</v>
      </c>
      <c r="R34" s="174">
        <v>91.5</v>
      </c>
      <c r="S34" s="174">
        <v>86.2</v>
      </c>
      <c r="T34" s="174">
        <v>109.9</v>
      </c>
      <c r="U34" s="220" t="s">
        <v>553</v>
      </c>
      <c r="V34" s="174">
        <v>99.4</v>
      </c>
    </row>
    <row r="35" spans="1:22" ht="15" customHeight="1">
      <c r="A35" s="149"/>
      <c r="B35" s="149"/>
      <c r="C35" s="136" t="s">
        <v>354</v>
      </c>
      <c r="D35" s="357" t="s">
        <v>536</v>
      </c>
      <c r="E35" s="434" t="s">
        <v>246</v>
      </c>
      <c r="F35" s="434" t="s">
        <v>247</v>
      </c>
      <c r="G35" s="434" t="s">
        <v>325</v>
      </c>
      <c r="H35" s="437" t="s">
        <v>355</v>
      </c>
      <c r="I35" s="150"/>
      <c r="K35" s="64"/>
      <c r="L35" s="21"/>
      <c r="M35" s="81"/>
      <c r="N35" s="82"/>
      <c r="O35" s="82"/>
      <c r="P35" s="82"/>
      <c r="Q35" s="144"/>
      <c r="R35" s="82"/>
      <c r="S35" s="82"/>
      <c r="T35" s="82"/>
      <c r="U35" s="82"/>
      <c r="V35" s="82"/>
    </row>
    <row r="36" spans="3:22" ht="15" customHeight="1">
      <c r="C36" s="56"/>
      <c r="D36" s="432"/>
      <c r="E36" s="432"/>
      <c r="F36" s="432"/>
      <c r="G36" s="435"/>
      <c r="H36" s="435"/>
      <c r="I36" s="461" t="s">
        <v>326</v>
      </c>
      <c r="K36" s="64"/>
      <c r="L36" s="35" t="s">
        <v>540</v>
      </c>
      <c r="M36" s="143">
        <v>82.2</v>
      </c>
      <c r="N36" s="144">
        <v>82.8</v>
      </c>
      <c r="O36" s="144">
        <v>76.5</v>
      </c>
      <c r="P36" s="144">
        <v>94.1</v>
      </c>
      <c r="Q36" s="144">
        <v>75.1</v>
      </c>
      <c r="R36" s="144">
        <v>76.9</v>
      </c>
      <c r="S36" s="144">
        <v>73.9</v>
      </c>
      <c r="T36" s="144">
        <v>82.8</v>
      </c>
      <c r="U36" s="142" t="s">
        <v>552</v>
      </c>
      <c r="V36" s="144">
        <v>81.4</v>
      </c>
    </row>
    <row r="37" spans="1:22" ht="15" customHeight="1">
      <c r="A37" s="96" t="s">
        <v>327</v>
      </c>
      <c r="B37" s="96"/>
      <c r="C37" s="151"/>
      <c r="D37" s="433"/>
      <c r="E37" s="433"/>
      <c r="F37" s="433"/>
      <c r="G37" s="436"/>
      <c r="H37" s="436"/>
      <c r="I37" s="462"/>
      <c r="K37" s="64"/>
      <c r="L37" s="145" t="s">
        <v>541</v>
      </c>
      <c r="M37" s="143">
        <v>80.5</v>
      </c>
      <c r="N37" s="144">
        <v>78.6</v>
      </c>
      <c r="O37" s="144">
        <v>80.9</v>
      </c>
      <c r="P37" s="144">
        <v>84.1</v>
      </c>
      <c r="Q37" s="144">
        <v>76.4</v>
      </c>
      <c r="R37" s="144">
        <v>74.4</v>
      </c>
      <c r="S37" s="144">
        <v>73.7</v>
      </c>
      <c r="T37" s="144">
        <v>81.5</v>
      </c>
      <c r="U37" s="142" t="s">
        <v>552</v>
      </c>
      <c r="V37" s="144">
        <v>83.5</v>
      </c>
    </row>
    <row r="38" spans="1:22" ht="15" customHeight="1">
      <c r="A38" s="68"/>
      <c r="B38" s="68"/>
      <c r="C38" s="152" t="s">
        <v>328</v>
      </c>
      <c r="D38" s="303">
        <v>71461</v>
      </c>
      <c r="E38" s="303">
        <v>76339</v>
      </c>
      <c r="F38" s="303">
        <v>77767</v>
      </c>
      <c r="G38" s="303">
        <v>74883</v>
      </c>
      <c r="H38" s="303">
        <v>70039</v>
      </c>
      <c r="I38" s="304">
        <f>(H38-G38)/G38*100</f>
        <v>-6.468757929035964</v>
      </c>
      <c r="K38" s="64"/>
      <c r="L38" s="145" t="s">
        <v>542</v>
      </c>
      <c r="M38" s="143">
        <v>81.9</v>
      </c>
      <c r="N38" s="144">
        <v>80.2</v>
      </c>
      <c r="O38" s="144">
        <v>82.9</v>
      </c>
      <c r="P38" s="144">
        <v>87.3</v>
      </c>
      <c r="Q38" s="144">
        <v>75.1</v>
      </c>
      <c r="R38" s="144">
        <v>73.5</v>
      </c>
      <c r="S38" s="144">
        <v>73.6</v>
      </c>
      <c r="T38" s="144">
        <v>85.5</v>
      </c>
      <c r="U38" s="142" t="s">
        <v>552</v>
      </c>
      <c r="V38" s="144">
        <v>84.8</v>
      </c>
    </row>
    <row r="39" spans="1:22" ht="15" customHeight="1">
      <c r="A39" s="64"/>
      <c r="B39" s="64"/>
      <c r="C39" s="153"/>
      <c r="D39" s="269"/>
      <c r="E39" s="269"/>
      <c r="F39" s="269"/>
      <c r="G39" s="269"/>
      <c r="H39" s="269"/>
      <c r="I39" s="305"/>
      <c r="K39" s="64"/>
      <c r="L39" s="145" t="s">
        <v>543</v>
      </c>
      <c r="M39" s="143">
        <v>81.3</v>
      </c>
      <c r="N39" s="144">
        <v>81.1</v>
      </c>
      <c r="O39" s="144">
        <v>78.5</v>
      </c>
      <c r="P39" s="144">
        <v>85.8</v>
      </c>
      <c r="Q39" s="144">
        <v>75.3</v>
      </c>
      <c r="R39" s="144">
        <v>83</v>
      </c>
      <c r="S39" s="144">
        <v>76.1</v>
      </c>
      <c r="T39" s="144">
        <v>87.9</v>
      </c>
      <c r="U39" s="142" t="s">
        <v>552</v>
      </c>
      <c r="V39" s="144">
        <v>81.7</v>
      </c>
    </row>
    <row r="40" spans="1:22" ht="15" customHeight="1">
      <c r="A40" s="64"/>
      <c r="B40" s="64"/>
      <c r="C40" s="53" t="s">
        <v>329</v>
      </c>
      <c r="D40" s="243">
        <v>28639</v>
      </c>
      <c r="E40" s="243">
        <v>30073</v>
      </c>
      <c r="F40" s="243">
        <v>30618</v>
      </c>
      <c r="G40" s="243">
        <v>28224</v>
      </c>
      <c r="H40" s="243">
        <v>25530</v>
      </c>
      <c r="I40" s="306">
        <f>(H40-G40)/G40*100</f>
        <v>-9.545068027210885</v>
      </c>
      <c r="K40" s="64"/>
      <c r="L40" s="145" t="s">
        <v>544</v>
      </c>
      <c r="M40" s="143">
        <v>78.3</v>
      </c>
      <c r="N40" s="144">
        <v>77.2</v>
      </c>
      <c r="O40" s="144">
        <v>74.3</v>
      </c>
      <c r="P40" s="144">
        <v>83.9</v>
      </c>
      <c r="Q40" s="144">
        <v>76.5</v>
      </c>
      <c r="R40" s="144">
        <v>74.5</v>
      </c>
      <c r="S40" s="144">
        <v>71.1</v>
      </c>
      <c r="T40" s="144">
        <v>83</v>
      </c>
      <c r="U40" s="142" t="s">
        <v>552</v>
      </c>
      <c r="V40" s="144">
        <v>80</v>
      </c>
    </row>
    <row r="41" spans="1:22" ht="15" customHeight="1">
      <c r="A41" s="464" t="s">
        <v>330</v>
      </c>
      <c r="B41" s="64"/>
      <c r="C41" s="153"/>
      <c r="D41" s="269"/>
      <c r="E41" s="269"/>
      <c r="F41" s="269"/>
      <c r="G41" s="269"/>
      <c r="H41" s="269"/>
      <c r="I41" s="305"/>
      <c r="K41" s="64"/>
      <c r="L41" s="145" t="s">
        <v>545</v>
      </c>
      <c r="M41" s="143">
        <v>136.8</v>
      </c>
      <c r="N41" s="144">
        <v>116.9</v>
      </c>
      <c r="O41" s="144">
        <v>106.4</v>
      </c>
      <c r="P41" s="144">
        <v>127.3</v>
      </c>
      <c r="Q41" s="144">
        <v>222.2</v>
      </c>
      <c r="R41" s="144">
        <v>137.1</v>
      </c>
      <c r="S41" s="144">
        <v>82.6</v>
      </c>
      <c r="T41" s="144">
        <v>142.5</v>
      </c>
      <c r="U41" s="142" t="s">
        <v>552</v>
      </c>
      <c r="V41" s="144">
        <v>166.5</v>
      </c>
    </row>
    <row r="42" spans="1:22" ht="15" customHeight="1">
      <c r="A42" s="465"/>
      <c r="B42" s="64"/>
      <c r="C42" s="155" t="s">
        <v>331</v>
      </c>
      <c r="D42" s="243">
        <v>21194</v>
      </c>
      <c r="E42" s="243">
        <v>22691</v>
      </c>
      <c r="F42" s="243">
        <v>23483</v>
      </c>
      <c r="G42" s="243">
        <v>20550</v>
      </c>
      <c r="H42" s="243">
        <v>16142</v>
      </c>
      <c r="I42" s="306">
        <f>(H42-G42)/G42*100</f>
        <v>-21.450121654501217</v>
      </c>
      <c r="K42" s="64"/>
      <c r="L42" s="21"/>
      <c r="M42" s="81"/>
      <c r="N42" s="82"/>
      <c r="O42" s="82"/>
      <c r="P42" s="82"/>
      <c r="Q42" s="144"/>
      <c r="R42" s="82"/>
      <c r="S42" s="82"/>
      <c r="T42" s="82"/>
      <c r="U42" s="82"/>
      <c r="V42" s="82"/>
    </row>
    <row r="43" spans="1:22" ht="15" customHeight="1">
      <c r="A43" s="465"/>
      <c r="B43" s="64"/>
      <c r="C43" s="155"/>
      <c r="D43" s="269"/>
      <c r="E43" s="269"/>
      <c r="F43" s="269"/>
      <c r="G43" s="269"/>
      <c r="H43" s="269"/>
      <c r="I43" s="305"/>
      <c r="K43" s="64"/>
      <c r="L43" s="145" t="s">
        <v>546</v>
      </c>
      <c r="M43" s="143">
        <v>119.5</v>
      </c>
      <c r="N43" s="144">
        <v>134.4</v>
      </c>
      <c r="O43" s="144">
        <v>118.5</v>
      </c>
      <c r="P43" s="144">
        <v>152.4</v>
      </c>
      <c r="Q43" s="144">
        <v>74.9</v>
      </c>
      <c r="R43" s="144">
        <v>106.6</v>
      </c>
      <c r="S43" s="144">
        <v>127.8</v>
      </c>
      <c r="T43" s="144">
        <v>175.7</v>
      </c>
      <c r="U43" s="142" t="s">
        <v>552</v>
      </c>
      <c r="V43" s="144">
        <v>97.6</v>
      </c>
    </row>
    <row r="44" spans="1:22" ht="15" customHeight="1">
      <c r="A44" s="465"/>
      <c r="B44" s="64"/>
      <c r="C44" s="155" t="s">
        <v>332</v>
      </c>
      <c r="D44" s="243">
        <v>4397</v>
      </c>
      <c r="E44" s="243">
        <v>4228</v>
      </c>
      <c r="F44" s="243">
        <v>3790</v>
      </c>
      <c r="G44" s="243">
        <v>3244</v>
      </c>
      <c r="H44" s="243">
        <v>2941</v>
      </c>
      <c r="I44" s="306">
        <f>(H44-G44)/G44*100</f>
        <v>-9.340320591861898</v>
      </c>
      <c r="K44" s="64"/>
      <c r="L44" s="145" t="s">
        <v>547</v>
      </c>
      <c r="M44" s="143">
        <v>81.2</v>
      </c>
      <c r="N44" s="144">
        <v>83.1</v>
      </c>
      <c r="O44" s="144">
        <v>87.3</v>
      </c>
      <c r="P44" s="144">
        <v>85.5</v>
      </c>
      <c r="Q44" s="144">
        <v>77</v>
      </c>
      <c r="R44" s="144">
        <v>78.9</v>
      </c>
      <c r="S44" s="144">
        <v>84.1</v>
      </c>
      <c r="T44" s="144">
        <v>85.3</v>
      </c>
      <c r="U44" s="142" t="s">
        <v>552</v>
      </c>
      <c r="V44" s="144">
        <v>78.5</v>
      </c>
    </row>
    <row r="45" spans="1:22" ht="15" customHeight="1">
      <c r="A45" s="465"/>
      <c r="B45" s="64"/>
      <c r="C45" s="56"/>
      <c r="D45" s="279"/>
      <c r="E45" s="279"/>
      <c r="F45" s="279"/>
      <c r="G45" s="279"/>
      <c r="H45" s="279"/>
      <c r="I45" s="307"/>
      <c r="K45" s="64"/>
      <c r="L45" s="145" t="s">
        <v>548</v>
      </c>
      <c r="M45" s="143">
        <v>78.2</v>
      </c>
      <c r="N45" s="144">
        <v>78.6</v>
      </c>
      <c r="O45" s="144">
        <v>78.2</v>
      </c>
      <c r="P45" s="144">
        <v>84.4</v>
      </c>
      <c r="Q45" s="144">
        <v>78.1</v>
      </c>
      <c r="R45" s="144">
        <v>74.9</v>
      </c>
      <c r="S45" s="144">
        <v>73.9</v>
      </c>
      <c r="T45" s="144">
        <v>84.8</v>
      </c>
      <c r="U45" s="142" t="s">
        <v>552</v>
      </c>
      <c r="V45" s="144">
        <v>77.6</v>
      </c>
    </row>
    <row r="46" spans="1:22" ht="15" customHeight="1">
      <c r="A46" s="465"/>
      <c r="B46" s="64"/>
      <c r="C46" s="155" t="s">
        <v>333</v>
      </c>
      <c r="D46" s="243">
        <v>3048</v>
      </c>
      <c r="E46" s="243">
        <v>3154</v>
      </c>
      <c r="F46" s="243">
        <v>3345</v>
      </c>
      <c r="G46" s="243">
        <v>4430</v>
      </c>
      <c r="H46" s="243">
        <v>6447</v>
      </c>
      <c r="I46" s="306">
        <f>(H46-G46)/G46*100</f>
        <v>45.53047404063205</v>
      </c>
      <c r="K46" s="64"/>
      <c r="L46" s="145" t="s">
        <v>549</v>
      </c>
      <c r="M46" s="143">
        <v>78.8</v>
      </c>
      <c r="N46" s="144">
        <v>79.9</v>
      </c>
      <c r="O46" s="144">
        <v>93.9</v>
      </c>
      <c r="P46" s="144">
        <v>84.6</v>
      </c>
      <c r="Q46" s="144">
        <v>76.9</v>
      </c>
      <c r="R46" s="144">
        <v>74.9</v>
      </c>
      <c r="S46" s="144">
        <v>72.6</v>
      </c>
      <c r="T46" s="144">
        <v>84</v>
      </c>
      <c r="U46" s="142" t="s">
        <v>552</v>
      </c>
      <c r="V46" s="144">
        <v>77.2</v>
      </c>
    </row>
    <row r="47" spans="1:22" ht="15" customHeight="1">
      <c r="A47" s="465"/>
      <c r="B47" s="64"/>
      <c r="C47" s="155"/>
      <c r="D47" s="269"/>
      <c r="E47" s="269"/>
      <c r="F47" s="269"/>
      <c r="G47" s="269"/>
      <c r="H47" s="269"/>
      <c r="I47" s="305"/>
      <c r="K47" s="64"/>
      <c r="L47" s="145" t="s">
        <v>550</v>
      </c>
      <c r="M47" s="143">
        <v>83.4</v>
      </c>
      <c r="N47" s="144">
        <v>86.3</v>
      </c>
      <c r="O47" s="144">
        <v>81.6</v>
      </c>
      <c r="P47" s="144">
        <v>103.6</v>
      </c>
      <c r="Q47" s="144">
        <v>80.9</v>
      </c>
      <c r="R47" s="144">
        <v>73.4</v>
      </c>
      <c r="S47" s="144">
        <v>72.1</v>
      </c>
      <c r="T47" s="144">
        <v>84.1</v>
      </c>
      <c r="U47" s="142" t="s">
        <v>552</v>
      </c>
      <c r="V47" s="144">
        <v>79.1</v>
      </c>
    </row>
    <row r="48" spans="1:22" ht="15" customHeight="1">
      <c r="A48" s="64"/>
      <c r="B48" s="64"/>
      <c r="C48" s="466" t="s">
        <v>334</v>
      </c>
      <c r="D48" s="269"/>
      <c r="E48" s="269"/>
      <c r="F48" s="269"/>
      <c r="G48" s="269"/>
      <c r="H48" s="269"/>
      <c r="I48" s="305"/>
      <c r="K48" s="64"/>
      <c r="L48" s="145" t="s">
        <v>551</v>
      </c>
      <c r="M48" s="143">
        <v>184.9</v>
      </c>
      <c r="N48" s="144">
        <v>171.4</v>
      </c>
      <c r="O48" s="144">
        <v>159.1</v>
      </c>
      <c r="P48" s="144">
        <v>177</v>
      </c>
      <c r="Q48" s="144">
        <v>231</v>
      </c>
      <c r="R48" s="144">
        <v>170.7</v>
      </c>
      <c r="S48" s="144">
        <v>153.4</v>
      </c>
      <c r="T48" s="144">
        <v>242.8</v>
      </c>
      <c r="U48" s="142" t="s">
        <v>552</v>
      </c>
      <c r="V48" s="144">
        <v>205.6</v>
      </c>
    </row>
    <row r="49" spans="1:22" ht="15" customHeight="1">
      <c r="A49" s="64"/>
      <c r="B49" s="64"/>
      <c r="C49" s="466"/>
      <c r="D49" s="260">
        <f>D40/D38*100</f>
        <v>40.07640531198835</v>
      </c>
      <c r="E49" s="260">
        <f>E40/E38*100</f>
        <v>39.394018784631704</v>
      </c>
      <c r="F49" s="260">
        <f>F40/F38*100</f>
        <v>39.371455758869445</v>
      </c>
      <c r="G49" s="260">
        <f>G40/G38*100</f>
        <v>37.690797644325144</v>
      </c>
      <c r="H49" s="260">
        <f>H40/H38*100</f>
        <v>36.45112009023544</v>
      </c>
      <c r="I49" s="308" t="s">
        <v>571</v>
      </c>
      <c r="K49" s="64"/>
      <c r="L49" s="21"/>
      <c r="M49" s="81"/>
      <c r="N49" s="82"/>
      <c r="O49" s="82"/>
      <c r="P49" s="82"/>
      <c r="Q49" s="144"/>
      <c r="R49" s="82"/>
      <c r="S49" s="82"/>
      <c r="T49" s="82"/>
      <c r="U49" s="82"/>
      <c r="V49" s="82"/>
    </row>
    <row r="50" spans="1:22" ht="15" customHeight="1">
      <c r="A50" s="64"/>
      <c r="B50" s="64"/>
      <c r="C50" s="466"/>
      <c r="D50" s="269"/>
      <c r="E50" s="269"/>
      <c r="F50" s="269"/>
      <c r="G50" s="269"/>
      <c r="H50" s="269"/>
      <c r="I50" s="305"/>
      <c r="K50" s="459" t="s">
        <v>335</v>
      </c>
      <c r="L50" s="460"/>
      <c r="M50" s="81"/>
      <c r="N50" s="82"/>
      <c r="O50" s="82"/>
      <c r="P50" s="82"/>
      <c r="Q50" s="144"/>
      <c r="R50" s="82"/>
      <c r="S50" s="82"/>
      <c r="T50" s="82"/>
      <c r="U50" s="82"/>
      <c r="V50" s="82"/>
    </row>
    <row r="51" spans="1:22" ht="15" customHeight="1">
      <c r="A51" s="64"/>
      <c r="B51" s="64"/>
      <c r="C51" s="53" t="s">
        <v>336</v>
      </c>
      <c r="D51" s="243">
        <v>27543</v>
      </c>
      <c r="E51" s="243">
        <v>26757</v>
      </c>
      <c r="F51" s="243">
        <v>27190</v>
      </c>
      <c r="G51" s="243">
        <v>28683</v>
      </c>
      <c r="H51" s="243">
        <v>28603</v>
      </c>
      <c r="I51" s="306">
        <f>(H51-G51)/G51*100</f>
        <v>-0.278910853118572</v>
      </c>
      <c r="K51" s="64"/>
      <c r="L51" s="21"/>
      <c r="M51" s="81"/>
      <c r="N51" s="82"/>
      <c r="O51" s="82"/>
      <c r="P51" s="82"/>
      <c r="Q51" s="144"/>
      <c r="R51" s="82"/>
      <c r="S51" s="82"/>
      <c r="T51" s="82"/>
      <c r="U51" s="82"/>
      <c r="V51" s="82"/>
    </row>
    <row r="52" spans="1:22" ht="15" customHeight="1">
      <c r="A52" s="64"/>
      <c r="B52" s="64"/>
      <c r="C52" s="153"/>
      <c r="D52" s="269"/>
      <c r="E52" s="269"/>
      <c r="F52" s="269"/>
      <c r="G52" s="269"/>
      <c r="H52" s="269"/>
      <c r="I52" s="305"/>
      <c r="K52" s="64"/>
      <c r="L52" s="40" t="s">
        <v>356</v>
      </c>
      <c r="M52" s="140">
        <v>98.2</v>
      </c>
      <c r="N52" s="144">
        <v>95.4</v>
      </c>
      <c r="O52" s="144">
        <v>95.2</v>
      </c>
      <c r="P52" s="144">
        <v>91.1</v>
      </c>
      <c r="Q52" s="142" t="s">
        <v>552</v>
      </c>
      <c r="R52" s="144">
        <v>89.6</v>
      </c>
      <c r="S52" s="144">
        <v>108.1</v>
      </c>
      <c r="T52" s="144">
        <v>95.9</v>
      </c>
      <c r="U52" s="142" t="s">
        <v>552</v>
      </c>
      <c r="V52" s="144">
        <v>103.4</v>
      </c>
    </row>
    <row r="53" spans="1:22" ht="15" customHeight="1">
      <c r="A53" s="64"/>
      <c r="B53" s="64"/>
      <c r="C53" s="53" t="s">
        <v>329</v>
      </c>
      <c r="D53" s="243">
        <v>10510</v>
      </c>
      <c r="E53" s="243">
        <v>10097</v>
      </c>
      <c r="F53" s="243">
        <v>10101</v>
      </c>
      <c r="G53" s="243">
        <v>10507</v>
      </c>
      <c r="H53" s="243">
        <v>10130</v>
      </c>
      <c r="I53" s="306">
        <f>(H53-G53)/G53*100</f>
        <v>-3.5880841343865995</v>
      </c>
      <c r="K53" s="64"/>
      <c r="L53" s="77" t="s">
        <v>357</v>
      </c>
      <c r="M53" s="140">
        <v>98.4</v>
      </c>
      <c r="N53" s="144">
        <v>94.4</v>
      </c>
      <c r="O53" s="144">
        <v>91.9</v>
      </c>
      <c r="P53" s="144">
        <v>88.8</v>
      </c>
      <c r="Q53" s="142" t="s">
        <v>552</v>
      </c>
      <c r="R53" s="144">
        <v>85.4</v>
      </c>
      <c r="S53" s="144">
        <v>111.6</v>
      </c>
      <c r="T53" s="144">
        <v>96.6</v>
      </c>
      <c r="U53" s="142" t="s">
        <v>552</v>
      </c>
      <c r="V53" s="144">
        <v>106</v>
      </c>
    </row>
    <row r="54" spans="1:22" ht="15" customHeight="1">
      <c r="A54" s="464" t="s">
        <v>337</v>
      </c>
      <c r="B54" s="64"/>
      <c r="C54" s="153"/>
      <c r="D54" s="269"/>
      <c r="E54" s="269"/>
      <c r="F54" s="269"/>
      <c r="G54" s="269"/>
      <c r="H54" s="269"/>
      <c r="I54" s="305"/>
      <c r="K54" s="64"/>
      <c r="L54" s="194" t="s">
        <v>134</v>
      </c>
      <c r="M54" s="218">
        <v>97.8</v>
      </c>
      <c r="N54" s="174">
        <v>90.7</v>
      </c>
      <c r="O54" s="174">
        <v>83.1</v>
      </c>
      <c r="P54" s="174">
        <v>82</v>
      </c>
      <c r="Q54" s="174">
        <v>95.8</v>
      </c>
      <c r="R54" s="174">
        <v>85.6</v>
      </c>
      <c r="S54" s="174">
        <v>113.6</v>
      </c>
      <c r="T54" s="174">
        <v>94.8</v>
      </c>
      <c r="U54" s="222" t="s">
        <v>553</v>
      </c>
      <c r="V54" s="174">
        <v>111.2</v>
      </c>
    </row>
    <row r="55" spans="1:22" ht="15" customHeight="1">
      <c r="A55" s="465"/>
      <c r="B55" s="64"/>
      <c r="C55" s="155" t="s">
        <v>338</v>
      </c>
      <c r="D55" s="243">
        <v>5228</v>
      </c>
      <c r="E55" s="243">
        <v>4893</v>
      </c>
      <c r="F55" s="243">
        <v>5093</v>
      </c>
      <c r="G55" s="243">
        <v>5766</v>
      </c>
      <c r="H55" s="243">
        <v>5124</v>
      </c>
      <c r="I55" s="306">
        <f>(H55-G55)/G55*100</f>
        <v>-11.13423517169615</v>
      </c>
      <c r="K55" s="64"/>
      <c r="L55" s="21"/>
      <c r="M55" s="81"/>
      <c r="N55" s="82"/>
      <c r="O55" s="82"/>
      <c r="P55" s="82"/>
      <c r="Q55" s="144"/>
      <c r="R55" s="82"/>
      <c r="S55" s="82"/>
      <c r="T55" s="82"/>
      <c r="U55" s="82"/>
      <c r="V55" s="82"/>
    </row>
    <row r="56" spans="1:22" ht="15" customHeight="1">
      <c r="A56" s="465"/>
      <c r="B56" s="64"/>
      <c r="C56" s="155"/>
      <c r="D56" s="269"/>
      <c r="E56" s="269"/>
      <c r="F56" s="269"/>
      <c r="G56" s="269"/>
      <c r="H56" s="269"/>
      <c r="I56" s="305"/>
      <c r="K56" s="64"/>
      <c r="L56" s="35" t="s">
        <v>540</v>
      </c>
      <c r="M56" s="143">
        <v>95.9</v>
      </c>
      <c r="N56" s="144">
        <v>90.2</v>
      </c>
      <c r="O56" s="144">
        <v>83.3</v>
      </c>
      <c r="P56" s="144">
        <v>82.3</v>
      </c>
      <c r="Q56" s="144">
        <v>97.5</v>
      </c>
      <c r="R56" s="144">
        <v>84.1</v>
      </c>
      <c r="S56" s="144">
        <v>111.9</v>
      </c>
      <c r="T56" s="144">
        <v>95</v>
      </c>
      <c r="U56" s="142" t="s">
        <v>552</v>
      </c>
      <c r="V56" s="144">
        <v>106.8</v>
      </c>
    </row>
    <row r="57" spans="1:22" ht="15" customHeight="1">
      <c r="A57" s="465"/>
      <c r="B57" s="64"/>
      <c r="C57" s="155" t="s">
        <v>339</v>
      </c>
      <c r="D57" s="243">
        <v>3280</v>
      </c>
      <c r="E57" s="243">
        <v>3104</v>
      </c>
      <c r="F57" s="243">
        <v>2845</v>
      </c>
      <c r="G57" s="243">
        <v>2557</v>
      </c>
      <c r="H57" s="243">
        <v>2219</v>
      </c>
      <c r="I57" s="306">
        <f>(H57-G57)/G57*100</f>
        <v>-13.21861556511537</v>
      </c>
      <c r="K57" s="64"/>
      <c r="L57" s="145" t="s">
        <v>541</v>
      </c>
      <c r="M57" s="143">
        <v>96</v>
      </c>
      <c r="N57" s="144">
        <v>90.2</v>
      </c>
      <c r="O57" s="144">
        <v>86</v>
      </c>
      <c r="P57" s="144">
        <v>81.9</v>
      </c>
      <c r="Q57" s="144">
        <v>97.3</v>
      </c>
      <c r="R57" s="144">
        <v>84.2</v>
      </c>
      <c r="S57" s="144">
        <v>111.3</v>
      </c>
      <c r="T57" s="144">
        <v>95.7</v>
      </c>
      <c r="U57" s="142" t="s">
        <v>552</v>
      </c>
      <c r="V57" s="144">
        <v>107</v>
      </c>
    </row>
    <row r="58" spans="1:22" ht="15" customHeight="1">
      <c r="A58" s="465"/>
      <c r="B58" s="64"/>
      <c r="C58" s="56"/>
      <c r="D58" s="269"/>
      <c r="E58" s="269"/>
      <c r="F58" s="269"/>
      <c r="G58" s="269"/>
      <c r="H58" s="269"/>
      <c r="I58" s="305"/>
      <c r="K58" s="64"/>
      <c r="L58" s="145" t="s">
        <v>542</v>
      </c>
      <c r="M58" s="143">
        <v>96</v>
      </c>
      <c r="N58" s="144">
        <v>90.4</v>
      </c>
      <c r="O58" s="144">
        <v>86</v>
      </c>
      <c r="P58" s="144">
        <v>81.9</v>
      </c>
      <c r="Q58" s="144">
        <v>98</v>
      </c>
      <c r="R58" s="144">
        <v>84.7</v>
      </c>
      <c r="S58" s="144">
        <v>112.4</v>
      </c>
      <c r="T58" s="144">
        <v>93.3</v>
      </c>
      <c r="U58" s="142" t="s">
        <v>552</v>
      </c>
      <c r="V58" s="144">
        <v>106.7</v>
      </c>
    </row>
    <row r="59" spans="1:22" ht="15" customHeight="1">
      <c r="A59" s="465"/>
      <c r="B59" s="64"/>
      <c r="C59" s="155" t="s">
        <v>340</v>
      </c>
      <c r="D59" s="243">
        <v>2002</v>
      </c>
      <c r="E59" s="243">
        <v>2100</v>
      </c>
      <c r="F59" s="243">
        <v>2163</v>
      </c>
      <c r="G59" s="243">
        <v>2184</v>
      </c>
      <c r="H59" s="243">
        <v>2787</v>
      </c>
      <c r="I59" s="306">
        <f>(H59-G59)/G59*100</f>
        <v>27.609890109890113</v>
      </c>
      <c r="K59" s="64"/>
      <c r="L59" s="145" t="s">
        <v>543</v>
      </c>
      <c r="M59" s="143">
        <v>98.5</v>
      </c>
      <c r="N59" s="144">
        <v>91.5</v>
      </c>
      <c r="O59" s="144">
        <v>85.7</v>
      </c>
      <c r="P59" s="144">
        <v>82.9</v>
      </c>
      <c r="Q59" s="144">
        <v>97</v>
      </c>
      <c r="R59" s="144">
        <v>83.3</v>
      </c>
      <c r="S59" s="144">
        <v>115.7</v>
      </c>
      <c r="T59" s="144">
        <v>96.3</v>
      </c>
      <c r="U59" s="142" t="s">
        <v>552</v>
      </c>
      <c r="V59" s="144">
        <v>111.6</v>
      </c>
    </row>
    <row r="60" spans="1:22" ht="15" customHeight="1">
      <c r="A60" s="465"/>
      <c r="B60" s="64"/>
      <c r="C60" s="155"/>
      <c r="D60" s="309"/>
      <c r="E60" s="269"/>
      <c r="F60" s="269"/>
      <c r="G60" s="269"/>
      <c r="H60" s="269"/>
      <c r="I60" s="310"/>
      <c r="K60" s="64"/>
      <c r="L60" s="145" t="s">
        <v>544</v>
      </c>
      <c r="M60" s="143">
        <v>98.9</v>
      </c>
      <c r="N60" s="144">
        <v>91.3</v>
      </c>
      <c r="O60" s="144">
        <v>85.1</v>
      </c>
      <c r="P60" s="144">
        <v>82.5</v>
      </c>
      <c r="Q60" s="144">
        <v>97.6</v>
      </c>
      <c r="R60" s="144">
        <v>84</v>
      </c>
      <c r="S60" s="144">
        <v>115.4</v>
      </c>
      <c r="T60" s="144">
        <v>95.6</v>
      </c>
      <c r="U60" s="142" t="s">
        <v>552</v>
      </c>
      <c r="V60" s="144">
        <v>113.2</v>
      </c>
    </row>
    <row r="61" spans="1:22" ht="15" customHeight="1">
      <c r="A61" s="465"/>
      <c r="B61" s="64"/>
      <c r="C61" s="466" t="s">
        <v>334</v>
      </c>
      <c r="D61" s="269"/>
      <c r="E61" s="279"/>
      <c r="F61" s="279"/>
      <c r="G61" s="279"/>
      <c r="H61" s="279"/>
      <c r="I61" s="307"/>
      <c r="K61" s="64"/>
      <c r="L61" s="145" t="s">
        <v>545</v>
      </c>
      <c r="M61" s="143">
        <v>99.1</v>
      </c>
      <c r="N61" s="144">
        <v>90.9</v>
      </c>
      <c r="O61" s="144">
        <v>85</v>
      </c>
      <c r="P61" s="144">
        <v>82.3</v>
      </c>
      <c r="Q61" s="144">
        <v>97.2</v>
      </c>
      <c r="R61" s="144">
        <v>84.4</v>
      </c>
      <c r="S61" s="144">
        <v>113.8</v>
      </c>
      <c r="T61" s="144">
        <v>96</v>
      </c>
      <c r="U61" s="142" t="s">
        <v>552</v>
      </c>
      <c r="V61" s="144">
        <v>114.6</v>
      </c>
    </row>
    <row r="62" spans="1:22" ht="15" customHeight="1">
      <c r="A62" s="154"/>
      <c r="B62" s="64"/>
      <c r="C62" s="466"/>
      <c r="D62" s="260">
        <f>D53/D51*100</f>
        <v>38.158515775333115</v>
      </c>
      <c r="E62" s="260">
        <f>E53/E51*100</f>
        <v>37.73591957244833</v>
      </c>
      <c r="F62" s="260">
        <f>F53/F51*100</f>
        <v>37.14968738506804</v>
      </c>
      <c r="G62" s="260">
        <f>G53/G51*100</f>
        <v>36.63145417146045</v>
      </c>
      <c r="H62" s="260">
        <f>H53/H51*100</f>
        <v>35.41586546865713</v>
      </c>
      <c r="I62" s="308" t="s">
        <v>571</v>
      </c>
      <c r="K62" s="64"/>
      <c r="L62" s="21"/>
      <c r="M62" s="81"/>
      <c r="N62" s="82"/>
      <c r="O62" s="82"/>
      <c r="P62" s="82"/>
      <c r="Q62" s="144"/>
      <c r="R62" s="82"/>
      <c r="S62" s="82"/>
      <c r="T62" s="82"/>
      <c r="U62" s="82"/>
      <c r="V62" s="82"/>
    </row>
    <row r="63" spans="1:22" ht="15" customHeight="1">
      <c r="A63" s="64"/>
      <c r="B63" s="64"/>
      <c r="C63" s="466"/>
      <c r="D63" s="82"/>
      <c r="E63" s="82"/>
      <c r="F63" s="82"/>
      <c r="G63" s="82"/>
      <c r="H63" s="82"/>
      <c r="I63" s="156"/>
      <c r="K63" s="64"/>
      <c r="L63" s="145" t="s">
        <v>546</v>
      </c>
      <c r="M63" s="143">
        <v>99.5</v>
      </c>
      <c r="N63" s="144">
        <v>91.2</v>
      </c>
      <c r="O63" s="144">
        <v>83.9</v>
      </c>
      <c r="P63" s="144">
        <v>82.4</v>
      </c>
      <c r="Q63" s="144">
        <v>95.5</v>
      </c>
      <c r="R63" s="144">
        <v>87</v>
      </c>
      <c r="S63" s="144">
        <v>113.8</v>
      </c>
      <c r="T63" s="144">
        <v>95.2</v>
      </c>
      <c r="U63" s="142" t="s">
        <v>552</v>
      </c>
      <c r="V63" s="144">
        <v>115.1</v>
      </c>
    </row>
    <row r="64" spans="1:22" ht="15" customHeight="1">
      <c r="A64" s="96"/>
      <c r="B64" s="96"/>
      <c r="C64" s="59" t="s">
        <v>341</v>
      </c>
      <c r="D64" s="146">
        <v>36.698208736338565</v>
      </c>
      <c r="E64" s="146">
        <v>33.57496757889136</v>
      </c>
      <c r="F64" s="146">
        <v>32.990397805212616</v>
      </c>
      <c r="G64" s="146">
        <v>37.2</v>
      </c>
      <c r="H64" s="146">
        <v>39.7</v>
      </c>
      <c r="I64" s="147" t="s">
        <v>358</v>
      </c>
      <c r="K64" s="64"/>
      <c r="L64" s="145" t="s">
        <v>547</v>
      </c>
      <c r="M64" s="143">
        <v>98.4</v>
      </c>
      <c r="N64" s="144">
        <v>91.1</v>
      </c>
      <c r="O64" s="144">
        <v>82</v>
      </c>
      <c r="P64" s="144">
        <v>82.4</v>
      </c>
      <c r="Q64" s="144">
        <v>95.4</v>
      </c>
      <c r="R64" s="144">
        <v>87.3</v>
      </c>
      <c r="S64" s="144">
        <v>114.3</v>
      </c>
      <c r="T64" s="144">
        <v>95.2</v>
      </c>
      <c r="U64" s="142" t="s">
        <v>552</v>
      </c>
      <c r="V64" s="144">
        <v>112.1</v>
      </c>
    </row>
    <row r="65" spans="1:22" ht="15" customHeight="1">
      <c r="A65" s="118" t="s">
        <v>342</v>
      </c>
      <c r="B65" s="157"/>
      <c r="I65" s="102"/>
      <c r="K65" s="64"/>
      <c r="L65" s="145" t="s">
        <v>548</v>
      </c>
      <c r="M65" s="143">
        <v>99</v>
      </c>
      <c r="N65" s="144">
        <v>90.9</v>
      </c>
      <c r="O65" s="144">
        <v>81.4</v>
      </c>
      <c r="P65" s="144">
        <v>82</v>
      </c>
      <c r="Q65" s="144">
        <v>93.7</v>
      </c>
      <c r="R65" s="144">
        <v>87.2</v>
      </c>
      <c r="S65" s="144">
        <v>114.4</v>
      </c>
      <c r="T65" s="144">
        <v>94.7</v>
      </c>
      <c r="U65" s="142" t="s">
        <v>552</v>
      </c>
      <c r="V65" s="144">
        <v>114.2</v>
      </c>
    </row>
    <row r="66" spans="1:22" ht="15" customHeight="1">
      <c r="A66" s="118" t="s">
        <v>343</v>
      </c>
      <c r="K66" s="64"/>
      <c r="L66" s="145" t="s">
        <v>549</v>
      </c>
      <c r="M66" s="143">
        <v>98.4</v>
      </c>
      <c r="N66" s="144">
        <v>90.7</v>
      </c>
      <c r="O66" s="144">
        <v>80.8</v>
      </c>
      <c r="P66" s="144">
        <v>81.9</v>
      </c>
      <c r="Q66" s="144">
        <v>93.4</v>
      </c>
      <c r="R66" s="144">
        <v>87</v>
      </c>
      <c r="S66" s="144">
        <v>114.2</v>
      </c>
      <c r="T66" s="144">
        <v>94</v>
      </c>
      <c r="U66" s="142" t="s">
        <v>552</v>
      </c>
      <c r="V66" s="144">
        <v>113</v>
      </c>
    </row>
    <row r="67" spans="1:22" ht="15" customHeight="1">
      <c r="A67" s="138" t="s">
        <v>344</v>
      </c>
      <c r="I67" s="158"/>
      <c r="K67" s="64"/>
      <c r="L67" s="145" t="s">
        <v>550</v>
      </c>
      <c r="M67" s="143">
        <v>97.3</v>
      </c>
      <c r="N67" s="144">
        <v>89.7</v>
      </c>
      <c r="O67" s="144">
        <v>79.5</v>
      </c>
      <c r="P67" s="144">
        <v>81</v>
      </c>
      <c r="Q67" s="144">
        <v>93.7</v>
      </c>
      <c r="R67" s="144">
        <v>86.8</v>
      </c>
      <c r="S67" s="144">
        <v>112.7</v>
      </c>
      <c r="T67" s="144">
        <v>93.6</v>
      </c>
      <c r="U67" s="142" t="s">
        <v>552</v>
      </c>
      <c r="V67" s="144">
        <v>111.5</v>
      </c>
    </row>
    <row r="68" spans="1:22" ht="15" customHeight="1">
      <c r="A68" s="4" t="s">
        <v>176</v>
      </c>
      <c r="K68" s="64"/>
      <c r="L68" s="145" t="s">
        <v>551</v>
      </c>
      <c r="M68" s="143">
        <v>96.2</v>
      </c>
      <c r="N68" s="144">
        <v>89.8</v>
      </c>
      <c r="O68" s="144">
        <v>78.9</v>
      </c>
      <c r="P68" s="144">
        <v>81</v>
      </c>
      <c r="Q68" s="144">
        <v>93.7</v>
      </c>
      <c r="R68" s="144">
        <v>87.1</v>
      </c>
      <c r="S68" s="144">
        <v>113.4</v>
      </c>
      <c r="T68" s="144">
        <v>92.5</v>
      </c>
      <c r="U68" s="142" t="s">
        <v>552</v>
      </c>
      <c r="V68" s="144">
        <v>108.4</v>
      </c>
    </row>
    <row r="69" spans="11:22" ht="15" customHeight="1">
      <c r="K69" s="96"/>
      <c r="L69" s="13"/>
      <c r="M69" s="11"/>
      <c r="N69" s="12"/>
      <c r="O69" s="12"/>
      <c r="P69" s="12"/>
      <c r="Q69" s="159"/>
      <c r="R69" s="12"/>
      <c r="S69" s="12"/>
      <c r="T69" s="12"/>
      <c r="U69" s="12"/>
      <c r="V69" s="93"/>
    </row>
    <row r="70" ht="15" customHeight="1">
      <c r="K70" s="4" t="s">
        <v>345</v>
      </c>
    </row>
  </sheetData>
  <sheetProtection/>
  <mergeCells count="36">
    <mergeCell ref="A41:A47"/>
    <mergeCell ref="C48:C50"/>
    <mergeCell ref="K50:L50"/>
    <mergeCell ref="A54:A61"/>
    <mergeCell ref="C61:C63"/>
    <mergeCell ref="A33:I33"/>
    <mergeCell ref="D35:D37"/>
    <mergeCell ref="E35:E37"/>
    <mergeCell ref="F35:F37"/>
    <mergeCell ref="G35:G37"/>
    <mergeCell ref="H35:H37"/>
    <mergeCell ref="I36:I37"/>
    <mergeCell ref="S7:S9"/>
    <mergeCell ref="T7:T9"/>
    <mergeCell ref="M7:M9"/>
    <mergeCell ref="N7:N9"/>
    <mergeCell ref="R7:R9"/>
    <mergeCell ref="Q7:Q9"/>
    <mergeCell ref="I7:I8"/>
    <mergeCell ref="K7:L9"/>
    <mergeCell ref="O7:O9"/>
    <mergeCell ref="P7:P9"/>
    <mergeCell ref="A32:I32"/>
    <mergeCell ref="K10:L10"/>
    <mergeCell ref="A19:C19"/>
    <mergeCell ref="K30:L30"/>
    <mergeCell ref="V7:V9"/>
    <mergeCell ref="A3:I3"/>
    <mergeCell ref="K3:U3"/>
    <mergeCell ref="A4:I5"/>
    <mergeCell ref="D7:D8"/>
    <mergeCell ref="E7:E8"/>
    <mergeCell ref="F7:F8"/>
    <mergeCell ref="G7:G8"/>
    <mergeCell ref="H7:H8"/>
    <mergeCell ref="U7:U9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zoomScale="70" zoomScaleNormal="70" zoomScalePageLayoutView="0" workbookViewId="0" topLeftCell="I1">
      <selection activeCell="Y1" sqref="Y1"/>
    </sheetView>
  </sheetViews>
  <sheetFormatPr defaultColWidth="10.59765625" defaultRowHeight="15"/>
  <cols>
    <col min="1" max="1" width="16" style="4" customWidth="1"/>
    <col min="2" max="4" width="9.8984375" style="4" customWidth="1"/>
    <col min="5" max="7" width="10.3984375" style="4" customWidth="1"/>
    <col min="8" max="25" width="9.8984375" style="4" customWidth="1"/>
    <col min="26" max="16384" width="10.59765625" style="4" customWidth="1"/>
  </cols>
  <sheetData>
    <row r="1" spans="1:25" s="2" customFormat="1" ht="19.5" customHeight="1">
      <c r="A1" s="1" t="s">
        <v>370</v>
      </c>
      <c r="Y1" s="3" t="s">
        <v>371</v>
      </c>
    </row>
    <row r="2" spans="1:25" s="2" customFormat="1" ht="19.5" customHeight="1">
      <c r="A2" s="1"/>
      <c r="Y2" s="3"/>
    </row>
    <row r="3" spans="1:25" ht="19.5" customHeight="1">
      <c r="A3" s="328" t="s">
        <v>372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</row>
    <row r="4" spans="1:25" ht="18" customHeight="1" thickBot="1">
      <c r="A4" s="4" t="s">
        <v>373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6" t="s">
        <v>360</v>
      </c>
    </row>
    <row r="5" spans="1:25" ht="17.25" customHeight="1">
      <c r="A5" s="160" t="s">
        <v>361</v>
      </c>
      <c r="B5" s="335" t="s">
        <v>374</v>
      </c>
      <c r="C5" s="336"/>
      <c r="D5" s="337"/>
      <c r="E5" s="335" t="s">
        <v>362</v>
      </c>
      <c r="F5" s="336"/>
      <c r="G5" s="337"/>
      <c r="H5" s="335" t="s">
        <v>375</v>
      </c>
      <c r="I5" s="336"/>
      <c r="J5" s="337"/>
      <c r="K5" s="341" t="s">
        <v>376</v>
      </c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</row>
    <row r="6" spans="1:25" ht="17.25" customHeight="1">
      <c r="A6" s="49"/>
      <c r="B6" s="338"/>
      <c r="C6" s="339"/>
      <c r="D6" s="340"/>
      <c r="E6" s="338"/>
      <c r="F6" s="339"/>
      <c r="G6" s="340"/>
      <c r="H6" s="338"/>
      <c r="I6" s="339"/>
      <c r="J6" s="340"/>
      <c r="K6" s="344" t="s">
        <v>363</v>
      </c>
      <c r="L6" s="345"/>
      <c r="M6" s="346"/>
      <c r="N6" s="344" t="s">
        <v>377</v>
      </c>
      <c r="O6" s="345"/>
      <c r="P6" s="346"/>
      <c r="Q6" s="344" t="s">
        <v>378</v>
      </c>
      <c r="R6" s="345"/>
      <c r="S6" s="346"/>
      <c r="T6" s="344" t="s">
        <v>364</v>
      </c>
      <c r="U6" s="345"/>
      <c r="V6" s="346"/>
      <c r="W6" s="344" t="s">
        <v>379</v>
      </c>
      <c r="X6" s="345"/>
      <c r="Y6" s="345"/>
    </row>
    <row r="7" spans="1:25" ht="17.25" customHeight="1">
      <c r="A7" s="468" t="s">
        <v>365</v>
      </c>
      <c r="B7" s="467" t="s">
        <v>366</v>
      </c>
      <c r="C7" s="410" t="s">
        <v>367</v>
      </c>
      <c r="D7" s="410" t="s">
        <v>368</v>
      </c>
      <c r="E7" s="467" t="s">
        <v>366</v>
      </c>
      <c r="F7" s="410" t="s">
        <v>367</v>
      </c>
      <c r="G7" s="410" t="s">
        <v>368</v>
      </c>
      <c r="H7" s="467" t="s">
        <v>366</v>
      </c>
      <c r="I7" s="410" t="s">
        <v>367</v>
      </c>
      <c r="J7" s="410" t="s">
        <v>368</v>
      </c>
      <c r="K7" s="467" t="s">
        <v>366</v>
      </c>
      <c r="L7" s="410" t="s">
        <v>367</v>
      </c>
      <c r="M7" s="410" t="s">
        <v>368</v>
      </c>
      <c r="N7" s="467" t="s">
        <v>366</v>
      </c>
      <c r="O7" s="410" t="s">
        <v>367</v>
      </c>
      <c r="P7" s="410" t="s">
        <v>368</v>
      </c>
      <c r="Q7" s="467" t="s">
        <v>366</v>
      </c>
      <c r="R7" s="410" t="s">
        <v>367</v>
      </c>
      <c r="S7" s="410" t="s">
        <v>368</v>
      </c>
      <c r="T7" s="467" t="s">
        <v>366</v>
      </c>
      <c r="U7" s="410" t="s">
        <v>367</v>
      </c>
      <c r="V7" s="410" t="s">
        <v>368</v>
      </c>
      <c r="W7" s="467" t="s">
        <v>366</v>
      </c>
      <c r="X7" s="410" t="s">
        <v>367</v>
      </c>
      <c r="Y7" s="407" t="s">
        <v>368</v>
      </c>
    </row>
    <row r="8" spans="1:25" ht="17.25" customHeight="1">
      <c r="A8" s="469"/>
      <c r="B8" s="388"/>
      <c r="C8" s="406"/>
      <c r="D8" s="406"/>
      <c r="E8" s="388"/>
      <c r="F8" s="406"/>
      <c r="G8" s="406"/>
      <c r="H8" s="388"/>
      <c r="I8" s="406"/>
      <c r="J8" s="406"/>
      <c r="K8" s="388"/>
      <c r="L8" s="406"/>
      <c r="M8" s="406"/>
      <c r="N8" s="388"/>
      <c r="O8" s="406"/>
      <c r="P8" s="406"/>
      <c r="Q8" s="388"/>
      <c r="R8" s="406"/>
      <c r="S8" s="406"/>
      <c r="T8" s="388"/>
      <c r="U8" s="406"/>
      <c r="V8" s="406"/>
      <c r="W8" s="388"/>
      <c r="X8" s="406"/>
      <c r="Y8" s="338"/>
    </row>
    <row r="9" spans="1:25" ht="17.25" customHeight="1">
      <c r="A9" s="48" t="s">
        <v>369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7.25" customHeight="1">
      <c r="A10" s="40" t="s">
        <v>554</v>
      </c>
      <c r="B10" s="54">
        <v>364397</v>
      </c>
      <c r="C10" s="54">
        <v>289190</v>
      </c>
      <c r="D10" s="54">
        <v>75207</v>
      </c>
      <c r="E10" s="54">
        <v>352214</v>
      </c>
      <c r="F10" s="54">
        <v>284298</v>
      </c>
      <c r="G10" s="54">
        <v>67916</v>
      </c>
      <c r="H10" s="54">
        <v>372424</v>
      </c>
      <c r="I10" s="54">
        <v>301847</v>
      </c>
      <c r="J10" s="54">
        <v>70577</v>
      </c>
      <c r="K10" s="54">
        <v>364033</v>
      </c>
      <c r="L10" s="54">
        <v>293653</v>
      </c>
      <c r="M10" s="54">
        <v>70380</v>
      </c>
      <c r="N10" s="54">
        <v>238991</v>
      </c>
      <c r="O10" s="54">
        <v>211485</v>
      </c>
      <c r="P10" s="54">
        <v>27506</v>
      </c>
      <c r="Q10" s="54">
        <v>363451</v>
      </c>
      <c r="R10" s="54">
        <v>295951</v>
      </c>
      <c r="S10" s="54">
        <v>67500</v>
      </c>
      <c r="T10" s="54">
        <v>255769</v>
      </c>
      <c r="U10" s="54">
        <v>226586</v>
      </c>
      <c r="V10" s="54">
        <v>29183</v>
      </c>
      <c r="W10" s="54">
        <v>391654</v>
      </c>
      <c r="X10" s="54">
        <v>315048</v>
      </c>
      <c r="Y10" s="54">
        <v>76606</v>
      </c>
    </row>
    <row r="11" spans="1:25" ht="17.25" customHeight="1">
      <c r="A11" s="77">
        <v>15</v>
      </c>
      <c r="B11" s="54">
        <v>357320</v>
      </c>
      <c r="C11" s="54">
        <v>284810</v>
      </c>
      <c r="D11" s="54">
        <v>72510</v>
      </c>
      <c r="E11" s="54">
        <v>347342</v>
      </c>
      <c r="F11" s="54">
        <v>279251</v>
      </c>
      <c r="G11" s="54">
        <v>68091</v>
      </c>
      <c r="H11" s="54">
        <v>354577</v>
      </c>
      <c r="I11" s="54">
        <v>285383</v>
      </c>
      <c r="J11" s="54">
        <v>69194</v>
      </c>
      <c r="K11" s="54">
        <v>370643</v>
      </c>
      <c r="L11" s="54">
        <v>296858</v>
      </c>
      <c r="M11" s="54">
        <v>73785</v>
      </c>
      <c r="N11" s="54">
        <v>229737</v>
      </c>
      <c r="O11" s="54">
        <v>200277</v>
      </c>
      <c r="P11" s="54">
        <v>29460</v>
      </c>
      <c r="Q11" s="54">
        <v>343570</v>
      </c>
      <c r="R11" s="54">
        <v>290966</v>
      </c>
      <c r="S11" s="54">
        <v>52604</v>
      </c>
      <c r="T11" s="54">
        <v>275642</v>
      </c>
      <c r="U11" s="54">
        <v>241474</v>
      </c>
      <c r="V11" s="54">
        <v>34168</v>
      </c>
      <c r="W11" s="54">
        <v>410536</v>
      </c>
      <c r="X11" s="54">
        <v>327170</v>
      </c>
      <c r="Y11" s="54">
        <v>83366</v>
      </c>
    </row>
    <row r="12" spans="1:25" s="196" customFormat="1" ht="17.25" customHeight="1">
      <c r="A12" s="194">
        <v>16</v>
      </c>
      <c r="B12" s="223">
        <v>349974</v>
      </c>
      <c r="C12" s="223">
        <v>283009</v>
      </c>
      <c r="D12" s="223">
        <v>66965</v>
      </c>
      <c r="E12" s="223">
        <v>344885</v>
      </c>
      <c r="F12" s="223">
        <v>281293</v>
      </c>
      <c r="G12" s="223">
        <v>63592</v>
      </c>
      <c r="H12" s="223">
        <v>397067</v>
      </c>
      <c r="I12" s="223">
        <v>337511</v>
      </c>
      <c r="J12" s="223">
        <v>59556</v>
      </c>
      <c r="K12" s="223">
        <v>367151</v>
      </c>
      <c r="L12" s="223">
        <v>296947</v>
      </c>
      <c r="M12" s="223">
        <v>70204</v>
      </c>
      <c r="N12" s="223">
        <v>256324</v>
      </c>
      <c r="O12" s="223">
        <v>214256</v>
      </c>
      <c r="P12" s="223">
        <v>42068</v>
      </c>
      <c r="Q12" s="223">
        <v>295096</v>
      </c>
      <c r="R12" s="223">
        <v>253232</v>
      </c>
      <c r="S12" s="223">
        <v>41864</v>
      </c>
      <c r="T12" s="223">
        <v>177249</v>
      </c>
      <c r="U12" s="223">
        <v>158932</v>
      </c>
      <c r="V12" s="223">
        <v>18317</v>
      </c>
      <c r="W12" s="223">
        <v>329771</v>
      </c>
      <c r="X12" s="223">
        <v>279300</v>
      </c>
      <c r="Y12" s="223">
        <v>50471</v>
      </c>
    </row>
    <row r="13" spans="1:25" ht="17.25" customHeight="1">
      <c r="A13" s="21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17.25" customHeight="1">
      <c r="A14" s="35" t="s">
        <v>555</v>
      </c>
      <c r="B14" s="161">
        <v>294840</v>
      </c>
      <c r="C14" s="54">
        <v>281875</v>
      </c>
      <c r="D14" s="54">
        <v>12965</v>
      </c>
      <c r="E14" s="54">
        <v>296894</v>
      </c>
      <c r="F14" s="54">
        <v>278200</v>
      </c>
      <c r="G14" s="54">
        <v>18694</v>
      </c>
      <c r="H14" s="54">
        <v>326126</v>
      </c>
      <c r="I14" s="54">
        <v>326126</v>
      </c>
      <c r="J14" s="54">
        <v>0</v>
      </c>
      <c r="K14" s="54">
        <v>330666</v>
      </c>
      <c r="L14" s="54">
        <v>291514</v>
      </c>
      <c r="M14" s="54">
        <v>39152</v>
      </c>
      <c r="N14" s="54">
        <v>205924</v>
      </c>
      <c r="O14" s="54">
        <v>205924</v>
      </c>
      <c r="P14" s="54">
        <v>0</v>
      </c>
      <c r="Q14" s="54">
        <v>258070</v>
      </c>
      <c r="R14" s="54">
        <v>258070</v>
      </c>
      <c r="S14" s="54">
        <v>0</v>
      </c>
      <c r="T14" s="54">
        <v>142868</v>
      </c>
      <c r="U14" s="54">
        <v>142868</v>
      </c>
      <c r="V14" s="54">
        <v>0</v>
      </c>
      <c r="W14" s="54">
        <v>289541</v>
      </c>
      <c r="X14" s="54">
        <v>258215</v>
      </c>
      <c r="Y14" s="54">
        <v>31326</v>
      </c>
    </row>
    <row r="15" spans="1:25" ht="17.25" customHeight="1">
      <c r="A15" s="224" t="s">
        <v>556</v>
      </c>
      <c r="B15" s="54">
        <v>288762</v>
      </c>
      <c r="C15" s="54">
        <v>287935</v>
      </c>
      <c r="D15" s="54">
        <v>827</v>
      </c>
      <c r="E15" s="54">
        <v>282228</v>
      </c>
      <c r="F15" s="54">
        <v>281528</v>
      </c>
      <c r="G15" s="54">
        <v>700</v>
      </c>
      <c r="H15" s="54">
        <v>345306</v>
      </c>
      <c r="I15" s="54">
        <v>340226</v>
      </c>
      <c r="J15" s="54">
        <v>5080</v>
      </c>
      <c r="K15" s="54">
        <v>295839</v>
      </c>
      <c r="L15" s="54">
        <v>295801</v>
      </c>
      <c r="M15" s="54">
        <v>38</v>
      </c>
      <c r="N15" s="54">
        <v>206715</v>
      </c>
      <c r="O15" s="54">
        <v>206715</v>
      </c>
      <c r="P15" s="54">
        <v>0</v>
      </c>
      <c r="Q15" s="54">
        <v>247053</v>
      </c>
      <c r="R15" s="54">
        <v>247053</v>
      </c>
      <c r="S15" s="54">
        <v>0</v>
      </c>
      <c r="T15" s="54">
        <v>153011</v>
      </c>
      <c r="U15" s="54">
        <v>153011</v>
      </c>
      <c r="V15" s="54">
        <v>0</v>
      </c>
      <c r="W15" s="54">
        <v>265886</v>
      </c>
      <c r="X15" s="54">
        <v>265886</v>
      </c>
      <c r="Y15" s="54">
        <v>0</v>
      </c>
    </row>
    <row r="16" spans="1:25" ht="17.25" customHeight="1">
      <c r="A16" s="224" t="s">
        <v>557</v>
      </c>
      <c r="B16" s="54">
        <v>294510</v>
      </c>
      <c r="C16" s="54">
        <v>289505</v>
      </c>
      <c r="D16" s="54">
        <v>5005</v>
      </c>
      <c r="E16" s="54">
        <v>288386</v>
      </c>
      <c r="F16" s="54">
        <v>284854</v>
      </c>
      <c r="G16" s="54">
        <v>3532</v>
      </c>
      <c r="H16" s="54">
        <v>353833</v>
      </c>
      <c r="I16" s="54">
        <v>353702</v>
      </c>
      <c r="J16" s="54">
        <v>131</v>
      </c>
      <c r="K16" s="54">
        <v>307495</v>
      </c>
      <c r="L16" s="54">
        <v>300111</v>
      </c>
      <c r="M16" s="54">
        <v>7384</v>
      </c>
      <c r="N16" s="54">
        <v>216946</v>
      </c>
      <c r="O16" s="54">
        <v>216946</v>
      </c>
      <c r="P16" s="54">
        <v>0</v>
      </c>
      <c r="Q16" s="54">
        <v>255439</v>
      </c>
      <c r="R16" s="54">
        <v>249742</v>
      </c>
      <c r="S16" s="54">
        <v>5697</v>
      </c>
      <c r="T16" s="54">
        <v>176136</v>
      </c>
      <c r="U16" s="54">
        <v>176136</v>
      </c>
      <c r="V16" s="54">
        <v>0</v>
      </c>
      <c r="W16" s="54">
        <v>286334</v>
      </c>
      <c r="X16" s="54">
        <v>286334</v>
      </c>
      <c r="Y16" s="54">
        <v>0</v>
      </c>
    </row>
    <row r="17" spans="1:25" ht="17.25" customHeight="1">
      <c r="A17" s="224" t="s">
        <v>558</v>
      </c>
      <c r="B17" s="54">
        <v>292167</v>
      </c>
      <c r="C17" s="54">
        <v>287509</v>
      </c>
      <c r="D17" s="54">
        <v>4658</v>
      </c>
      <c r="E17" s="54">
        <v>291459</v>
      </c>
      <c r="F17" s="54">
        <v>284085</v>
      </c>
      <c r="G17" s="54">
        <v>7374</v>
      </c>
      <c r="H17" s="54">
        <v>335008</v>
      </c>
      <c r="I17" s="54">
        <v>334947</v>
      </c>
      <c r="J17" s="54">
        <v>61</v>
      </c>
      <c r="K17" s="54">
        <v>302197</v>
      </c>
      <c r="L17" s="54">
        <v>299239</v>
      </c>
      <c r="M17" s="54">
        <v>2958</v>
      </c>
      <c r="N17" s="54">
        <v>216330</v>
      </c>
      <c r="O17" s="54">
        <v>216330</v>
      </c>
      <c r="P17" s="54">
        <v>0</v>
      </c>
      <c r="Q17" s="54">
        <v>251824</v>
      </c>
      <c r="R17" s="54">
        <v>250721</v>
      </c>
      <c r="S17" s="54">
        <v>1103</v>
      </c>
      <c r="T17" s="54">
        <v>166453</v>
      </c>
      <c r="U17" s="54">
        <v>166453</v>
      </c>
      <c r="V17" s="54">
        <v>0</v>
      </c>
      <c r="W17" s="54">
        <v>298296</v>
      </c>
      <c r="X17" s="54">
        <v>294841</v>
      </c>
      <c r="Y17" s="54">
        <v>3455</v>
      </c>
    </row>
    <row r="18" spans="1:25" ht="17.25" customHeight="1">
      <c r="A18" s="4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17.25" customHeight="1">
      <c r="A19" s="224" t="s">
        <v>559</v>
      </c>
      <c r="B19" s="54">
        <v>281210</v>
      </c>
      <c r="C19" s="54">
        <v>279928</v>
      </c>
      <c r="D19" s="54">
        <v>1282</v>
      </c>
      <c r="E19" s="54">
        <v>277357</v>
      </c>
      <c r="F19" s="54">
        <v>276994</v>
      </c>
      <c r="G19" s="54">
        <v>363</v>
      </c>
      <c r="H19" s="54">
        <v>317307</v>
      </c>
      <c r="I19" s="54">
        <v>316741</v>
      </c>
      <c r="J19" s="54">
        <v>566</v>
      </c>
      <c r="K19" s="54">
        <v>295433</v>
      </c>
      <c r="L19" s="54">
        <v>295282</v>
      </c>
      <c r="M19" s="54">
        <v>151</v>
      </c>
      <c r="N19" s="54">
        <v>206550</v>
      </c>
      <c r="O19" s="54">
        <v>206550</v>
      </c>
      <c r="P19" s="54">
        <v>0</v>
      </c>
      <c r="Q19" s="54">
        <v>254266</v>
      </c>
      <c r="R19" s="54">
        <v>254046</v>
      </c>
      <c r="S19" s="54">
        <v>220</v>
      </c>
      <c r="T19" s="54">
        <v>160006</v>
      </c>
      <c r="U19" s="54">
        <v>159400</v>
      </c>
      <c r="V19" s="54">
        <v>606</v>
      </c>
      <c r="W19" s="54">
        <v>280430</v>
      </c>
      <c r="X19" s="54">
        <v>280399</v>
      </c>
      <c r="Y19" s="54">
        <v>31</v>
      </c>
    </row>
    <row r="20" spans="1:25" ht="17.25" customHeight="1">
      <c r="A20" s="224" t="s">
        <v>560</v>
      </c>
      <c r="B20" s="54">
        <v>491298</v>
      </c>
      <c r="C20" s="54">
        <v>280179</v>
      </c>
      <c r="D20" s="54">
        <v>211119</v>
      </c>
      <c r="E20" s="54">
        <v>420167</v>
      </c>
      <c r="F20" s="54">
        <v>279516</v>
      </c>
      <c r="G20" s="54">
        <v>140651</v>
      </c>
      <c r="H20" s="54">
        <v>454126</v>
      </c>
      <c r="I20" s="54">
        <v>333553</v>
      </c>
      <c r="J20" s="54">
        <v>120573</v>
      </c>
      <c r="K20" s="54">
        <v>448388</v>
      </c>
      <c r="L20" s="54">
        <v>294736</v>
      </c>
      <c r="M20" s="54">
        <v>153652</v>
      </c>
      <c r="N20" s="54">
        <v>403704</v>
      </c>
      <c r="O20" s="54">
        <v>208749</v>
      </c>
      <c r="P20" s="54">
        <v>194955</v>
      </c>
      <c r="Q20" s="54">
        <v>287596</v>
      </c>
      <c r="R20" s="54">
        <v>252253</v>
      </c>
      <c r="S20" s="54">
        <v>35343</v>
      </c>
      <c r="T20" s="54">
        <v>145500</v>
      </c>
      <c r="U20" s="54">
        <v>145500</v>
      </c>
      <c r="V20" s="54">
        <v>0</v>
      </c>
      <c r="W20" s="54">
        <v>435367</v>
      </c>
      <c r="X20" s="54">
        <v>281022</v>
      </c>
      <c r="Y20" s="54">
        <v>154345</v>
      </c>
    </row>
    <row r="21" spans="1:25" ht="17.25" customHeight="1">
      <c r="A21" s="224" t="s">
        <v>561</v>
      </c>
      <c r="B21" s="54">
        <v>428183</v>
      </c>
      <c r="C21" s="54">
        <v>279764</v>
      </c>
      <c r="D21" s="54">
        <v>148419</v>
      </c>
      <c r="E21" s="54">
        <v>481481</v>
      </c>
      <c r="F21" s="54">
        <v>280623</v>
      </c>
      <c r="G21" s="54">
        <v>200858</v>
      </c>
      <c r="H21" s="54">
        <v>504302</v>
      </c>
      <c r="I21" s="54">
        <v>337090</v>
      </c>
      <c r="J21" s="54">
        <v>167212</v>
      </c>
      <c r="K21" s="54">
        <v>535078</v>
      </c>
      <c r="L21" s="54">
        <v>297523</v>
      </c>
      <c r="M21" s="54">
        <v>237555</v>
      </c>
      <c r="N21" s="54">
        <v>281398</v>
      </c>
      <c r="O21" s="54">
        <v>218044</v>
      </c>
      <c r="P21" s="54">
        <v>63354</v>
      </c>
      <c r="Q21" s="54">
        <v>473311</v>
      </c>
      <c r="R21" s="54">
        <v>252109</v>
      </c>
      <c r="S21" s="54">
        <v>221202</v>
      </c>
      <c r="T21" s="54">
        <v>260527</v>
      </c>
      <c r="U21" s="54">
        <v>161318</v>
      </c>
      <c r="V21" s="54">
        <v>99209</v>
      </c>
      <c r="W21" s="54">
        <v>419606</v>
      </c>
      <c r="X21" s="54">
        <v>280881</v>
      </c>
      <c r="Y21" s="54">
        <v>138725</v>
      </c>
    </row>
    <row r="22" spans="1:25" ht="17.25" customHeight="1">
      <c r="A22" s="224" t="s">
        <v>562</v>
      </c>
      <c r="B22" s="54">
        <v>291554</v>
      </c>
      <c r="C22" s="54">
        <v>279088</v>
      </c>
      <c r="D22" s="54">
        <v>12466</v>
      </c>
      <c r="E22" s="54">
        <v>298293</v>
      </c>
      <c r="F22" s="54">
        <v>279504</v>
      </c>
      <c r="G22" s="54">
        <v>18789</v>
      </c>
      <c r="H22" s="54">
        <v>372370</v>
      </c>
      <c r="I22" s="54">
        <v>323983</v>
      </c>
      <c r="J22" s="54">
        <v>48387</v>
      </c>
      <c r="K22" s="54">
        <v>300763</v>
      </c>
      <c r="L22" s="54">
        <v>294275</v>
      </c>
      <c r="M22" s="54">
        <v>6488</v>
      </c>
      <c r="N22" s="54">
        <v>212562</v>
      </c>
      <c r="O22" s="54">
        <v>212562</v>
      </c>
      <c r="P22" s="54">
        <v>0</v>
      </c>
      <c r="Q22" s="54">
        <v>263358</v>
      </c>
      <c r="R22" s="54">
        <v>247274</v>
      </c>
      <c r="S22" s="54">
        <v>16084</v>
      </c>
      <c r="T22" s="54">
        <v>152143</v>
      </c>
      <c r="U22" s="54">
        <v>152143</v>
      </c>
      <c r="V22" s="54">
        <v>0</v>
      </c>
      <c r="W22" s="54">
        <v>276421</v>
      </c>
      <c r="X22" s="54">
        <v>275908</v>
      </c>
      <c r="Y22" s="54">
        <v>513</v>
      </c>
    </row>
    <row r="23" spans="1:25" ht="17.25" customHeight="1">
      <c r="A23" s="4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ht="17.25" customHeight="1">
      <c r="A24" s="224" t="s">
        <v>563</v>
      </c>
      <c r="B24" s="54">
        <v>282394</v>
      </c>
      <c r="C24" s="54">
        <v>279722</v>
      </c>
      <c r="D24" s="54">
        <v>2672</v>
      </c>
      <c r="E24" s="54">
        <v>283947</v>
      </c>
      <c r="F24" s="54">
        <v>280057</v>
      </c>
      <c r="G24" s="54">
        <v>3890</v>
      </c>
      <c r="H24" s="54">
        <v>335539</v>
      </c>
      <c r="I24" s="54">
        <v>335433</v>
      </c>
      <c r="J24" s="54">
        <v>106</v>
      </c>
      <c r="K24" s="54">
        <v>298749</v>
      </c>
      <c r="L24" s="54">
        <v>295856</v>
      </c>
      <c r="M24" s="54">
        <v>2893</v>
      </c>
      <c r="N24" s="54">
        <v>217201</v>
      </c>
      <c r="O24" s="54">
        <v>217201</v>
      </c>
      <c r="P24" s="54">
        <v>0</v>
      </c>
      <c r="Q24" s="54">
        <v>250783</v>
      </c>
      <c r="R24" s="54">
        <v>250783</v>
      </c>
      <c r="S24" s="54">
        <v>0</v>
      </c>
      <c r="T24" s="54">
        <v>167859</v>
      </c>
      <c r="U24" s="54">
        <v>167859</v>
      </c>
      <c r="V24" s="54">
        <v>0</v>
      </c>
      <c r="W24" s="54">
        <v>274040</v>
      </c>
      <c r="X24" s="54">
        <v>274019</v>
      </c>
      <c r="Y24" s="54">
        <v>21</v>
      </c>
    </row>
    <row r="25" spans="1:25" ht="17.25" customHeight="1">
      <c r="A25" s="224" t="s">
        <v>564</v>
      </c>
      <c r="B25" s="54">
        <v>285929</v>
      </c>
      <c r="C25" s="54">
        <v>280388</v>
      </c>
      <c r="D25" s="54">
        <v>5541</v>
      </c>
      <c r="E25" s="54">
        <v>289962</v>
      </c>
      <c r="F25" s="54">
        <v>281301</v>
      </c>
      <c r="G25" s="54">
        <v>8661</v>
      </c>
      <c r="H25" s="54">
        <v>404958</v>
      </c>
      <c r="I25" s="54">
        <v>341091</v>
      </c>
      <c r="J25" s="54">
        <v>63867</v>
      </c>
      <c r="K25" s="54">
        <v>301175</v>
      </c>
      <c r="L25" s="54">
        <v>297975</v>
      </c>
      <c r="M25" s="54">
        <v>3200</v>
      </c>
      <c r="N25" s="54">
        <v>221497</v>
      </c>
      <c r="O25" s="54">
        <v>221497</v>
      </c>
      <c r="P25" s="54">
        <v>0</v>
      </c>
      <c r="Q25" s="54">
        <v>253067</v>
      </c>
      <c r="R25" s="54">
        <v>253067</v>
      </c>
      <c r="S25" s="54">
        <v>0</v>
      </c>
      <c r="T25" s="54">
        <v>159104</v>
      </c>
      <c r="U25" s="54">
        <v>159104</v>
      </c>
      <c r="V25" s="54">
        <v>0</v>
      </c>
      <c r="W25" s="54">
        <v>280761</v>
      </c>
      <c r="X25" s="54">
        <v>280761</v>
      </c>
      <c r="Y25" s="54">
        <v>0</v>
      </c>
    </row>
    <row r="26" spans="1:25" ht="17.25" customHeight="1">
      <c r="A26" s="224" t="s">
        <v>565</v>
      </c>
      <c r="B26" s="54">
        <v>301677</v>
      </c>
      <c r="C26" s="54">
        <v>282766</v>
      </c>
      <c r="D26" s="54">
        <v>18911</v>
      </c>
      <c r="E26" s="54">
        <v>312270</v>
      </c>
      <c r="F26" s="54">
        <v>283633</v>
      </c>
      <c r="G26" s="54">
        <v>28637</v>
      </c>
      <c r="H26" s="54">
        <v>350739</v>
      </c>
      <c r="I26" s="54">
        <v>348649</v>
      </c>
      <c r="J26" s="54">
        <v>2090</v>
      </c>
      <c r="K26" s="54">
        <v>367706</v>
      </c>
      <c r="L26" s="54">
        <v>300280</v>
      </c>
      <c r="M26" s="54">
        <v>67426</v>
      </c>
      <c r="N26" s="54">
        <v>216879</v>
      </c>
      <c r="O26" s="54">
        <v>216879</v>
      </c>
      <c r="P26" s="54">
        <v>0</v>
      </c>
      <c r="Q26" s="54">
        <v>261608</v>
      </c>
      <c r="R26" s="54">
        <v>261608</v>
      </c>
      <c r="S26" s="54">
        <v>0</v>
      </c>
      <c r="T26" s="54">
        <v>217774</v>
      </c>
      <c r="U26" s="54">
        <v>157963</v>
      </c>
      <c r="V26" s="54">
        <v>59811</v>
      </c>
      <c r="W26" s="54">
        <v>286066</v>
      </c>
      <c r="X26" s="54">
        <v>286066</v>
      </c>
      <c r="Y26" s="54">
        <v>0</v>
      </c>
    </row>
    <row r="27" spans="1:25" ht="17.25" customHeight="1">
      <c r="A27" s="224" t="s">
        <v>566</v>
      </c>
      <c r="B27" s="54">
        <v>666924</v>
      </c>
      <c r="C27" s="54">
        <v>287933</v>
      </c>
      <c r="D27" s="54">
        <v>378991</v>
      </c>
      <c r="E27" s="54">
        <v>618486</v>
      </c>
      <c r="F27" s="54">
        <v>285337</v>
      </c>
      <c r="G27" s="54">
        <v>333149</v>
      </c>
      <c r="H27" s="54">
        <v>682026</v>
      </c>
      <c r="I27" s="54">
        <v>360614</v>
      </c>
      <c r="J27" s="54">
        <v>321412</v>
      </c>
      <c r="K27" s="54">
        <v>626053</v>
      </c>
      <c r="L27" s="54">
        <v>300915</v>
      </c>
      <c r="M27" s="54">
        <v>325138</v>
      </c>
      <c r="N27" s="54">
        <v>467018</v>
      </c>
      <c r="O27" s="54">
        <v>223425</v>
      </c>
      <c r="P27" s="54">
        <v>243593</v>
      </c>
      <c r="Q27" s="54">
        <v>495663</v>
      </c>
      <c r="R27" s="54">
        <v>262931</v>
      </c>
      <c r="S27" s="54">
        <v>232732</v>
      </c>
      <c r="T27" s="54">
        <v>251308</v>
      </c>
      <c r="U27" s="54">
        <v>167252</v>
      </c>
      <c r="V27" s="54">
        <v>84056</v>
      </c>
      <c r="W27" s="54">
        <v>569794</v>
      </c>
      <c r="X27" s="54">
        <v>289284</v>
      </c>
      <c r="Y27" s="54">
        <v>280510</v>
      </c>
    </row>
    <row r="28" spans="1:25" ht="17.25" customHeight="1">
      <c r="A28" s="162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ht="17.25" customHeight="1">
      <c r="A29" s="48" t="s">
        <v>12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7.25" customHeight="1">
      <c r="A30" s="40" t="s">
        <v>554</v>
      </c>
      <c r="B30" s="54">
        <v>435581</v>
      </c>
      <c r="C30" s="54">
        <v>344702</v>
      </c>
      <c r="D30" s="54">
        <v>90879</v>
      </c>
      <c r="E30" s="54">
        <v>418216</v>
      </c>
      <c r="F30" s="54">
        <v>335496</v>
      </c>
      <c r="G30" s="54">
        <v>82720</v>
      </c>
      <c r="H30" s="54">
        <v>389835</v>
      </c>
      <c r="I30" s="54">
        <v>316973</v>
      </c>
      <c r="J30" s="54">
        <v>72862</v>
      </c>
      <c r="K30" s="54">
        <v>433506</v>
      </c>
      <c r="L30" s="54">
        <v>347675</v>
      </c>
      <c r="M30" s="54">
        <v>85831</v>
      </c>
      <c r="N30" s="54">
        <v>333126</v>
      </c>
      <c r="O30" s="54">
        <v>290569</v>
      </c>
      <c r="P30" s="54">
        <v>42557</v>
      </c>
      <c r="Q30" s="54">
        <v>428213</v>
      </c>
      <c r="R30" s="54">
        <v>351545</v>
      </c>
      <c r="S30" s="54">
        <v>76668</v>
      </c>
      <c r="T30" s="54">
        <v>368988</v>
      </c>
      <c r="U30" s="54">
        <v>320035</v>
      </c>
      <c r="V30" s="54">
        <v>48953</v>
      </c>
      <c r="W30" s="54">
        <v>468974</v>
      </c>
      <c r="X30" s="54">
        <v>372817</v>
      </c>
      <c r="Y30" s="54">
        <v>96157</v>
      </c>
    </row>
    <row r="31" spans="1:25" ht="17.25" customHeight="1">
      <c r="A31" s="77">
        <v>15</v>
      </c>
      <c r="B31" s="54">
        <v>429139</v>
      </c>
      <c r="C31" s="54">
        <v>340497</v>
      </c>
      <c r="D31" s="54">
        <v>88642</v>
      </c>
      <c r="E31" s="54">
        <v>413861</v>
      </c>
      <c r="F31" s="54">
        <v>330601</v>
      </c>
      <c r="G31" s="54">
        <v>83260</v>
      </c>
      <c r="H31" s="54">
        <v>367320</v>
      </c>
      <c r="I31" s="54">
        <v>297243</v>
      </c>
      <c r="J31" s="54">
        <v>70077</v>
      </c>
      <c r="K31" s="54">
        <v>441685</v>
      </c>
      <c r="L31" s="54">
        <v>351705</v>
      </c>
      <c r="M31" s="54">
        <v>89980</v>
      </c>
      <c r="N31" s="54">
        <v>321650</v>
      </c>
      <c r="O31" s="54">
        <v>274244</v>
      </c>
      <c r="P31" s="54">
        <v>47406</v>
      </c>
      <c r="Q31" s="54">
        <v>411581</v>
      </c>
      <c r="R31" s="54">
        <v>349392</v>
      </c>
      <c r="S31" s="54">
        <v>62189</v>
      </c>
      <c r="T31" s="54">
        <v>373632</v>
      </c>
      <c r="U31" s="54">
        <v>328211</v>
      </c>
      <c r="V31" s="54">
        <v>45421</v>
      </c>
      <c r="W31" s="54">
        <v>482242</v>
      </c>
      <c r="X31" s="54">
        <v>381056</v>
      </c>
      <c r="Y31" s="54">
        <v>101186</v>
      </c>
    </row>
    <row r="32" spans="1:25" s="196" customFormat="1" ht="17.25" customHeight="1">
      <c r="A32" s="194">
        <v>16</v>
      </c>
      <c r="B32" s="223">
        <v>425979</v>
      </c>
      <c r="C32" s="223">
        <v>343136</v>
      </c>
      <c r="D32" s="223">
        <v>82843</v>
      </c>
      <c r="E32" s="223">
        <v>421932</v>
      </c>
      <c r="F32" s="223">
        <v>341642</v>
      </c>
      <c r="G32" s="223">
        <v>80290</v>
      </c>
      <c r="H32" s="223">
        <v>420718</v>
      </c>
      <c r="I32" s="223">
        <v>357641</v>
      </c>
      <c r="J32" s="223">
        <v>63077</v>
      </c>
      <c r="K32" s="223">
        <v>428012</v>
      </c>
      <c r="L32" s="223">
        <v>344791</v>
      </c>
      <c r="M32" s="223">
        <v>83221</v>
      </c>
      <c r="N32" s="223">
        <v>326810</v>
      </c>
      <c r="O32" s="223">
        <v>271652</v>
      </c>
      <c r="P32" s="223">
        <v>55158</v>
      </c>
      <c r="Q32" s="223">
        <v>356837</v>
      </c>
      <c r="R32" s="223">
        <v>305331</v>
      </c>
      <c r="S32" s="223">
        <v>51506</v>
      </c>
      <c r="T32" s="223">
        <v>291186</v>
      </c>
      <c r="U32" s="223">
        <v>250628</v>
      </c>
      <c r="V32" s="223">
        <v>40558</v>
      </c>
      <c r="W32" s="223">
        <v>398754</v>
      </c>
      <c r="X32" s="223">
        <v>335403</v>
      </c>
      <c r="Y32" s="223">
        <v>63351</v>
      </c>
    </row>
    <row r="33" spans="1:25" ht="17.25" customHeight="1">
      <c r="A33" s="21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17.25" customHeight="1">
      <c r="A34" s="35" t="s">
        <v>555</v>
      </c>
      <c r="B34" s="161">
        <v>357873</v>
      </c>
      <c r="C34" s="54">
        <v>339993</v>
      </c>
      <c r="D34" s="54">
        <v>17880</v>
      </c>
      <c r="E34" s="54">
        <v>362097</v>
      </c>
      <c r="F34" s="54">
        <v>339043</v>
      </c>
      <c r="G34" s="54">
        <v>23054</v>
      </c>
      <c r="H34" s="54">
        <v>346252</v>
      </c>
      <c r="I34" s="54">
        <v>346252</v>
      </c>
      <c r="J34" s="54">
        <v>0</v>
      </c>
      <c r="K34" s="54">
        <v>387483</v>
      </c>
      <c r="L34" s="54">
        <v>340006</v>
      </c>
      <c r="M34" s="54">
        <v>47477</v>
      </c>
      <c r="N34" s="54">
        <v>267266</v>
      </c>
      <c r="O34" s="54">
        <v>267266</v>
      </c>
      <c r="P34" s="54">
        <v>0</v>
      </c>
      <c r="Q34" s="54">
        <v>304213</v>
      </c>
      <c r="R34" s="54">
        <v>304213</v>
      </c>
      <c r="S34" s="54">
        <v>0</v>
      </c>
      <c r="T34" s="54">
        <v>232857</v>
      </c>
      <c r="U34" s="54">
        <v>232857</v>
      </c>
      <c r="V34" s="54">
        <v>0</v>
      </c>
      <c r="W34" s="54">
        <v>362770</v>
      </c>
      <c r="X34" s="54">
        <v>321172</v>
      </c>
      <c r="Y34" s="54">
        <v>41598</v>
      </c>
    </row>
    <row r="35" spans="1:25" ht="17.25" customHeight="1">
      <c r="A35" s="224" t="s">
        <v>556</v>
      </c>
      <c r="B35" s="54">
        <v>344917</v>
      </c>
      <c r="C35" s="54">
        <v>343669</v>
      </c>
      <c r="D35" s="54">
        <v>1248</v>
      </c>
      <c r="E35" s="54">
        <v>342558</v>
      </c>
      <c r="F35" s="54">
        <v>341622</v>
      </c>
      <c r="G35" s="54">
        <v>936</v>
      </c>
      <c r="H35" s="54">
        <v>366790</v>
      </c>
      <c r="I35" s="54">
        <v>361998</v>
      </c>
      <c r="J35" s="54">
        <v>4792</v>
      </c>
      <c r="K35" s="54">
        <v>344741</v>
      </c>
      <c r="L35" s="54">
        <v>344689</v>
      </c>
      <c r="M35" s="54">
        <v>52</v>
      </c>
      <c r="N35" s="54">
        <v>264566</v>
      </c>
      <c r="O35" s="54">
        <v>264566</v>
      </c>
      <c r="P35" s="54">
        <v>0</v>
      </c>
      <c r="Q35" s="54">
        <v>297017</v>
      </c>
      <c r="R35" s="54">
        <v>297017</v>
      </c>
      <c r="S35" s="54">
        <v>0</v>
      </c>
      <c r="T35" s="54">
        <v>234308</v>
      </c>
      <c r="U35" s="54">
        <v>234308</v>
      </c>
      <c r="V35" s="54">
        <v>0</v>
      </c>
      <c r="W35" s="54">
        <v>323532</v>
      </c>
      <c r="X35" s="54">
        <v>323532</v>
      </c>
      <c r="Y35" s="54">
        <v>0</v>
      </c>
    </row>
    <row r="36" spans="1:25" ht="17.25" customHeight="1">
      <c r="A36" s="224" t="s">
        <v>557</v>
      </c>
      <c r="B36" s="54">
        <v>353153</v>
      </c>
      <c r="C36" s="54">
        <v>346932</v>
      </c>
      <c r="D36" s="54">
        <v>6221</v>
      </c>
      <c r="E36" s="54">
        <v>348043</v>
      </c>
      <c r="F36" s="54">
        <v>344265</v>
      </c>
      <c r="G36" s="54">
        <v>3778</v>
      </c>
      <c r="H36" s="54">
        <v>375681</v>
      </c>
      <c r="I36" s="54">
        <v>375532</v>
      </c>
      <c r="J36" s="54">
        <v>149</v>
      </c>
      <c r="K36" s="54">
        <v>356165</v>
      </c>
      <c r="L36" s="54">
        <v>347868</v>
      </c>
      <c r="M36" s="54">
        <v>8297</v>
      </c>
      <c r="N36" s="54">
        <v>270770</v>
      </c>
      <c r="O36" s="54">
        <v>270770</v>
      </c>
      <c r="P36" s="54">
        <v>0</v>
      </c>
      <c r="Q36" s="54">
        <v>304722</v>
      </c>
      <c r="R36" s="54">
        <v>298343</v>
      </c>
      <c r="S36" s="54">
        <v>6379</v>
      </c>
      <c r="T36" s="54">
        <v>274379</v>
      </c>
      <c r="U36" s="54">
        <v>274379</v>
      </c>
      <c r="V36" s="54">
        <v>0</v>
      </c>
      <c r="W36" s="54">
        <v>340898</v>
      </c>
      <c r="X36" s="54">
        <v>340898</v>
      </c>
      <c r="Y36" s="54">
        <v>0</v>
      </c>
    </row>
    <row r="37" spans="1:25" ht="17.25" customHeight="1">
      <c r="A37" s="224" t="s">
        <v>558</v>
      </c>
      <c r="B37" s="54">
        <v>352127</v>
      </c>
      <c r="C37" s="54">
        <v>346590</v>
      </c>
      <c r="D37" s="54">
        <v>5537</v>
      </c>
      <c r="E37" s="54">
        <v>352385</v>
      </c>
      <c r="F37" s="54">
        <v>344495</v>
      </c>
      <c r="G37" s="54">
        <v>7890</v>
      </c>
      <c r="H37" s="54">
        <v>354148</v>
      </c>
      <c r="I37" s="54">
        <v>354148</v>
      </c>
      <c r="J37" s="54">
        <v>0</v>
      </c>
      <c r="K37" s="54">
        <v>348369</v>
      </c>
      <c r="L37" s="54">
        <v>346457</v>
      </c>
      <c r="M37" s="54">
        <v>1912</v>
      </c>
      <c r="N37" s="54">
        <v>269460</v>
      </c>
      <c r="O37" s="54">
        <v>269460</v>
      </c>
      <c r="P37" s="54">
        <v>0</v>
      </c>
      <c r="Q37" s="54">
        <v>300205</v>
      </c>
      <c r="R37" s="54">
        <v>298804</v>
      </c>
      <c r="S37" s="54">
        <v>1401</v>
      </c>
      <c r="T37" s="54">
        <v>263565</v>
      </c>
      <c r="U37" s="54">
        <v>263565</v>
      </c>
      <c r="V37" s="54">
        <v>0</v>
      </c>
      <c r="W37" s="54">
        <v>355418</v>
      </c>
      <c r="X37" s="54">
        <v>350727</v>
      </c>
      <c r="Y37" s="54">
        <v>4691</v>
      </c>
    </row>
    <row r="38" spans="1:25" ht="17.25" customHeight="1">
      <c r="A38" s="4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7.25" customHeight="1">
      <c r="A39" s="224" t="s">
        <v>559</v>
      </c>
      <c r="B39" s="54">
        <v>341479</v>
      </c>
      <c r="C39" s="54">
        <v>339873</v>
      </c>
      <c r="D39" s="54">
        <v>1606</v>
      </c>
      <c r="E39" s="54">
        <v>336941</v>
      </c>
      <c r="F39" s="54">
        <v>336458</v>
      </c>
      <c r="G39" s="54">
        <v>483</v>
      </c>
      <c r="H39" s="54">
        <v>335483</v>
      </c>
      <c r="I39" s="54">
        <v>334924</v>
      </c>
      <c r="J39" s="54">
        <v>559</v>
      </c>
      <c r="K39" s="54">
        <v>343680</v>
      </c>
      <c r="L39" s="54">
        <v>343541</v>
      </c>
      <c r="M39" s="54">
        <v>139</v>
      </c>
      <c r="N39" s="54">
        <v>261485</v>
      </c>
      <c r="O39" s="54">
        <v>261485</v>
      </c>
      <c r="P39" s="54">
        <v>0</v>
      </c>
      <c r="Q39" s="54">
        <v>304366</v>
      </c>
      <c r="R39" s="54">
        <v>304166</v>
      </c>
      <c r="S39" s="54">
        <v>200</v>
      </c>
      <c r="T39" s="54">
        <v>266251</v>
      </c>
      <c r="U39" s="54">
        <v>265556</v>
      </c>
      <c r="V39" s="54">
        <v>695</v>
      </c>
      <c r="W39" s="54">
        <v>335790</v>
      </c>
      <c r="X39" s="54">
        <v>335742</v>
      </c>
      <c r="Y39" s="54">
        <v>48</v>
      </c>
    </row>
    <row r="40" spans="1:25" ht="17.25" customHeight="1">
      <c r="A40" s="224" t="s">
        <v>560</v>
      </c>
      <c r="B40" s="54">
        <v>603226</v>
      </c>
      <c r="C40" s="54">
        <v>341388</v>
      </c>
      <c r="D40" s="54">
        <v>261838</v>
      </c>
      <c r="E40" s="54">
        <v>529535</v>
      </c>
      <c r="F40" s="54">
        <v>339527</v>
      </c>
      <c r="G40" s="54">
        <v>190008</v>
      </c>
      <c r="H40" s="54">
        <v>479438</v>
      </c>
      <c r="I40" s="54">
        <v>352317</v>
      </c>
      <c r="J40" s="54">
        <v>127121</v>
      </c>
      <c r="K40" s="54">
        <v>533303</v>
      </c>
      <c r="L40" s="54">
        <v>342500</v>
      </c>
      <c r="M40" s="54">
        <v>190803</v>
      </c>
      <c r="N40" s="54">
        <v>518655</v>
      </c>
      <c r="O40" s="54">
        <v>262150</v>
      </c>
      <c r="P40" s="54">
        <v>256505</v>
      </c>
      <c r="Q40" s="54">
        <v>348970</v>
      </c>
      <c r="R40" s="54">
        <v>305027</v>
      </c>
      <c r="S40" s="54">
        <v>43943</v>
      </c>
      <c r="T40" s="54">
        <v>241072</v>
      </c>
      <c r="U40" s="54">
        <v>241072</v>
      </c>
      <c r="V40" s="54">
        <v>0</v>
      </c>
      <c r="W40" s="54">
        <v>531991</v>
      </c>
      <c r="X40" s="54">
        <v>333374</v>
      </c>
      <c r="Y40" s="54">
        <v>198617</v>
      </c>
    </row>
    <row r="41" spans="1:25" ht="17.25" customHeight="1">
      <c r="A41" s="224" t="s">
        <v>561</v>
      </c>
      <c r="B41" s="54">
        <v>532688</v>
      </c>
      <c r="C41" s="54">
        <v>342589</v>
      </c>
      <c r="D41" s="54">
        <v>190099</v>
      </c>
      <c r="E41" s="54">
        <v>585689</v>
      </c>
      <c r="F41" s="54">
        <v>341941</v>
      </c>
      <c r="G41" s="54">
        <v>243748</v>
      </c>
      <c r="H41" s="54">
        <v>531097</v>
      </c>
      <c r="I41" s="54">
        <v>356158</v>
      </c>
      <c r="J41" s="54">
        <v>174939</v>
      </c>
      <c r="K41" s="54">
        <v>619838</v>
      </c>
      <c r="L41" s="54">
        <v>345659</v>
      </c>
      <c r="M41" s="54">
        <v>274179</v>
      </c>
      <c r="N41" s="54">
        <v>350155</v>
      </c>
      <c r="O41" s="54">
        <v>271771</v>
      </c>
      <c r="P41" s="54">
        <v>78384</v>
      </c>
      <c r="Q41" s="54">
        <v>576356</v>
      </c>
      <c r="R41" s="54">
        <v>304094</v>
      </c>
      <c r="S41" s="54">
        <v>272262</v>
      </c>
      <c r="T41" s="54">
        <v>470298</v>
      </c>
      <c r="U41" s="54">
        <v>259750</v>
      </c>
      <c r="V41" s="54">
        <v>210548</v>
      </c>
      <c r="W41" s="54">
        <v>503213</v>
      </c>
      <c r="X41" s="54">
        <v>335317</v>
      </c>
      <c r="Y41" s="54">
        <v>167896</v>
      </c>
    </row>
    <row r="42" spans="1:25" ht="17.25" customHeight="1">
      <c r="A42" s="224" t="s">
        <v>562</v>
      </c>
      <c r="B42" s="54">
        <v>358813</v>
      </c>
      <c r="C42" s="54">
        <v>340716</v>
      </c>
      <c r="D42" s="54">
        <v>18097</v>
      </c>
      <c r="E42" s="54">
        <v>364303</v>
      </c>
      <c r="F42" s="54">
        <v>339634</v>
      </c>
      <c r="G42" s="54">
        <v>24669</v>
      </c>
      <c r="H42" s="54">
        <v>395849</v>
      </c>
      <c r="I42" s="54">
        <v>343161</v>
      </c>
      <c r="J42" s="54">
        <v>52688</v>
      </c>
      <c r="K42" s="54">
        <v>350466</v>
      </c>
      <c r="L42" s="54">
        <v>343259</v>
      </c>
      <c r="M42" s="54">
        <v>7207</v>
      </c>
      <c r="N42" s="54">
        <v>272403</v>
      </c>
      <c r="O42" s="54">
        <v>272403</v>
      </c>
      <c r="P42" s="54">
        <v>0</v>
      </c>
      <c r="Q42" s="54">
        <v>318392</v>
      </c>
      <c r="R42" s="54">
        <v>303496</v>
      </c>
      <c r="S42" s="54">
        <v>14896</v>
      </c>
      <c r="T42" s="54">
        <v>241311</v>
      </c>
      <c r="U42" s="54">
        <v>241311</v>
      </c>
      <c r="V42" s="54">
        <v>0</v>
      </c>
      <c r="W42" s="54">
        <v>329778</v>
      </c>
      <c r="X42" s="54">
        <v>329174</v>
      </c>
      <c r="Y42" s="54">
        <v>604</v>
      </c>
    </row>
    <row r="43" spans="1:25" ht="17.25" customHeight="1">
      <c r="A43" s="40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ht="17.25" customHeight="1">
      <c r="A44" s="224" t="s">
        <v>563</v>
      </c>
      <c r="B44" s="54">
        <v>343909</v>
      </c>
      <c r="C44" s="54">
        <v>340688</v>
      </c>
      <c r="D44" s="54">
        <v>3221</v>
      </c>
      <c r="E44" s="54">
        <v>344433</v>
      </c>
      <c r="F44" s="54">
        <v>340397</v>
      </c>
      <c r="G44" s="54">
        <v>4036</v>
      </c>
      <c r="H44" s="54">
        <v>355180</v>
      </c>
      <c r="I44" s="54">
        <v>355059</v>
      </c>
      <c r="J44" s="54">
        <v>121</v>
      </c>
      <c r="K44" s="54">
        <v>346965</v>
      </c>
      <c r="L44" s="54">
        <v>343254</v>
      </c>
      <c r="M44" s="54">
        <v>3711</v>
      </c>
      <c r="N44" s="54">
        <v>276265</v>
      </c>
      <c r="O44" s="54">
        <v>276265</v>
      </c>
      <c r="P44" s="54">
        <v>0</v>
      </c>
      <c r="Q44" s="54">
        <v>307879</v>
      </c>
      <c r="R44" s="54">
        <v>307879</v>
      </c>
      <c r="S44" s="54">
        <v>0</v>
      </c>
      <c r="T44" s="54">
        <v>247145</v>
      </c>
      <c r="U44" s="54">
        <v>247145</v>
      </c>
      <c r="V44" s="54">
        <v>0</v>
      </c>
      <c r="W44" s="54">
        <v>327876</v>
      </c>
      <c r="X44" s="54">
        <v>327843</v>
      </c>
      <c r="Y44" s="54">
        <v>33</v>
      </c>
    </row>
    <row r="45" spans="1:25" ht="17.25" customHeight="1">
      <c r="A45" s="224" t="s">
        <v>564</v>
      </c>
      <c r="B45" s="54">
        <v>349952</v>
      </c>
      <c r="C45" s="54">
        <v>342388</v>
      </c>
      <c r="D45" s="54">
        <v>7564</v>
      </c>
      <c r="E45" s="54">
        <v>353216</v>
      </c>
      <c r="F45" s="54">
        <v>342430</v>
      </c>
      <c r="G45" s="54">
        <v>10786</v>
      </c>
      <c r="H45" s="54">
        <v>430314</v>
      </c>
      <c r="I45" s="54">
        <v>361139</v>
      </c>
      <c r="J45" s="54">
        <v>69175</v>
      </c>
      <c r="K45" s="54">
        <v>348955</v>
      </c>
      <c r="L45" s="54">
        <v>345574</v>
      </c>
      <c r="M45" s="54">
        <v>3381</v>
      </c>
      <c r="N45" s="54">
        <v>281197</v>
      </c>
      <c r="O45" s="54">
        <v>281197</v>
      </c>
      <c r="P45" s="54">
        <v>0</v>
      </c>
      <c r="Q45" s="54">
        <v>306520</v>
      </c>
      <c r="R45" s="54">
        <v>306520</v>
      </c>
      <c r="S45" s="54">
        <v>0</v>
      </c>
      <c r="T45" s="54">
        <v>250428</v>
      </c>
      <c r="U45" s="54">
        <v>250428</v>
      </c>
      <c r="V45" s="54">
        <v>0</v>
      </c>
      <c r="W45" s="54">
        <v>337865</v>
      </c>
      <c r="X45" s="54">
        <v>337865</v>
      </c>
      <c r="Y45" s="54">
        <v>0</v>
      </c>
    </row>
    <row r="46" spans="1:25" ht="17.25" customHeight="1">
      <c r="A46" s="224" t="s">
        <v>565</v>
      </c>
      <c r="B46" s="54">
        <v>371300</v>
      </c>
      <c r="C46" s="54">
        <v>344413</v>
      </c>
      <c r="D46" s="54">
        <v>26887</v>
      </c>
      <c r="E46" s="54">
        <v>381605</v>
      </c>
      <c r="F46" s="54">
        <v>344145</v>
      </c>
      <c r="G46" s="54">
        <v>37460</v>
      </c>
      <c r="H46" s="54">
        <v>371366</v>
      </c>
      <c r="I46" s="54">
        <v>369721</v>
      </c>
      <c r="J46" s="54">
        <v>1645</v>
      </c>
      <c r="K46" s="54">
        <v>430313</v>
      </c>
      <c r="L46" s="54">
        <v>347596</v>
      </c>
      <c r="M46" s="54">
        <v>82717</v>
      </c>
      <c r="N46" s="54">
        <v>277031</v>
      </c>
      <c r="O46" s="54">
        <v>277031</v>
      </c>
      <c r="P46" s="54">
        <v>0</v>
      </c>
      <c r="Q46" s="54">
        <v>317553</v>
      </c>
      <c r="R46" s="54">
        <v>317553</v>
      </c>
      <c r="S46" s="54">
        <v>0</v>
      </c>
      <c r="T46" s="54">
        <v>435019</v>
      </c>
      <c r="U46" s="54">
        <v>243397</v>
      </c>
      <c r="V46" s="54">
        <v>191622</v>
      </c>
      <c r="W46" s="54">
        <v>343424</v>
      </c>
      <c r="X46" s="54">
        <v>343424</v>
      </c>
      <c r="Y46" s="54">
        <v>0</v>
      </c>
    </row>
    <row r="47" spans="1:25" ht="17.25" customHeight="1">
      <c r="A47" s="224" t="s">
        <v>566</v>
      </c>
      <c r="B47" s="54">
        <v>807600</v>
      </c>
      <c r="C47" s="54">
        <v>348524</v>
      </c>
      <c r="D47" s="54">
        <v>459076</v>
      </c>
      <c r="E47" s="54">
        <v>764966</v>
      </c>
      <c r="F47" s="54">
        <v>345799</v>
      </c>
      <c r="G47" s="54">
        <v>419167</v>
      </c>
      <c r="H47" s="54">
        <v>724742</v>
      </c>
      <c r="I47" s="54">
        <v>383753</v>
      </c>
      <c r="J47" s="54">
        <v>340989</v>
      </c>
      <c r="K47" s="54">
        <v>728523</v>
      </c>
      <c r="L47" s="54">
        <v>347143</v>
      </c>
      <c r="M47" s="54">
        <v>381380</v>
      </c>
      <c r="N47" s="54">
        <v>606640</v>
      </c>
      <c r="O47" s="54">
        <v>285493</v>
      </c>
      <c r="P47" s="54">
        <v>321147</v>
      </c>
      <c r="Q47" s="54">
        <v>613126</v>
      </c>
      <c r="R47" s="54">
        <v>319046</v>
      </c>
      <c r="S47" s="54">
        <v>294080</v>
      </c>
      <c r="T47" s="54">
        <v>366259</v>
      </c>
      <c r="U47" s="54">
        <v>254979</v>
      </c>
      <c r="V47" s="54">
        <v>111280</v>
      </c>
      <c r="W47" s="54">
        <v>694444</v>
      </c>
      <c r="X47" s="54">
        <v>346162</v>
      </c>
      <c r="Y47" s="54">
        <v>348282</v>
      </c>
    </row>
    <row r="48" spans="1:25" ht="17.25" customHeight="1">
      <c r="A48" s="162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7.25" customHeight="1">
      <c r="A49" s="48" t="s">
        <v>13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ht="17.25" customHeight="1">
      <c r="A50" s="40" t="s">
        <v>554</v>
      </c>
      <c r="B50" s="54">
        <v>261695</v>
      </c>
      <c r="C50" s="54">
        <v>209099</v>
      </c>
      <c r="D50" s="54">
        <v>52596</v>
      </c>
      <c r="E50" s="54">
        <v>212014</v>
      </c>
      <c r="F50" s="54">
        <v>175544</v>
      </c>
      <c r="G50" s="54">
        <v>36470</v>
      </c>
      <c r="H50" s="54">
        <v>277215</v>
      </c>
      <c r="I50" s="54">
        <v>219136</v>
      </c>
      <c r="J50" s="54">
        <v>58079</v>
      </c>
      <c r="K50" s="54">
        <v>221522</v>
      </c>
      <c r="L50" s="54">
        <v>182837</v>
      </c>
      <c r="M50" s="54">
        <v>38685</v>
      </c>
      <c r="N50" s="54">
        <v>171338</v>
      </c>
      <c r="O50" s="54">
        <v>154648</v>
      </c>
      <c r="P50" s="54">
        <v>16690</v>
      </c>
      <c r="Q50" s="54">
        <v>261721</v>
      </c>
      <c r="R50" s="54">
        <v>208623</v>
      </c>
      <c r="S50" s="54">
        <v>53098</v>
      </c>
      <c r="T50" s="54">
        <v>179885</v>
      </c>
      <c r="U50" s="54">
        <v>163952</v>
      </c>
      <c r="V50" s="54">
        <v>15933</v>
      </c>
      <c r="W50" s="54">
        <v>241163</v>
      </c>
      <c r="X50" s="54">
        <v>202610</v>
      </c>
      <c r="Y50" s="54">
        <v>38553</v>
      </c>
    </row>
    <row r="51" spans="1:25" ht="17.25" customHeight="1">
      <c r="A51" s="77">
        <v>15</v>
      </c>
      <c r="B51" s="54">
        <v>255359</v>
      </c>
      <c r="C51" s="54">
        <v>205752</v>
      </c>
      <c r="D51" s="54">
        <v>49607</v>
      </c>
      <c r="E51" s="54">
        <v>208812</v>
      </c>
      <c r="F51" s="54">
        <v>172311</v>
      </c>
      <c r="G51" s="54">
        <v>36501</v>
      </c>
      <c r="H51" s="54">
        <v>281974</v>
      </c>
      <c r="I51" s="54">
        <v>217814</v>
      </c>
      <c r="J51" s="54">
        <v>64160</v>
      </c>
      <c r="K51" s="54">
        <v>222371</v>
      </c>
      <c r="L51" s="54">
        <v>182385</v>
      </c>
      <c r="M51" s="54">
        <v>39986</v>
      </c>
      <c r="N51" s="54">
        <v>157187</v>
      </c>
      <c r="O51" s="54">
        <v>141892</v>
      </c>
      <c r="P51" s="54">
        <v>15295</v>
      </c>
      <c r="Q51" s="54">
        <v>240922</v>
      </c>
      <c r="R51" s="54">
        <v>202784</v>
      </c>
      <c r="S51" s="54">
        <v>38138</v>
      </c>
      <c r="T51" s="54">
        <v>195442</v>
      </c>
      <c r="U51" s="54">
        <v>170484</v>
      </c>
      <c r="V51" s="54">
        <v>24958</v>
      </c>
      <c r="W51" s="54">
        <v>262342</v>
      </c>
      <c r="X51" s="54">
        <v>215805</v>
      </c>
      <c r="Y51" s="54">
        <v>46537</v>
      </c>
    </row>
    <row r="52" spans="1:25" s="196" customFormat="1" ht="17.25" customHeight="1">
      <c r="A52" s="194">
        <v>16</v>
      </c>
      <c r="B52" s="223">
        <v>242338</v>
      </c>
      <c r="C52" s="223">
        <v>197858</v>
      </c>
      <c r="D52" s="223">
        <v>44480</v>
      </c>
      <c r="E52" s="223">
        <v>200410</v>
      </c>
      <c r="F52" s="223">
        <v>168130</v>
      </c>
      <c r="G52" s="223">
        <v>32280</v>
      </c>
      <c r="H52" s="223">
        <v>220400</v>
      </c>
      <c r="I52" s="223">
        <v>187143</v>
      </c>
      <c r="J52" s="223">
        <v>33257</v>
      </c>
      <c r="K52" s="223">
        <v>228397</v>
      </c>
      <c r="L52" s="223">
        <v>187868</v>
      </c>
      <c r="M52" s="223">
        <v>40529</v>
      </c>
      <c r="N52" s="223">
        <v>189896</v>
      </c>
      <c r="O52" s="223">
        <v>160164</v>
      </c>
      <c r="P52" s="223">
        <v>29732</v>
      </c>
      <c r="Q52" s="223">
        <v>197354</v>
      </c>
      <c r="R52" s="223">
        <v>170756</v>
      </c>
      <c r="S52" s="223">
        <v>26598</v>
      </c>
      <c r="T52" s="223">
        <v>161699</v>
      </c>
      <c r="U52" s="223">
        <v>146417</v>
      </c>
      <c r="V52" s="223">
        <v>15282</v>
      </c>
      <c r="W52" s="223">
        <v>216513</v>
      </c>
      <c r="X52" s="223">
        <v>187190</v>
      </c>
      <c r="Y52" s="223">
        <v>29323</v>
      </c>
    </row>
    <row r="53" spans="1:25" ht="17.25" customHeight="1">
      <c r="A53" s="2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ht="17.25" customHeight="1">
      <c r="A54" s="35" t="s">
        <v>555</v>
      </c>
      <c r="B54" s="161">
        <v>203263</v>
      </c>
      <c r="C54" s="75">
        <v>197440</v>
      </c>
      <c r="D54" s="75">
        <v>5823</v>
      </c>
      <c r="E54" s="75">
        <v>175354</v>
      </c>
      <c r="F54" s="75">
        <v>164786</v>
      </c>
      <c r="G54" s="75">
        <v>10568</v>
      </c>
      <c r="H54" s="75">
        <v>183048</v>
      </c>
      <c r="I54" s="75">
        <v>183048</v>
      </c>
      <c r="J54" s="75">
        <v>0</v>
      </c>
      <c r="K54" s="75">
        <v>202204</v>
      </c>
      <c r="L54" s="75">
        <v>181874</v>
      </c>
      <c r="M54" s="75">
        <v>20330</v>
      </c>
      <c r="N54" s="75">
        <v>148776</v>
      </c>
      <c r="O54" s="75">
        <v>148776</v>
      </c>
      <c r="P54" s="75">
        <v>0</v>
      </c>
      <c r="Q54" s="75">
        <v>184936</v>
      </c>
      <c r="R54" s="75">
        <v>184936</v>
      </c>
      <c r="S54" s="75">
        <v>0</v>
      </c>
      <c r="T54" s="75">
        <v>130458</v>
      </c>
      <c r="U54" s="75">
        <v>130458</v>
      </c>
      <c r="V54" s="75">
        <v>0</v>
      </c>
      <c r="W54" s="75">
        <v>179817</v>
      </c>
      <c r="X54" s="75">
        <v>163882</v>
      </c>
      <c r="Y54" s="75">
        <v>15935</v>
      </c>
    </row>
    <row r="55" spans="1:25" ht="17.25" customHeight="1">
      <c r="A55" s="224" t="s">
        <v>556</v>
      </c>
      <c r="B55" s="75">
        <v>204105</v>
      </c>
      <c r="C55" s="75">
        <v>203913</v>
      </c>
      <c r="D55" s="75">
        <v>192</v>
      </c>
      <c r="E55" s="75">
        <v>166460</v>
      </c>
      <c r="F55" s="75">
        <v>166213</v>
      </c>
      <c r="G55" s="75">
        <v>247</v>
      </c>
      <c r="H55" s="75">
        <v>193397</v>
      </c>
      <c r="I55" s="75">
        <v>186276</v>
      </c>
      <c r="J55" s="75">
        <v>7121</v>
      </c>
      <c r="K55" s="75">
        <v>184430</v>
      </c>
      <c r="L55" s="75">
        <v>184424</v>
      </c>
      <c r="M55" s="75">
        <v>6</v>
      </c>
      <c r="N55" s="75">
        <v>152313</v>
      </c>
      <c r="O55" s="75">
        <v>152313</v>
      </c>
      <c r="P55" s="75">
        <v>0</v>
      </c>
      <c r="Q55" s="75">
        <v>166768</v>
      </c>
      <c r="R55" s="75">
        <v>166768</v>
      </c>
      <c r="S55" s="75">
        <v>0</v>
      </c>
      <c r="T55" s="75">
        <v>141752</v>
      </c>
      <c r="U55" s="75">
        <v>141752</v>
      </c>
      <c r="V55" s="75">
        <v>0</v>
      </c>
      <c r="W55" s="75">
        <v>177474</v>
      </c>
      <c r="X55" s="75">
        <v>177474</v>
      </c>
      <c r="Y55" s="75">
        <v>0</v>
      </c>
    </row>
    <row r="56" spans="1:25" ht="17.25" customHeight="1">
      <c r="A56" s="224" t="s">
        <v>557</v>
      </c>
      <c r="B56" s="75">
        <v>208055</v>
      </c>
      <c r="C56" s="75">
        <v>204842</v>
      </c>
      <c r="D56" s="75">
        <v>3213</v>
      </c>
      <c r="E56" s="75">
        <v>173098</v>
      </c>
      <c r="F56" s="75">
        <v>170041</v>
      </c>
      <c r="G56" s="75">
        <v>3057</v>
      </c>
      <c r="H56" s="75">
        <v>193102</v>
      </c>
      <c r="I56" s="75">
        <v>193102</v>
      </c>
      <c r="J56" s="75">
        <v>0</v>
      </c>
      <c r="K56" s="75">
        <v>195640</v>
      </c>
      <c r="L56" s="75">
        <v>190354</v>
      </c>
      <c r="M56" s="75">
        <v>5286</v>
      </c>
      <c r="N56" s="75">
        <v>166503</v>
      </c>
      <c r="O56" s="75">
        <v>166503</v>
      </c>
      <c r="P56" s="75">
        <v>0</v>
      </c>
      <c r="Q56" s="75">
        <v>174723</v>
      </c>
      <c r="R56" s="75">
        <v>170143</v>
      </c>
      <c r="S56" s="75">
        <v>4580</v>
      </c>
      <c r="T56" s="75">
        <v>162459</v>
      </c>
      <c r="U56" s="75">
        <v>162459</v>
      </c>
      <c r="V56" s="75">
        <v>0</v>
      </c>
      <c r="W56" s="75">
        <v>195947</v>
      </c>
      <c r="X56" s="75">
        <v>195947</v>
      </c>
      <c r="Y56" s="75">
        <v>0</v>
      </c>
    </row>
    <row r="57" spans="1:25" ht="17.25" customHeight="1">
      <c r="A57" s="224" t="s">
        <v>558</v>
      </c>
      <c r="B57" s="75">
        <v>207019</v>
      </c>
      <c r="C57" s="75">
        <v>203610</v>
      </c>
      <c r="D57" s="75">
        <v>3409</v>
      </c>
      <c r="E57" s="75">
        <v>178696</v>
      </c>
      <c r="F57" s="75">
        <v>172278</v>
      </c>
      <c r="G57" s="75">
        <v>6418</v>
      </c>
      <c r="H57" s="75">
        <v>185188</v>
      </c>
      <c r="I57" s="75">
        <v>184652</v>
      </c>
      <c r="J57" s="75">
        <v>536</v>
      </c>
      <c r="K57" s="75">
        <v>196387</v>
      </c>
      <c r="L57" s="75">
        <v>191032</v>
      </c>
      <c r="M57" s="75">
        <v>5355</v>
      </c>
      <c r="N57" s="75">
        <v>165906</v>
      </c>
      <c r="O57" s="75">
        <v>165906</v>
      </c>
      <c r="P57" s="75">
        <v>0</v>
      </c>
      <c r="Q57" s="75">
        <v>172266</v>
      </c>
      <c r="R57" s="75">
        <v>171653</v>
      </c>
      <c r="S57" s="75">
        <v>613</v>
      </c>
      <c r="T57" s="75">
        <v>154266</v>
      </c>
      <c r="U57" s="75">
        <v>154266</v>
      </c>
      <c r="V57" s="75">
        <v>0</v>
      </c>
      <c r="W57" s="75">
        <v>200488</v>
      </c>
      <c r="X57" s="75">
        <v>199149</v>
      </c>
      <c r="Y57" s="75">
        <v>1339</v>
      </c>
    </row>
    <row r="58" spans="1:25" ht="17.25" customHeight="1">
      <c r="A58" s="40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7.25" customHeight="1">
      <c r="A59" s="224" t="s">
        <v>559</v>
      </c>
      <c r="B59" s="75">
        <v>197756</v>
      </c>
      <c r="C59" s="75">
        <v>196923</v>
      </c>
      <c r="D59" s="75">
        <v>833</v>
      </c>
      <c r="E59" s="75">
        <v>168213</v>
      </c>
      <c r="F59" s="75">
        <v>168071</v>
      </c>
      <c r="G59" s="75">
        <v>142</v>
      </c>
      <c r="H59" s="75">
        <v>177773</v>
      </c>
      <c r="I59" s="75">
        <v>177147</v>
      </c>
      <c r="J59" s="75">
        <v>626</v>
      </c>
      <c r="K59" s="75">
        <v>186108</v>
      </c>
      <c r="L59" s="75">
        <v>185930</v>
      </c>
      <c r="M59" s="75">
        <v>178</v>
      </c>
      <c r="N59" s="75">
        <v>153636</v>
      </c>
      <c r="O59" s="75">
        <v>153636</v>
      </c>
      <c r="P59" s="75">
        <v>0</v>
      </c>
      <c r="Q59" s="75">
        <v>172602</v>
      </c>
      <c r="R59" s="75">
        <v>172350</v>
      </c>
      <c r="S59" s="75">
        <v>252</v>
      </c>
      <c r="T59" s="75">
        <v>146396</v>
      </c>
      <c r="U59" s="75">
        <v>145801</v>
      </c>
      <c r="V59" s="75">
        <v>595</v>
      </c>
      <c r="W59" s="75">
        <v>186524</v>
      </c>
      <c r="X59" s="75">
        <v>186524</v>
      </c>
      <c r="Y59" s="75">
        <v>0</v>
      </c>
    </row>
    <row r="60" spans="1:25" ht="17.25" customHeight="1">
      <c r="A60" s="224" t="s">
        <v>560</v>
      </c>
      <c r="B60" s="75">
        <v>335982</v>
      </c>
      <c r="C60" s="75">
        <v>195243</v>
      </c>
      <c r="D60" s="75">
        <v>140739</v>
      </c>
      <c r="E60" s="75">
        <v>215471</v>
      </c>
      <c r="F60" s="75">
        <v>167199</v>
      </c>
      <c r="G60" s="75">
        <v>48272</v>
      </c>
      <c r="H60" s="75">
        <v>258230</v>
      </c>
      <c r="I60" s="75">
        <v>188332</v>
      </c>
      <c r="J60" s="75">
        <v>69898</v>
      </c>
      <c r="K60" s="75">
        <v>255339</v>
      </c>
      <c r="L60" s="75">
        <v>186148</v>
      </c>
      <c r="M60" s="75">
        <v>69191</v>
      </c>
      <c r="N60" s="75">
        <v>292419</v>
      </c>
      <c r="O60" s="75">
        <v>157050</v>
      </c>
      <c r="P60" s="75">
        <v>135369</v>
      </c>
      <c r="Q60" s="75">
        <v>188861</v>
      </c>
      <c r="R60" s="75">
        <v>167353</v>
      </c>
      <c r="S60" s="75">
        <v>21508</v>
      </c>
      <c r="T60" s="75">
        <v>132894</v>
      </c>
      <c r="U60" s="75">
        <v>132894</v>
      </c>
      <c r="V60" s="75">
        <v>0</v>
      </c>
      <c r="W60" s="75">
        <v>273201</v>
      </c>
      <c r="X60" s="75">
        <v>193158</v>
      </c>
      <c r="Y60" s="75">
        <v>80043</v>
      </c>
    </row>
    <row r="61" spans="1:25" ht="17.25" customHeight="1">
      <c r="A61" s="224" t="s">
        <v>561</v>
      </c>
      <c r="B61" s="75">
        <v>284033</v>
      </c>
      <c r="C61" s="75">
        <v>193106</v>
      </c>
      <c r="D61" s="75">
        <v>90927</v>
      </c>
      <c r="E61" s="75">
        <v>287455</v>
      </c>
      <c r="F61" s="75">
        <v>166454</v>
      </c>
      <c r="G61" s="75">
        <v>121001</v>
      </c>
      <c r="H61" s="75">
        <v>296543</v>
      </c>
      <c r="I61" s="75">
        <v>189245</v>
      </c>
      <c r="J61" s="75">
        <v>107298</v>
      </c>
      <c r="K61" s="75">
        <v>343416</v>
      </c>
      <c r="L61" s="75">
        <v>188677</v>
      </c>
      <c r="M61" s="75">
        <v>154739</v>
      </c>
      <c r="N61" s="75">
        <v>216593</v>
      </c>
      <c r="O61" s="75">
        <v>167406</v>
      </c>
      <c r="P61" s="75">
        <v>49187</v>
      </c>
      <c r="Q61" s="75">
        <v>308899</v>
      </c>
      <c r="R61" s="75">
        <v>169164</v>
      </c>
      <c r="S61" s="75">
        <v>139735</v>
      </c>
      <c r="T61" s="75">
        <v>232492</v>
      </c>
      <c r="U61" s="75">
        <v>148163</v>
      </c>
      <c r="V61" s="75">
        <v>84329</v>
      </c>
      <c r="W61" s="75">
        <v>279915</v>
      </c>
      <c r="X61" s="75">
        <v>189929</v>
      </c>
      <c r="Y61" s="75">
        <v>89986</v>
      </c>
    </row>
    <row r="62" spans="1:25" ht="17.25" customHeight="1">
      <c r="A62" s="224" t="s">
        <v>562</v>
      </c>
      <c r="B62" s="75">
        <v>197616</v>
      </c>
      <c r="C62" s="75">
        <v>193015</v>
      </c>
      <c r="D62" s="75">
        <v>4601</v>
      </c>
      <c r="E62" s="75">
        <v>174467</v>
      </c>
      <c r="F62" s="75">
        <v>166709</v>
      </c>
      <c r="G62" s="75">
        <v>7758</v>
      </c>
      <c r="H62" s="75">
        <v>193967</v>
      </c>
      <c r="I62" s="75">
        <v>178255</v>
      </c>
      <c r="J62" s="75">
        <v>15712</v>
      </c>
      <c r="K62" s="75">
        <v>188244</v>
      </c>
      <c r="L62" s="75">
        <v>183382</v>
      </c>
      <c r="M62" s="75">
        <v>4862</v>
      </c>
      <c r="N62" s="75">
        <v>156581</v>
      </c>
      <c r="O62" s="75">
        <v>156581</v>
      </c>
      <c r="P62" s="75">
        <v>0</v>
      </c>
      <c r="Q62" s="75">
        <v>177847</v>
      </c>
      <c r="R62" s="75">
        <v>159917</v>
      </c>
      <c r="S62" s="75">
        <v>17930</v>
      </c>
      <c r="T62" s="75">
        <v>140163</v>
      </c>
      <c r="U62" s="75">
        <v>140163</v>
      </c>
      <c r="V62" s="75">
        <v>0</v>
      </c>
      <c r="W62" s="75">
        <v>187318</v>
      </c>
      <c r="X62" s="75">
        <v>186958</v>
      </c>
      <c r="Y62" s="75">
        <v>360</v>
      </c>
    </row>
    <row r="63" spans="1:25" ht="17.25" customHeight="1">
      <c r="A63" s="40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7.25" customHeight="1">
      <c r="A64" s="224" t="s">
        <v>563</v>
      </c>
      <c r="B64" s="75">
        <v>195613</v>
      </c>
      <c r="C64" s="75">
        <v>193715</v>
      </c>
      <c r="D64" s="75">
        <v>1898</v>
      </c>
      <c r="E64" s="75">
        <v>170440</v>
      </c>
      <c r="F64" s="75">
        <v>166823</v>
      </c>
      <c r="G64" s="75">
        <v>3617</v>
      </c>
      <c r="H64" s="75">
        <v>188170</v>
      </c>
      <c r="I64" s="75">
        <v>188170</v>
      </c>
      <c r="J64" s="75">
        <v>0</v>
      </c>
      <c r="K64" s="75">
        <v>189513</v>
      </c>
      <c r="L64" s="75">
        <v>188474</v>
      </c>
      <c r="M64" s="75">
        <v>1039</v>
      </c>
      <c r="N64" s="75">
        <v>161349</v>
      </c>
      <c r="O64" s="75">
        <v>161349</v>
      </c>
      <c r="P64" s="75">
        <v>0</v>
      </c>
      <c r="Q64" s="75">
        <v>163822</v>
      </c>
      <c r="R64" s="75">
        <v>163822</v>
      </c>
      <c r="S64" s="75">
        <v>0</v>
      </c>
      <c r="T64" s="75">
        <v>157328</v>
      </c>
      <c r="U64" s="75">
        <v>157328</v>
      </c>
      <c r="V64" s="75">
        <v>0</v>
      </c>
      <c r="W64" s="75">
        <v>185021</v>
      </c>
      <c r="X64" s="75">
        <v>185021</v>
      </c>
      <c r="Y64" s="75">
        <v>0</v>
      </c>
    </row>
    <row r="65" spans="1:25" ht="17.25" customHeight="1">
      <c r="A65" s="224" t="s">
        <v>564</v>
      </c>
      <c r="B65" s="75">
        <v>196974</v>
      </c>
      <c r="C65" s="75">
        <v>194244</v>
      </c>
      <c r="D65" s="75">
        <v>2730</v>
      </c>
      <c r="E65" s="75">
        <v>173217</v>
      </c>
      <c r="F65" s="75">
        <v>168477</v>
      </c>
      <c r="G65" s="75">
        <v>4740</v>
      </c>
      <c r="H65" s="75">
        <v>216414</v>
      </c>
      <c r="I65" s="75">
        <v>192013</v>
      </c>
      <c r="J65" s="75">
        <v>24401</v>
      </c>
      <c r="K65" s="75">
        <v>192892</v>
      </c>
      <c r="L65" s="75">
        <v>190104</v>
      </c>
      <c r="M65" s="75">
        <v>2788</v>
      </c>
      <c r="N65" s="75">
        <v>165807</v>
      </c>
      <c r="O65" s="75">
        <v>165807</v>
      </c>
      <c r="P65" s="75">
        <v>0</v>
      </c>
      <c r="Q65" s="75">
        <v>170749</v>
      </c>
      <c r="R65" s="75">
        <v>170749</v>
      </c>
      <c r="S65" s="75">
        <v>0</v>
      </c>
      <c r="T65" s="75">
        <v>146701</v>
      </c>
      <c r="U65" s="75">
        <v>146701</v>
      </c>
      <c r="V65" s="75">
        <v>0</v>
      </c>
      <c r="W65" s="75">
        <v>186310</v>
      </c>
      <c r="X65" s="75">
        <v>186310</v>
      </c>
      <c r="Y65" s="75">
        <v>0</v>
      </c>
    </row>
    <row r="66" spans="1:25" ht="17.25" customHeight="1">
      <c r="A66" s="224" t="s">
        <v>565</v>
      </c>
      <c r="B66" s="75">
        <v>204093</v>
      </c>
      <c r="C66" s="75">
        <v>196362</v>
      </c>
      <c r="D66" s="75">
        <v>7731</v>
      </c>
      <c r="E66" s="75">
        <v>181312</v>
      </c>
      <c r="F66" s="75">
        <v>169340</v>
      </c>
      <c r="G66" s="75">
        <v>11972</v>
      </c>
      <c r="H66" s="75">
        <v>199886</v>
      </c>
      <c r="I66" s="75">
        <v>194543</v>
      </c>
      <c r="J66" s="75">
        <v>5343</v>
      </c>
      <c r="K66" s="75">
        <v>223048</v>
      </c>
      <c r="L66" s="75">
        <v>190952</v>
      </c>
      <c r="M66" s="75">
        <v>32096</v>
      </c>
      <c r="N66" s="75">
        <v>160942</v>
      </c>
      <c r="O66" s="75">
        <v>160942</v>
      </c>
      <c r="P66" s="75">
        <v>0</v>
      </c>
      <c r="Q66" s="75">
        <v>175581</v>
      </c>
      <c r="R66" s="75">
        <v>175581</v>
      </c>
      <c r="S66" s="75">
        <v>0</v>
      </c>
      <c r="T66" s="75">
        <v>184705</v>
      </c>
      <c r="U66" s="75">
        <v>144958</v>
      </c>
      <c r="V66" s="75">
        <v>39747</v>
      </c>
      <c r="W66" s="75">
        <v>191164</v>
      </c>
      <c r="X66" s="75">
        <v>191164</v>
      </c>
      <c r="Y66" s="75">
        <v>0</v>
      </c>
    </row>
    <row r="67" spans="1:25" ht="17.25" customHeight="1">
      <c r="A67" s="225" t="s">
        <v>566</v>
      </c>
      <c r="B67" s="164">
        <v>469762</v>
      </c>
      <c r="C67" s="164">
        <v>203013</v>
      </c>
      <c r="D67" s="164">
        <v>266749</v>
      </c>
      <c r="E67" s="164">
        <v>342010</v>
      </c>
      <c r="F67" s="164">
        <v>171217</v>
      </c>
      <c r="G67" s="164">
        <v>170793</v>
      </c>
      <c r="H67" s="164">
        <v>369474</v>
      </c>
      <c r="I67" s="164">
        <v>191307</v>
      </c>
      <c r="J67" s="164">
        <v>178167</v>
      </c>
      <c r="K67" s="164">
        <v>387771</v>
      </c>
      <c r="L67" s="164">
        <v>193417</v>
      </c>
      <c r="M67" s="164">
        <v>194354</v>
      </c>
      <c r="N67" s="164">
        <v>336614</v>
      </c>
      <c r="O67" s="164">
        <v>165455</v>
      </c>
      <c r="P67" s="164">
        <v>171159</v>
      </c>
      <c r="Q67" s="164">
        <v>315607</v>
      </c>
      <c r="R67" s="164">
        <v>176913</v>
      </c>
      <c r="S67" s="164">
        <v>138694</v>
      </c>
      <c r="T67" s="164">
        <v>233471</v>
      </c>
      <c r="U67" s="164">
        <v>153640</v>
      </c>
      <c r="V67" s="164">
        <v>79831</v>
      </c>
      <c r="W67" s="164">
        <v>363408</v>
      </c>
      <c r="X67" s="164">
        <v>195111</v>
      </c>
      <c r="Y67" s="164">
        <v>168297</v>
      </c>
    </row>
    <row r="68" spans="1:25" ht="15" customHeight="1">
      <c r="A68" s="5" t="s">
        <v>345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4.25">
      <c r="A69" s="5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4.25">
      <c r="A70" s="5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4.25">
      <c r="A71" s="5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14.25">
      <c r="A72" s="5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4.25">
      <c r="A73" s="5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4.25">
      <c r="A74" s="5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4.25">
      <c r="A75" s="5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4.25">
      <c r="A76" s="5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14.25">
      <c r="A77" s="5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4.25">
      <c r="A78" s="5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4.25">
      <c r="A79" s="5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4.25">
      <c r="A80" s="5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</sheetData>
  <sheetProtection/>
  <mergeCells count="35">
    <mergeCell ref="S7:S8"/>
    <mergeCell ref="T7:T8"/>
    <mergeCell ref="Y7:Y8"/>
    <mergeCell ref="U7:U8"/>
    <mergeCell ref="V7:V8"/>
    <mergeCell ref="W7:W8"/>
    <mergeCell ref="X7:X8"/>
    <mergeCell ref="A7:A8"/>
    <mergeCell ref="B7:B8"/>
    <mergeCell ref="C7:C8"/>
    <mergeCell ref="D7:D8"/>
    <mergeCell ref="M7:M8"/>
    <mergeCell ref="N7:N8"/>
    <mergeCell ref="E7:E8"/>
    <mergeCell ref="F7:F8"/>
    <mergeCell ref="A3:Y3"/>
    <mergeCell ref="B5:D6"/>
    <mergeCell ref="E5:G6"/>
    <mergeCell ref="H5:J6"/>
    <mergeCell ref="K5:Y5"/>
    <mergeCell ref="K6:M6"/>
    <mergeCell ref="N6:P6"/>
    <mergeCell ref="Q6:S6"/>
    <mergeCell ref="T6:V6"/>
    <mergeCell ref="W6:Y6"/>
    <mergeCell ref="R7:R8"/>
    <mergeCell ref="G7:G8"/>
    <mergeCell ref="H7:H8"/>
    <mergeCell ref="I7:I8"/>
    <mergeCell ref="J7:J8"/>
    <mergeCell ref="K7:K8"/>
    <mergeCell ref="L7:L8"/>
    <mergeCell ref="O7:O8"/>
    <mergeCell ref="P7:P8"/>
    <mergeCell ref="Q7:Q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3" r:id="rId2"/>
  <headerFooter alignWithMargins="0">
    <oddHeader>&amp;R&amp;F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5"/>
  <sheetViews>
    <sheetView zoomScale="70" zoomScaleNormal="70" zoomScalePageLayoutView="0" workbookViewId="0" topLeftCell="H1">
      <selection activeCell="Y1" sqref="Y1"/>
    </sheetView>
  </sheetViews>
  <sheetFormatPr defaultColWidth="10.59765625" defaultRowHeight="15"/>
  <cols>
    <col min="1" max="1" width="15.09765625" style="4" customWidth="1"/>
    <col min="2" max="25" width="9.8984375" style="4" customWidth="1"/>
    <col min="26" max="16384" width="10.59765625" style="4" customWidth="1"/>
  </cols>
  <sheetData>
    <row r="1" spans="1:25" s="2" customFormat="1" ht="19.5" customHeight="1">
      <c r="A1" s="1" t="s">
        <v>380</v>
      </c>
      <c r="Y1" s="3" t="s">
        <v>381</v>
      </c>
    </row>
    <row r="2" spans="1:25" s="2" customFormat="1" ht="19.5" customHeight="1">
      <c r="A2" s="1"/>
      <c r="Y2" s="3"/>
    </row>
    <row r="3" spans="1:25" ht="19.5" customHeight="1">
      <c r="A3" s="328" t="s">
        <v>382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</row>
    <row r="4" spans="1:25" ht="18" customHeight="1" thickBot="1">
      <c r="A4" s="4" t="s">
        <v>359</v>
      </c>
      <c r="Y4" s="119" t="s">
        <v>383</v>
      </c>
    </row>
    <row r="5" spans="1:25" ht="17.25" customHeight="1">
      <c r="A5" s="160" t="s">
        <v>361</v>
      </c>
      <c r="B5" s="341" t="s">
        <v>384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3"/>
      <c r="Q5" s="335" t="s">
        <v>385</v>
      </c>
      <c r="R5" s="336"/>
      <c r="S5" s="337"/>
      <c r="T5" s="335" t="s">
        <v>386</v>
      </c>
      <c r="U5" s="336"/>
      <c r="V5" s="337"/>
      <c r="W5" s="335" t="s">
        <v>387</v>
      </c>
      <c r="X5" s="336"/>
      <c r="Y5" s="336"/>
    </row>
    <row r="6" spans="1:25" ht="17.25" customHeight="1">
      <c r="A6" s="49"/>
      <c r="B6" s="344" t="s">
        <v>388</v>
      </c>
      <c r="C6" s="345"/>
      <c r="D6" s="346"/>
      <c r="E6" s="344" t="s">
        <v>389</v>
      </c>
      <c r="F6" s="345"/>
      <c r="G6" s="346"/>
      <c r="H6" s="344" t="s">
        <v>390</v>
      </c>
      <c r="I6" s="345"/>
      <c r="J6" s="346"/>
      <c r="K6" s="344" t="s">
        <v>391</v>
      </c>
      <c r="L6" s="345"/>
      <c r="M6" s="346"/>
      <c r="N6" s="344" t="s">
        <v>392</v>
      </c>
      <c r="O6" s="345"/>
      <c r="P6" s="346"/>
      <c r="Q6" s="338"/>
      <c r="R6" s="339"/>
      <c r="S6" s="340"/>
      <c r="T6" s="338"/>
      <c r="U6" s="339"/>
      <c r="V6" s="340"/>
      <c r="W6" s="338"/>
      <c r="X6" s="339"/>
      <c r="Y6" s="339"/>
    </row>
    <row r="7" spans="1:36" ht="17.25" customHeight="1">
      <c r="A7" s="470" t="s">
        <v>393</v>
      </c>
      <c r="B7" s="467" t="s">
        <v>394</v>
      </c>
      <c r="C7" s="410" t="s">
        <v>367</v>
      </c>
      <c r="D7" s="410" t="s">
        <v>368</v>
      </c>
      <c r="E7" s="467" t="s">
        <v>394</v>
      </c>
      <c r="F7" s="410" t="s">
        <v>367</v>
      </c>
      <c r="G7" s="410" t="s">
        <v>368</v>
      </c>
      <c r="H7" s="467" t="s">
        <v>394</v>
      </c>
      <c r="I7" s="410" t="s">
        <v>367</v>
      </c>
      <c r="J7" s="410" t="s">
        <v>368</v>
      </c>
      <c r="K7" s="467" t="s">
        <v>394</v>
      </c>
      <c r="L7" s="410" t="s">
        <v>367</v>
      </c>
      <c r="M7" s="410" t="s">
        <v>368</v>
      </c>
      <c r="N7" s="467" t="s">
        <v>394</v>
      </c>
      <c r="O7" s="410" t="s">
        <v>367</v>
      </c>
      <c r="P7" s="410" t="s">
        <v>368</v>
      </c>
      <c r="Q7" s="467" t="s">
        <v>394</v>
      </c>
      <c r="R7" s="410" t="s">
        <v>367</v>
      </c>
      <c r="S7" s="410" t="s">
        <v>368</v>
      </c>
      <c r="T7" s="467" t="s">
        <v>394</v>
      </c>
      <c r="U7" s="410" t="s">
        <v>367</v>
      </c>
      <c r="V7" s="410" t="s">
        <v>368</v>
      </c>
      <c r="W7" s="467" t="s">
        <v>394</v>
      </c>
      <c r="X7" s="410" t="s">
        <v>367</v>
      </c>
      <c r="Y7" s="407" t="s">
        <v>368</v>
      </c>
      <c r="Z7" s="10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7.25" customHeight="1">
      <c r="A8" s="471"/>
      <c r="B8" s="388"/>
      <c r="C8" s="406"/>
      <c r="D8" s="406"/>
      <c r="E8" s="388"/>
      <c r="F8" s="406"/>
      <c r="G8" s="406"/>
      <c r="H8" s="388"/>
      <c r="I8" s="406"/>
      <c r="J8" s="406"/>
      <c r="K8" s="388"/>
      <c r="L8" s="406"/>
      <c r="M8" s="406"/>
      <c r="N8" s="388"/>
      <c r="O8" s="406"/>
      <c r="P8" s="406"/>
      <c r="Q8" s="388"/>
      <c r="R8" s="406"/>
      <c r="S8" s="406"/>
      <c r="T8" s="388"/>
      <c r="U8" s="406"/>
      <c r="V8" s="406"/>
      <c r="W8" s="388"/>
      <c r="X8" s="406"/>
      <c r="Y8" s="338"/>
      <c r="Z8" s="10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2" ht="17.25" customHeight="1">
      <c r="A9" s="26" t="s">
        <v>369</v>
      </c>
      <c r="B9" s="165"/>
    </row>
    <row r="10" spans="1:25" ht="17.25" customHeight="1">
      <c r="A10" s="40" t="s">
        <v>554</v>
      </c>
      <c r="B10" s="54">
        <v>312520</v>
      </c>
      <c r="C10" s="54">
        <v>261014</v>
      </c>
      <c r="D10" s="54">
        <v>51506</v>
      </c>
      <c r="E10" s="54">
        <v>341821</v>
      </c>
      <c r="F10" s="54">
        <v>282422</v>
      </c>
      <c r="G10" s="54">
        <v>59399</v>
      </c>
      <c r="H10" s="54">
        <v>428589</v>
      </c>
      <c r="I10" s="54">
        <v>340605</v>
      </c>
      <c r="J10" s="54">
        <v>87984</v>
      </c>
      <c r="K10" s="54">
        <v>383087</v>
      </c>
      <c r="L10" s="54">
        <v>300292</v>
      </c>
      <c r="M10" s="54">
        <v>82795</v>
      </c>
      <c r="N10" s="54">
        <v>364033</v>
      </c>
      <c r="O10" s="54">
        <v>293653</v>
      </c>
      <c r="P10" s="54">
        <v>70380</v>
      </c>
      <c r="Q10" s="142" t="s">
        <v>552</v>
      </c>
      <c r="R10" s="142" t="s">
        <v>552</v>
      </c>
      <c r="S10" s="142" t="s">
        <v>552</v>
      </c>
      <c r="T10" s="54">
        <v>360091</v>
      </c>
      <c r="U10" s="54">
        <v>294156</v>
      </c>
      <c r="V10" s="54">
        <v>65935</v>
      </c>
      <c r="W10" s="54">
        <v>283791</v>
      </c>
      <c r="X10" s="54">
        <v>235485</v>
      </c>
      <c r="Y10" s="54">
        <v>48306</v>
      </c>
    </row>
    <row r="11" spans="1:25" ht="17.25" customHeight="1">
      <c r="A11" s="77">
        <v>15</v>
      </c>
      <c r="B11" s="54">
        <v>303298</v>
      </c>
      <c r="C11" s="54">
        <v>250683</v>
      </c>
      <c r="D11" s="54">
        <v>52615</v>
      </c>
      <c r="E11" s="54">
        <v>353472</v>
      </c>
      <c r="F11" s="54">
        <v>295239</v>
      </c>
      <c r="G11" s="54">
        <v>58233</v>
      </c>
      <c r="H11" s="54">
        <v>451821</v>
      </c>
      <c r="I11" s="54">
        <v>346185</v>
      </c>
      <c r="J11" s="54">
        <v>105636</v>
      </c>
      <c r="K11" s="54">
        <v>384728</v>
      </c>
      <c r="L11" s="54">
        <v>302577</v>
      </c>
      <c r="M11" s="54">
        <v>82151</v>
      </c>
      <c r="N11" s="54">
        <v>370643</v>
      </c>
      <c r="O11" s="54">
        <v>296858</v>
      </c>
      <c r="P11" s="54">
        <v>73785</v>
      </c>
      <c r="Q11" s="142" t="s">
        <v>552</v>
      </c>
      <c r="R11" s="142" t="s">
        <v>552</v>
      </c>
      <c r="S11" s="142" t="s">
        <v>552</v>
      </c>
      <c r="T11" s="54">
        <v>354301</v>
      </c>
      <c r="U11" s="54">
        <v>286765</v>
      </c>
      <c r="V11" s="54">
        <v>67536</v>
      </c>
      <c r="W11" s="54">
        <v>263389</v>
      </c>
      <c r="X11" s="54">
        <v>220648</v>
      </c>
      <c r="Y11" s="54">
        <v>42741</v>
      </c>
    </row>
    <row r="12" spans="1:25" s="196" customFormat="1" ht="17.25" customHeight="1">
      <c r="A12" s="194">
        <v>16</v>
      </c>
      <c r="B12" s="223">
        <v>332288</v>
      </c>
      <c r="C12" s="223">
        <v>283614</v>
      </c>
      <c r="D12" s="223">
        <v>48674</v>
      </c>
      <c r="E12" s="223">
        <v>344778</v>
      </c>
      <c r="F12" s="223">
        <v>297805</v>
      </c>
      <c r="G12" s="223">
        <v>46973</v>
      </c>
      <c r="H12" s="223">
        <v>437586</v>
      </c>
      <c r="I12" s="223">
        <v>351091</v>
      </c>
      <c r="J12" s="223">
        <v>86495</v>
      </c>
      <c r="K12" s="223">
        <v>392130</v>
      </c>
      <c r="L12" s="223">
        <v>303858</v>
      </c>
      <c r="M12" s="223">
        <v>88272</v>
      </c>
      <c r="N12" s="223">
        <v>371504</v>
      </c>
      <c r="O12" s="223">
        <v>299898</v>
      </c>
      <c r="P12" s="223">
        <v>71606</v>
      </c>
      <c r="Q12" s="223">
        <v>566355</v>
      </c>
      <c r="R12" s="223">
        <v>426805</v>
      </c>
      <c r="S12" s="223">
        <v>139550</v>
      </c>
      <c r="T12" s="223">
        <v>357609</v>
      </c>
      <c r="U12" s="223">
        <v>290673</v>
      </c>
      <c r="V12" s="223">
        <v>66936</v>
      </c>
      <c r="W12" s="223">
        <v>258599</v>
      </c>
      <c r="X12" s="223">
        <v>216873</v>
      </c>
      <c r="Y12" s="223">
        <v>41726</v>
      </c>
    </row>
    <row r="13" spans="1:25" ht="17.25" customHeight="1">
      <c r="A13" s="21"/>
      <c r="B13" s="127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75"/>
      <c r="R13" s="75"/>
      <c r="S13" s="75"/>
      <c r="T13" s="36"/>
      <c r="U13" s="36"/>
      <c r="V13" s="36"/>
      <c r="W13" s="36"/>
      <c r="X13" s="36"/>
      <c r="Y13" s="36"/>
    </row>
    <row r="14" spans="1:25" ht="17.25" customHeight="1">
      <c r="A14" s="35" t="s">
        <v>555</v>
      </c>
      <c r="B14" s="161">
        <v>275477</v>
      </c>
      <c r="C14" s="54">
        <v>275477</v>
      </c>
      <c r="D14" s="54">
        <v>0</v>
      </c>
      <c r="E14" s="54">
        <v>306175</v>
      </c>
      <c r="F14" s="54">
        <v>303822</v>
      </c>
      <c r="G14" s="54">
        <v>2353</v>
      </c>
      <c r="H14" s="54">
        <v>424439</v>
      </c>
      <c r="I14" s="54">
        <v>353288</v>
      </c>
      <c r="J14" s="54">
        <v>71151</v>
      </c>
      <c r="K14" s="54">
        <v>370445</v>
      </c>
      <c r="L14" s="54">
        <v>297877</v>
      </c>
      <c r="M14" s="54">
        <v>72568</v>
      </c>
      <c r="N14" s="54">
        <v>330666</v>
      </c>
      <c r="O14" s="54">
        <v>291514</v>
      </c>
      <c r="P14" s="54">
        <v>39152</v>
      </c>
      <c r="Q14" s="54">
        <v>417776</v>
      </c>
      <c r="R14" s="54">
        <v>417776</v>
      </c>
      <c r="S14" s="54">
        <v>0</v>
      </c>
      <c r="T14" s="54">
        <v>299079</v>
      </c>
      <c r="U14" s="54">
        <v>293369</v>
      </c>
      <c r="V14" s="54">
        <v>5710</v>
      </c>
      <c r="W14" s="54">
        <v>220848</v>
      </c>
      <c r="X14" s="54">
        <v>216625</v>
      </c>
      <c r="Y14" s="54">
        <v>4223</v>
      </c>
    </row>
    <row r="15" spans="1:25" ht="17.25" customHeight="1">
      <c r="A15" s="224" t="s">
        <v>556</v>
      </c>
      <c r="B15" s="161">
        <v>283198</v>
      </c>
      <c r="C15" s="54">
        <v>283198</v>
      </c>
      <c r="D15" s="54">
        <v>0</v>
      </c>
      <c r="E15" s="54">
        <v>296090</v>
      </c>
      <c r="F15" s="54">
        <v>295803</v>
      </c>
      <c r="G15" s="54">
        <v>287</v>
      </c>
      <c r="H15" s="54">
        <v>357335</v>
      </c>
      <c r="I15" s="54">
        <v>357335</v>
      </c>
      <c r="J15" s="54">
        <v>0</v>
      </c>
      <c r="K15" s="54">
        <v>300398</v>
      </c>
      <c r="L15" s="54">
        <v>300393</v>
      </c>
      <c r="M15" s="54">
        <v>5</v>
      </c>
      <c r="N15" s="54">
        <v>295839</v>
      </c>
      <c r="O15" s="54">
        <v>295801</v>
      </c>
      <c r="P15" s="54">
        <v>38</v>
      </c>
      <c r="Q15" s="54">
        <v>425830</v>
      </c>
      <c r="R15" s="54">
        <v>425830</v>
      </c>
      <c r="S15" s="54">
        <v>0</v>
      </c>
      <c r="T15" s="54">
        <v>289630</v>
      </c>
      <c r="U15" s="54">
        <v>287773</v>
      </c>
      <c r="V15" s="54">
        <v>1857</v>
      </c>
      <c r="W15" s="54">
        <v>220412</v>
      </c>
      <c r="X15" s="54">
        <v>220412</v>
      </c>
      <c r="Y15" s="54">
        <v>0</v>
      </c>
    </row>
    <row r="16" spans="1:25" ht="17.25" customHeight="1">
      <c r="A16" s="224" t="s">
        <v>557</v>
      </c>
      <c r="B16" s="161">
        <v>283814</v>
      </c>
      <c r="C16" s="54">
        <v>283814</v>
      </c>
      <c r="D16" s="54">
        <v>0</v>
      </c>
      <c r="E16" s="54">
        <v>297279</v>
      </c>
      <c r="F16" s="54">
        <v>297279</v>
      </c>
      <c r="G16" s="54">
        <v>0</v>
      </c>
      <c r="H16" s="54">
        <v>362415</v>
      </c>
      <c r="I16" s="54">
        <v>362415</v>
      </c>
      <c r="J16" s="54">
        <v>0</v>
      </c>
      <c r="K16" s="54">
        <v>320275</v>
      </c>
      <c r="L16" s="54">
        <v>302719</v>
      </c>
      <c r="M16" s="54">
        <v>17556</v>
      </c>
      <c r="N16" s="54">
        <v>307495</v>
      </c>
      <c r="O16" s="54">
        <v>300111</v>
      </c>
      <c r="P16" s="54">
        <v>7384</v>
      </c>
      <c r="Q16" s="54">
        <v>418040</v>
      </c>
      <c r="R16" s="54">
        <v>418040</v>
      </c>
      <c r="S16" s="54">
        <v>0</v>
      </c>
      <c r="T16" s="54">
        <v>286504</v>
      </c>
      <c r="U16" s="54">
        <v>286323</v>
      </c>
      <c r="V16" s="54">
        <v>181</v>
      </c>
      <c r="W16" s="54">
        <v>220652</v>
      </c>
      <c r="X16" s="54">
        <v>220652</v>
      </c>
      <c r="Y16" s="54">
        <v>0</v>
      </c>
    </row>
    <row r="17" spans="1:25" ht="17.25" customHeight="1">
      <c r="A17" s="224" t="s">
        <v>558</v>
      </c>
      <c r="B17" s="161">
        <v>284865</v>
      </c>
      <c r="C17" s="54">
        <v>284865</v>
      </c>
      <c r="D17" s="54">
        <v>0</v>
      </c>
      <c r="E17" s="54">
        <v>299770</v>
      </c>
      <c r="F17" s="54">
        <v>299770</v>
      </c>
      <c r="G17" s="54">
        <v>0</v>
      </c>
      <c r="H17" s="54">
        <v>354183</v>
      </c>
      <c r="I17" s="54">
        <v>354183</v>
      </c>
      <c r="J17" s="54">
        <v>0</v>
      </c>
      <c r="K17" s="54">
        <v>307299</v>
      </c>
      <c r="L17" s="54">
        <v>307282</v>
      </c>
      <c r="M17" s="54">
        <v>17</v>
      </c>
      <c r="N17" s="54">
        <v>302197</v>
      </c>
      <c r="O17" s="54">
        <v>299239</v>
      </c>
      <c r="P17" s="54">
        <v>2958</v>
      </c>
      <c r="Q17" s="54">
        <v>419178</v>
      </c>
      <c r="R17" s="54">
        <v>419178</v>
      </c>
      <c r="S17" s="54">
        <v>0</v>
      </c>
      <c r="T17" s="54">
        <v>323029</v>
      </c>
      <c r="U17" s="54">
        <v>304988</v>
      </c>
      <c r="V17" s="54">
        <v>18041</v>
      </c>
      <c r="W17" s="54">
        <v>227719</v>
      </c>
      <c r="X17" s="54">
        <v>216947</v>
      </c>
      <c r="Y17" s="54">
        <v>10772</v>
      </c>
    </row>
    <row r="18" spans="1:25" ht="17.25" customHeight="1">
      <c r="A18" s="40"/>
      <c r="B18" s="16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17.25" customHeight="1">
      <c r="A19" s="224" t="s">
        <v>559</v>
      </c>
      <c r="B19" s="161">
        <v>287866</v>
      </c>
      <c r="C19" s="54">
        <v>287866</v>
      </c>
      <c r="D19" s="54">
        <v>0</v>
      </c>
      <c r="E19" s="54">
        <v>321040</v>
      </c>
      <c r="F19" s="54">
        <v>320750</v>
      </c>
      <c r="G19" s="54">
        <v>290</v>
      </c>
      <c r="H19" s="54">
        <v>351493</v>
      </c>
      <c r="I19" s="54">
        <v>351493</v>
      </c>
      <c r="J19" s="54">
        <v>0</v>
      </c>
      <c r="K19" s="54">
        <v>300760</v>
      </c>
      <c r="L19" s="54">
        <v>300548</v>
      </c>
      <c r="M19" s="54">
        <v>212</v>
      </c>
      <c r="N19" s="54">
        <v>295433</v>
      </c>
      <c r="O19" s="54">
        <v>295282</v>
      </c>
      <c r="P19" s="54">
        <v>151</v>
      </c>
      <c r="Q19" s="54">
        <v>426303</v>
      </c>
      <c r="R19" s="54">
        <v>420205</v>
      </c>
      <c r="S19" s="54">
        <v>6098</v>
      </c>
      <c r="T19" s="54">
        <v>290401</v>
      </c>
      <c r="U19" s="54">
        <v>289568</v>
      </c>
      <c r="V19" s="54">
        <v>833</v>
      </c>
      <c r="W19" s="54">
        <v>212995</v>
      </c>
      <c r="X19" s="54">
        <v>212797</v>
      </c>
      <c r="Y19" s="54">
        <v>198</v>
      </c>
    </row>
    <row r="20" spans="1:25" ht="17.25" customHeight="1">
      <c r="A20" s="224" t="s">
        <v>560</v>
      </c>
      <c r="B20" s="161">
        <v>286840</v>
      </c>
      <c r="C20" s="54">
        <v>286840</v>
      </c>
      <c r="D20" s="54">
        <v>0</v>
      </c>
      <c r="E20" s="54">
        <v>286618</v>
      </c>
      <c r="F20" s="54">
        <v>286618</v>
      </c>
      <c r="G20" s="54">
        <v>0</v>
      </c>
      <c r="H20" s="54">
        <v>546963</v>
      </c>
      <c r="I20" s="54">
        <v>350704</v>
      </c>
      <c r="J20" s="54">
        <v>196259</v>
      </c>
      <c r="K20" s="54">
        <v>527880</v>
      </c>
      <c r="L20" s="54">
        <v>302448</v>
      </c>
      <c r="M20" s="54">
        <v>225432</v>
      </c>
      <c r="N20" s="54">
        <v>448388</v>
      </c>
      <c r="O20" s="54">
        <v>294736</v>
      </c>
      <c r="P20" s="54">
        <v>153652</v>
      </c>
      <c r="Q20" s="54">
        <v>1238356</v>
      </c>
      <c r="R20" s="54">
        <v>421563</v>
      </c>
      <c r="S20" s="54">
        <v>816793</v>
      </c>
      <c r="T20" s="54">
        <v>534375</v>
      </c>
      <c r="U20" s="54">
        <v>288472</v>
      </c>
      <c r="V20" s="54">
        <v>245903</v>
      </c>
      <c r="W20" s="54">
        <v>247098</v>
      </c>
      <c r="X20" s="54">
        <v>216034</v>
      </c>
      <c r="Y20" s="54">
        <v>31064</v>
      </c>
    </row>
    <row r="21" spans="1:25" ht="17.25" customHeight="1">
      <c r="A21" s="224" t="s">
        <v>561</v>
      </c>
      <c r="B21" s="161">
        <v>483710</v>
      </c>
      <c r="C21" s="54">
        <v>285649</v>
      </c>
      <c r="D21" s="54">
        <v>198061</v>
      </c>
      <c r="E21" s="54">
        <v>607464</v>
      </c>
      <c r="F21" s="54">
        <v>294549</v>
      </c>
      <c r="G21" s="54">
        <v>312915</v>
      </c>
      <c r="H21" s="54">
        <v>629169</v>
      </c>
      <c r="I21" s="54">
        <v>349196</v>
      </c>
      <c r="J21" s="54">
        <v>279973</v>
      </c>
      <c r="K21" s="54">
        <v>572334</v>
      </c>
      <c r="L21" s="54">
        <v>305912</v>
      </c>
      <c r="M21" s="54">
        <v>266422</v>
      </c>
      <c r="N21" s="54">
        <v>535078</v>
      </c>
      <c r="O21" s="54">
        <v>297523</v>
      </c>
      <c r="P21" s="54">
        <v>237555</v>
      </c>
      <c r="Q21" s="54">
        <v>415726</v>
      </c>
      <c r="R21" s="54">
        <v>415726</v>
      </c>
      <c r="S21" s="54">
        <v>0</v>
      </c>
      <c r="T21" s="54">
        <v>414248</v>
      </c>
      <c r="U21" s="54">
        <v>285618</v>
      </c>
      <c r="V21" s="54">
        <v>128630</v>
      </c>
      <c r="W21" s="54">
        <v>381630</v>
      </c>
      <c r="X21" s="54">
        <v>215815</v>
      </c>
      <c r="Y21" s="54">
        <v>165815</v>
      </c>
    </row>
    <row r="22" spans="1:25" ht="17.25" customHeight="1">
      <c r="A22" s="224" t="s">
        <v>562</v>
      </c>
      <c r="B22" s="161">
        <v>381592</v>
      </c>
      <c r="C22" s="54">
        <v>286609</v>
      </c>
      <c r="D22" s="54">
        <v>94983</v>
      </c>
      <c r="E22" s="54">
        <v>292164</v>
      </c>
      <c r="F22" s="54">
        <v>292164</v>
      </c>
      <c r="G22" s="54">
        <v>0</v>
      </c>
      <c r="H22" s="54">
        <v>348338</v>
      </c>
      <c r="I22" s="54">
        <v>348338</v>
      </c>
      <c r="J22" s="54">
        <v>0</v>
      </c>
      <c r="K22" s="54">
        <v>301105</v>
      </c>
      <c r="L22" s="54">
        <v>300073</v>
      </c>
      <c r="M22" s="54">
        <v>1032</v>
      </c>
      <c r="N22" s="54">
        <v>300763</v>
      </c>
      <c r="O22" s="54">
        <v>294275</v>
      </c>
      <c r="P22" s="54">
        <v>6488</v>
      </c>
      <c r="Q22" s="54">
        <v>428401</v>
      </c>
      <c r="R22" s="54">
        <v>428401</v>
      </c>
      <c r="S22" s="54">
        <v>0</v>
      </c>
      <c r="T22" s="54">
        <v>306929</v>
      </c>
      <c r="U22" s="54">
        <v>290172</v>
      </c>
      <c r="V22" s="54">
        <v>16757</v>
      </c>
      <c r="W22" s="54">
        <v>251406</v>
      </c>
      <c r="X22" s="54">
        <v>218343</v>
      </c>
      <c r="Y22" s="54">
        <v>33063</v>
      </c>
    </row>
    <row r="23" spans="1:25" ht="17.25" customHeight="1">
      <c r="A23" s="40"/>
      <c r="B23" s="16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ht="17.25" customHeight="1">
      <c r="A24" s="224" t="s">
        <v>563</v>
      </c>
      <c r="B24" s="161">
        <v>285435</v>
      </c>
      <c r="C24" s="54">
        <v>285435</v>
      </c>
      <c r="D24" s="54">
        <v>0</v>
      </c>
      <c r="E24" s="54">
        <v>297764</v>
      </c>
      <c r="F24" s="54">
        <v>297447</v>
      </c>
      <c r="G24" s="54">
        <v>317</v>
      </c>
      <c r="H24" s="54">
        <v>345567</v>
      </c>
      <c r="I24" s="54">
        <v>345567</v>
      </c>
      <c r="J24" s="54">
        <v>0</v>
      </c>
      <c r="K24" s="54">
        <v>310090</v>
      </c>
      <c r="L24" s="54">
        <v>304151</v>
      </c>
      <c r="M24" s="54">
        <v>5939</v>
      </c>
      <c r="N24" s="54">
        <v>298749</v>
      </c>
      <c r="O24" s="54">
        <v>295856</v>
      </c>
      <c r="P24" s="54">
        <v>2893</v>
      </c>
      <c r="Q24" s="54">
        <v>437568</v>
      </c>
      <c r="R24" s="54">
        <v>437568</v>
      </c>
      <c r="S24" s="54">
        <v>0</v>
      </c>
      <c r="T24" s="54">
        <v>293298</v>
      </c>
      <c r="U24" s="54">
        <v>289818</v>
      </c>
      <c r="V24" s="54">
        <v>3480</v>
      </c>
      <c r="W24" s="54">
        <v>222261</v>
      </c>
      <c r="X24" s="54">
        <v>215852</v>
      </c>
      <c r="Y24" s="54">
        <v>6409</v>
      </c>
    </row>
    <row r="25" spans="1:25" ht="17.25" customHeight="1">
      <c r="A25" s="224" t="s">
        <v>564</v>
      </c>
      <c r="B25" s="161">
        <v>282669</v>
      </c>
      <c r="C25" s="54">
        <v>282669</v>
      </c>
      <c r="D25" s="54">
        <v>0</v>
      </c>
      <c r="E25" s="54">
        <v>295539</v>
      </c>
      <c r="F25" s="54">
        <v>295539</v>
      </c>
      <c r="G25" s="54">
        <v>0</v>
      </c>
      <c r="H25" s="54">
        <v>346436</v>
      </c>
      <c r="I25" s="54">
        <v>346436</v>
      </c>
      <c r="J25" s="54">
        <v>0</v>
      </c>
      <c r="K25" s="54">
        <v>319666</v>
      </c>
      <c r="L25" s="54">
        <v>308717</v>
      </c>
      <c r="M25" s="54">
        <v>10949</v>
      </c>
      <c r="N25" s="54">
        <v>301175</v>
      </c>
      <c r="O25" s="54">
        <v>297975</v>
      </c>
      <c r="P25" s="54">
        <v>3200</v>
      </c>
      <c r="Q25" s="54">
        <v>432679</v>
      </c>
      <c r="R25" s="54">
        <v>432648</v>
      </c>
      <c r="S25" s="54">
        <v>31</v>
      </c>
      <c r="T25" s="54">
        <v>294860</v>
      </c>
      <c r="U25" s="54">
        <v>291424</v>
      </c>
      <c r="V25" s="54">
        <v>3436</v>
      </c>
      <c r="W25" s="54">
        <v>219667</v>
      </c>
      <c r="X25" s="54">
        <v>214502</v>
      </c>
      <c r="Y25" s="54">
        <v>5165</v>
      </c>
    </row>
    <row r="26" spans="1:25" ht="17.25" customHeight="1">
      <c r="A26" s="224" t="s">
        <v>565</v>
      </c>
      <c r="B26" s="161">
        <v>283010</v>
      </c>
      <c r="C26" s="54">
        <v>283010</v>
      </c>
      <c r="D26" s="54">
        <v>0</v>
      </c>
      <c r="E26" s="54">
        <v>293501</v>
      </c>
      <c r="F26" s="54">
        <v>293501</v>
      </c>
      <c r="G26" s="54">
        <v>0</v>
      </c>
      <c r="H26" s="54">
        <v>469841</v>
      </c>
      <c r="I26" s="54">
        <v>349450</v>
      </c>
      <c r="J26" s="54">
        <v>120391</v>
      </c>
      <c r="K26" s="54">
        <v>380620</v>
      </c>
      <c r="L26" s="54">
        <v>308173</v>
      </c>
      <c r="M26" s="54">
        <v>72447</v>
      </c>
      <c r="N26" s="54">
        <v>367706</v>
      </c>
      <c r="O26" s="54">
        <v>300280</v>
      </c>
      <c r="P26" s="54">
        <v>67426</v>
      </c>
      <c r="Q26" s="54">
        <v>453927</v>
      </c>
      <c r="R26" s="54">
        <v>453927</v>
      </c>
      <c r="S26" s="54">
        <v>0</v>
      </c>
      <c r="T26" s="54">
        <v>288212</v>
      </c>
      <c r="U26" s="54">
        <v>288127</v>
      </c>
      <c r="V26" s="54">
        <v>85</v>
      </c>
      <c r="W26" s="54">
        <v>217605</v>
      </c>
      <c r="X26" s="54">
        <v>217605</v>
      </c>
      <c r="Y26" s="54">
        <v>0</v>
      </c>
    </row>
    <row r="27" spans="1:25" ht="17.25" customHeight="1">
      <c r="A27" s="224" t="s">
        <v>566</v>
      </c>
      <c r="B27" s="161">
        <v>565592</v>
      </c>
      <c r="C27" s="54">
        <v>277786</v>
      </c>
      <c r="D27" s="54">
        <v>287806</v>
      </c>
      <c r="E27" s="54">
        <v>540405</v>
      </c>
      <c r="F27" s="54">
        <v>296456</v>
      </c>
      <c r="G27" s="54">
        <v>243949</v>
      </c>
      <c r="H27" s="54">
        <v>716357</v>
      </c>
      <c r="I27" s="54">
        <v>345068</v>
      </c>
      <c r="J27" s="54">
        <v>371289</v>
      </c>
      <c r="K27" s="54">
        <v>696465</v>
      </c>
      <c r="L27" s="54">
        <v>308120</v>
      </c>
      <c r="M27" s="54">
        <v>388345</v>
      </c>
      <c r="N27" s="54">
        <v>626053</v>
      </c>
      <c r="O27" s="54">
        <v>300915</v>
      </c>
      <c r="P27" s="54">
        <v>325138</v>
      </c>
      <c r="Q27" s="54">
        <v>1292447</v>
      </c>
      <c r="R27" s="54">
        <v>432550</v>
      </c>
      <c r="S27" s="54">
        <v>859897</v>
      </c>
      <c r="T27" s="54">
        <v>667721</v>
      </c>
      <c r="U27" s="54">
        <v>292587</v>
      </c>
      <c r="V27" s="54">
        <v>375134</v>
      </c>
      <c r="W27" s="54">
        <v>461415</v>
      </c>
      <c r="X27" s="54">
        <v>217103</v>
      </c>
      <c r="Y27" s="54">
        <v>244312</v>
      </c>
    </row>
    <row r="28" spans="1:25" ht="17.25" customHeight="1">
      <c r="A28" s="162"/>
      <c r="B28" s="161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5"/>
      <c r="R28" s="75"/>
      <c r="S28" s="75"/>
      <c r="T28" s="54"/>
      <c r="U28" s="54"/>
      <c r="V28" s="54"/>
      <c r="W28" s="54"/>
      <c r="X28" s="54"/>
      <c r="Y28" s="54"/>
    </row>
    <row r="29" spans="1:25" ht="17.25" customHeight="1">
      <c r="A29" s="48" t="s">
        <v>12</v>
      </c>
      <c r="B29" s="16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75"/>
      <c r="R29" s="75"/>
      <c r="S29" s="75"/>
      <c r="T29" s="36"/>
      <c r="U29" s="36"/>
      <c r="V29" s="36"/>
      <c r="W29" s="36"/>
      <c r="X29" s="36"/>
      <c r="Y29" s="36"/>
    </row>
    <row r="30" spans="1:25" ht="17.25" customHeight="1">
      <c r="A30" s="40" t="s">
        <v>554</v>
      </c>
      <c r="B30" s="54">
        <v>388854</v>
      </c>
      <c r="C30" s="54">
        <v>324938</v>
      </c>
      <c r="D30" s="54">
        <v>63916</v>
      </c>
      <c r="E30" s="54">
        <v>379716</v>
      </c>
      <c r="F30" s="54">
        <v>314830</v>
      </c>
      <c r="G30" s="54">
        <v>64886</v>
      </c>
      <c r="H30" s="54">
        <v>458319</v>
      </c>
      <c r="I30" s="54">
        <v>363994</v>
      </c>
      <c r="J30" s="54">
        <v>94325</v>
      </c>
      <c r="K30" s="54">
        <v>460095</v>
      </c>
      <c r="L30" s="54">
        <v>359173</v>
      </c>
      <c r="M30" s="54">
        <v>100922</v>
      </c>
      <c r="N30" s="54">
        <v>433506</v>
      </c>
      <c r="O30" s="54">
        <v>347675</v>
      </c>
      <c r="P30" s="54">
        <v>85831</v>
      </c>
      <c r="Q30" s="142" t="s">
        <v>552</v>
      </c>
      <c r="R30" s="142" t="s">
        <v>552</v>
      </c>
      <c r="S30" s="142" t="s">
        <v>552</v>
      </c>
      <c r="T30" s="54">
        <v>381664</v>
      </c>
      <c r="U30" s="54">
        <v>310867</v>
      </c>
      <c r="V30" s="54">
        <v>70797</v>
      </c>
      <c r="W30" s="54">
        <v>375612</v>
      </c>
      <c r="X30" s="54">
        <v>306701</v>
      </c>
      <c r="Y30" s="54">
        <v>68911</v>
      </c>
    </row>
    <row r="31" spans="1:25" ht="17.25" customHeight="1">
      <c r="A31" s="77">
        <v>15</v>
      </c>
      <c r="B31" s="54">
        <v>390152</v>
      </c>
      <c r="C31" s="54">
        <v>322586</v>
      </c>
      <c r="D31" s="54">
        <v>67566</v>
      </c>
      <c r="E31" s="54">
        <v>389572</v>
      </c>
      <c r="F31" s="54">
        <v>325040</v>
      </c>
      <c r="G31" s="54">
        <v>64532</v>
      </c>
      <c r="H31" s="54">
        <v>483049</v>
      </c>
      <c r="I31" s="54">
        <v>370728</v>
      </c>
      <c r="J31" s="54">
        <v>112321</v>
      </c>
      <c r="K31" s="54">
        <v>466172</v>
      </c>
      <c r="L31" s="54">
        <v>365041</v>
      </c>
      <c r="M31" s="54">
        <v>101131</v>
      </c>
      <c r="N31" s="54">
        <v>441685</v>
      </c>
      <c r="O31" s="54">
        <v>351705</v>
      </c>
      <c r="P31" s="54">
        <v>89980</v>
      </c>
      <c r="Q31" s="142" t="s">
        <v>552</v>
      </c>
      <c r="R31" s="142" t="s">
        <v>552</v>
      </c>
      <c r="S31" s="142" t="s">
        <v>552</v>
      </c>
      <c r="T31" s="54">
        <v>371269</v>
      </c>
      <c r="U31" s="54">
        <v>299903</v>
      </c>
      <c r="V31" s="54">
        <v>71366</v>
      </c>
      <c r="W31" s="54">
        <v>352203</v>
      </c>
      <c r="X31" s="54">
        <v>290876</v>
      </c>
      <c r="Y31" s="54">
        <v>61327</v>
      </c>
    </row>
    <row r="32" spans="1:25" s="196" customFormat="1" ht="17.25" customHeight="1">
      <c r="A32" s="194">
        <v>16</v>
      </c>
      <c r="B32" s="223">
        <v>382998</v>
      </c>
      <c r="C32" s="223">
        <v>328579</v>
      </c>
      <c r="D32" s="223">
        <v>54419</v>
      </c>
      <c r="E32" s="223">
        <v>374999</v>
      </c>
      <c r="F32" s="223">
        <v>324638</v>
      </c>
      <c r="G32" s="223">
        <v>50361</v>
      </c>
      <c r="H32" s="223">
        <v>458127</v>
      </c>
      <c r="I32" s="223">
        <v>367875</v>
      </c>
      <c r="J32" s="223">
        <v>90252</v>
      </c>
      <c r="K32" s="223">
        <v>471359</v>
      </c>
      <c r="L32" s="223">
        <v>362244</v>
      </c>
      <c r="M32" s="223">
        <v>109115</v>
      </c>
      <c r="N32" s="223">
        <v>408823</v>
      </c>
      <c r="O32" s="223">
        <v>331433</v>
      </c>
      <c r="P32" s="223">
        <v>77390</v>
      </c>
      <c r="Q32" s="223">
        <v>598527</v>
      </c>
      <c r="R32" s="223">
        <v>451266</v>
      </c>
      <c r="S32" s="223">
        <v>147261</v>
      </c>
      <c r="T32" s="223">
        <v>379671</v>
      </c>
      <c r="U32" s="223">
        <v>308350</v>
      </c>
      <c r="V32" s="223">
        <v>71321</v>
      </c>
      <c r="W32" s="223">
        <v>381569</v>
      </c>
      <c r="X32" s="223">
        <v>313010</v>
      </c>
      <c r="Y32" s="223">
        <v>68559</v>
      </c>
    </row>
    <row r="33" spans="1:25" ht="17.25" customHeight="1">
      <c r="A33" s="21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75"/>
      <c r="R33" s="75"/>
      <c r="S33" s="75"/>
      <c r="T33" s="36"/>
      <c r="U33" s="36"/>
      <c r="V33" s="36"/>
      <c r="W33" s="36"/>
      <c r="X33" s="36"/>
      <c r="Y33" s="36"/>
    </row>
    <row r="34" spans="1:25" ht="17.25" customHeight="1">
      <c r="A34" s="35" t="s">
        <v>555</v>
      </c>
      <c r="B34" s="161">
        <v>317130</v>
      </c>
      <c r="C34" s="54">
        <v>317130</v>
      </c>
      <c r="D34" s="54">
        <v>0</v>
      </c>
      <c r="E34" s="54">
        <v>337417</v>
      </c>
      <c r="F34" s="54">
        <v>334492</v>
      </c>
      <c r="G34" s="54">
        <v>2925</v>
      </c>
      <c r="H34" s="54">
        <v>444581</v>
      </c>
      <c r="I34" s="54">
        <v>370980</v>
      </c>
      <c r="J34" s="54">
        <v>73601</v>
      </c>
      <c r="K34" s="54">
        <v>440634</v>
      </c>
      <c r="L34" s="54">
        <v>353505</v>
      </c>
      <c r="M34" s="54">
        <v>87129</v>
      </c>
      <c r="N34" s="54">
        <v>387483</v>
      </c>
      <c r="O34" s="54">
        <v>340006</v>
      </c>
      <c r="P34" s="54">
        <v>47477</v>
      </c>
      <c r="Q34" s="54">
        <v>439879</v>
      </c>
      <c r="R34" s="54">
        <v>439879</v>
      </c>
      <c r="S34" s="54">
        <v>0</v>
      </c>
      <c r="T34" s="54">
        <v>317401</v>
      </c>
      <c r="U34" s="54">
        <v>312139</v>
      </c>
      <c r="V34" s="54">
        <v>5262</v>
      </c>
      <c r="W34" s="54">
        <v>318103</v>
      </c>
      <c r="X34" s="54">
        <v>315017</v>
      </c>
      <c r="Y34" s="54">
        <v>3086</v>
      </c>
    </row>
    <row r="35" spans="1:25" ht="17.25" customHeight="1">
      <c r="A35" s="224" t="s">
        <v>556</v>
      </c>
      <c r="B35" s="161">
        <v>327089</v>
      </c>
      <c r="C35" s="54">
        <v>327089</v>
      </c>
      <c r="D35" s="54">
        <v>0</v>
      </c>
      <c r="E35" s="54">
        <v>322478</v>
      </c>
      <c r="F35" s="54">
        <v>322140</v>
      </c>
      <c r="G35" s="54">
        <v>338</v>
      </c>
      <c r="H35" s="54">
        <v>375581</v>
      </c>
      <c r="I35" s="54">
        <v>375581</v>
      </c>
      <c r="J35" s="54">
        <v>0</v>
      </c>
      <c r="K35" s="54">
        <v>356609</v>
      </c>
      <c r="L35" s="54">
        <v>356601</v>
      </c>
      <c r="M35" s="54">
        <v>8</v>
      </c>
      <c r="N35" s="54">
        <v>344741</v>
      </c>
      <c r="O35" s="54">
        <v>344689</v>
      </c>
      <c r="P35" s="54">
        <v>52</v>
      </c>
      <c r="Q35" s="54">
        <v>449100</v>
      </c>
      <c r="R35" s="54">
        <v>449100</v>
      </c>
      <c r="S35" s="54">
        <v>0</v>
      </c>
      <c r="T35" s="54">
        <v>306439</v>
      </c>
      <c r="U35" s="54">
        <v>304400</v>
      </c>
      <c r="V35" s="54">
        <v>2039</v>
      </c>
      <c r="W35" s="54">
        <v>317394</v>
      </c>
      <c r="X35" s="54">
        <v>317394</v>
      </c>
      <c r="Y35" s="54">
        <v>0</v>
      </c>
    </row>
    <row r="36" spans="1:25" ht="17.25" customHeight="1">
      <c r="A36" s="224" t="s">
        <v>557</v>
      </c>
      <c r="B36" s="161">
        <v>327701</v>
      </c>
      <c r="C36" s="54">
        <v>327701</v>
      </c>
      <c r="D36" s="54">
        <v>0</v>
      </c>
      <c r="E36" s="54">
        <v>325332</v>
      </c>
      <c r="F36" s="54">
        <v>325332</v>
      </c>
      <c r="G36" s="54">
        <v>0</v>
      </c>
      <c r="H36" s="54">
        <v>381152</v>
      </c>
      <c r="I36" s="54">
        <v>381152</v>
      </c>
      <c r="J36" s="54">
        <v>0</v>
      </c>
      <c r="K36" s="54">
        <v>379567</v>
      </c>
      <c r="L36" s="54">
        <v>358279</v>
      </c>
      <c r="M36" s="54">
        <v>21288</v>
      </c>
      <c r="N36" s="54">
        <v>356165</v>
      </c>
      <c r="O36" s="54">
        <v>347868</v>
      </c>
      <c r="P36" s="54">
        <v>8297</v>
      </c>
      <c r="Q36" s="54">
        <v>441076</v>
      </c>
      <c r="R36" s="54">
        <v>441076</v>
      </c>
      <c r="S36" s="54">
        <v>0</v>
      </c>
      <c r="T36" s="54">
        <v>303339</v>
      </c>
      <c r="U36" s="54">
        <v>303136</v>
      </c>
      <c r="V36" s="54">
        <v>203</v>
      </c>
      <c r="W36" s="54">
        <v>315608</v>
      </c>
      <c r="X36" s="54">
        <v>315608</v>
      </c>
      <c r="Y36" s="54">
        <v>0</v>
      </c>
    </row>
    <row r="37" spans="1:25" ht="17.25" customHeight="1">
      <c r="A37" s="224" t="s">
        <v>558</v>
      </c>
      <c r="B37" s="161">
        <v>329532</v>
      </c>
      <c r="C37" s="54">
        <v>329532</v>
      </c>
      <c r="D37" s="54">
        <v>0</v>
      </c>
      <c r="E37" s="54">
        <v>326168</v>
      </c>
      <c r="F37" s="54">
        <v>326168</v>
      </c>
      <c r="G37" s="54">
        <v>0</v>
      </c>
      <c r="H37" s="54">
        <v>371605</v>
      </c>
      <c r="I37" s="54">
        <v>371605</v>
      </c>
      <c r="J37" s="54">
        <v>0</v>
      </c>
      <c r="K37" s="54">
        <v>366186</v>
      </c>
      <c r="L37" s="54">
        <v>366166</v>
      </c>
      <c r="M37" s="54">
        <v>20</v>
      </c>
      <c r="N37" s="54">
        <v>348369</v>
      </c>
      <c r="O37" s="54">
        <v>346457</v>
      </c>
      <c r="P37" s="54">
        <v>1912</v>
      </c>
      <c r="Q37" s="54">
        <v>443299</v>
      </c>
      <c r="R37" s="54">
        <v>443299</v>
      </c>
      <c r="S37" s="54">
        <v>0</v>
      </c>
      <c r="T37" s="54">
        <v>342342</v>
      </c>
      <c r="U37" s="54">
        <v>322322</v>
      </c>
      <c r="V37" s="54">
        <v>20020</v>
      </c>
      <c r="W37" s="54">
        <v>326110</v>
      </c>
      <c r="X37" s="54">
        <v>310963</v>
      </c>
      <c r="Y37" s="54">
        <v>15147</v>
      </c>
    </row>
    <row r="38" spans="1:25" ht="17.25" customHeight="1">
      <c r="A38" s="40"/>
      <c r="B38" s="16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7.25" customHeight="1">
      <c r="A39" s="224" t="s">
        <v>559</v>
      </c>
      <c r="B39" s="161">
        <v>331700</v>
      </c>
      <c r="C39" s="54">
        <v>331700</v>
      </c>
      <c r="D39" s="54">
        <v>0</v>
      </c>
      <c r="E39" s="54">
        <v>349151</v>
      </c>
      <c r="F39" s="54">
        <v>348809</v>
      </c>
      <c r="G39" s="54">
        <v>342</v>
      </c>
      <c r="H39" s="54">
        <v>368753</v>
      </c>
      <c r="I39" s="54">
        <v>368753</v>
      </c>
      <c r="J39" s="54">
        <v>0</v>
      </c>
      <c r="K39" s="54">
        <v>360342</v>
      </c>
      <c r="L39" s="54">
        <v>360136</v>
      </c>
      <c r="M39" s="54">
        <v>206</v>
      </c>
      <c r="N39" s="54">
        <v>343680</v>
      </c>
      <c r="O39" s="54">
        <v>343541</v>
      </c>
      <c r="P39" s="54">
        <v>139</v>
      </c>
      <c r="Q39" s="54">
        <v>449617</v>
      </c>
      <c r="R39" s="54">
        <v>443736</v>
      </c>
      <c r="S39" s="54">
        <v>5881</v>
      </c>
      <c r="T39" s="54">
        <v>307939</v>
      </c>
      <c r="U39" s="54">
        <v>307044</v>
      </c>
      <c r="V39" s="54">
        <v>895</v>
      </c>
      <c r="W39" s="54">
        <v>306446</v>
      </c>
      <c r="X39" s="54">
        <v>305980</v>
      </c>
      <c r="Y39" s="54">
        <v>466</v>
      </c>
    </row>
    <row r="40" spans="1:25" ht="17.25" customHeight="1">
      <c r="A40" s="224" t="s">
        <v>560</v>
      </c>
      <c r="B40" s="161">
        <v>331987</v>
      </c>
      <c r="C40" s="54">
        <v>331987</v>
      </c>
      <c r="D40" s="54">
        <v>0</v>
      </c>
      <c r="E40" s="54">
        <v>310347</v>
      </c>
      <c r="F40" s="54">
        <v>310347</v>
      </c>
      <c r="G40" s="54">
        <v>0</v>
      </c>
      <c r="H40" s="54">
        <v>580432</v>
      </c>
      <c r="I40" s="54">
        <v>368119</v>
      </c>
      <c r="J40" s="54">
        <v>212313</v>
      </c>
      <c r="K40" s="54">
        <v>666553</v>
      </c>
      <c r="L40" s="54">
        <v>360811</v>
      </c>
      <c r="M40" s="54">
        <v>305742</v>
      </c>
      <c r="N40" s="54">
        <v>533303</v>
      </c>
      <c r="O40" s="54">
        <v>342500</v>
      </c>
      <c r="P40" s="54">
        <v>190803</v>
      </c>
      <c r="Q40" s="54">
        <v>1312331</v>
      </c>
      <c r="R40" s="54">
        <v>447059</v>
      </c>
      <c r="S40" s="54">
        <v>865272</v>
      </c>
      <c r="T40" s="54">
        <v>568398</v>
      </c>
      <c r="U40" s="54">
        <v>305122</v>
      </c>
      <c r="V40" s="54">
        <v>263276</v>
      </c>
      <c r="W40" s="54">
        <v>377749</v>
      </c>
      <c r="X40" s="54">
        <v>312083</v>
      </c>
      <c r="Y40" s="54">
        <v>65666</v>
      </c>
    </row>
    <row r="41" spans="1:25" ht="17.25" customHeight="1">
      <c r="A41" s="224" t="s">
        <v>561</v>
      </c>
      <c r="B41" s="161">
        <v>529891</v>
      </c>
      <c r="C41" s="54">
        <v>329485</v>
      </c>
      <c r="D41" s="54">
        <v>200406</v>
      </c>
      <c r="E41" s="54">
        <v>649719</v>
      </c>
      <c r="F41" s="54">
        <v>320218</v>
      </c>
      <c r="G41" s="54">
        <v>329501</v>
      </c>
      <c r="H41" s="54">
        <v>651952</v>
      </c>
      <c r="I41" s="54">
        <v>366196</v>
      </c>
      <c r="J41" s="54">
        <v>285756</v>
      </c>
      <c r="K41" s="54">
        <v>673754</v>
      </c>
      <c r="L41" s="54">
        <v>366086</v>
      </c>
      <c r="M41" s="54">
        <v>307668</v>
      </c>
      <c r="N41" s="54">
        <v>619838</v>
      </c>
      <c r="O41" s="54">
        <v>345659</v>
      </c>
      <c r="P41" s="54">
        <v>274179</v>
      </c>
      <c r="Q41" s="54">
        <v>438784</v>
      </c>
      <c r="R41" s="54">
        <v>438784</v>
      </c>
      <c r="S41" s="54">
        <v>0</v>
      </c>
      <c r="T41" s="54">
        <v>440167</v>
      </c>
      <c r="U41" s="54">
        <v>304904</v>
      </c>
      <c r="V41" s="54">
        <v>135263</v>
      </c>
      <c r="W41" s="54">
        <v>572545</v>
      </c>
      <c r="X41" s="54">
        <v>314947</v>
      </c>
      <c r="Y41" s="54">
        <v>257598</v>
      </c>
    </row>
    <row r="42" spans="1:25" ht="17.25" customHeight="1">
      <c r="A42" s="224" t="s">
        <v>562</v>
      </c>
      <c r="B42" s="161">
        <v>460768</v>
      </c>
      <c r="C42" s="54">
        <v>331265</v>
      </c>
      <c r="D42" s="54">
        <v>129503</v>
      </c>
      <c r="E42" s="54">
        <v>317269</v>
      </c>
      <c r="F42" s="54">
        <v>317269</v>
      </c>
      <c r="G42" s="54">
        <v>0</v>
      </c>
      <c r="H42" s="54">
        <v>365010</v>
      </c>
      <c r="I42" s="54">
        <v>365010</v>
      </c>
      <c r="J42" s="54">
        <v>0</v>
      </c>
      <c r="K42" s="54">
        <v>361758</v>
      </c>
      <c r="L42" s="54">
        <v>360793</v>
      </c>
      <c r="M42" s="54">
        <v>965</v>
      </c>
      <c r="N42" s="54">
        <v>350466</v>
      </c>
      <c r="O42" s="54">
        <v>343259</v>
      </c>
      <c r="P42" s="54">
        <v>7207</v>
      </c>
      <c r="Q42" s="54">
        <v>453541</v>
      </c>
      <c r="R42" s="54">
        <v>453541</v>
      </c>
      <c r="S42" s="54">
        <v>0</v>
      </c>
      <c r="T42" s="54">
        <v>326830</v>
      </c>
      <c r="U42" s="54">
        <v>307987</v>
      </c>
      <c r="V42" s="54">
        <v>18843</v>
      </c>
      <c r="W42" s="54">
        <v>375861</v>
      </c>
      <c r="X42" s="54">
        <v>315103</v>
      </c>
      <c r="Y42" s="54">
        <v>60758</v>
      </c>
    </row>
    <row r="43" spans="1:25" ht="17.25" customHeight="1">
      <c r="A43" s="40"/>
      <c r="B43" s="16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ht="17.25" customHeight="1">
      <c r="A44" s="224" t="s">
        <v>563</v>
      </c>
      <c r="B44" s="161">
        <v>331526</v>
      </c>
      <c r="C44" s="54">
        <v>331526</v>
      </c>
      <c r="D44" s="54">
        <v>0</v>
      </c>
      <c r="E44" s="54">
        <v>323558</v>
      </c>
      <c r="F44" s="54">
        <v>323176</v>
      </c>
      <c r="G44" s="54">
        <v>382</v>
      </c>
      <c r="H44" s="54">
        <v>360849</v>
      </c>
      <c r="I44" s="54">
        <v>360849</v>
      </c>
      <c r="J44" s="54">
        <v>0</v>
      </c>
      <c r="K44" s="54">
        <v>371707</v>
      </c>
      <c r="L44" s="54">
        <v>363334</v>
      </c>
      <c r="M44" s="54">
        <v>8373</v>
      </c>
      <c r="N44" s="54">
        <v>346965</v>
      </c>
      <c r="O44" s="54">
        <v>343254</v>
      </c>
      <c r="P44" s="54">
        <v>3711</v>
      </c>
      <c r="Q44" s="54">
        <v>463499</v>
      </c>
      <c r="R44" s="54">
        <v>463499</v>
      </c>
      <c r="S44" s="54">
        <v>0</v>
      </c>
      <c r="T44" s="54">
        <v>311267</v>
      </c>
      <c r="U44" s="54">
        <v>307536</v>
      </c>
      <c r="V44" s="54">
        <v>3731</v>
      </c>
      <c r="W44" s="54">
        <v>321727</v>
      </c>
      <c r="X44" s="54">
        <v>313255</v>
      </c>
      <c r="Y44" s="54">
        <v>8472</v>
      </c>
    </row>
    <row r="45" spans="1:25" ht="17.25" customHeight="1">
      <c r="A45" s="224" t="s">
        <v>564</v>
      </c>
      <c r="B45" s="161">
        <v>328647</v>
      </c>
      <c r="C45" s="54">
        <v>328647</v>
      </c>
      <c r="D45" s="54">
        <v>0</v>
      </c>
      <c r="E45" s="54">
        <v>323092</v>
      </c>
      <c r="F45" s="54">
        <v>323092</v>
      </c>
      <c r="G45" s="54">
        <v>0</v>
      </c>
      <c r="H45" s="54">
        <v>361368</v>
      </c>
      <c r="I45" s="54">
        <v>361368</v>
      </c>
      <c r="J45" s="54">
        <v>0</v>
      </c>
      <c r="K45" s="54">
        <v>380716</v>
      </c>
      <c r="L45" s="54">
        <v>368337</v>
      </c>
      <c r="M45" s="54">
        <v>12379</v>
      </c>
      <c r="N45" s="54">
        <v>348955</v>
      </c>
      <c r="O45" s="54">
        <v>345574</v>
      </c>
      <c r="P45" s="54">
        <v>3381</v>
      </c>
      <c r="Q45" s="54">
        <v>457369</v>
      </c>
      <c r="R45" s="54">
        <v>457333</v>
      </c>
      <c r="S45" s="54">
        <v>36</v>
      </c>
      <c r="T45" s="54">
        <v>313135</v>
      </c>
      <c r="U45" s="54">
        <v>309376</v>
      </c>
      <c r="V45" s="54">
        <v>3759</v>
      </c>
      <c r="W45" s="54">
        <v>314998</v>
      </c>
      <c r="X45" s="54">
        <v>311204</v>
      </c>
      <c r="Y45" s="54">
        <v>3794</v>
      </c>
    </row>
    <row r="46" spans="1:25" ht="17.25" customHeight="1">
      <c r="A46" s="224" t="s">
        <v>565</v>
      </c>
      <c r="B46" s="161">
        <v>330135</v>
      </c>
      <c r="C46" s="54">
        <v>330135</v>
      </c>
      <c r="D46" s="54">
        <v>0</v>
      </c>
      <c r="E46" s="54">
        <v>320844</v>
      </c>
      <c r="F46" s="54">
        <v>320844</v>
      </c>
      <c r="G46" s="54">
        <v>0</v>
      </c>
      <c r="H46" s="54">
        <v>496299</v>
      </c>
      <c r="I46" s="54">
        <v>364940</v>
      </c>
      <c r="J46" s="54">
        <v>131359</v>
      </c>
      <c r="K46" s="54">
        <v>456894</v>
      </c>
      <c r="L46" s="54">
        <v>367788</v>
      </c>
      <c r="M46" s="54">
        <v>89106</v>
      </c>
      <c r="N46" s="54">
        <v>430313</v>
      </c>
      <c r="O46" s="54">
        <v>347596</v>
      </c>
      <c r="P46" s="54">
        <v>82717</v>
      </c>
      <c r="Q46" s="54">
        <v>483610</v>
      </c>
      <c r="R46" s="54">
        <v>483610</v>
      </c>
      <c r="S46" s="54">
        <v>0</v>
      </c>
      <c r="T46" s="54">
        <v>305989</v>
      </c>
      <c r="U46" s="54">
        <v>305893</v>
      </c>
      <c r="V46" s="54">
        <v>96</v>
      </c>
      <c r="W46" s="54">
        <v>312595</v>
      </c>
      <c r="X46" s="54">
        <v>312595</v>
      </c>
      <c r="Y46" s="54">
        <v>0</v>
      </c>
    </row>
    <row r="47" spans="1:25" ht="17.25" customHeight="1">
      <c r="A47" s="224" t="s">
        <v>566</v>
      </c>
      <c r="B47" s="161">
        <v>648822</v>
      </c>
      <c r="C47" s="54">
        <v>326626</v>
      </c>
      <c r="D47" s="54">
        <v>322196</v>
      </c>
      <c r="E47" s="54">
        <v>594368</v>
      </c>
      <c r="F47" s="54">
        <v>323375</v>
      </c>
      <c r="G47" s="54">
        <v>270993</v>
      </c>
      <c r="H47" s="54">
        <v>740478</v>
      </c>
      <c r="I47" s="54">
        <v>360587</v>
      </c>
      <c r="J47" s="54">
        <v>379891</v>
      </c>
      <c r="K47" s="54">
        <v>844795</v>
      </c>
      <c r="L47" s="54">
        <v>365429</v>
      </c>
      <c r="M47" s="54">
        <v>479366</v>
      </c>
      <c r="N47" s="54">
        <v>728523</v>
      </c>
      <c r="O47" s="54">
        <v>347143</v>
      </c>
      <c r="P47" s="54">
        <v>381380</v>
      </c>
      <c r="Q47" s="54">
        <v>1360320</v>
      </c>
      <c r="R47" s="54">
        <v>456338</v>
      </c>
      <c r="S47" s="54">
        <v>903982</v>
      </c>
      <c r="T47" s="54">
        <v>710632</v>
      </c>
      <c r="U47" s="54">
        <v>310407</v>
      </c>
      <c r="V47" s="54">
        <v>400225</v>
      </c>
      <c r="W47" s="54">
        <v>718736</v>
      </c>
      <c r="X47" s="54">
        <v>311745</v>
      </c>
      <c r="Y47" s="54">
        <v>406991</v>
      </c>
    </row>
    <row r="48" spans="1:25" ht="17.25" customHeight="1">
      <c r="A48" s="162"/>
      <c r="B48" s="1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75"/>
      <c r="R48" s="75"/>
      <c r="S48" s="75"/>
      <c r="T48" s="54"/>
      <c r="U48" s="54"/>
      <c r="V48" s="54"/>
      <c r="W48" s="54"/>
      <c r="X48" s="54"/>
      <c r="Y48" s="54"/>
    </row>
    <row r="49" spans="1:25" ht="17.25" customHeight="1">
      <c r="A49" s="48" t="s">
        <v>13</v>
      </c>
      <c r="B49" s="16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75"/>
      <c r="R49" s="75"/>
      <c r="S49" s="75"/>
      <c r="T49" s="54"/>
      <c r="U49" s="54"/>
      <c r="V49" s="54"/>
      <c r="W49" s="54"/>
      <c r="X49" s="54"/>
      <c r="Y49" s="54"/>
    </row>
    <row r="50" spans="1:25" ht="17.25" customHeight="1">
      <c r="A50" s="40" t="s">
        <v>554</v>
      </c>
      <c r="B50" s="54">
        <v>232554</v>
      </c>
      <c r="C50" s="54">
        <v>194049</v>
      </c>
      <c r="D50" s="54">
        <v>38505</v>
      </c>
      <c r="E50" s="54">
        <v>239034</v>
      </c>
      <c r="F50" s="54">
        <v>194518</v>
      </c>
      <c r="G50" s="54">
        <v>44516</v>
      </c>
      <c r="H50" s="54">
        <v>257038</v>
      </c>
      <c r="I50" s="54">
        <v>205644</v>
      </c>
      <c r="J50" s="54">
        <v>51394</v>
      </c>
      <c r="K50" s="54">
        <v>226356</v>
      </c>
      <c r="L50" s="54">
        <v>180453</v>
      </c>
      <c r="M50" s="54">
        <v>45903</v>
      </c>
      <c r="N50" s="54">
        <v>221522</v>
      </c>
      <c r="O50" s="54">
        <v>182837</v>
      </c>
      <c r="P50" s="54">
        <v>38685</v>
      </c>
      <c r="Q50" s="142" t="s">
        <v>552</v>
      </c>
      <c r="R50" s="142" t="s">
        <v>552</v>
      </c>
      <c r="S50" s="142" t="s">
        <v>552</v>
      </c>
      <c r="T50" s="54">
        <v>199149</v>
      </c>
      <c r="U50" s="54">
        <v>169484</v>
      </c>
      <c r="V50" s="54">
        <v>29665</v>
      </c>
      <c r="W50" s="54">
        <v>170286</v>
      </c>
      <c r="X50" s="54">
        <v>147451</v>
      </c>
      <c r="Y50" s="54">
        <v>22835</v>
      </c>
    </row>
    <row r="51" spans="1:25" ht="17.25" customHeight="1">
      <c r="A51" s="77">
        <v>15</v>
      </c>
      <c r="B51" s="54">
        <v>225785</v>
      </c>
      <c r="C51" s="54">
        <v>186513</v>
      </c>
      <c r="D51" s="54">
        <v>39272</v>
      </c>
      <c r="E51" s="54">
        <v>247974</v>
      </c>
      <c r="F51" s="54">
        <v>208148</v>
      </c>
      <c r="G51" s="54">
        <v>39826</v>
      </c>
      <c r="H51" s="54">
        <v>273506</v>
      </c>
      <c r="I51" s="54">
        <v>206037</v>
      </c>
      <c r="J51" s="54">
        <v>67469</v>
      </c>
      <c r="K51" s="54">
        <v>228852</v>
      </c>
      <c r="L51" s="54">
        <v>183027</v>
      </c>
      <c r="M51" s="54">
        <v>45825</v>
      </c>
      <c r="N51" s="54">
        <v>222371</v>
      </c>
      <c r="O51" s="54">
        <v>182385</v>
      </c>
      <c r="P51" s="54">
        <v>39986</v>
      </c>
      <c r="Q51" s="142" t="s">
        <v>552</v>
      </c>
      <c r="R51" s="142" t="s">
        <v>552</v>
      </c>
      <c r="S51" s="142" t="s">
        <v>552</v>
      </c>
      <c r="T51" s="54">
        <v>209538</v>
      </c>
      <c r="U51" s="54">
        <v>174683</v>
      </c>
      <c r="V51" s="54">
        <v>34855</v>
      </c>
      <c r="W51" s="54">
        <v>162817</v>
      </c>
      <c r="X51" s="54">
        <v>141123</v>
      </c>
      <c r="Y51" s="54">
        <v>21694</v>
      </c>
    </row>
    <row r="52" spans="1:25" s="196" customFormat="1" ht="17.25" customHeight="1">
      <c r="A52" s="194">
        <v>16</v>
      </c>
      <c r="B52" s="223">
        <v>232318</v>
      </c>
      <c r="C52" s="223">
        <v>194969</v>
      </c>
      <c r="D52" s="223">
        <v>37349</v>
      </c>
      <c r="E52" s="223">
        <v>240929</v>
      </c>
      <c r="F52" s="223">
        <v>205597</v>
      </c>
      <c r="G52" s="223">
        <v>35332</v>
      </c>
      <c r="H52" s="223">
        <v>278811</v>
      </c>
      <c r="I52" s="223">
        <v>221358</v>
      </c>
      <c r="J52" s="223">
        <v>57453</v>
      </c>
      <c r="K52" s="223">
        <v>244739</v>
      </c>
      <c r="L52" s="223">
        <v>195242</v>
      </c>
      <c r="M52" s="223">
        <v>49497</v>
      </c>
      <c r="N52" s="223">
        <v>257861</v>
      </c>
      <c r="O52" s="223">
        <v>203871</v>
      </c>
      <c r="P52" s="223">
        <v>53990</v>
      </c>
      <c r="Q52" s="223">
        <v>376297</v>
      </c>
      <c r="R52" s="223">
        <v>282300</v>
      </c>
      <c r="S52" s="223">
        <v>93997</v>
      </c>
      <c r="T52" s="223">
        <v>193769</v>
      </c>
      <c r="U52" s="223">
        <v>159399</v>
      </c>
      <c r="V52" s="223">
        <v>34370</v>
      </c>
      <c r="W52" s="223">
        <v>163385</v>
      </c>
      <c r="X52" s="223">
        <v>142436</v>
      </c>
      <c r="Y52" s="223">
        <v>20949</v>
      </c>
    </row>
    <row r="53" spans="1:25" ht="17.25" customHeight="1">
      <c r="A53" s="2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75"/>
      <c r="R53" s="75"/>
      <c r="S53" s="75"/>
      <c r="T53" s="36"/>
      <c r="U53" s="36"/>
      <c r="V53" s="36"/>
      <c r="W53" s="36"/>
      <c r="X53" s="36"/>
      <c r="Y53" s="36"/>
    </row>
    <row r="54" spans="1:25" ht="17.25" customHeight="1">
      <c r="A54" s="35" t="s">
        <v>555</v>
      </c>
      <c r="B54" s="161">
        <v>190361</v>
      </c>
      <c r="C54" s="54">
        <v>190361</v>
      </c>
      <c r="D54" s="54">
        <v>0</v>
      </c>
      <c r="E54" s="54">
        <v>192534</v>
      </c>
      <c r="F54" s="54">
        <v>192262</v>
      </c>
      <c r="G54" s="54">
        <v>272</v>
      </c>
      <c r="H54" s="54">
        <v>272074</v>
      </c>
      <c r="I54" s="54">
        <v>219454</v>
      </c>
      <c r="J54" s="54">
        <v>52620</v>
      </c>
      <c r="K54" s="54">
        <v>235784</v>
      </c>
      <c r="L54" s="54">
        <v>191153</v>
      </c>
      <c r="M54" s="54">
        <v>44631</v>
      </c>
      <c r="N54" s="54">
        <v>202204</v>
      </c>
      <c r="O54" s="54">
        <v>181874</v>
      </c>
      <c r="P54" s="54">
        <v>20330</v>
      </c>
      <c r="Q54" s="54">
        <v>284377</v>
      </c>
      <c r="R54" s="54">
        <v>284377</v>
      </c>
      <c r="S54" s="54">
        <v>0</v>
      </c>
      <c r="T54" s="54">
        <v>168787</v>
      </c>
      <c r="U54" s="54">
        <v>159894</v>
      </c>
      <c r="V54" s="54">
        <v>8893</v>
      </c>
      <c r="W54" s="54">
        <v>145608</v>
      </c>
      <c r="X54" s="54">
        <v>140506</v>
      </c>
      <c r="Y54" s="54">
        <v>5102</v>
      </c>
    </row>
    <row r="55" spans="1:25" ht="17.25" customHeight="1">
      <c r="A55" s="224" t="s">
        <v>556</v>
      </c>
      <c r="B55" s="161">
        <v>193561</v>
      </c>
      <c r="C55" s="54">
        <v>193561</v>
      </c>
      <c r="D55" s="54">
        <v>0</v>
      </c>
      <c r="E55" s="54">
        <v>201870</v>
      </c>
      <c r="F55" s="54">
        <v>201763</v>
      </c>
      <c r="G55" s="54">
        <v>107</v>
      </c>
      <c r="H55" s="54">
        <v>220289</v>
      </c>
      <c r="I55" s="54">
        <v>220289</v>
      </c>
      <c r="J55" s="54">
        <v>0</v>
      </c>
      <c r="K55" s="54">
        <v>193502</v>
      </c>
      <c r="L55" s="54">
        <v>193501</v>
      </c>
      <c r="M55" s="54">
        <v>1</v>
      </c>
      <c r="N55" s="54">
        <v>184430</v>
      </c>
      <c r="O55" s="54">
        <v>184424</v>
      </c>
      <c r="P55" s="54">
        <v>6</v>
      </c>
      <c r="Q55" s="54">
        <v>285470</v>
      </c>
      <c r="R55" s="54">
        <v>285470</v>
      </c>
      <c r="S55" s="54">
        <v>0</v>
      </c>
      <c r="T55" s="54">
        <v>159552</v>
      </c>
      <c r="U55" s="54">
        <v>159109</v>
      </c>
      <c r="V55" s="54">
        <v>443</v>
      </c>
      <c r="W55" s="54">
        <v>141680</v>
      </c>
      <c r="X55" s="54">
        <v>141680</v>
      </c>
      <c r="Y55" s="54">
        <v>0</v>
      </c>
    </row>
    <row r="56" spans="1:25" ht="17.25" customHeight="1">
      <c r="A56" s="224" t="s">
        <v>557</v>
      </c>
      <c r="B56" s="161">
        <v>195327</v>
      </c>
      <c r="C56" s="54">
        <v>195327</v>
      </c>
      <c r="D56" s="54">
        <v>0</v>
      </c>
      <c r="E56" s="54">
        <v>197901</v>
      </c>
      <c r="F56" s="54">
        <v>197901</v>
      </c>
      <c r="G56" s="54">
        <v>0</v>
      </c>
      <c r="H56" s="54">
        <v>221295</v>
      </c>
      <c r="I56" s="54">
        <v>221295</v>
      </c>
      <c r="J56" s="54">
        <v>0</v>
      </c>
      <c r="K56" s="54">
        <v>207955</v>
      </c>
      <c r="L56" s="54">
        <v>197468</v>
      </c>
      <c r="M56" s="54">
        <v>10487</v>
      </c>
      <c r="N56" s="54">
        <v>195640</v>
      </c>
      <c r="O56" s="54">
        <v>190354</v>
      </c>
      <c r="P56" s="54">
        <v>5286</v>
      </c>
      <c r="Q56" s="54">
        <v>3</v>
      </c>
      <c r="R56" s="54">
        <v>282756</v>
      </c>
      <c r="S56" s="54">
        <v>0</v>
      </c>
      <c r="T56" s="54">
        <v>158414</v>
      </c>
      <c r="U56" s="54">
        <v>158399</v>
      </c>
      <c r="V56" s="54">
        <v>15</v>
      </c>
      <c r="W56" s="54">
        <v>143314</v>
      </c>
      <c r="X56" s="54">
        <v>143314</v>
      </c>
      <c r="Y56" s="54">
        <v>0</v>
      </c>
    </row>
    <row r="57" spans="1:25" ht="17.25" customHeight="1">
      <c r="A57" s="224" t="s">
        <v>558</v>
      </c>
      <c r="B57" s="161">
        <v>196297</v>
      </c>
      <c r="C57" s="54">
        <v>196297</v>
      </c>
      <c r="D57" s="54">
        <v>0</v>
      </c>
      <c r="E57" s="54">
        <v>205111</v>
      </c>
      <c r="F57" s="54">
        <v>205111</v>
      </c>
      <c r="G57" s="54">
        <v>0</v>
      </c>
      <c r="H57" s="54">
        <v>221727</v>
      </c>
      <c r="I57" s="54">
        <v>221727</v>
      </c>
      <c r="J57" s="54">
        <v>0</v>
      </c>
      <c r="K57" s="54">
        <v>197450</v>
      </c>
      <c r="L57" s="54">
        <v>197439</v>
      </c>
      <c r="M57" s="54">
        <v>11</v>
      </c>
      <c r="N57" s="54">
        <v>196387</v>
      </c>
      <c r="O57" s="54">
        <v>191032</v>
      </c>
      <c r="P57" s="54">
        <v>5355</v>
      </c>
      <c r="Q57" s="54">
        <v>279615</v>
      </c>
      <c r="R57" s="54">
        <v>279615</v>
      </c>
      <c r="S57" s="54">
        <v>0</v>
      </c>
      <c r="T57" s="54">
        <v>173400</v>
      </c>
      <c r="U57" s="54">
        <v>170690</v>
      </c>
      <c r="V57" s="54">
        <v>2710</v>
      </c>
      <c r="W57" s="54">
        <v>155794</v>
      </c>
      <c r="X57" s="54">
        <v>148221</v>
      </c>
      <c r="Y57" s="54">
        <v>7573</v>
      </c>
    </row>
    <row r="58" spans="1:25" ht="17.25" customHeight="1">
      <c r="A58" s="40"/>
      <c r="B58" s="16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7.25" customHeight="1">
      <c r="A59" s="224" t="s">
        <v>559</v>
      </c>
      <c r="B59" s="161">
        <v>201447</v>
      </c>
      <c r="C59" s="54">
        <v>201447</v>
      </c>
      <c r="D59" s="54">
        <v>0</v>
      </c>
      <c r="E59" s="54">
        <v>220776</v>
      </c>
      <c r="F59" s="54">
        <v>220670</v>
      </c>
      <c r="G59" s="54">
        <v>106</v>
      </c>
      <c r="H59" s="54">
        <v>220380</v>
      </c>
      <c r="I59" s="54">
        <v>220380</v>
      </c>
      <c r="J59" s="54">
        <v>0</v>
      </c>
      <c r="K59" s="54">
        <v>191943</v>
      </c>
      <c r="L59" s="54">
        <v>191721</v>
      </c>
      <c r="M59" s="54">
        <v>222</v>
      </c>
      <c r="N59" s="54">
        <v>186108</v>
      </c>
      <c r="O59" s="54">
        <v>185930</v>
      </c>
      <c r="P59" s="54">
        <v>178</v>
      </c>
      <c r="Q59" s="54">
        <v>288305</v>
      </c>
      <c r="R59" s="54">
        <v>280923</v>
      </c>
      <c r="S59" s="54">
        <v>7382</v>
      </c>
      <c r="T59" s="54">
        <v>161528</v>
      </c>
      <c r="U59" s="54">
        <v>161150</v>
      </c>
      <c r="V59" s="54">
        <v>378</v>
      </c>
      <c r="W59" s="54">
        <v>144188</v>
      </c>
      <c r="X59" s="54">
        <v>144188</v>
      </c>
      <c r="Y59" s="54">
        <v>0</v>
      </c>
    </row>
    <row r="60" spans="1:25" ht="17.25" customHeight="1">
      <c r="A60" s="224" t="s">
        <v>560</v>
      </c>
      <c r="B60" s="161">
        <v>197429</v>
      </c>
      <c r="C60" s="54">
        <v>197429</v>
      </c>
      <c r="D60" s="54">
        <v>0</v>
      </c>
      <c r="E60" s="54">
        <v>205478</v>
      </c>
      <c r="F60" s="54">
        <v>205478</v>
      </c>
      <c r="G60" s="54">
        <v>0</v>
      </c>
      <c r="H60" s="54">
        <v>294084</v>
      </c>
      <c r="I60" s="54">
        <v>219119</v>
      </c>
      <c r="J60" s="54">
        <v>74965</v>
      </c>
      <c r="K60" s="54">
        <v>272908</v>
      </c>
      <c r="L60" s="54">
        <v>195139</v>
      </c>
      <c r="M60" s="54">
        <v>77769</v>
      </c>
      <c r="N60" s="54">
        <v>255339</v>
      </c>
      <c r="O60" s="54">
        <v>186148</v>
      </c>
      <c r="P60" s="54">
        <v>69191</v>
      </c>
      <c r="Q60" s="54">
        <v>799805</v>
      </c>
      <c r="R60" s="54">
        <v>270412</v>
      </c>
      <c r="S60" s="54">
        <v>529393</v>
      </c>
      <c r="T60" s="54">
        <v>280192</v>
      </c>
      <c r="U60" s="54">
        <v>164084</v>
      </c>
      <c r="V60" s="54">
        <v>116108</v>
      </c>
      <c r="W60" s="54">
        <v>145725</v>
      </c>
      <c r="X60" s="54">
        <v>141509</v>
      </c>
      <c r="Y60" s="54">
        <v>4216</v>
      </c>
    </row>
    <row r="61" spans="1:25" ht="17.25" customHeight="1">
      <c r="A61" s="224" t="s">
        <v>561</v>
      </c>
      <c r="B61" s="161">
        <v>392432</v>
      </c>
      <c r="C61" s="54">
        <v>199005</v>
      </c>
      <c r="D61" s="54">
        <v>193427</v>
      </c>
      <c r="E61" s="54">
        <v>466429</v>
      </c>
      <c r="F61" s="54">
        <v>208874</v>
      </c>
      <c r="G61" s="54">
        <v>257555</v>
      </c>
      <c r="H61" s="54">
        <v>456561</v>
      </c>
      <c r="I61" s="54">
        <v>220403</v>
      </c>
      <c r="J61" s="54">
        <v>236158</v>
      </c>
      <c r="K61" s="54">
        <v>385586</v>
      </c>
      <c r="L61" s="54">
        <v>195112</v>
      </c>
      <c r="M61" s="54">
        <v>190474</v>
      </c>
      <c r="N61" s="54">
        <v>343416</v>
      </c>
      <c r="O61" s="54">
        <v>188677</v>
      </c>
      <c r="P61" s="54">
        <v>154739</v>
      </c>
      <c r="Q61" s="54">
        <v>279262</v>
      </c>
      <c r="R61" s="54">
        <v>279262</v>
      </c>
      <c r="S61" s="54">
        <v>0</v>
      </c>
      <c r="T61" s="54">
        <v>236591</v>
      </c>
      <c r="U61" s="54">
        <v>153422</v>
      </c>
      <c r="V61" s="54">
        <v>83169</v>
      </c>
      <c r="W61" s="54">
        <v>233872</v>
      </c>
      <c r="X61" s="54">
        <v>139092</v>
      </c>
      <c r="Y61" s="54">
        <v>94780</v>
      </c>
    </row>
    <row r="62" spans="1:25" ht="17.25" customHeight="1">
      <c r="A62" s="224" t="s">
        <v>562</v>
      </c>
      <c r="B62" s="161">
        <v>227617</v>
      </c>
      <c r="C62" s="54">
        <v>199766</v>
      </c>
      <c r="D62" s="54">
        <v>27851</v>
      </c>
      <c r="E62" s="54">
        <v>208496</v>
      </c>
      <c r="F62" s="54">
        <v>208496</v>
      </c>
      <c r="G62" s="54">
        <v>0</v>
      </c>
      <c r="H62" s="54">
        <v>220589</v>
      </c>
      <c r="I62" s="54">
        <v>220589</v>
      </c>
      <c r="J62" s="54">
        <v>0</v>
      </c>
      <c r="K62" s="54">
        <v>189157</v>
      </c>
      <c r="L62" s="54">
        <v>188002</v>
      </c>
      <c r="M62" s="54">
        <v>1155</v>
      </c>
      <c r="N62" s="54">
        <v>188244</v>
      </c>
      <c r="O62" s="54">
        <v>183382</v>
      </c>
      <c r="P62" s="54">
        <v>4862</v>
      </c>
      <c r="Q62" s="54">
        <v>279306</v>
      </c>
      <c r="R62" s="54">
        <v>279306</v>
      </c>
      <c r="S62" s="54">
        <v>0</v>
      </c>
      <c r="T62" s="54">
        <v>159377</v>
      </c>
      <c r="U62" s="54">
        <v>158092</v>
      </c>
      <c r="V62" s="54">
        <v>1285</v>
      </c>
      <c r="W62" s="54">
        <v>154288</v>
      </c>
      <c r="X62" s="54">
        <v>142837</v>
      </c>
      <c r="Y62" s="54">
        <v>11451</v>
      </c>
    </row>
    <row r="63" spans="1:25" ht="17.25" customHeight="1">
      <c r="A63" s="40"/>
      <c r="B63" s="16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7.25" customHeight="1">
      <c r="A64" s="224" t="s">
        <v>563</v>
      </c>
      <c r="B64" s="161">
        <v>196534</v>
      </c>
      <c r="C64" s="75">
        <v>196534</v>
      </c>
      <c r="D64" s="75">
        <v>0</v>
      </c>
      <c r="E64" s="75">
        <v>211943</v>
      </c>
      <c r="F64" s="75">
        <v>211843</v>
      </c>
      <c r="G64" s="75">
        <v>100</v>
      </c>
      <c r="H64" s="75">
        <v>224674</v>
      </c>
      <c r="I64" s="75">
        <v>224674</v>
      </c>
      <c r="J64" s="75">
        <v>0</v>
      </c>
      <c r="K64" s="75">
        <v>196382</v>
      </c>
      <c r="L64" s="75">
        <v>194936</v>
      </c>
      <c r="M64" s="75">
        <v>1446</v>
      </c>
      <c r="N64" s="75">
        <v>189513</v>
      </c>
      <c r="O64" s="75">
        <v>188474</v>
      </c>
      <c r="P64" s="75">
        <v>1039</v>
      </c>
      <c r="Q64" s="75">
        <v>285441</v>
      </c>
      <c r="R64" s="75">
        <v>285441</v>
      </c>
      <c r="S64" s="75">
        <v>0</v>
      </c>
      <c r="T64" s="75">
        <v>158677</v>
      </c>
      <c r="U64" s="75">
        <v>157081</v>
      </c>
      <c r="V64" s="75">
        <v>1596</v>
      </c>
      <c r="W64" s="75">
        <v>144139</v>
      </c>
      <c r="X64" s="75">
        <v>139350</v>
      </c>
      <c r="Y64" s="75">
        <v>4789</v>
      </c>
    </row>
    <row r="65" spans="1:25" ht="17.25" customHeight="1">
      <c r="A65" s="224" t="s">
        <v>564</v>
      </c>
      <c r="B65" s="161">
        <v>193916</v>
      </c>
      <c r="C65" s="75">
        <v>193916</v>
      </c>
      <c r="D65" s="75">
        <v>0</v>
      </c>
      <c r="E65" s="75">
        <v>204320</v>
      </c>
      <c r="F65" s="75">
        <v>204320</v>
      </c>
      <c r="G65" s="75">
        <v>0</v>
      </c>
      <c r="H65" s="75">
        <v>225423</v>
      </c>
      <c r="I65" s="75">
        <v>225423</v>
      </c>
      <c r="J65" s="75">
        <v>0</v>
      </c>
      <c r="K65" s="75">
        <v>207375</v>
      </c>
      <c r="L65" s="75">
        <v>199057</v>
      </c>
      <c r="M65" s="75">
        <v>8318</v>
      </c>
      <c r="N65" s="75">
        <v>192892</v>
      </c>
      <c r="O65" s="75">
        <v>190104</v>
      </c>
      <c r="P65" s="75">
        <v>2788</v>
      </c>
      <c r="Q65" s="75">
        <v>288634</v>
      </c>
      <c r="R65" s="75">
        <v>288634</v>
      </c>
      <c r="S65" s="75">
        <v>0</v>
      </c>
      <c r="T65" s="75">
        <v>156860</v>
      </c>
      <c r="U65" s="75">
        <v>155860</v>
      </c>
      <c r="V65" s="75">
        <v>1000</v>
      </c>
      <c r="W65" s="75">
        <v>148359</v>
      </c>
      <c r="X65" s="75">
        <v>142169</v>
      </c>
      <c r="Y65" s="75">
        <v>6190</v>
      </c>
    </row>
    <row r="66" spans="1:25" ht="17.25" customHeight="1">
      <c r="A66" s="224" t="s">
        <v>565</v>
      </c>
      <c r="B66" s="161">
        <v>192414</v>
      </c>
      <c r="C66" s="75">
        <v>192414</v>
      </c>
      <c r="D66" s="75">
        <v>0</v>
      </c>
      <c r="E66" s="75">
        <v>202924</v>
      </c>
      <c r="F66" s="75">
        <v>202924</v>
      </c>
      <c r="G66" s="75">
        <v>0</v>
      </c>
      <c r="H66" s="75">
        <v>255027</v>
      </c>
      <c r="I66" s="75">
        <v>223682</v>
      </c>
      <c r="J66" s="75">
        <v>31345</v>
      </c>
      <c r="K66" s="75">
        <v>240373</v>
      </c>
      <c r="L66" s="75">
        <v>198558</v>
      </c>
      <c r="M66" s="75">
        <v>41815</v>
      </c>
      <c r="N66" s="75">
        <v>223048</v>
      </c>
      <c r="O66" s="75">
        <v>190952</v>
      </c>
      <c r="P66" s="75">
        <v>32096</v>
      </c>
      <c r="Q66" s="75">
        <v>279989</v>
      </c>
      <c r="R66" s="75">
        <v>279989</v>
      </c>
      <c r="S66" s="75">
        <v>0</v>
      </c>
      <c r="T66" s="75">
        <v>155687</v>
      </c>
      <c r="U66" s="75">
        <v>155687</v>
      </c>
      <c r="V66" s="75">
        <v>0</v>
      </c>
      <c r="W66" s="75">
        <v>142760</v>
      </c>
      <c r="X66" s="75">
        <v>142760</v>
      </c>
      <c r="Y66" s="75">
        <v>0</v>
      </c>
    </row>
    <row r="67" spans="1:25" ht="17.25" customHeight="1">
      <c r="A67" s="225" t="s">
        <v>566</v>
      </c>
      <c r="B67" s="169">
        <v>404981</v>
      </c>
      <c r="C67" s="164">
        <v>183538</v>
      </c>
      <c r="D67" s="164">
        <v>221443</v>
      </c>
      <c r="E67" s="164">
        <v>360340</v>
      </c>
      <c r="F67" s="164">
        <v>206633</v>
      </c>
      <c r="G67" s="164">
        <v>153707</v>
      </c>
      <c r="H67" s="164">
        <v>521337</v>
      </c>
      <c r="I67" s="164">
        <v>219598</v>
      </c>
      <c r="J67" s="164">
        <v>301739</v>
      </c>
      <c r="K67" s="164">
        <v>418952</v>
      </c>
      <c r="L67" s="164">
        <v>200898</v>
      </c>
      <c r="M67" s="164">
        <v>218054</v>
      </c>
      <c r="N67" s="164">
        <v>387771</v>
      </c>
      <c r="O67" s="164">
        <v>193417</v>
      </c>
      <c r="P67" s="164">
        <v>194354</v>
      </c>
      <c r="Q67" s="164">
        <v>891287</v>
      </c>
      <c r="R67" s="164">
        <v>291950</v>
      </c>
      <c r="S67" s="164">
        <v>599337</v>
      </c>
      <c r="T67" s="164">
        <v>349723</v>
      </c>
      <c r="U67" s="164">
        <v>160531</v>
      </c>
      <c r="V67" s="164">
        <v>189192</v>
      </c>
      <c r="W67" s="164">
        <v>260968</v>
      </c>
      <c r="X67" s="164">
        <v>143379</v>
      </c>
      <c r="Y67" s="164">
        <v>117589</v>
      </c>
    </row>
    <row r="68" spans="1:25" ht="15" customHeight="1">
      <c r="A68" s="5" t="s">
        <v>345</v>
      </c>
      <c r="B68" s="18"/>
      <c r="C68" s="18"/>
      <c r="D68" s="18"/>
      <c r="E68" s="18"/>
      <c r="F68" s="18"/>
      <c r="G68" s="18"/>
      <c r="H68" s="18"/>
      <c r="I68" s="18"/>
      <c r="J68" s="18"/>
      <c r="K68" s="10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4.25">
      <c r="A69" s="5"/>
      <c r="B69" s="18"/>
      <c r="C69" s="18"/>
      <c r="D69" s="18"/>
      <c r="E69" s="18"/>
      <c r="F69" s="18"/>
      <c r="G69" s="18"/>
      <c r="H69" s="18"/>
      <c r="I69" s="18"/>
      <c r="J69" s="18"/>
      <c r="K69" s="10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4.25">
      <c r="A70" s="5"/>
      <c r="B70" s="18"/>
      <c r="C70" s="18"/>
      <c r="D70" s="18"/>
      <c r="E70" s="18"/>
      <c r="F70" s="18"/>
      <c r="G70" s="18"/>
      <c r="H70" s="18"/>
      <c r="I70" s="18"/>
      <c r="J70" s="18"/>
      <c r="K70" s="10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4.25">
      <c r="A71" s="5"/>
      <c r="B71" s="18"/>
      <c r="C71" s="18"/>
      <c r="D71" s="18"/>
      <c r="E71" s="18"/>
      <c r="F71" s="18"/>
      <c r="G71" s="18"/>
      <c r="H71" s="18"/>
      <c r="I71" s="18"/>
      <c r="J71" s="18"/>
      <c r="K71" s="10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14.25">
      <c r="A72" s="5"/>
      <c r="B72" s="18"/>
      <c r="C72" s="18"/>
      <c r="D72" s="18"/>
      <c r="E72" s="18"/>
      <c r="F72" s="18"/>
      <c r="G72" s="18"/>
      <c r="H72" s="18"/>
      <c r="I72" s="18"/>
      <c r="J72" s="18"/>
      <c r="K72" s="10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4.25">
      <c r="A73" s="5"/>
      <c r="B73" s="18"/>
      <c r="C73" s="18"/>
      <c r="D73" s="18"/>
      <c r="E73" s="18"/>
      <c r="F73" s="18"/>
      <c r="G73" s="18"/>
      <c r="H73" s="18"/>
      <c r="I73" s="18"/>
      <c r="J73" s="18"/>
      <c r="K73" s="10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4.25">
      <c r="A74" s="5"/>
      <c r="B74" s="18"/>
      <c r="C74" s="18"/>
      <c r="D74" s="18"/>
      <c r="E74" s="18"/>
      <c r="F74" s="18"/>
      <c r="G74" s="18"/>
      <c r="H74" s="18"/>
      <c r="I74" s="18"/>
      <c r="J74" s="18"/>
      <c r="K74" s="10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4.25">
      <c r="A75" s="5"/>
      <c r="B75" s="18"/>
      <c r="C75" s="18"/>
      <c r="D75" s="18"/>
      <c r="E75" s="18"/>
      <c r="F75" s="18"/>
      <c r="G75" s="18"/>
      <c r="H75" s="18"/>
      <c r="I75" s="18"/>
      <c r="J75" s="18"/>
      <c r="K75" s="10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4.25">
      <c r="A76" s="5"/>
      <c r="B76" s="18"/>
      <c r="C76" s="18"/>
      <c r="D76" s="18"/>
      <c r="E76" s="18"/>
      <c r="F76" s="18"/>
      <c r="G76" s="18"/>
      <c r="H76" s="18"/>
      <c r="I76" s="18"/>
      <c r="J76" s="18"/>
      <c r="K76" s="10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14.25">
      <c r="A77" s="5"/>
      <c r="B77" s="18"/>
      <c r="C77" s="18"/>
      <c r="D77" s="18"/>
      <c r="E77" s="18"/>
      <c r="F77" s="18"/>
      <c r="G77" s="18"/>
      <c r="H77" s="18"/>
      <c r="I77" s="18"/>
      <c r="J77" s="18"/>
      <c r="K77" s="10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4.25">
      <c r="A78" s="5"/>
      <c r="B78" s="18"/>
      <c r="C78" s="18"/>
      <c r="D78" s="18"/>
      <c r="E78" s="18"/>
      <c r="F78" s="18"/>
      <c r="G78" s="18"/>
      <c r="H78" s="18"/>
      <c r="I78" s="18"/>
      <c r="J78" s="18"/>
      <c r="K78" s="10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4.25">
      <c r="A79" s="5"/>
      <c r="B79" s="18"/>
      <c r="C79" s="18"/>
      <c r="D79" s="18"/>
      <c r="E79" s="18"/>
      <c r="F79" s="18"/>
      <c r="G79" s="18"/>
      <c r="H79" s="18"/>
      <c r="I79" s="18"/>
      <c r="J79" s="18"/>
      <c r="K79" s="10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4.25">
      <c r="A80" s="5"/>
      <c r="B80" s="18"/>
      <c r="C80" s="18"/>
      <c r="D80" s="18"/>
      <c r="E80" s="18"/>
      <c r="F80" s="18"/>
      <c r="G80" s="18"/>
      <c r="H80" s="18"/>
      <c r="I80" s="18"/>
      <c r="J80" s="18"/>
      <c r="K80" s="10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11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10"/>
    </row>
    <row r="82" spans="1:11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10"/>
    </row>
    <row r="83" spans="1:11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10"/>
    </row>
    <row r="84" spans="1:11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10"/>
    </row>
    <row r="85" spans="1:11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10"/>
    </row>
  </sheetData>
  <sheetProtection/>
  <mergeCells count="35">
    <mergeCell ref="N7:N8"/>
    <mergeCell ref="S7:S8"/>
    <mergeCell ref="T7:T8"/>
    <mergeCell ref="Y7:Y8"/>
    <mergeCell ref="U7:U8"/>
    <mergeCell ref="V7:V8"/>
    <mergeCell ref="W7:W8"/>
    <mergeCell ref="X7:X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M7:M8"/>
    <mergeCell ref="A7:A8"/>
    <mergeCell ref="B7:B8"/>
    <mergeCell ref="C7:C8"/>
    <mergeCell ref="D7:D8"/>
    <mergeCell ref="E7:E8"/>
    <mergeCell ref="F7:F8"/>
    <mergeCell ref="A3:Y3"/>
    <mergeCell ref="B5:P5"/>
    <mergeCell ref="Q5:S6"/>
    <mergeCell ref="T5:V6"/>
    <mergeCell ref="W5:Y6"/>
    <mergeCell ref="B6:D6"/>
    <mergeCell ref="E6:G6"/>
    <mergeCell ref="H6:J6"/>
    <mergeCell ref="K6:M6"/>
    <mergeCell ref="N6:P6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8"/>
  <sheetViews>
    <sheetView zoomScale="70" zoomScaleNormal="70" zoomScalePageLayoutView="0" workbookViewId="0" topLeftCell="Q1">
      <selection activeCell="V1" sqref="V1"/>
    </sheetView>
  </sheetViews>
  <sheetFormatPr defaultColWidth="10.59765625" defaultRowHeight="15"/>
  <cols>
    <col min="1" max="1" width="15.09765625" style="4" customWidth="1"/>
    <col min="2" max="22" width="11.5" style="4" customWidth="1"/>
    <col min="23" max="16384" width="10.59765625" style="4" customWidth="1"/>
  </cols>
  <sheetData>
    <row r="1" spans="1:22" s="2" customFormat="1" ht="19.5" customHeight="1">
      <c r="A1" s="1" t="s">
        <v>395</v>
      </c>
      <c r="V1" s="3" t="s">
        <v>396</v>
      </c>
    </row>
    <row r="2" spans="1:22" s="2" customFormat="1" ht="19.5" customHeight="1">
      <c r="A2" s="1"/>
      <c r="V2" s="3"/>
    </row>
    <row r="3" spans="1:22" ht="19.5" customHeight="1">
      <c r="A3" s="328" t="s">
        <v>397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</row>
    <row r="4" spans="1:22" ht="18" customHeight="1" thickBot="1">
      <c r="A4" s="4" t="s">
        <v>359</v>
      </c>
      <c r="V4" s="119" t="s">
        <v>383</v>
      </c>
    </row>
    <row r="5" spans="1:22" ht="15" customHeight="1">
      <c r="A5" s="160" t="s">
        <v>361</v>
      </c>
      <c r="B5" s="335" t="s">
        <v>398</v>
      </c>
      <c r="C5" s="336"/>
      <c r="D5" s="337"/>
      <c r="E5" s="463" t="s">
        <v>399</v>
      </c>
      <c r="F5" s="336"/>
      <c r="G5" s="337"/>
      <c r="H5" s="341" t="s">
        <v>404</v>
      </c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</row>
    <row r="6" spans="1:22" ht="15" customHeight="1">
      <c r="A6" s="56"/>
      <c r="B6" s="338"/>
      <c r="C6" s="339"/>
      <c r="D6" s="340"/>
      <c r="E6" s="338"/>
      <c r="F6" s="339"/>
      <c r="G6" s="340"/>
      <c r="H6" s="344" t="s">
        <v>405</v>
      </c>
      <c r="I6" s="345"/>
      <c r="J6" s="346"/>
      <c r="K6" s="344" t="s">
        <v>400</v>
      </c>
      <c r="L6" s="345"/>
      <c r="M6" s="346"/>
      <c r="N6" s="344" t="s">
        <v>401</v>
      </c>
      <c r="O6" s="345"/>
      <c r="P6" s="346"/>
      <c r="Q6" s="344" t="s">
        <v>406</v>
      </c>
      <c r="R6" s="345"/>
      <c r="S6" s="346"/>
      <c r="T6" s="344" t="s">
        <v>402</v>
      </c>
      <c r="U6" s="345"/>
      <c r="V6" s="345"/>
    </row>
    <row r="7" spans="1:30" ht="15" customHeight="1">
      <c r="A7" s="468" t="s">
        <v>403</v>
      </c>
      <c r="B7" s="467" t="s">
        <v>394</v>
      </c>
      <c r="C7" s="410" t="s">
        <v>367</v>
      </c>
      <c r="D7" s="410" t="s">
        <v>368</v>
      </c>
      <c r="E7" s="467" t="s">
        <v>394</v>
      </c>
      <c r="F7" s="410" t="s">
        <v>367</v>
      </c>
      <c r="G7" s="410" t="s">
        <v>368</v>
      </c>
      <c r="H7" s="467" t="s">
        <v>394</v>
      </c>
      <c r="I7" s="410" t="s">
        <v>367</v>
      </c>
      <c r="J7" s="410" t="s">
        <v>368</v>
      </c>
      <c r="K7" s="467" t="s">
        <v>394</v>
      </c>
      <c r="L7" s="410" t="s">
        <v>367</v>
      </c>
      <c r="M7" s="410" t="s">
        <v>368</v>
      </c>
      <c r="N7" s="467" t="s">
        <v>394</v>
      </c>
      <c r="O7" s="410" t="s">
        <v>367</v>
      </c>
      <c r="P7" s="410" t="s">
        <v>368</v>
      </c>
      <c r="Q7" s="467" t="s">
        <v>394</v>
      </c>
      <c r="R7" s="410" t="s">
        <v>367</v>
      </c>
      <c r="S7" s="410" t="s">
        <v>368</v>
      </c>
      <c r="T7" s="467" t="s">
        <v>394</v>
      </c>
      <c r="U7" s="410" t="s">
        <v>367</v>
      </c>
      <c r="V7" s="407" t="s">
        <v>368</v>
      </c>
      <c r="W7" s="6"/>
      <c r="X7" s="6"/>
      <c r="Y7" s="6"/>
      <c r="Z7" s="6"/>
      <c r="AA7" s="6"/>
      <c r="AB7" s="6"/>
      <c r="AC7" s="6"/>
      <c r="AD7" s="6"/>
    </row>
    <row r="8" spans="1:30" ht="15" customHeight="1">
      <c r="A8" s="469"/>
      <c r="B8" s="388"/>
      <c r="C8" s="406"/>
      <c r="D8" s="406"/>
      <c r="E8" s="388"/>
      <c r="F8" s="406"/>
      <c r="G8" s="406"/>
      <c r="H8" s="388"/>
      <c r="I8" s="406"/>
      <c r="J8" s="406"/>
      <c r="K8" s="388"/>
      <c r="L8" s="406"/>
      <c r="M8" s="406"/>
      <c r="N8" s="388"/>
      <c r="O8" s="406"/>
      <c r="P8" s="406"/>
      <c r="Q8" s="388"/>
      <c r="R8" s="406"/>
      <c r="S8" s="406"/>
      <c r="T8" s="388"/>
      <c r="U8" s="406"/>
      <c r="V8" s="338"/>
      <c r="W8" s="6"/>
      <c r="X8" s="6"/>
      <c r="Y8" s="6"/>
      <c r="Z8" s="6"/>
      <c r="AA8" s="6"/>
      <c r="AB8" s="6"/>
      <c r="AC8" s="6"/>
      <c r="AD8" s="6"/>
    </row>
    <row r="9" spans="1:2" ht="15" customHeight="1">
      <c r="A9" s="26" t="s">
        <v>369</v>
      </c>
      <c r="B9" s="165"/>
    </row>
    <row r="10" spans="1:22" ht="15" customHeight="1">
      <c r="A10" s="40" t="s">
        <v>554</v>
      </c>
      <c r="B10" s="74">
        <v>441157</v>
      </c>
      <c r="C10" s="18">
        <v>328066</v>
      </c>
      <c r="D10" s="18">
        <v>113091</v>
      </c>
      <c r="E10" s="142" t="s">
        <v>552</v>
      </c>
      <c r="F10" s="142" t="s">
        <v>552</v>
      </c>
      <c r="G10" s="142" t="s">
        <v>552</v>
      </c>
      <c r="H10" s="18">
        <v>386189</v>
      </c>
      <c r="I10" s="18">
        <v>297941</v>
      </c>
      <c r="J10" s="18">
        <v>88248</v>
      </c>
      <c r="K10" s="18">
        <v>178067</v>
      </c>
      <c r="L10" s="18">
        <v>170759</v>
      </c>
      <c r="M10" s="18">
        <v>7308</v>
      </c>
      <c r="N10" s="18">
        <v>427789</v>
      </c>
      <c r="O10" s="18">
        <v>335217</v>
      </c>
      <c r="P10" s="18">
        <v>92572</v>
      </c>
      <c r="Q10" s="18">
        <v>545424</v>
      </c>
      <c r="R10" s="18">
        <v>396847</v>
      </c>
      <c r="S10" s="18">
        <v>148577</v>
      </c>
      <c r="T10" s="18">
        <v>340428</v>
      </c>
      <c r="U10" s="18">
        <v>261491</v>
      </c>
      <c r="V10" s="18">
        <v>78937</v>
      </c>
    </row>
    <row r="11" spans="1:22" ht="15" customHeight="1">
      <c r="A11" s="77">
        <v>15</v>
      </c>
      <c r="B11" s="74">
        <v>437708</v>
      </c>
      <c r="C11" s="18">
        <v>325545</v>
      </c>
      <c r="D11" s="18">
        <v>112163</v>
      </c>
      <c r="E11" s="142" t="s">
        <v>552</v>
      </c>
      <c r="F11" s="142" t="s">
        <v>552</v>
      </c>
      <c r="G11" s="142" t="s">
        <v>552</v>
      </c>
      <c r="H11" s="18">
        <v>374676</v>
      </c>
      <c r="I11" s="18">
        <v>294480</v>
      </c>
      <c r="J11" s="18">
        <v>80196</v>
      </c>
      <c r="K11" s="18">
        <v>164338</v>
      </c>
      <c r="L11" s="18">
        <v>158106</v>
      </c>
      <c r="M11" s="18">
        <v>6232</v>
      </c>
      <c r="N11" s="18">
        <v>415382</v>
      </c>
      <c r="O11" s="18">
        <v>330599</v>
      </c>
      <c r="P11" s="18">
        <v>84783</v>
      </c>
      <c r="Q11" s="18">
        <v>539308</v>
      </c>
      <c r="R11" s="18">
        <v>396635</v>
      </c>
      <c r="S11" s="18">
        <v>142673</v>
      </c>
      <c r="T11" s="18">
        <v>334098</v>
      </c>
      <c r="U11" s="18">
        <v>263521</v>
      </c>
      <c r="V11" s="18">
        <v>70577</v>
      </c>
    </row>
    <row r="12" spans="1:22" s="196" customFormat="1" ht="15" customHeight="1">
      <c r="A12" s="194">
        <v>16</v>
      </c>
      <c r="B12" s="217">
        <v>489401</v>
      </c>
      <c r="C12" s="195">
        <v>374174</v>
      </c>
      <c r="D12" s="195">
        <v>115227</v>
      </c>
      <c r="E12" s="220" t="s">
        <v>567</v>
      </c>
      <c r="F12" s="220" t="s">
        <v>567</v>
      </c>
      <c r="G12" s="220" t="s">
        <v>567</v>
      </c>
      <c r="H12" s="195">
        <v>357732</v>
      </c>
      <c r="I12" s="195">
        <v>285625</v>
      </c>
      <c r="J12" s="195">
        <v>72107</v>
      </c>
      <c r="K12" s="195">
        <v>243718</v>
      </c>
      <c r="L12" s="195">
        <v>218678</v>
      </c>
      <c r="M12" s="195">
        <v>25040</v>
      </c>
      <c r="N12" s="195">
        <v>365642</v>
      </c>
      <c r="O12" s="195">
        <v>289766</v>
      </c>
      <c r="P12" s="195">
        <v>75876</v>
      </c>
      <c r="Q12" s="195">
        <v>536735</v>
      </c>
      <c r="R12" s="195">
        <v>401903</v>
      </c>
      <c r="S12" s="195">
        <v>134832</v>
      </c>
      <c r="T12" s="195">
        <v>307589</v>
      </c>
      <c r="U12" s="195">
        <v>251780</v>
      </c>
      <c r="V12" s="195">
        <v>55809</v>
      </c>
    </row>
    <row r="13" spans="1:22" ht="15" customHeight="1">
      <c r="A13" s="21"/>
      <c r="B13" s="80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" customHeight="1">
      <c r="A14" s="35" t="s">
        <v>555</v>
      </c>
      <c r="B14" s="74">
        <v>367815</v>
      </c>
      <c r="C14" s="18">
        <v>366661</v>
      </c>
      <c r="D14" s="18">
        <v>1154</v>
      </c>
      <c r="E14" s="142" t="s">
        <v>552</v>
      </c>
      <c r="F14" s="142" t="s">
        <v>552</v>
      </c>
      <c r="G14" s="142" t="s">
        <v>552</v>
      </c>
      <c r="H14" s="18">
        <v>291604</v>
      </c>
      <c r="I14" s="18">
        <v>287664</v>
      </c>
      <c r="J14" s="18">
        <v>3940</v>
      </c>
      <c r="K14" s="18">
        <v>225825</v>
      </c>
      <c r="L14" s="18">
        <v>225219</v>
      </c>
      <c r="M14" s="18">
        <v>606</v>
      </c>
      <c r="N14" s="18">
        <v>313404</v>
      </c>
      <c r="O14" s="18">
        <v>313404</v>
      </c>
      <c r="P14" s="18">
        <v>0</v>
      </c>
      <c r="Q14" s="18">
        <v>400977</v>
      </c>
      <c r="R14" s="18">
        <v>400977</v>
      </c>
      <c r="S14" s="18">
        <v>0</v>
      </c>
      <c r="T14" s="18">
        <v>249718</v>
      </c>
      <c r="U14" s="18">
        <v>240719</v>
      </c>
      <c r="V14" s="18">
        <v>8999</v>
      </c>
    </row>
    <row r="15" spans="1:22" ht="15" customHeight="1">
      <c r="A15" s="224" t="s">
        <v>556</v>
      </c>
      <c r="B15" s="74">
        <v>362116</v>
      </c>
      <c r="C15" s="18">
        <v>362116</v>
      </c>
      <c r="D15" s="18">
        <v>0</v>
      </c>
      <c r="E15" s="142" t="s">
        <v>552</v>
      </c>
      <c r="F15" s="142" t="s">
        <v>552</v>
      </c>
      <c r="G15" s="142" t="s">
        <v>552</v>
      </c>
      <c r="H15" s="18">
        <v>299058</v>
      </c>
      <c r="I15" s="18">
        <v>298031</v>
      </c>
      <c r="J15" s="18">
        <v>1027</v>
      </c>
      <c r="K15" s="18">
        <v>239226</v>
      </c>
      <c r="L15" s="18">
        <v>239226</v>
      </c>
      <c r="M15" s="18">
        <v>0</v>
      </c>
      <c r="N15" s="18">
        <v>325507</v>
      </c>
      <c r="O15" s="18">
        <v>325507</v>
      </c>
      <c r="P15" s="18">
        <v>0</v>
      </c>
      <c r="Q15" s="18">
        <v>406623</v>
      </c>
      <c r="R15" s="18">
        <v>406623</v>
      </c>
      <c r="S15" s="18">
        <v>0</v>
      </c>
      <c r="T15" s="18">
        <v>253196</v>
      </c>
      <c r="U15" s="18">
        <v>250806</v>
      </c>
      <c r="V15" s="18">
        <v>2390</v>
      </c>
    </row>
    <row r="16" spans="1:22" ht="15" customHeight="1">
      <c r="A16" s="224" t="s">
        <v>557</v>
      </c>
      <c r="B16" s="74">
        <v>380131</v>
      </c>
      <c r="C16" s="18">
        <v>372703</v>
      </c>
      <c r="D16" s="18">
        <v>7428</v>
      </c>
      <c r="E16" s="142" t="s">
        <v>552</v>
      </c>
      <c r="F16" s="142" t="s">
        <v>552</v>
      </c>
      <c r="G16" s="142" t="s">
        <v>552</v>
      </c>
      <c r="H16" s="18">
        <v>304175</v>
      </c>
      <c r="I16" s="18">
        <v>296845</v>
      </c>
      <c r="J16" s="18">
        <v>7330</v>
      </c>
      <c r="K16" s="18">
        <v>222350</v>
      </c>
      <c r="L16" s="18">
        <v>222350</v>
      </c>
      <c r="M16" s="18">
        <v>0</v>
      </c>
      <c r="N16" s="18">
        <v>330477</v>
      </c>
      <c r="O16" s="18">
        <v>325526</v>
      </c>
      <c r="P16" s="18">
        <v>4951</v>
      </c>
      <c r="Q16" s="18">
        <v>411362</v>
      </c>
      <c r="R16" s="18">
        <v>410547</v>
      </c>
      <c r="S16" s="18">
        <v>815</v>
      </c>
      <c r="T16" s="18">
        <v>265955</v>
      </c>
      <c r="U16" s="18">
        <v>252369</v>
      </c>
      <c r="V16" s="18">
        <v>13586</v>
      </c>
    </row>
    <row r="17" spans="1:22" ht="15" customHeight="1">
      <c r="A17" s="224" t="s">
        <v>558</v>
      </c>
      <c r="B17" s="74">
        <v>391147</v>
      </c>
      <c r="C17" s="18">
        <v>377884</v>
      </c>
      <c r="D17" s="18">
        <v>13263</v>
      </c>
      <c r="E17" s="142" t="s">
        <v>552</v>
      </c>
      <c r="F17" s="142" t="s">
        <v>552</v>
      </c>
      <c r="G17" s="142" t="s">
        <v>552</v>
      </c>
      <c r="H17" s="18">
        <v>293270</v>
      </c>
      <c r="I17" s="18">
        <v>292840</v>
      </c>
      <c r="J17" s="18">
        <v>430</v>
      </c>
      <c r="K17" s="18">
        <v>215617</v>
      </c>
      <c r="L17" s="18">
        <v>215576</v>
      </c>
      <c r="M17" s="18">
        <v>41</v>
      </c>
      <c r="N17" s="18">
        <v>311114</v>
      </c>
      <c r="O17" s="18">
        <v>311080</v>
      </c>
      <c r="P17" s="18">
        <v>34</v>
      </c>
      <c r="Q17" s="18">
        <v>409431</v>
      </c>
      <c r="R17" s="18">
        <v>409408</v>
      </c>
      <c r="S17" s="18">
        <v>23</v>
      </c>
      <c r="T17" s="18">
        <v>254478</v>
      </c>
      <c r="U17" s="18">
        <v>253505</v>
      </c>
      <c r="V17" s="18">
        <v>973</v>
      </c>
    </row>
    <row r="18" spans="1:22" ht="15" customHeight="1">
      <c r="A18" s="40"/>
      <c r="B18" s="4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" customHeight="1">
      <c r="A19" s="224" t="s">
        <v>559</v>
      </c>
      <c r="B19" s="74">
        <v>368991</v>
      </c>
      <c r="C19" s="18">
        <v>368991</v>
      </c>
      <c r="D19" s="18">
        <v>0</v>
      </c>
      <c r="E19" s="142" t="s">
        <v>552</v>
      </c>
      <c r="F19" s="142" t="s">
        <v>552</v>
      </c>
      <c r="G19" s="142" t="s">
        <v>552</v>
      </c>
      <c r="H19" s="18">
        <v>287063</v>
      </c>
      <c r="I19" s="18">
        <v>284385</v>
      </c>
      <c r="J19" s="18">
        <v>2678</v>
      </c>
      <c r="K19" s="18">
        <v>215271</v>
      </c>
      <c r="L19" s="18">
        <v>215212</v>
      </c>
      <c r="M19" s="18">
        <v>59</v>
      </c>
      <c r="N19" s="18">
        <v>285106</v>
      </c>
      <c r="O19" s="18">
        <v>284981</v>
      </c>
      <c r="P19" s="18">
        <v>125</v>
      </c>
      <c r="Q19" s="18">
        <v>402052</v>
      </c>
      <c r="R19" s="18">
        <v>402052</v>
      </c>
      <c r="S19" s="18">
        <v>0</v>
      </c>
      <c r="T19" s="18">
        <v>259193</v>
      </c>
      <c r="U19" s="18">
        <v>252797</v>
      </c>
      <c r="V19" s="18">
        <v>6396</v>
      </c>
    </row>
    <row r="20" spans="1:22" ht="15" customHeight="1">
      <c r="A20" s="224" t="s">
        <v>560</v>
      </c>
      <c r="B20" s="74">
        <v>634106</v>
      </c>
      <c r="C20" s="18">
        <v>376001</v>
      </c>
      <c r="D20" s="18">
        <v>258105</v>
      </c>
      <c r="E20" s="142" t="s">
        <v>552</v>
      </c>
      <c r="F20" s="142" t="s">
        <v>552</v>
      </c>
      <c r="G20" s="142" t="s">
        <v>552</v>
      </c>
      <c r="H20" s="18">
        <v>597560</v>
      </c>
      <c r="I20" s="18">
        <v>281169</v>
      </c>
      <c r="J20" s="18">
        <v>316391</v>
      </c>
      <c r="K20" s="18">
        <v>341981</v>
      </c>
      <c r="L20" s="18">
        <v>208230</v>
      </c>
      <c r="M20" s="18">
        <v>133751</v>
      </c>
      <c r="N20" s="18">
        <v>574340</v>
      </c>
      <c r="O20" s="18">
        <v>278462</v>
      </c>
      <c r="P20" s="18">
        <v>295878</v>
      </c>
      <c r="Q20" s="18">
        <v>1127352</v>
      </c>
      <c r="R20" s="18">
        <v>395143</v>
      </c>
      <c r="S20" s="18">
        <v>732209</v>
      </c>
      <c r="T20" s="18">
        <v>459028</v>
      </c>
      <c r="U20" s="18">
        <v>254603</v>
      </c>
      <c r="V20" s="18">
        <v>204425</v>
      </c>
    </row>
    <row r="21" spans="1:22" ht="15" customHeight="1">
      <c r="A21" s="224" t="s">
        <v>561</v>
      </c>
      <c r="B21" s="74">
        <v>779207</v>
      </c>
      <c r="C21" s="18">
        <v>377228</v>
      </c>
      <c r="D21" s="18">
        <v>401979</v>
      </c>
      <c r="E21" s="142" t="s">
        <v>552</v>
      </c>
      <c r="F21" s="142" t="s">
        <v>552</v>
      </c>
      <c r="G21" s="142" t="s">
        <v>552</v>
      </c>
      <c r="H21" s="18">
        <v>349264</v>
      </c>
      <c r="I21" s="18">
        <v>278491</v>
      </c>
      <c r="J21" s="18">
        <v>70773</v>
      </c>
      <c r="K21" s="18">
        <v>222288</v>
      </c>
      <c r="L21" s="18">
        <v>213997</v>
      </c>
      <c r="M21" s="18">
        <v>8291</v>
      </c>
      <c r="N21" s="18">
        <v>359468</v>
      </c>
      <c r="O21" s="18">
        <v>266855</v>
      </c>
      <c r="P21" s="18">
        <v>92613</v>
      </c>
      <c r="Q21" s="18">
        <v>417791</v>
      </c>
      <c r="R21" s="18">
        <v>399201</v>
      </c>
      <c r="S21" s="18">
        <v>18590</v>
      </c>
      <c r="T21" s="18">
        <v>347286</v>
      </c>
      <c r="U21" s="18">
        <v>253844</v>
      </c>
      <c r="V21" s="18">
        <v>93442</v>
      </c>
    </row>
    <row r="22" spans="1:22" ht="15" customHeight="1">
      <c r="A22" s="224" t="s">
        <v>562</v>
      </c>
      <c r="B22" s="74">
        <v>378833</v>
      </c>
      <c r="C22" s="18">
        <v>378833</v>
      </c>
      <c r="D22" s="18">
        <v>0</v>
      </c>
      <c r="E22" s="142" t="s">
        <v>552</v>
      </c>
      <c r="F22" s="142" t="s">
        <v>552</v>
      </c>
      <c r="G22" s="142" t="s">
        <v>552</v>
      </c>
      <c r="H22" s="18">
        <v>281450</v>
      </c>
      <c r="I22" s="18">
        <v>278464</v>
      </c>
      <c r="J22" s="18">
        <v>2986</v>
      </c>
      <c r="K22" s="18">
        <v>217634</v>
      </c>
      <c r="L22" s="18">
        <v>210717</v>
      </c>
      <c r="M22" s="18">
        <v>6917</v>
      </c>
      <c r="N22" s="18">
        <v>271677</v>
      </c>
      <c r="O22" s="18">
        <v>271677</v>
      </c>
      <c r="P22" s="18">
        <v>0</v>
      </c>
      <c r="Q22" s="18">
        <v>394556</v>
      </c>
      <c r="R22" s="18">
        <v>394556</v>
      </c>
      <c r="S22" s="18">
        <v>0</v>
      </c>
      <c r="T22" s="18">
        <v>258440</v>
      </c>
      <c r="U22" s="18">
        <v>253115</v>
      </c>
      <c r="V22" s="18">
        <v>5325</v>
      </c>
    </row>
    <row r="23" spans="1:22" ht="15" customHeight="1">
      <c r="A23" s="40"/>
      <c r="B23" s="4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5" customHeight="1">
      <c r="A24" s="224" t="s">
        <v>563</v>
      </c>
      <c r="B24" s="74">
        <v>379000</v>
      </c>
      <c r="C24" s="18">
        <v>372706</v>
      </c>
      <c r="D24" s="18">
        <v>6294</v>
      </c>
      <c r="E24" s="142" t="s">
        <v>552</v>
      </c>
      <c r="F24" s="142" t="s">
        <v>552</v>
      </c>
      <c r="G24" s="142" t="s">
        <v>552</v>
      </c>
      <c r="H24" s="18">
        <v>280061</v>
      </c>
      <c r="I24" s="18">
        <v>279219</v>
      </c>
      <c r="J24" s="18">
        <v>842</v>
      </c>
      <c r="K24" s="18">
        <v>203804</v>
      </c>
      <c r="L24" s="18">
        <v>203804</v>
      </c>
      <c r="M24" s="18">
        <v>0</v>
      </c>
      <c r="N24" s="18">
        <v>277234</v>
      </c>
      <c r="O24" s="18">
        <v>277234</v>
      </c>
      <c r="P24" s="18">
        <v>0</v>
      </c>
      <c r="Q24" s="18">
        <v>395581</v>
      </c>
      <c r="R24" s="18">
        <v>395581</v>
      </c>
      <c r="S24" s="18">
        <v>0</v>
      </c>
      <c r="T24" s="18">
        <v>254257</v>
      </c>
      <c r="U24" s="18">
        <v>252232</v>
      </c>
      <c r="V24" s="18">
        <v>2025</v>
      </c>
    </row>
    <row r="25" spans="1:22" ht="15" customHeight="1">
      <c r="A25" s="224" t="s">
        <v>564</v>
      </c>
      <c r="B25" s="74">
        <v>377769</v>
      </c>
      <c r="C25" s="18">
        <v>377769</v>
      </c>
      <c r="D25" s="18">
        <v>0</v>
      </c>
      <c r="E25" s="142" t="s">
        <v>552</v>
      </c>
      <c r="F25" s="142" t="s">
        <v>552</v>
      </c>
      <c r="G25" s="142" t="s">
        <v>552</v>
      </c>
      <c r="H25" s="18">
        <v>279909</v>
      </c>
      <c r="I25" s="18">
        <v>279026</v>
      </c>
      <c r="J25" s="18">
        <v>883</v>
      </c>
      <c r="K25" s="18">
        <v>222690</v>
      </c>
      <c r="L25" s="18">
        <v>220588</v>
      </c>
      <c r="M25" s="18">
        <v>2102</v>
      </c>
      <c r="N25" s="18">
        <v>268740</v>
      </c>
      <c r="O25" s="18">
        <v>268146</v>
      </c>
      <c r="P25" s="18">
        <v>594</v>
      </c>
      <c r="Q25" s="18">
        <v>399432</v>
      </c>
      <c r="R25" s="18">
        <v>399432</v>
      </c>
      <c r="S25" s="18">
        <v>0</v>
      </c>
      <c r="T25" s="18">
        <v>253107</v>
      </c>
      <c r="U25" s="18">
        <v>251965</v>
      </c>
      <c r="V25" s="18">
        <v>1142</v>
      </c>
    </row>
    <row r="26" spans="1:22" ht="15" customHeight="1">
      <c r="A26" s="224" t="s">
        <v>565</v>
      </c>
      <c r="B26" s="74">
        <v>376527</v>
      </c>
      <c r="C26" s="18">
        <v>376527</v>
      </c>
      <c r="D26" s="18">
        <v>0</v>
      </c>
      <c r="E26" s="142" t="s">
        <v>552</v>
      </c>
      <c r="F26" s="142" t="s">
        <v>552</v>
      </c>
      <c r="G26" s="142" t="s">
        <v>552</v>
      </c>
      <c r="H26" s="18">
        <v>285792</v>
      </c>
      <c r="I26" s="18">
        <v>281466</v>
      </c>
      <c r="J26" s="18">
        <v>4326</v>
      </c>
      <c r="K26" s="18">
        <v>226257</v>
      </c>
      <c r="L26" s="18">
        <v>226101</v>
      </c>
      <c r="M26" s="18">
        <v>156</v>
      </c>
      <c r="N26" s="18">
        <v>277403</v>
      </c>
      <c r="O26" s="18">
        <v>273201</v>
      </c>
      <c r="P26" s="18">
        <v>4202</v>
      </c>
      <c r="Q26" s="18">
        <v>399027</v>
      </c>
      <c r="R26" s="18">
        <v>399027</v>
      </c>
      <c r="S26" s="18">
        <v>0</v>
      </c>
      <c r="T26" s="18">
        <v>259737</v>
      </c>
      <c r="U26" s="18">
        <v>252316</v>
      </c>
      <c r="V26" s="18">
        <v>7421</v>
      </c>
    </row>
    <row r="27" spans="1:22" ht="15" customHeight="1">
      <c r="A27" s="224" t="s">
        <v>566</v>
      </c>
      <c r="B27" s="74">
        <v>1084761</v>
      </c>
      <c r="C27" s="18">
        <v>382948</v>
      </c>
      <c r="D27" s="18">
        <v>701813</v>
      </c>
      <c r="E27" s="142" t="s">
        <v>552</v>
      </c>
      <c r="F27" s="142" t="s">
        <v>552</v>
      </c>
      <c r="G27" s="142" t="s">
        <v>552</v>
      </c>
      <c r="H27" s="18">
        <v>740825</v>
      </c>
      <c r="I27" s="18">
        <v>291894</v>
      </c>
      <c r="J27" s="18">
        <v>448931</v>
      </c>
      <c r="K27" s="18">
        <v>373448</v>
      </c>
      <c r="L27" s="18">
        <v>222694</v>
      </c>
      <c r="M27" s="18">
        <v>150754</v>
      </c>
      <c r="N27" s="18">
        <v>787905</v>
      </c>
      <c r="O27" s="18">
        <v>301610</v>
      </c>
      <c r="P27" s="18">
        <v>486295</v>
      </c>
      <c r="Q27" s="18">
        <v>1271416</v>
      </c>
      <c r="R27" s="18">
        <v>410474</v>
      </c>
      <c r="S27" s="18">
        <v>860942</v>
      </c>
      <c r="T27" s="18">
        <v>580285</v>
      </c>
      <c r="U27" s="18">
        <v>253004</v>
      </c>
      <c r="V27" s="18">
        <v>327281</v>
      </c>
    </row>
    <row r="28" spans="1:22" ht="15" customHeight="1">
      <c r="A28" s="162"/>
      <c r="B28" s="74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54"/>
      <c r="N28" s="18"/>
      <c r="O28" s="18"/>
      <c r="P28" s="54"/>
      <c r="Q28" s="18"/>
      <c r="R28" s="18"/>
      <c r="S28" s="54"/>
      <c r="T28" s="18"/>
      <c r="U28" s="18"/>
      <c r="V28" s="18"/>
    </row>
    <row r="29" spans="1:22" ht="15" customHeight="1">
      <c r="A29" s="48" t="s">
        <v>12</v>
      </c>
      <c r="B29" s="4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5" customHeight="1">
      <c r="A30" s="40" t="s">
        <v>554</v>
      </c>
      <c r="B30" s="74">
        <v>617260</v>
      </c>
      <c r="C30" s="18">
        <v>451711</v>
      </c>
      <c r="D30" s="18">
        <v>165549</v>
      </c>
      <c r="E30" s="142" t="s">
        <v>552</v>
      </c>
      <c r="F30" s="142" t="s">
        <v>552</v>
      </c>
      <c r="G30" s="142" t="s">
        <v>552</v>
      </c>
      <c r="H30" s="18">
        <v>484586</v>
      </c>
      <c r="I30" s="18">
        <v>370683</v>
      </c>
      <c r="J30" s="18">
        <v>113903</v>
      </c>
      <c r="K30" s="18">
        <v>238155</v>
      </c>
      <c r="L30" s="18">
        <v>218797</v>
      </c>
      <c r="M30" s="18">
        <v>19358</v>
      </c>
      <c r="N30" s="18">
        <v>596592</v>
      </c>
      <c r="O30" s="18">
        <v>480237</v>
      </c>
      <c r="P30" s="18">
        <v>116355</v>
      </c>
      <c r="Q30" s="18">
        <v>649706</v>
      </c>
      <c r="R30" s="18">
        <v>471545</v>
      </c>
      <c r="S30" s="18">
        <v>178161</v>
      </c>
      <c r="T30" s="18">
        <v>422241</v>
      </c>
      <c r="U30" s="18">
        <v>321152</v>
      </c>
      <c r="V30" s="18">
        <v>101089</v>
      </c>
    </row>
    <row r="31" spans="1:22" ht="15" customHeight="1">
      <c r="A31" s="77">
        <v>15</v>
      </c>
      <c r="B31" s="74">
        <v>622062</v>
      </c>
      <c r="C31" s="18">
        <v>452222</v>
      </c>
      <c r="D31" s="18">
        <v>169840</v>
      </c>
      <c r="E31" s="142" t="s">
        <v>552</v>
      </c>
      <c r="F31" s="142" t="s">
        <v>552</v>
      </c>
      <c r="G31" s="142" t="s">
        <v>552</v>
      </c>
      <c r="H31" s="18">
        <v>470687</v>
      </c>
      <c r="I31" s="18">
        <v>367408</v>
      </c>
      <c r="J31" s="18">
        <v>103279</v>
      </c>
      <c r="K31" s="18">
        <v>224782</v>
      </c>
      <c r="L31" s="18">
        <v>211377</v>
      </c>
      <c r="M31" s="18">
        <v>13405</v>
      </c>
      <c r="N31" s="18">
        <v>593618</v>
      </c>
      <c r="O31" s="18">
        <v>483354</v>
      </c>
      <c r="P31" s="18">
        <v>110264</v>
      </c>
      <c r="Q31" s="18">
        <v>644105</v>
      </c>
      <c r="R31" s="18">
        <v>471756</v>
      </c>
      <c r="S31" s="18">
        <v>172349</v>
      </c>
      <c r="T31" s="18">
        <v>411509</v>
      </c>
      <c r="U31" s="18">
        <v>321444</v>
      </c>
      <c r="V31" s="18">
        <v>90065</v>
      </c>
    </row>
    <row r="32" spans="1:22" s="196" customFormat="1" ht="15" customHeight="1">
      <c r="A32" s="194">
        <v>16</v>
      </c>
      <c r="B32" s="217">
        <v>662451</v>
      </c>
      <c r="C32" s="195">
        <v>499057</v>
      </c>
      <c r="D32" s="195">
        <v>163394</v>
      </c>
      <c r="E32" s="220" t="s">
        <v>552</v>
      </c>
      <c r="F32" s="220" t="s">
        <v>552</v>
      </c>
      <c r="G32" s="220" t="s">
        <v>552</v>
      </c>
      <c r="H32" s="195">
        <v>434263</v>
      </c>
      <c r="I32" s="195">
        <v>346194</v>
      </c>
      <c r="J32" s="195">
        <v>88069</v>
      </c>
      <c r="K32" s="195">
        <v>291541</v>
      </c>
      <c r="L32" s="195">
        <v>255368</v>
      </c>
      <c r="M32" s="195">
        <v>36173</v>
      </c>
      <c r="N32" s="195">
        <v>484475</v>
      </c>
      <c r="O32" s="195">
        <v>395258</v>
      </c>
      <c r="P32" s="195">
        <v>89217</v>
      </c>
      <c r="Q32" s="195">
        <v>611398</v>
      </c>
      <c r="R32" s="195">
        <v>456896</v>
      </c>
      <c r="S32" s="195">
        <v>154502</v>
      </c>
      <c r="T32" s="195">
        <v>383188</v>
      </c>
      <c r="U32" s="195">
        <v>309292</v>
      </c>
      <c r="V32" s="195">
        <v>73896</v>
      </c>
    </row>
    <row r="33" spans="1:22" ht="15" customHeight="1">
      <c r="A33" s="21"/>
      <c r="B33" s="4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5" customHeight="1">
      <c r="A34" s="35" t="s">
        <v>555</v>
      </c>
      <c r="B34" s="74">
        <v>497635</v>
      </c>
      <c r="C34" s="18">
        <v>497635</v>
      </c>
      <c r="D34" s="18">
        <v>0</v>
      </c>
      <c r="E34" s="142" t="s">
        <v>552</v>
      </c>
      <c r="F34" s="142" t="s">
        <v>552</v>
      </c>
      <c r="G34" s="142" t="s">
        <v>552</v>
      </c>
      <c r="H34" s="18">
        <v>349217</v>
      </c>
      <c r="I34" s="18">
        <v>341942</v>
      </c>
      <c r="J34" s="18">
        <v>7275</v>
      </c>
      <c r="K34" s="18">
        <v>256167</v>
      </c>
      <c r="L34" s="18">
        <v>255544</v>
      </c>
      <c r="M34" s="18">
        <v>623</v>
      </c>
      <c r="N34" s="18">
        <v>427193</v>
      </c>
      <c r="O34" s="18">
        <v>427193</v>
      </c>
      <c r="P34" s="18">
        <v>0</v>
      </c>
      <c r="Q34" s="18">
        <v>453839</v>
      </c>
      <c r="R34" s="18">
        <v>453839</v>
      </c>
      <c r="S34" s="18">
        <v>0</v>
      </c>
      <c r="T34" s="18">
        <v>310285</v>
      </c>
      <c r="U34" s="18">
        <v>296185</v>
      </c>
      <c r="V34" s="18">
        <v>14100</v>
      </c>
    </row>
    <row r="35" spans="1:22" ht="15" customHeight="1">
      <c r="A35" s="224" t="s">
        <v>556</v>
      </c>
      <c r="B35" s="74">
        <v>476921</v>
      </c>
      <c r="C35" s="18">
        <v>476921</v>
      </c>
      <c r="D35" s="18">
        <v>0</v>
      </c>
      <c r="E35" s="142" t="s">
        <v>552</v>
      </c>
      <c r="F35" s="142" t="s">
        <v>552</v>
      </c>
      <c r="G35" s="142" t="s">
        <v>552</v>
      </c>
      <c r="H35" s="18">
        <v>349684</v>
      </c>
      <c r="I35" s="18">
        <v>347805</v>
      </c>
      <c r="J35" s="18">
        <v>1879</v>
      </c>
      <c r="K35" s="18">
        <v>261156</v>
      </c>
      <c r="L35" s="18">
        <v>261156</v>
      </c>
      <c r="M35" s="18">
        <v>0</v>
      </c>
      <c r="N35" s="18">
        <v>430224</v>
      </c>
      <c r="O35" s="18">
        <v>430224</v>
      </c>
      <c r="P35" s="18">
        <v>0</v>
      </c>
      <c r="Q35" s="18">
        <v>461472</v>
      </c>
      <c r="R35" s="18">
        <v>461472</v>
      </c>
      <c r="S35" s="18">
        <v>0</v>
      </c>
      <c r="T35" s="18">
        <v>309847</v>
      </c>
      <c r="U35" s="18">
        <v>306108</v>
      </c>
      <c r="V35" s="18">
        <v>3739</v>
      </c>
    </row>
    <row r="36" spans="1:22" ht="15" customHeight="1">
      <c r="A36" s="224" t="s">
        <v>557</v>
      </c>
      <c r="B36" s="74">
        <v>484750</v>
      </c>
      <c r="C36" s="18">
        <v>484750</v>
      </c>
      <c r="D36" s="18">
        <v>0</v>
      </c>
      <c r="E36" s="142" t="s">
        <v>552</v>
      </c>
      <c r="F36" s="142" t="s">
        <v>552</v>
      </c>
      <c r="G36" s="142" t="s">
        <v>552</v>
      </c>
      <c r="H36" s="18">
        <v>363865</v>
      </c>
      <c r="I36" s="18">
        <v>352523</v>
      </c>
      <c r="J36" s="18">
        <v>11342</v>
      </c>
      <c r="K36" s="18">
        <v>255652</v>
      </c>
      <c r="L36" s="18">
        <v>255652</v>
      </c>
      <c r="M36" s="18">
        <v>0</v>
      </c>
      <c r="N36" s="18">
        <v>443898</v>
      </c>
      <c r="O36" s="18">
        <v>438298</v>
      </c>
      <c r="P36" s="18">
        <v>5600</v>
      </c>
      <c r="Q36" s="18">
        <v>466572</v>
      </c>
      <c r="R36" s="18">
        <v>465587</v>
      </c>
      <c r="S36" s="18">
        <v>985</v>
      </c>
      <c r="T36" s="18">
        <v>328792</v>
      </c>
      <c r="U36" s="18">
        <v>309077</v>
      </c>
      <c r="V36" s="18">
        <v>19715</v>
      </c>
    </row>
    <row r="37" spans="1:22" ht="15" customHeight="1">
      <c r="A37" s="224" t="s">
        <v>558</v>
      </c>
      <c r="B37" s="74">
        <v>524044</v>
      </c>
      <c r="C37" s="18">
        <v>507841</v>
      </c>
      <c r="D37" s="18">
        <v>16203</v>
      </c>
      <c r="E37" s="142" t="s">
        <v>552</v>
      </c>
      <c r="F37" s="142" t="s">
        <v>552</v>
      </c>
      <c r="G37" s="142" t="s">
        <v>552</v>
      </c>
      <c r="H37" s="18">
        <v>351592</v>
      </c>
      <c r="I37" s="18">
        <v>350912</v>
      </c>
      <c r="J37" s="18">
        <v>680</v>
      </c>
      <c r="K37" s="18">
        <v>260545</v>
      </c>
      <c r="L37" s="18">
        <v>260545</v>
      </c>
      <c r="M37" s="18">
        <v>0</v>
      </c>
      <c r="N37" s="18">
        <v>416002</v>
      </c>
      <c r="O37" s="18">
        <v>415981</v>
      </c>
      <c r="P37" s="18">
        <v>21</v>
      </c>
      <c r="Q37" s="18">
        <v>469009</v>
      </c>
      <c r="R37" s="18">
        <v>468974</v>
      </c>
      <c r="S37" s="18">
        <v>35</v>
      </c>
      <c r="T37" s="18">
        <v>309386</v>
      </c>
      <c r="U37" s="18">
        <v>308094</v>
      </c>
      <c r="V37" s="18">
        <v>1292</v>
      </c>
    </row>
    <row r="38" spans="1:22" ht="15" customHeight="1">
      <c r="A38" s="40"/>
      <c r="B38" s="4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5" customHeight="1">
      <c r="A39" s="224" t="s">
        <v>559</v>
      </c>
      <c r="B39" s="74">
        <v>486881</v>
      </c>
      <c r="C39" s="18">
        <v>486881</v>
      </c>
      <c r="D39" s="18">
        <v>0</v>
      </c>
      <c r="E39" s="142" t="s">
        <v>552</v>
      </c>
      <c r="F39" s="142" t="s">
        <v>552</v>
      </c>
      <c r="G39" s="142" t="s">
        <v>552</v>
      </c>
      <c r="H39" s="18">
        <v>350769</v>
      </c>
      <c r="I39" s="18">
        <v>346864</v>
      </c>
      <c r="J39" s="18">
        <v>3905</v>
      </c>
      <c r="K39" s="18">
        <v>256700</v>
      </c>
      <c r="L39" s="18">
        <v>256688</v>
      </c>
      <c r="M39" s="18">
        <v>12</v>
      </c>
      <c r="N39" s="18">
        <v>395122</v>
      </c>
      <c r="O39" s="18">
        <v>394969</v>
      </c>
      <c r="P39" s="18">
        <v>153</v>
      </c>
      <c r="Q39" s="18">
        <v>458026</v>
      </c>
      <c r="R39" s="18">
        <v>458026</v>
      </c>
      <c r="S39" s="18">
        <v>0</v>
      </c>
      <c r="T39" s="18">
        <v>316599</v>
      </c>
      <c r="U39" s="18">
        <v>308968</v>
      </c>
      <c r="V39" s="18">
        <v>7631</v>
      </c>
    </row>
    <row r="40" spans="1:22" ht="15" customHeight="1">
      <c r="A40" s="224" t="s">
        <v>560</v>
      </c>
      <c r="B40" s="74">
        <v>855618</v>
      </c>
      <c r="C40" s="18">
        <v>505499</v>
      </c>
      <c r="D40" s="18">
        <v>350119</v>
      </c>
      <c r="E40" s="142" t="s">
        <v>552</v>
      </c>
      <c r="F40" s="142" t="s">
        <v>552</v>
      </c>
      <c r="G40" s="142" t="s">
        <v>552</v>
      </c>
      <c r="H40" s="18">
        <v>754049</v>
      </c>
      <c r="I40" s="18">
        <v>345197</v>
      </c>
      <c r="J40" s="18">
        <v>408852</v>
      </c>
      <c r="K40" s="18">
        <v>451868</v>
      </c>
      <c r="L40" s="18">
        <v>251586</v>
      </c>
      <c r="M40" s="18">
        <v>200282</v>
      </c>
      <c r="N40" s="18">
        <v>817102</v>
      </c>
      <c r="O40" s="18">
        <v>391423</v>
      </c>
      <c r="P40" s="18">
        <v>425679</v>
      </c>
      <c r="Q40" s="18">
        <v>1292117</v>
      </c>
      <c r="R40" s="18">
        <v>450393</v>
      </c>
      <c r="S40" s="18">
        <v>841724</v>
      </c>
      <c r="T40" s="18">
        <v>588461</v>
      </c>
      <c r="U40" s="18">
        <v>310414</v>
      </c>
      <c r="V40" s="18">
        <v>278047</v>
      </c>
    </row>
    <row r="41" spans="1:22" ht="15" customHeight="1">
      <c r="A41" s="224" t="s">
        <v>561</v>
      </c>
      <c r="B41" s="74">
        <v>1132384</v>
      </c>
      <c r="C41" s="18">
        <v>510872</v>
      </c>
      <c r="D41" s="18">
        <v>621512</v>
      </c>
      <c r="E41" s="142" t="s">
        <v>552</v>
      </c>
      <c r="F41" s="142" t="s">
        <v>552</v>
      </c>
      <c r="G41" s="142" t="s">
        <v>552</v>
      </c>
      <c r="H41" s="18">
        <v>425155</v>
      </c>
      <c r="I41" s="18">
        <v>343905</v>
      </c>
      <c r="J41" s="18">
        <v>81250</v>
      </c>
      <c r="K41" s="18">
        <v>265939</v>
      </c>
      <c r="L41" s="18">
        <v>254861</v>
      </c>
      <c r="M41" s="18">
        <v>11078</v>
      </c>
      <c r="N41" s="18">
        <v>475174</v>
      </c>
      <c r="O41" s="18">
        <v>374660</v>
      </c>
      <c r="P41" s="18">
        <v>100514</v>
      </c>
      <c r="Q41" s="18">
        <v>476497</v>
      </c>
      <c r="R41" s="18">
        <v>454584</v>
      </c>
      <c r="S41" s="18">
        <v>21913</v>
      </c>
      <c r="T41" s="18">
        <v>427498</v>
      </c>
      <c r="U41" s="18">
        <v>311287</v>
      </c>
      <c r="V41" s="18">
        <v>116211</v>
      </c>
    </row>
    <row r="42" spans="1:22" ht="15" customHeight="1">
      <c r="A42" s="224" t="s">
        <v>562</v>
      </c>
      <c r="B42" s="74">
        <v>503684</v>
      </c>
      <c r="C42" s="18">
        <v>503684</v>
      </c>
      <c r="D42" s="18">
        <v>0</v>
      </c>
      <c r="E42" s="142" t="s">
        <v>552</v>
      </c>
      <c r="F42" s="142" t="s">
        <v>552</v>
      </c>
      <c r="G42" s="142" t="s">
        <v>552</v>
      </c>
      <c r="H42" s="18">
        <v>347589</v>
      </c>
      <c r="I42" s="18">
        <v>342925</v>
      </c>
      <c r="J42" s="18">
        <v>4664</v>
      </c>
      <c r="K42" s="18">
        <v>259158</v>
      </c>
      <c r="L42" s="18">
        <v>250025</v>
      </c>
      <c r="M42" s="18">
        <v>9133</v>
      </c>
      <c r="N42" s="18">
        <v>377124</v>
      </c>
      <c r="O42" s="18">
        <v>377124</v>
      </c>
      <c r="P42" s="18">
        <v>0</v>
      </c>
      <c r="Q42" s="18">
        <v>448393</v>
      </c>
      <c r="R42" s="18">
        <v>448393</v>
      </c>
      <c r="S42" s="18">
        <v>0</v>
      </c>
      <c r="T42" s="18">
        <v>318936</v>
      </c>
      <c r="U42" s="18">
        <v>312005</v>
      </c>
      <c r="V42" s="18">
        <v>6931</v>
      </c>
    </row>
    <row r="43" spans="1:22" ht="15" customHeight="1">
      <c r="A43" s="40"/>
      <c r="B43" s="4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5" customHeight="1">
      <c r="A44" s="224" t="s">
        <v>563</v>
      </c>
      <c r="B44" s="74">
        <v>497557</v>
      </c>
      <c r="C44" s="18">
        <v>497557</v>
      </c>
      <c r="D44" s="18">
        <v>0</v>
      </c>
      <c r="E44" s="142" t="s">
        <v>552</v>
      </c>
      <c r="F44" s="142" t="s">
        <v>552</v>
      </c>
      <c r="G44" s="142" t="s">
        <v>552</v>
      </c>
      <c r="H44" s="18">
        <v>342848</v>
      </c>
      <c r="I44" s="18">
        <v>341277</v>
      </c>
      <c r="J44" s="18">
        <v>1571</v>
      </c>
      <c r="K44" s="18">
        <v>247885</v>
      </c>
      <c r="L44" s="18">
        <v>247885</v>
      </c>
      <c r="M44" s="18">
        <v>0</v>
      </c>
      <c r="N44" s="18">
        <v>372574</v>
      </c>
      <c r="O44" s="18">
        <v>372574</v>
      </c>
      <c r="P44" s="18">
        <v>0</v>
      </c>
      <c r="Q44" s="18">
        <v>448589</v>
      </c>
      <c r="R44" s="18">
        <v>448589</v>
      </c>
      <c r="S44" s="18">
        <v>0</v>
      </c>
      <c r="T44" s="18">
        <v>313483</v>
      </c>
      <c r="U44" s="18">
        <v>310415</v>
      </c>
      <c r="V44" s="18">
        <v>3068</v>
      </c>
    </row>
    <row r="45" spans="1:22" ht="15" customHeight="1">
      <c r="A45" s="224" t="s">
        <v>564</v>
      </c>
      <c r="B45" s="74">
        <v>507546</v>
      </c>
      <c r="C45" s="18">
        <v>507546</v>
      </c>
      <c r="D45" s="18">
        <v>0</v>
      </c>
      <c r="E45" s="142" t="s">
        <v>552</v>
      </c>
      <c r="F45" s="142" t="s">
        <v>552</v>
      </c>
      <c r="G45" s="142" t="s">
        <v>552</v>
      </c>
      <c r="H45" s="18">
        <v>343385</v>
      </c>
      <c r="I45" s="18">
        <v>342303</v>
      </c>
      <c r="J45" s="18">
        <v>1082</v>
      </c>
      <c r="K45" s="18">
        <v>259698</v>
      </c>
      <c r="L45" s="18">
        <v>256055</v>
      </c>
      <c r="M45" s="18">
        <v>3643</v>
      </c>
      <c r="N45" s="18">
        <v>358467</v>
      </c>
      <c r="O45" s="18">
        <v>357543</v>
      </c>
      <c r="P45" s="18">
        <v>924</v>
      </c>
      <c r="Q45" s="18">
        <v>453849</v>
      </c>
      <c r="R45" s="18">
        <v>453849</v>
      </c>
      <c r="S45" s="18">
        <v>0</v>
      </c>
      <c r="T45" s="18">
        <v>313409</v>
      </c>
      <c r="U45" s="18">
        <v>312445</v>
      </c>
      <c r="V45" s="18">
        <v>964</v>
      </c>
    </row>
    <row r="46" spans="1:22" ht="15" customHeight="1">
      <c r="A46" s="224" t="s">
        <v>565</v>
      </c>
      <c r="B46" s="74">
        <v>504527</v>
      </c>
      <c r="C46" s="18">
        <v>504527</v>
      </c>
      <c r="D46" s="18">
        <v>0</v>
      </c>
      <c r="E46" s="142" t="s">
        <v>552</v>
      </c>
      <c r="F46" s="142" t="s">
        <v>552</v>
      </c>
      <c r="G46" s="142" t="s">
        <v>552</v>
      </c>
      <c r="H46" s="18">
        <v>350177</v>
      </c>
      <c r="I46" s="18">
        <v>344962</v>
      </c>
      <c r="J46" s="18">
        <v>5215</v>
      </c>
      <c r="K46" s="18">
        <v>259874</v>
      </c>
      <c r="L46" s="18">
        <v>259776</v>
      </c>
      <c r="M46" s="18">
        <v>98</v>
      </c>
      <c r="N46" s="18">
        <v>376353</v>
      </c>
      <c r="O46" s="18">
        <v>373794</v>
      </c>
      <c r="P46" s="18">
        <v>2559</v>
      </c>
      <c r="Q46" s="18">
        <v>451257</v>
      </c>
      <c r="R46" s="18">
        <v>451257</v>
      </c>
      <c r="S46" s="18">
        <v>0</v>
      </c>
      <c r="T46" s="18">
        <v>321392</v>
      </c>
      <c r="U46" s="18">
        <v>311850</v>
      </c>
      <c r="V46" s="18">
        <v>9542</v>
      </c>
    </row>
    <row r="47" spans="1:22" ht="15" customHeight="1">
      <c r="A47" s="224" t="s">
        <v>566</v>
      </c>
      <c r="B47" s="74">
        <v>1497489</v>
      </c>
      <c r="C47" s="18">
        <v>506728</v>
      </c>
      <c r="D47" s="18">
        <v>990761</v>
      </c>
      <c r="E47" s="142" t="s">
        <v>552</v>
      </c>
      <c r="F47" s="142" t="s">
        <v>552</v>
      </c>
      <c r="G47" s="142" t="s">
        <v>552</v>
      </c>
      <c r="H47" s="18">
        <v>896799</v>
      </c>
      <c r="I47" s="18">
        <v>354225</v>
      </c>
      <c r="J47" s="18">
        <v>542574</v>
      </c>
      <c r="K47" s="18">
        <v>479824</v>
      </c>
      <c r="L47" s="18">
        <v>252696</v>
      </c>
      <c r="M47" s="18">
        <v>227128</v>
      </c>
      <c r="N47" s="18">
        <v>959121</v>
      </c>
      <c r="O47" s="18">
        <v>410592</v>
      </c>
      <c r="P47" s="18">
        <v>548529</v>
      </c>
      <c r="Q47" s="18">
        <v>1441705</v>
      </c>
      <c r="R47" s="18">
        <v>468313</v>
      </c>
      <c r="S47" s="18">
        <v>973392</v>
      </c>
      <c r="T47" s="18">
        <v>752148</v>
      </c>
      <c r="U47" s="18">
        <v>314754</v>
      </c>
      <c r="V47" s="18">
        <v>437394</v>
      </c>
    </row>
    <row r="48" spans="1:22" ht="15" customHeight="1">
      <c r="A48" s="162"/>
      <c r="B48" s="7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54"/>
      <c r="N48" s="18"/>
      <c r="O48" s="18"/>
      <c r="P48" s="54"/>
      <c r="Q48" s="18"/>
      <c r="R48" s="18"/>
      <c r="S48" s="54"/>
      <c r="T48" s="18"/>
      <c r="U48" s="18"/>
      <c r="V48" s="18"/>
    </row>
    <row r="49" spans="1:22" ht="15" customHeight="1">
      <c r="A49" s="48" t="s">
        <v>13</v>
      </c>
      <c r="B49" s="4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5" customHeight="1">
      <c r="A50" s="40" t="s">
        <v>554</v>
      </c>
      <c r="B50" s="74">
        <v>289516</v>
      </c>
      <c r="C50" s="18">
        <v>221596</v>
      </c>
      <c r="D50" s="18">
        <v>67920</v>
      </c>
      <c r="E50" s="142" t="s">
        <v>552</v>
      </c>
      <c r="F50" s="142" t="s">
        <v>552</v>
      </c>
      <c r="G50" s="142" t="s">
        <v>552</v>
      </c>
      <c r="H50" s="18">
        <v>311676</v>
      </c>
      <c r="I50" s="18">
        <v>242855</v>
      </c>
      <c r="J50" s="18">
        <v>68821</v>
      </c>
      <c r="K50" s="18">
        <v>150169</v>
      </c>
      <c r="L50" s="18">
        <v>148456</v>
      </c>
      <c r="M50" s="18">
        <v>1713</v>
      </c>
      <c r="N50" s="18">
        <v>375589</v>
      </c>
      <c r="O50" s="18">
        <v>290372</v>
      </c>
      <c r="P50" s="18">
        <v>85217</v>
      </c>
      <c r="Q50" s="18">
        <v>436239</v>
      </c>
      <c r="R50" s="18">
        <v>318637</v>
      </c>
      <c r="S50" s="18">
        <v>117602</v>
      </c>
      <c r="T50" s="18">
        <v>239509</v>
      </c>
      <c r="U50" s="18">
        <v>187896</v>
      </c>
      <c r="V50" s="18">
        <v>51613</v>
      </c>
    </row>
    <row r="51" spans="1:22" ht="15" customHeight="1">
      <c r="A51" s="77">
        <v>15</v>
      </c>
      <c r="B51" s="74">
        <v>281497</v>
      </c>
      <c r="C51" s="18">
        <v>218206</v>
      </c>
      <c r="D51" s="18">
        <v>63291</v>
      </c>
      <c r="E51" s="142" t="s">
        <v>552</v>
      </c>
      <c r="F51" s="142" t="s">
        <v>552</v>
      </c>
      <c r="G51" s="142" t="s">
        <v>552</v>
      </c>
      <c r="H51" s="18">
        <v>301616</v>
      </c>
      <c r="I51" s="18">
        <v>238985</v>
      </c>
      <c r="J51" s="18">
        <v>62631</v>
      </c>
      <c r="K51" s="18">
        <v>132759</v>
      </c>
      <c r="L51" s="18">
        <v>130275</v>
      </c>
      <c r="M51" s="18">
        <v>2484</v>
      </c>
      <c r="N51" s="18">
        <v>361752</v>
      </c>
      <c r="O51" s="18">
        <v>284636</v>
      </c>
      <c r="P51" s="18">
        <v>77116</v>
      </c>
      <c r="Q51" s="18">
        <v>432453</v>
      </c>
      <c r="R51" s="18">
        <v>320039</v>
      </c>
      <c r="S51" s="18">
        <v>112414</v>
      </c>
      <c r="T51" s="18">
        <v>235689</v>
      </c>
      <c r="U51" s="18">
        <v>189887</v>
      </c>
      <c r="V51" s="18">
        <v>45802</v>
      </c>
    </row>
    <row r="52" spans="1:22" s="196" customFormat="1" ht="15" customHeight="1">
      <c r="A52" s="194">
        <v>16</v>
      </c>
      <c r="B52" s="217">
        <v>292122</v>
      </c>
      <c r="C52" s="195">
        <v>231806</v>
      </c>
      <c r="D52" s="195">
        <v>60316</v>
      </c>
      <c r="E52" s="220" t="s">
        <v>552</v>
      </c>
      <c r="F52" s="220" t="s">
        <v>552</v>
      </c>
      <c r="G52" s="220" t="s">
        <v>552</v>
      </c>
      <c r="H52" s="195">
        <v>285535</v>
      </c>
      <c r="I52" s="195">
        <v>228486</v>
      </c>
      <c r="J52" s="195">
        <v>57049</v>
      </c>
      <c r="K52" s="195">
        <v>187603</v>
      </c>
      <c r="L52" s="195">
        <v>175625</v>
      </c>
      <c r="M52" s="195">
        <v>11978</v>
      </c>
      <c r="N52" s="195">
        <v>323787</v>
      </c>
      <c r="O52" s="195">
        <v>252610</v>
      </c>
      <c r="P52" s="195">
        <v>71177</v>
      </c>
      <c r="Q52" s="195">
        <v>440147</v>
      </c>
      <c r="R52" s="195">
        <v>330761</v>
      </c>
      <c r="S52" s="195">
        <v>109386</v>
      </c>
      <c r="T52" s="195">
        <v>197377</v>
      </c>
      <c r="U52" s="195">
        <v>167935</v>
      </c>
      <c r="V52" s="195">
        <v>29442</v>
      </c>
    </row>
    <row r="53" spans="1:22" ht="15" customHeight="1">
      <c r="A53" s="21"/>
      <c r="B53" s="7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5" customHeight="1">
      <c r="A54" s="35" t="s">
        <v>555</v>
      </c>
      <c r="B54" s="74">
        <v>226202</v>
      </c>
      <c r="C54" s="20">
        <v>223788</v>
      </c>
      <c r="D54" s="20">
        <v>2414</v>
      </c>
      <c r="E54" s="142" t="s">
        <v>552</v>
      </c>
      <c r="F54" s="142" t="s">
        <v>552</v>
      </c>
      <c r="G54" s="142" t="s">
        <v>552</v>
      </c>
      <c r="H54" s="20">
        <v>233968</v>
      </c>
      <c r="I54" s="20">
        <v>233365</v>
      </c>
      <c r="J54" s="20">
        <v>603</v>
      </c>
      <c r="K54" s="20">
        <v>184721</v>
      </c>
      <c r="L54" s="20">
        <v>184138</v>
      </c>
      <c r="M54" s="20">
        <v>583</v>
      </c>
      <c r="N54" s="20">
        <v>270694</v>
      </c>
      <c r="O54" s="20">
        <v>270694</v>
      </c>
      <c r="P54" s="20">
        <v>0</v>
      </c>
      <c r="Q54" s="20">
        <v>334120</v>
      </c>
      <c r="R54" s="20">
        <v>334120</v>
      </c>
      <c r="S54" s="20">
        <v>0</v>
      </c>
      <c r="T54" s="20">
        <v>161318</v>
      </c>
      <c r="U54" s="20">
        <v>159763</v>
      </c>
      <c r="V54" s="20">
        <v>1555</v>
      </c>
    </row>
    <row r="55" spans="1:22" ht="15" customHeight="1">
      <c r="A55" s="224" t="s">
        <v>556</v>
      </c>
      <c r="B55" s="74">
        <v>222135</v>
      </c>
      <c r="C55" s="20">
        <v>222135</v>
      </c>
      <c r="D55" s="20">
        <v>0</v>
      </c>
      <c r="E55" s="142" t="s">
        <v>552</v>
      </c>
      <c r="F55" s="142" t="s">
        <v>552</v>
      </c>
      <c r="G55" s="142" t="s">
        <v>552</v>
      </c>
      <c r="H55" s="20">
        <v>245804</v>
      </c>
      <c r="I55" s="20">
        <v>245674</v>
      </c>
      <c r="J55" s="20">
        <v>130</v>
      </c>
      <c r="K55" s="20">
        <v>196452</v>
      </c>
      <c r="L55" s="20">
        <v>196452</v>
      </c>
      <c r="M55" s="20">
        <v>0</v>
      </c>
      <c r="N55" s="20">
        <v>286605</v>
      </c>
      <c r="O55" s="20">
        <v>286605</v>
      </c>
      <c r="P55" s="20">
        <v>0</v>
      </c>
      <c r="Q55" s="20">
        <v>337281</v>
      </c>
      <c r="R55" s="20">
        <v>337281</v>
      </c>
      <c r="S55" s="20">
        <v>0</v>
      </c>
      <c r="T55" s="20">
        <v>168406</v>
      </c>
      <c r="U55" s="20">
        <v>168036</v>
      </c>
      <c r="V55" s="20">
        <v>370</v>
      </c>
    </row>
    <row r="56" spans="1:22" ht="15" customHeight="1">
      <c r="A56" s="224" t="s">
        <v>557</v>
      </c>
      <c r="B56" s="74">
        <v>250593</v>
      </c>
      <c r="C56" s="20">
        <v>233969</v>
      </c>
      <c r="D56" s="20">
        <v>16624</v>
      </c>
      <c r="E56" s="142" t="s">
        <v>552</v>
      </c>
      <c r="F56" s="142" t="s">
        <v>552</v>
      </c>
      <c r="G56" s="142" t="s">
        <v>552</v>
      </c>
      <c r="H56" s="20">
        <v>245396</v>
      </c>
      <c r="I56" s="20">
        <v>242016</v>
      </c>
      <c r="J56" s="20">
        <v>3380</v>
      </c>
      <c r="K56" s="20">
        <v>185480</v>
      </c>
      <c r="L56" s="20">
        <v>185480</v>
      </c>
      <c r="M56" s="20">
        <v>0</v>
      </c>
      <c r="N56" s="20">
        <v>289535</v>
      </c>
      <c r="O56" s="20">
        <v>284818</v>
      </c>
      <c r="P56" s="20">
        <v>4717</v>
      </c>
      <c r="Q56" s="20">
        <v>341593</v>
      </c>
      <c r="R56" s="20">
        <v>340993</v>
      </c>
      <c r="S56" s="20">
        <v>600</v>
      </c>
      <c r="T56" s="20">
        <v>170905</v>
      </c>
      <c r="U56" s="20">
        <v>166590</v>
      </c>
      <c r="V56" s="20">
        <v>4315</v>
      </c>
    </row>
    <row r="57" spans="1:22" ht="15" customHeight="1">
      <c r="A57" s="224" t="s">
        <v>558</v>
      </c>
      <c r="B57" s="74">
        <v>241940</v>
      </c>
      <c r="C57" s="20">
        <v>231979</v>
      </c>
      <c r="D57" s="20">
        <v>9961</v>
      </c>
      <c r="E57" s="142" t="s">
        <v>552</v>
      </c>
      <c r="F57" s="142" t="s">
        <v>552</v>
      </c>
      <c r="G57" s="142" t="s">
        <v>552</v>
      </c>
      <c r="H57" s="20">
        <v>237323</v>
      </c>
      <c r="I57" s="20">
        <v>237132</v>
      </c>
      <c r="J57" s="20">
        <v>191</v>
      </c>
      <c r="K57" s="20">
        <v>165711</v>
      </c>
      <c r="L57" s="20">
        <v>165625</v>
      </c>
      <c r="M57" s="20">
        <v>86</v>
      </c>
      <c r="N57" s="20">
        <v>273779</v>
      </c>
      <c r="O57" s="20">
        <v>273740</v>
      </c>
      <c r="P57" s="20">
        <v>39</v>
      </c>
      <c r="Q57" s="20">
        <v>333778</v>
      </c>
      <c r="R57" s="20">
        <v>333770</v>
      </c>
      <c r="S57" s="20">
        <v>8</v>
      </c>
      <c r="T57" s="20">
        <v>172354</v>
      </c>
      <c r="U57" s="20">
        <v>171858</v>
      </c>
      <c r="V57" s="20">
        <v>496</v>
      </c>
    </row>
    <row r="58" spans="1:22" ht="15" customHeight="1">
      <c r="A58" s="40"/>
      <c r="B58" s="4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5" customHeight="1">
      <c r="A59" s="224" t="s">
        <v>559</v>
      </c>
      <c r="B59" s="74">
        <v>235947</v>
      </c>
      <c r="C59" s="20">
        <v>235947</v>
      </c>
      <c r="D59" s="20">
        <v>0</v>
      </c>
      <c r="E59" s="142" t="s">
        <v>552</v>
      </c>
      <c r="F59" s="142" t="s">
        <v>552</v>
      </c>
      <c r="G59" s="142" t="s">
        <v>552</v>
      </c>
      <c r="H59" s="20">
        <v>228244</v>
      </c>
      <c r="I59" s="20">
        <v>226698</v>
      </c>
      <c r="J59" s="20">
        <v>1546</v>
      </c>
      <c r="K59" s="20">
        <v>168928</v>
      </c>
      <c r="L59" s="20">
        <v>168817</v>
      </c>
      <c r="M59" s="20">
        <v>111</v>
      </c>
      <c r="N59" s="20">
        <v>247104</v>
      </c>
      <c r="O59" s="20">
        <v>246989</v>
      </c>
      <c r="P59" s="20">
        <v>115</v>
      </c>
      <c r="Q59" s="20">
        <v>330055</v>
      </c>
      <c r="R59" s="20">
        <v>330055</v>
      </c>
      <c r="S59" s="20">
        <v>0</v>
      </c>
      <c r="T59" s="20">
        <v>175736</v>
      </c>
      <c r="U59" s="20">
        <v>171134</v>
      </c>
      <c r="V59" s="20">
        <v>4602</v>
      </c>
    </row>
    <row r="60" spans="1:22" ht="15" customHeight="1">
      <c r="A60" s="224" t="s">
        <v>560</v>
      </c>
      <c r="B60" s="74">
        <v>385680</v>
      </c>
      <c r="C60" s="20">
        <v>230769</v>
      </c>
      <c r="D60" s="20">
        <v>154911</v>
      </c>
      <c r="E60" s="142" t="s">
        <v>552</v>
      </c>
      <c r="F60" s="142" t="s">
        <v>552</v>
      </c>
      <c r="G60" s="142" t="s">
        <v>552</v>
      </c>
      <c r="H60" s="20">
        <v>455563</v>
      </c>
      <c r="I60" s="20">
        <v>223071</v>
      </c>
      <c r="J60" s="20">
        <v>232492</v>
      </c>
      <c r="K60" s="20">
        <v>222719</v>
      </c>
      <c r="L60" s="20">
        <v>161175</v>
      </c>
      <c r="M60" s="20">
        <v>61544</v>
      </c>
      <c r="N60" s="20">
        <v>492603</v>
      </c>
      <c r="O60" s="20">
        <v>240428</v>
      </c>
      <c r="P60" s="20">
        <v>252175</v>
      </c>
      <c r="Q60" s="20">
        <v>914155</v>
      </c>
      <c r="R60" s="20">
        <v>323652</v>
      </c>
      <c r="S60" s="20">
        <v>590503</v>
      </c>
      <c r="T60" s="20">
        <v>270558</v>
      </c>
      <c r="U60" s="20">
        <v>173335</v>
      </c>
      <c r="V60" s="20">
        <v>97223</v>
      </c>
    </row>
    <row r="61" spans="1:22" ht="15" customHeight="1">
      <c r="A61" s="224" t="s">
        <v>561</v>
      </c>
      <c r="B61" s="74">
        <v>385029</v>
      </c>
      <c r="C61" s="20">
        <v>228070</v>
      </c>
      <c r="D61" s="20">
        <v>156959</v>
      </c>
      <c r="E61" s="142" t="s">
        <v>552</v>
      </c>
      <c r="F61" s="142" t="s">
        <v>552</v>
      </c>
      <c r="G61" s="142" t="s">
        <v>552</v>
      </c>
      <c r="H61" s="20">
        <v>280662</v>
      </c>
      <c r="I61" s="20">
        <v>219359</v>
      </c>
      <c r="J61" s="20">
        <v>61303</v>
      </c>
      <c r="K61" s="20">
        <v>173070</v>
      </c>
      <c r="L61" s="20">
        <v>167921</v>
      </c>
      <c r="M61" s="20">
        <v>5149</v>
      </c>
      <c r="N61" s="20">
        <v>320930</v>
      </c>
      <c r="O61" s="20">
        <v>230948</v>
      </c>
      <c r="P61" s="20">
        <v>89982</v>
      </c>
      <c r="Q61" s="20">
        <v>341855</v>
      </c>
      <c r="R61" s="20">
        <v>327563</v>
      </c>
      <c r="S61" s="20">
        <v>14292</v>
      </c>
      <c r="T61" s="20">
        <v>231081</v>
      </c>
      <c r="U61" s="20">
        <v>170625</v>
      </c>
      <c r="V61" s="20">
        <v>60456</v>
      </c>
    </row>
    <row r="62" spans="1:22" ht="15" customHeight="1">
      <c r="A62" s="224" t="s">
        <v>562</v>
      </c>
      <c r="B62" s="74">
        <v>238315</v>
      </c>
      <c r="C62" s="20">
        <v>238315</v>
      </c>
      <c r="D62" s="20">
        <v>0</v>
      </c>
      <c r="E62" s="142" t="s">
        <v>552</v>
      </c>
      <c r="F62" s="142" t="s">
        <v>552</v>
      </c>
      <c r="G62" s="142" t="s">
        <v>552</v>
      </c>
      <c r="H62" s="20">
        <v>220761</v>
      </c>
      <c r="I62" s="20">
        <v>219316</v>
      </c>
      <c r="J62" s="20">
        <v>1445</v>
      </c>
      <c r="K62" s="20">
        <v>172706</v>
      </c>
      <c r="L62" s="20">
        <v>168186</v>
      </c>
      <c r="M62" s="20">
        <v>4520</v>
      </c>
      <c r="N62" s="20">
        <v>235385</v>
      </c>
      <c r="O62" s="20">
        <v>235385</v>
      </c>
      <c r="P62" s="20">
        <v>0</v>
      </c>
      <c r="Q62" s="20">
        <v>324110</v>
      </c>
      <c r="R62" s="20">
        <v>324110</v>
      </c>
      <c r="S62" s="20">
        <v>0</v>
      </c>
      <c r="T62" s="20">
        <v>171078</v>
      </c>
      <c r="U62" s="20">
        <v>168073</v>
      </c>
      <c r="V62" s="20">
        <v>3005</v>
      </c>
    </row>
    <row r="63" spans="1:22" ht="15" customHeight="1">
      <c r="A63" s="40"/>
      <c r="B63" s="4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5" customHeight="1">
      <c r="A64" s="224" t="s">
        <v>563</v>
      </c>
      <c r="B64" s="74">
        <v>245040</v>
      </c>
      <c r="C64" s="20">
        <v>231635</v>
      </c>
      <c r="D64" s="20">
        <v>13405</v>
      </c>
      <c r="E64" s="142" t="s">
        <v>552</v>
      </c>
      <c r="F64" s="142" t="s">
        <v>552</v>
      </c>
      <c r="G64" s="142" t="s">
        <v>552</v>
      </c>
      <c r="H64" s="20">
        <v>221112</v>
      </c>
      <c r="I64" s="20">
        <v>220955</v>
      </c>
      <c r="J64" s="20">
        <v>157</v>
      </c>
      <c r="K64" s="20">
        <v>155689</v>
      </c>
      <c r="L64" s="20">
        <v>155689</v>
      </c>
      <c r="M64" s="20">
        <v>0</v>
      </c>
      <c r="N64" s="20">
        <v>242837</v>
      </c>
      <c r="O64" s="20">
        <v>242837</v>
      </c>
      <c r="P64" s="20">
        <v>0</v>
      </c>
      <c r="Q64" s="20">
        <v>325687</v>
      </c>
      <c r="R64" s="20">
        <v>325687</v>
      </c>
      <c r="S64" s="20">
        <v>0</v>
      </c>
      <c r="T64" s="20">
        <v>166743</v>
      </c>
      <c r="U64" s="20">
        <v>166260</v>
      </c>
      <c r="V64" s="20">
        <v>483</v>
      </c>
    </row>
    <row r="65" spans="1:22" ht="15" customHeight="1">
      <c r="A65" s="224" t="s">
        <v>564</v>
      </c>
      <c r="B65" s="74">
        <v>231433</v>
      </c>
      <c r="C65" s="20">
        <v>231433</v>
      </c>
      <c r="D65" s="20">
        <v>0</v>
      </c>
      <c r="E65" s="142" t="s">
        <v>552</v>
      </c>
      <c r="F65" s="142" t="s">
        <v>552</v>
      </c>
      <c r="G65" s="142" t="s">
        <v>552</v>
      </c>
      <c r="H65" s="20">
        <v>221001</v>
      </c>
      <c r="I65" s="20">
        <v>220302</v>
      </c>
      <c r="J65" s="20">
        <v>699</v>
      </c>
      <c r="K65" s="20">
        <v>182135</v>
      </c>
      <c r="L65" s="20">
        <v>181721</v>
      </c>
      <c r="M65" s="20">
        <v>414</v>
      </c>
      <c r="N65" s="20">
        <v>235939</v>
      </c>
      <c r="O65" s="20">
        <v>235466</v>
      </c>
      <c r="P65" s="20">
        <v>473</v>
      </c>
      <c r="Q65" s="20">
        <v>327704</v>
      </c>
      <c r="R65" s="20">
        <v>327704</v>
      </c>
      <c r="S65" s="20">
        <v>0</v>
      </c>
      <c r="T65" s="20">
        <v>165671</v>
      </c>
      <c r="U65" s="20">
        <v>164270</v>
      </c>
      <c r="V65" s="20">
        <v>1401</v>
      </c>
    </row>
    <row r="66" spans="1:22" ht="15" customHeight="1">
      <c r="A66" s="224" t="s">
        <v>565</v>
      </c>
      <c r="B66" s="74">
        <v>232299</v>
      </c>
      <c r="C66" s="20">
        <v>232299</v>
      </c>
      <c r="D66" s="20">
        <v>0</v>
      </c>
      <c r="E66" s="142" t="s">
        <v>552</v>
      </c>
      <c r="F66" s="142" t="s">
        <v>552</v>
      </c>
      <c r="G66" s="142" t="s">
        <v>552</v>
      </c>
      <c r="H66" s="20">
        <v>226762</v>
      </c>
      <c r="I66" s="20">
        <v>223251</v>
      </c>
      <c r="J66" s="20">
        <v>3511</v>
      </c>
      <c r="K66" s="20">
        <v>189559</v>
      </c>
      <c r="L66" s="20">
        <v>189339</v>
      </c>
      <c r="M66" s="20">
        <v>220</v>
      </c>
      <c r="N66" s="20">
        <v>241712</v>
      </c>
      <c r="O66" s="20">
        <v>236918</v>
      </c>
      <c r="P66" s="20">
        <v>4794</v>
      </c>
      <c r="Q66" s="20">
        <v>330010</v>
      </c>
      <c r="R66" s="20">
        <v>330010</v>
      </c>
      <c r="S66" s="20">
        <v>0</v>
      </c>
      <c r="T66" s="20">
        <v>173410</v>
      </c>
      <c r="U66" s="20">
        <v>168959</v>
      </c>
      <c r="V66" s="20">
        <v>4451</v>
      </c>
    </row>
    <row r="67" spans="1:22" ht="15" customHeight="1">
      <c r="A67" s="225" t="s">
        <v>566</v>
      </c>
      <c r="B67" s="171">
        <v>613042</v>
      </c>
      <c r="C67" s="172">
        <v>241477</v>
      </c>
      <c r="D67" s="172">
        <v>371565</v>
      </c>
      <c r="E67" s="226" t="s">
        <v>552</v>
      </c>
      <c r="F67" s="226" t="s">
        <v>552</v>
      </c>
      <c r="G67" s="226" t="s">
        <v>552</v>
      </c>
      <c r="H67" s="172">
        <v>598749</v>
      </c>
      <c r="I67" s="172">
        <v>235116</v>
      </c>
      <c r="J67" s="172">
        <v>363633</v>
      </c>
      <c r="K67" s="172">
        <v>256574</v>
      </c>
      <c r="L67" s="172">
        <v>189731</v>
      </c>
      <c r="M67" s="172">
        <v>66843</v>
      </c>
      <c r="N67" s="172">
        <v>731993</v>
      </c>
      <c r="O67" s="172">
        <v>266021</v>
      </c>
      <c r="P67" s="172">
        <v>465972</v>
      </c>
      <c r="Q67" s="172">
        <v>1046023</v>
      </c>
      <c r="R67" s="172">
        <v>333918</v>
      </c>
      <c r="S67" s="172">
        <v>712105</v>
      </c>
      <c r="T67" s="172">
        <v>338960</v>
      </c>
      <c r="U67" s="172">
        <v>166296</v>
      </c>
      <c r="V67" s="172">
        <v>172664</v>
      </c>
    </row>
    <row r="68" spans="1:22" ht="15" customHeight="1">
      <c r="A68" s="5" t="s">
        <v>345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4.25">
      <c r="A69" s="5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4.25">
      <c r="A70" s="5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4.25">
      <c r="A71" s="5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4.25">
      <c r="A72" s="5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4.25">
      <c r="A73" s="5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4.25">
      <c r="A74" s="5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4.25">
      <c r="A75" s="5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4.25">
      <c r="A76" s="5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14.25">
      <c r="A77" s="5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4.25">
      <c r="A78" s="5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4.25">
      <c r="A79" s="5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4.25">
      <c r="A80" s="5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4.25">
      <c r="A81" s="5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14.25">
      <c r="A82" s="5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14.25">
      <c r="A83" s="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4.25">
      <c r="A84" s="5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14.25">
      <c r="A85" s="5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14.25">
      <c r="A86" s="5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14.25">
      <c r="A87" s="5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14.25">
      <c r="A88" s="5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</sheetData>
  <sheetProtection/>
  <mergeCells count="31">
    <mergeCell ref="E5:G6"/>
    <mergeCell ref="A3:V3"/>
    <mergeCell ref="B5:D6"/>
    <mergeCell ref="H5:V5"/>
    <mergeCell ref="T6:V6"/>
    <mergeCell ref="H6:J6"/>
    <mergeCell ref="K6:M6"/>
    <mergeCell ref="Q6:S6"/>
    <mergeCell ref="I7:I8"/>
    <mergeCell ref="J7:J8"/>
    <mergeCell ref="K7:K8"/>
    <mergeCell ref="N6:P6"/>
    <mergeCell ref="N7:N8"/>
    <mergeCell ref="V7:V8"/>
    <mergeCell ref="P7:P8"/>
    <mergeCell ref="Q7:Q8"/>
    <mergeCell ref="R7:R8"/>
    <mergeCell ref="S7:S8"/>
    <mergeCell ref="H7:H8"/>
    <mergeCell ref="O7:O8"/>
    <mergeCell ref="T7:T8"/>
    <mergeCell ref="U7:U8"/>
    <mergeCell ref="A7:A8"/>
    <mergeCell ref="B7:B8"/>
    <mergeCell ref="C7:C8"/>
    <mergeCell ref="D7:D8"/>
    <mergeCell ref="L7:L8"/>
    <mergeCell ref="M7:M8"/>
    <mergeCell ref="E7:E8"/>
    <mergeCell ref="F7:F8"/>
    <mergeCell ref="G7:G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9"/>
  <sheetViews>
    <sheetView zoomScalePageLayoutView="0" workbookViewId="0" topLeftCell="T1">
      <selection activeCell="AG1" sqref="AG1"/>
    </sheetView>
  </sheetViews>
  <sheetFormatPr defaultColWidth="10.59765625" defaultRowHeight="15"/>
  <cols>
    <col min="1" max="1" width="15.09765625" style="4" customWidth="1"/>
    <col min="2" max="33" width="7.59765625" style="4" customWidth="1"/>
    <col min="34" max="16384" width="10.59765625" style="4" customWidth="1"/>
  </cols>
  <sheetData>
    <row r="1" spans="1:33" s="2" customFormat="1" ht="19.5" customHeight="1">
      <c r="A1" s="1" t="s">
        <v>407</v>
      </c>
      <c r="AG1" s="3" t="s">
        <v>408</v>
      </c>
    </row>
    <row r="2" spans="1:33" s="2" customFormat="1" ht="19.5" customHeight="1">
      <c r="A2" s="1"/>
      <c r="AG2" s="3"/>
    </row>
    <row r="3" spans="1:29" ht="19.5" customHeight="1">
      <c r="A3" s="311" t="s">
        <v>409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33" ht="18" customHeight="1" thickBot="1">
      <c r="A4" s="4" t="s">
        <v>359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G4" s="36" t="s">
        <v>410</v>
      </c>
    </row>
    <row r="5" spans="1:33" ht="17.25" customHeight="1">
      <c r="A5" s="160" t="s">
        <v>361</v>
      </c>
      <c r="B5" s="335" t="s">
        <v>411</v>
      </c>
      <c r="C5" s="336"/>
      <c r="D5" s="336"/>
      <c r="E5" s="337"/>
      <c r="F5" s="472" t="s">
        <v>412</v>
      </c>
      <c r="G5" s="473"/>
      <c r="H5" s="473"/>
      <c r="I5" s="474"/>
      <c r="J5" s="335" t="s">
        <v>413</v>
      </c>
      <c r="K5" s="336"/>
      <c r="L5" s="336"/>
      <c r="M5" s="337"/>
      <c r="N5" s="341" t="s">
        <v>414</v>
      </c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</row>
    <row r="6" spans="1:33" ht="17.25" customHeight="1">
      <c r="A6" s="173"/>
      <c r="B6" s="338"/>
      <c r="C6" s="339"/>
      <c r="D6" s="339"/>
      <c r="E6" s="340"/>
      <c r="F6" s="475"/>
      <c r="G6" s="476"/>
      <c r="H6" s="476"/>
      <c r="I6" s="477"/>
      <c r="J6" s="338"/>
      <c r="K6" s="339"/>
      <c r="L6" s="339"/>
      <c r="M6" s="340"/>
      <c r="N6" s="344" t="s">
        <v>415</v>
      </c>
      <c r="O6" s="345"/>
      <c r="P6" s="345"/>
      <c r="Q6" s="346"/>
      <c r="R6" s="344" t="s">
        <v>416</v>
      </c>
      <c r="S6" s="345"/>
      <c r="T6" s="345"/>
      <c r="U6" s="346"/>
      <c r="V6" s="478" t="s">
        <v>417</v>
      </c>
      <c r="W6" s="479"/>
      <c r="X6" s="479"/>
      <c r="Y6" s="480"/>
      <c r="Z6" s="478" t="s">
        <v>418</v>
      </c>
      <c r="AA6" s="479"/>
      <c r="AB6" s="479"/>
      <c r="AC6" s="480"/>
      <c r="AD6" s="478" t="s">
        <v>419</v>
      </c>
      <c r="AE6" s="479"/>
      <c r="AF6" s="479"/>
      <c r="AG6" s="479"/>
    </row>
    <row r="7" spans="1:33" ht="17.25" customHeight="1">
      <c r="A7" s="173"/>
      <c r="B7" s="467" t="s">
        <v>420</v>
      </c>
      <c r="C7" s="467" t="s">
        <v>421</v>
      </c>
      <c r="D7" s="467" t="s">
        <v>422</v>
      </c>
      <c r="E7" s="467" t="s">
        <v>423</v>
      </c>
      <c r="F7" s="467" t="s">
        <v>420</v>
      </c>
      <c r="G7" s="467" t="s">
        <v>421</v>
      </c>
      <c r="H7" s="467" t="s">
        <v>422</v>
      </c>
      <c r="I7" s="467" t="s">
        <v>423</v>
      </c>
      <c r="J7" s="467" t="s">
        <v>420</v>
      </c>
      <c r="K7" s="467" t="s">
        <v>421</v>
      </c>
      <c r="L7" s="467" t="s">
        <v>422</v>
      </c>
      <c r="M7" s="467" t="s">
        <v>423</v>
      </c>
      <c r="N7" s="467" t="s">
        <v>420</v>
      </c>
      <c r="O7" s="467" t="s">
        <v>421</v>
      </c>
      <c r="P7" s="467" t="s">
        <v>422</v>
      </c>
      <c r="Q7" s="467" t="s">
        <v>423</v>
      </c>
      <c r="R7" s="467" t="s">
        <v>420</v>
      </c>
      <c r="S7" s="467" t="s">
        <v>421</v>
      </c>
      <c r="T7" s="467" t="s">
        <v>422</v>
      </c>
      <c r="U7" s="467" t="s">
        <v>423</v>
      </c>
      <c r="V7" s="467" t="s">
        <v>420</v>
      </c>
      <c r="W7" s="467" t="s">
        <v>421</v>
      </c>
      <c r="X7" s="467" t="s">
        <v>422</v>
      </c>
      <c r="Y7" s="467" t="s">
        <v>423</v>
      </c>
      <c r="Z7" s="467" t="s">
        <v>420</v>
      </c>
      <c r="AA7" s="467" t="s">
        <v>421</v>
      </c>
      <c r="AB7" s="467" t="s">
        <v>422</v>
      </c>
      <c r="AC7" s="423" t="s">
        <v>423</v>
      </c>
      <c r="AD7" s="467" t="s">
        <v>420</v>
      </c>
      <c r="AE7" s="467" t="s">
        <v>421</v>
      </c>
      <c r="AF7" s="467" t="s">
        <v>422</v>
      </c>
      <c r="AG7" s="423" t="s">
        <v>423</v>
      </c>
    </row>
    <row r="8" spans="1:33" ht="17.25" customHeight="1">
      <c r="A8" s="49" t="s">
        <v>424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0"/>
      <c r="AD8" s="455"/>
      <c r="AE8" s="455"/>
      <c r="AF8" s="455"/>
      <c r="AG8" s="450"/>
    </row>
    <row r="9" spans="1:33" ht="17.25" customHeight="1">
      <c r="A9" s="104" t="s">
        <v>425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425"/>
      <c r="AD9" s="388"/>
      <c r="AE9" s="388"/>
      <c r="AF9" s="388"/>
      <c r="AG9" s="425"/>
    </row>
    <row r="10" spans="1:2" ht="17.25" customHeight="1">
      <c r="A10" s="168" t="s">
        <v>369</v>
      </c>
      <c r="B10" s="165"/>
    </row>
    <row r="11" spans="1:34" ht="17.25" customHeight="1">
      <c r="A11" s="40" t="s">
        <v>554</v>
      </c>
      <c r="B11" s="143">
        <v>20.2</v>
      </c>
      <c r="C11" s="144">
        <v>158.7</v>
      </c>
      <c r="D11" s="144">
        <v>149.5</v>
      </c>
      <c r="E11" s="312">
        <f>C11-D11</f>
        <v>9.199999999999989</v>
      </c>
      <c r="F11" s="312">
        <v>20.2</v>
      </c>
      <c r="G11" s="312">
        <v>162.3</v>
      </c>
      <c r="H11" s="312">
        <v>151.6</v>
      </c>
      <c r="I11" s="312">
        <f>G11-H11</f>
        <v>10.700000000000017</v>
      </c>
      <c r="J11" s="312">
        <v>20.9</v>
      </c>
      <c r="K11" s="312">
        <v>168</v>
      </c>
      <c r="L11" s="312">
        <v>159.8</v>
      </c>
      <c r="M11" s="312">
        <f>K11-L11</f>
        <v>8.199999999999989</v>
      </c>
      <c r="N11" s="312">
        <v>19.6</v>
      </c>
      <c r="O11" s="312">
        <v>164.4</v>
      </c>
      <c r="P11" s="312">
        <v>149.2</v>
      </c>
      <c r="Q11" s="312">
        <f>O11-P11</f>
        <v>15.200000000000017</v>
      </c>
      <c r="R11" s="312">
        <v>21.4</v>
      </c>
      <c r="S11" s="312">
        <v>158.7</v>
      </c>
      <c r="T11" s="312">
        <v>151.1</v>
      </c>
      <c r="U11" s="312">
        <f>S11-T11</f>
        <v>7.599999999999994</v>
      </c>
      <c r="V11" s="312">
        <v>20.8</v>
      </c>
      <c r="W11" s="312">
        <v>173</v>
      </c>
      <c r="X11" s="312">
        <v>157.9</v>
      </c>
      <c r="Y11" s="312">
        <f>W11-X11</f>
        <v>15.099999999999994</v>
      </c>
      <c r="Z11" s="312">
        <v>21.2</v>
      </c>
      <c r="AA11" s="312">
        <v>164.9</v>
      </c>
      <c r="AB11" s="312">
        <v>159.3</v>
      </c>
      <c r="AC11" s="312">
        <f>AA11-AB11</f>
        <v>5.599999999999994</v>
      </c>
      <c r="AD11" s="312">
        <v>20.8</v>
      </c>
      <c r="AE11" s="312">
        <v>169.3</v>
      </c>
      <c r="AF11" s="312">
        <v>157.3</v>
      </c>
      <c r="AG11" s="312">
        <f>AE11-AF11</f>
        <v>12</v>
      </c>
      <c r="AH11" s="141"/>
    </row>
    <row r="12" spans="1:34" ht="17.25" customHeight="1">
      <c r="A12" s="77">
        <v>15</v>
      </c>
      <c r="B12" s="228">
        <v>20</v>
      </c>
      <c r="C12" s="227">
        <v>157.8</v>
      </c>
      <c r="D12" s="227">
        <v>147.9</v>
      </c>
      <c r="E12" s="312">
        <f>C12-D12</f>
        <v>9.900000000000006</v>
      </c>
      <c r="F12" s="312">
        <v>20.1</v>
      </c>
      <c r="G12" s="312">
        <v>162.1</v>
      </c>
      <c r="H12" s="312">
        <v>150.2</v>
      </c>
      <c r="I12" s="312">
        <f>G12-H12</f>
        <v>11.900000000000006</v>
      </c>
      <c r="J12" s="312">
        <v>20.6</v>
      </c>
      <c r="K12" s="312">
        <v>166.2</v>
      </c>
      <c r="L12" s="312">
        <v>158.8</v>
      </c>
      <c r="M12" s="312">
        <f>K12-L12</f>
        <v>7.399999999999977</v>
      </c>
      <c r="N12" s="312">
        <v>19.6</v>
      </c>
      <c r="O12" s="312">
        <v>165.5</v>
      </c>
      <c r="P12" s="312">
        <v>148.8</v>
      </c>
      <c r="Q12" s="312">
        <f>O12-P12</f>
        <v>16.69999999999999</v>
      </c>
      <c r="R12" s="312">
        <v>21.4</v>
      </c>
      <c r="S12" s="312">
        <v>157.6</v>
      </c>
      <c r="T12" s="312">
        <v>149.2</v>
      </c>
      <c r="U12" s="312">
        <f>S12-T12</f>
        <v>8.400000000000006</v>
      </c>
      <c r="V12" s="312">
        <v>20.8</v>
      </c>
      <c r="W12" s="312">
        <v>173.6</v>
      </c>
      <c r="X12" s="312">
        <v>157.3</v>
      </c>
      <c r="Y12" s="312">
        <f>W12-X12</f>
        <v>16.299999999999983</v>
      </c>
      <c r="Z12" s="312">
        <v>22</v>
      </c>
      <c r="AA12" s="312">
        <v>168.8</v>
      </c>
      <c r="AB12" s="312">
        <v>163.4</v>
      </c>
      <c r="AC12" s="312">
        <f>AA12-AB12</f>
        <v>5.400000000000006</v>
      </c>
      <c r="AD12" s="312">
        <v>20.8</v>
      </c>
      <c r="AE12" s="312">
        <v>166.5</v>
      </c>
      <c r="AF12" s="312">
        <v>152.3</v>
      </c>
      <c r="AG12" s="312">
        <f>AE12-AF12</f>
        <v>14.199999999999989</v>
      </c>
      <c r="AH12" s="141"/>
    </row>
    <row r="13" spans="1:34" s="196" customFormat="1" ht="17.25" customHeight="1">
      <c r="A13" s="194">
        <v>16</v>
      </c>
      <c r="B13" s="234">
        <v>20</v>
      </c>
      <c r="C13" s="174">
        <v>160</v>
      </c>
      <c r="D13" s="174">
        <v>148</v>
      </c>
      <c r="E13" s="174">
        <f>C13-D13</f>
        <v>12</v>
      </c>
      <c r="F13" s="174">
        <v>20.3</v>
      </c>
      <c r="G13" s="174">
        <v>164.5</v>
      </c>
      <c r="H13" s="174">
        <v>150.4</v>
      </c>
      <c r="I13" s="174">
        <f>G13-H13</f>
        <v>14.099999999999994</v>
      </c>
      <c r="J13" s="174">
        <v>21.2</v>
      </c>
      <c r="K13" s="174">
        <v>176.8</v>
      </c>
      <c r="L13" s="174">
        <v>159.6</v>
      </c>
      <c r="M13" s="174">
        <f>K13-L13</f>
        <v>17.200000000000017</v>
      </c>
      <c r="N13" s="174">
        <v>19.9</v>
      </c>
      <c r="O13" s="174">
        <v>170</v>
      </c>
      <c r="P13" s="174">
        <v>152.1</v>
      </c>
      <c r="Q13" s="174">
        <f>O13-P13</f>
        <v>17.900000000000006</v>
      </c>
      <c r="R13" s="174">
        <v>21.3</v>
      </c>
      <c r="S13" s="174">
        <v>174.5</v>
      </c>
      <c r="T13" s="174">
        <v>158.5</v>
      </c>
      <c r="U13" s="174">
        <f>S13-T13</f>
        <v>16</v>
      </c>
      <c r="V13" s="174">
        <v>21</v>
      </c>
      <c r="W13" s="174">
        <v>163.9</v>
      </c>
      <c r="X13" s="174">
        <v>155.8</v>
      </c>
      <c r="Y13" s="174">
        <f>W13-X13</f>
        <v>8.099999999999994</v>
      </c>
      <c r="Z13" s="174">
        <v>20.5</v>
      </c>
      <c r="AA13" s="174">
        <v>156.1</v>
      </c>
      <c r="AB13" s="174">
        <v>152.2</v>
      </c>
      <c r="AC13" s="174">
        <f>AA13-AB13</f>
        <v>3.9000000000000057</v>
      </c>
      <c r="AD13" s="174">
        <v>20.2</v>
      </c>
      <c r="AE13" s="174">
        <v>173</v>
      </c>
      <c r="AF13" s="174">
        <v>154.1</v>
      </c>
      <c r="AG13" s="174">
        <f>AE13-AF13</f>
        <v>18.900000000000006</v>
      </c>
      <c r="AH13" s="180"/>
    </row>
    <row r="14" spans="1:33" ht="17.25" customHeight="1">
      <c r="A14" s="21"/>
      <c r="B14" s="229"/>
      <c r="C14" s="230"/>
      <c r="D14" s="230"/>
      <c r="E14" s="313"/>
      <c r="F14" s="313"/>
      <c r="G14" s="313"/>
      <c r="H14" s="312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</row>
    <row r="15" spans="1:34" ht="17.25" customHeight="1">
      <c r="A15" s="35" t="s">
        <v>555</v>
      </c>
      <c r="B15" s="228">
        <v>18.6</v>
      </c>
      <c r="C15" s="227">
        <v>148.5</v>
      </c>
      <c r="D15" s="227">
        <v>137.2</v>
      </c>
      <c r="E15" s="312">
        <f>C15-D15</f>
        <v>11.300000000000011</v>
      </c>
      <c r="F15" s="312">
        <v>18.6</v>
      </c>
      <c r="G15" s="312">
        <v>151.2</v>
      </c>
      <c r="H15" s="312">
        <v>138.1</v>
      </c>
      <c r="I15" s="312">
        <f>G15-H15</f>
        <v>13.099999999999994</v>
      </c>
      <c r="J15" s="312">
        <v>18.9</v>
      </c>
      <c r="K15" s="312">
        <v>160.2</v>
      </c>
      <c r="L15" s="312">
        <v>143.9</v>
      </c>
      <c r="M15" s="312">
        <f>K15-L15</f>
        <v>16.299999999999983</v>
      </c>
      <c r="N15" s="312">
        <v>17.5</v>
      </c>
      <c r="O15" s="312">
        <v>149.4</v>
      </c>
      <c r="P15" s="312">
        <v>134.1</v>
      </c>
      <c r="Q15" s="312">
        <f>O15-P15</f>
        <v>15.300000000000011</v>
      </c>
      <c r="R15" s="312">
        <v>18.2</v>
      </c>
      <c r="S15" s="312">
        <v>146.6</v>
      </c>
      <c r="T15" s="312">
        <v>134.7</v>
      </c>
      <c r="U15" s="312">
        <f>S15-T15</f>
        <v>11.900000000000006</v>
      </c>
      <c r="V15" s="312">
        <v>20.5</v>
      </c>
      <c r="W15" s="312">
        <v>162.8</v>
      </c>
      <c r="X15" s="312">
        <v>155.4</v>
      </c>
      <c r="Y15" s="312">
        <f>W15-X15</f>
        <v>7.400000000000006</v>
      </c>
      <c r="Z15" s="312">
        <v>17.2</v>
      </c>
      <c r="AA15" s="312">
        <v>130.1</v>
      </c>
      <c r="AB15" s="312">
        <v>128.9</v>
      </c>
      <c r="AC15" s="312">
        <f>AA15-AB15</f>
        <v>1.1999999999999886</v>
      </c>
      <c r="AD15" s="312">
        <v>15.9</v>
      </c>
      <c r="AE15" s="312">
        <v>130</v>
      </c>
      <c r="AF15" s="312">
        <v>119</v>
      </c>
      <c r="AG15" s="312">
        <f>AE15-AF15</f>
        <v>11</v>
      </c>
      <c r="AH15" s="141"/>
    </row>
    <row r="16" spans="1:34" ht="17.25" customHeight="1">
      <c r="A16" s="224" t="s">
        <v>556</v>
      </c>
      <c r="B16" s="228">
        <v>20</v>
      </c>
      <c r="C16" s="227">
        <v>160.8</v>
      </c>
      <c r="D16" s="227">
        <v>148.5</v>
      </c>
      <c r="E16" s="312">
        <f>C16-D16</f>
        <v>12.300000000000011</v>
      </c>
      <c r="F16" s="312">
        <v>20.4</v>
      </c>
      <c r="G16" s="312">
        <v>167</v>
      </c>
      <c r="H16" s="312">
        <v>152.1</v>
      </c>
      <c r="I16" s="312">
        <f>G16-H16</f>
        <v>14.900000000000006</v>
      </c>
      <c r="J16" s="312">
        <v>20.9</v>
      </c>
      <c r="K16" s="312">
        <v>178.4</v>
      </c>
      <c r="L16" s="312">
        <v>156.9</v>
      </c>
      <c r="M16" s="312">
        <f>K16-L16</f>
        <v>21.5</v>
      </c>
      <c r="N16" s="312">
        <v>20.4</v>
      </c>
      <c r="O16" s="312">
        <v>173.9</v>
      </c>
      <c r="P16" s="312">
        <v>155.9</v>
      </c>
      <c r="Q16" s="312">
        <f>O16-P16</f>
        <v>18</v>
      </c>
      <c r="R16" s="312">
        <v>19.3</v>
      </c>
      <c r="S16" s="312">
        <v>154.6</v>
      </c>
      <c r="T16" s="312">
        <v>144</v>
      </c>
      <c r="U16" s="312">
        <f>S16-T16</f>
        <v>10.599999999999994</v>
      </c>
      <c r="V16" s="312">
        <v>20.6</v>
      </c>
      <c r="W16" s="312">
        <v>161.3</v>
      </c>
      <c r="X16" s="312">
        <v>152.2</v>
      </c>
      <c r="Y16" s="312">
        <f>W16-X16</f>
        <v>9.100000000000023</v>
      </c>
      <c r="Z16" s="312">
        <v>21.3</v>
      </c>
      <c r="AA16" s="312">
        <v>164.8</v>
      </c>
      <c r="AB16" s="312">
        <v>158.9</v>
      </c>
      <c r="AC16" s="312">
        <f>AA16-AB16</f>
        <v>5.900000000000006</v>
      </c>
      <c r="AD16" s="312">
        <v>21</v>
      </c>
      <c r="AE16" s="312">
        <v>176.6</v>
      </c>
      <c r="AF16" s="312">
        <v>159.3</v>
      </c>
      <c r="AG16" s="312">
        <f>AE16-AF16</f>
        <v>17.299999999999983</v>
      </c>
      <c r="AH16" s="141"/>
    </row>
    <row r="17" spans="1:34" ht="17.25" customHeight="1">
      <c r="A17" s="224" t="s">
        <v>557</v>
      </c>
      <c r="B17" s="228">
        <v>20.8</v>
      </c>
      <c r="C17" s="227">
        <v>167.2</v>
      </c>
      <c r="D17" s="227">
        <v>154.4</v>
      </c>
      <c r="E17" s="312">
        <f>C17-D17</f>
        <v>12.799999999999983</v>
      </c>
      <c r="F17" s="312">
        <v>20.6</v>
      </c>
      <c r="G17" s="312">
        <v>169</v>
      </c>
      <c r="H17" s="312">
        <v>153.6</v>
      </c>
      <c r="I17" s="312">
        <f>G17-H17</f>
        <v>15.400000000000006</v>
      </c>
      <c r="J17" s="312">
        <v>23.4</v>
      </c>
      <c r="K17" s="312">
        <v>202.3</v>
      </c>
      <c r="L17" s="312">
        <v>177.6</v>
      </c>
      <c r="M17" s="312">
        <f>K17-L17</f>
        <v>24.700000000000017</v>
      </c>
      <c r="N17" s="312">
        <v>20.3</v>
      </c>
      <c r="O17" s="312">
        <v>173.8</v>
      </c>
      <c r="P17" s="312">
        <v>155</v>
      </c>
      <c r="Q17" s="312">
        <f>O17-P17</f>
        <v>18.80000000000001</v>
      </c>
      <c r="R17" s="312">
        <v>21.6</v>
      </c>
      <c r="S17" s="312">
        <v>176.5</v>
      </c>
      <c r="T17" s="312">
        <v>160.1</v>
      </c>
      <c r="U17" s="312">
        <f>S17-T17</f>
        <v>16.400000000000006</v>
      </c>
      <c r="V17" s="312">
        <v>21.3</v>
      </c>
      <c r="W17" s="312">
        <v>165.9</v>
      </c>
      <c r="X17" s="312">
        <v>157.3</v>
      </c>
      <c r="Y17" s="312">
        <f>W17-X17</f>
        <v>8.599999999999994</v>
      </c>
      <c r="Z17" s="312">
        <v>20.8</v>
      </c>
      <c r="AA17" s="312">
        <v>164.4</v>
      </c>
      <c r="AB17" s="312">
        <v>154</v>
      </c>
      <c r="AC17" s="312">
        <f>AA17-AB17</f>
        <v>10.400000000000006</v>
      </c>
      <c r="AD17" s="312">
        <v>19.8</v>
      </c>
      <c r="AE17" s="312">
        <v>179.6</v>
      </c>
      <c r="AF17" s="312">
        <v>153.8</v>
      </c>
      <c r="AG17" s="312">
        <f>AE17-AF17</f>
        <v>25.799999999999983</v>
      </c>
      <c r="AH17" s="141"/>
    </row>
    <row r="18" spans="1:34" ht="17.25" customHeight="1">
      <c r="A18" s="224" t="s">
        <v>558</v>
      </c>
      <c r="B18" s="228">
        <v>20.9</v>
      </c>
      <c r="C18" s="227">
        <v>166.7</v>
      </c>
      <c r="D18" s="227">
        <v>154.1</v>
      </c>
      <c r="E18" s="312">
        <f>C18-D18</f>
        <v>12.599999999999994</v>
      </c>
      <c r="F18" s="312">
        <v>21.2</v>
      </c>
      <c r="G18" s="312">
        <v>171.1</v>
      </c>
      <c r="H18" s="312">
        <v>156.5</v>
      </c>
      <c r="I18" s="312">
        <f>G18-H18</f>
        <v>14.599999999999994</v>
      </c>
      <c r="J18" s="312">
        <v>22.6</v>
      </c>
      <c r="K18" s="312">
        <v>189.7</v>
      </c>
      <c r="L18" s="312">
        <v>169</v>
      </c>
      <c r="M18" s="312">
        <f>K18-L18</f>
        <v>20.69999999999999</v>
      </c>
      <c r="N18" s="312">
        <v>20.8</v>
      </c>
      <c r="O18" s="312">
        <v>177.1</v>
      </c>
      <c r="P18" s="312">
        <v>158.6</v>
      </c>
      <c r="Q18" s="312">
        <f>O18-P18</f>
        <v>18.5</v>
      </c>
      <c r="R18" s="312">
        <v>21.7</v>
      </c>
      <c r="S18" s="312">
        <v>175.6</v>
      </c>
      <c r="T18" s="312">
        <v>161.1</v>
      </c>
      <c r="U18" s="312">
        <f>S18-T18</f>
        <v>14.5</v>
      </c>
      <c r="V18" s="312">
        <v>21</v>
      </c>
      <c r="W18" s="312">
        <v>163.8</v>
      </c>
      <c r="X18" s="312">
        <v>154.4</v>
      </c>
      <c r="Y18" s="312">
        <f>W18-X18</f>
        <v>9.400000000000006</v>
      </c>
      <c r="Z18" s="312">
        <v>21.8</v>
      </c>
      <c r="AA18" s="312">
        <v>160.5</v>
      </c>
      <c r="AB18" s="312">
        <v>154.4</v>
      </c>
      <c r="AC18" s="312">
        <f>AA18-AB18</f>
        <v>6.099999999999994</v>
      </c>
      <c r="AD18" s="312">
        <v>21.6</v>
      </c>
      <c r="AE18" s="312">
        <v>191.1</v>
      </c>
      <c r="AF18" s="312">
        <v>165.5</v>
      </c>
      <c r="AG18" s="312">
        <f>AE18-AF18</f>
        <v>25.599999999999994</v>
      </c>
      <c r="AH18" s="141"/>
    </row>
    <row r="19" spans="1:34" ht="17.25" customHeight="1">
      <c r="A19" s="40"/>
      <c r="B19" s="229"/>
      <c r="C19" s="230"/>
      <c r="D19" s="230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10"/>
    </row>
    <row r="20" spans="1:34" ht="17.25" customHeight="1">
      <c r="A20" s="224" t="s">
        <v>559</v>
      </c>
      <c r="B20" s="228">
        <v>18.9</v>
      </c>
      <c r="C20" s="227">
        <v>150.5</v>
      </c>
      <c r="D20" s="227">
        <v>139.1</v>
      </c>
      <c r="E20" s="312">
        <f>C20-D20</f>
        <v>11.400000000000006</v>
      </c>
      <c r="F20" s="312">
        <v>19.1</v>
      </c>
      <c r="G20" s="312">
        <v>153.6</v>
      </c>
      <c r="H20" s="312">
        <v>141</v>
      </c>
      <c r="I20" s="312">
        <f>G20-H20</f>
        <v>12.599999999999994</v>
      </c>
      <c r="J20" s="312">
        <v>19.2</v>
      </c>
      <c r="K20" s="312">
        <v>157.4</v>
      </c>
      <c r="L20" s="312">
        <v>146.5</v>
      </c>
      <c r="M20" s="312">
        <f>K20-L20</f>
        <v>10.900000000000006</v>
      </c>
      <c r="N20" s="312">
        <v>18.6</v>
      </c>
      <c r="O20" s="312">
        <v>157.9</v>
      </c>
      <c r="P20" s="312">
        <v>141.6</v>
      </c>
      <c r="Q20" s="312">
        <f>O20-P20</f>
        <v>16.30000000000001</v>
      </c>
      <c r="R20" s="312">
        <v>20.2</v>
      </c>
      <c r="S20" s="312">
        <v>162.3</v>
      </c>
      <c r="T20" s="312">
        <v>151.8</v>
      </c>
      <c r="U20" s="312">
        <f>S20-T20</f>
        <v>10.5</v>
      </c>
      <c r="V20" s="312">
        <v>21.9</v>
      </c>
      <c r="W20" s="312">
        <v>170.5</v>
      </c>
      <c r="X20" s="312">
        <v>163.5</v>
      </c>
      <c r="Y20" s="312">
        <f>W20-X20</f>
        <v>7</v>
      </c>
      <c r="Z20" s="312">
        <v>18.5</v>
      </c>
      <c r="AA20" s="312">
        <v>133.8</v>
      </c>
      <c r="AB20" s="312">
        <v>129.8</v>
      </c>
      <c r="AC20" s="312">
        <f>AA20-AB20</f>
        <v>4</v>
      </c>
      <c r="AD20" s="312">
        <v>18.1</v>
      </c>
      <c r="AE20" s="312">
        <v>156.4</v>
      </c>
      <c r="AF20" s="312">
        <v>138.6</v>
      </c>
      <c r="AG20" s="312">
        <f>AE20-AF20</f>
        <v>17.80000000000001</v>
      </c>
      <c r="AH20" s="141"/>
    </row>
    <row r="21" spans="1:34" ht="17.25" customHeight="1">
      <c r="A21" s="224" t="s">
        <v>560</v>
      </c>
      <c r="B21" s="228">
        <v>20.8</v>
      </c>
      <c r="C21" s="227">
        <v>164.9</v>
      </c>
      <c r="D21" s="227">
        <v>153.7</v>
      </c>
      <c r="E21" s="312">
        <f>C21-D21</f>
        <v>11.200000000000017</v>
      </c>
      <c r="F21" s="312">
        <v>20.9</v>
      </c>
      <c r="G21" s="312">
        <v>168.6</v>
      </c>
      <c r="H21" s="312">
        <v>156</v>
      </c>
      <c r="I21" s="312">
        <f>G21-H21</f>
        <v>12.599999999999994</v>
      </c>
      <c r="J21" s="312">
        <v>22.3</v>
      </c>
      <c r="K21" s="312">
        <v>182.9</v>
      </c>
      <c r="L21" s="312">
        <v>171.3</v>
      </c>
      <c r="M21" s="312">
        <f>K21-L21</f>
        <v>11.599999999999994</v>
      </c>
      <c r="N21" s="312">
        <v>20.6</v>
      </c>
      <c r="O21" s="312">
        <v>174.7</v>
      </c>
      <c r="P21" s="312">
        <v>158.2</v>
      </c>
      <c r="Q21" s="312">
        <f>O21-P21</f>
        <v>16.5</v>
      </c>
      <c r="R21" s="312">
        <v>21.3</v>
      </c>
      <c r="S21" s="312">
        <v>171.2</v>
      </c>
      <c r="T21" s="312">
        <v>160.3</v>
      </c>
      <c r="U21" s="312">
        <f>S21-T21</f>
        <v>10.899999999999977</v>
      </c>
      <c r="V21" s="312">
        <v>21.4</v>
      </c>
      <c r="W21" s="312">
        <v>167</v>
      </c>
      <c r="X21" s="312">
        <v>159.7</v>
      </c>
      <c r="Y21" s="312">
        <f>W21-X21</f>
        <v>7.300000000000011</v>
      </c>
      <c r="Z21" s="312">
        <v>20.7</v>
      </c>
      <c r="AA21" s="312">
        <v>158.8</v>
      </c>
      <c r="AB21" s="312">
        <v>157.6</v>
      </c>
      <c r="AC21" s="312">
        <f>AA21-AB21</f>
        <v>1.200000000000017</v>
      </c>
      <c r="AD21" s="312">
        <v>21.5</v>
      </c>
      <c r="AE21" s="312">
        <v>183.3</v>
      </c>
      <c r="AF21" s="312">
        <v>164.4</v>
      </c>
      <c r="AG21" s="312">
        <f>AE21-AF21</f>
        <v>18.900000000000006</v>
      </c>
      <c r="AH21" s="141"/>
    </row>
    <row r="22" spans="1:34" ht="17.25" customHeight="1">
      <c r="A22" s="224" t="s">
        <v>561</v>
      </c>
      <c r="B22" s="228">
        <v>20.5</v>
      </c>
      <c r="C22" s="227">
        <v>162.8</v>
      </c>
      <c r="D22" s="227">
        <v>151.2</v>
      </c>
      <c r="E22" s="312">
        <f>C22-D22</f>
        <v>11.600000000000023</v>
      </c>
      <c r="F22" s="312">
        <v>20.7</v>
      </c>
      <c r="G22" s="312">
        <v>168</v>
      </c>
      <c r="H22" s="312">
        <v>154.3</v>
      </c>
      <c r="I22" s="312">
        <f>G22-H22</f>
        <v>13.699999999999989</v>
      </c>
      <c r="J22" s="312">
        <v>21.3</v>
      </c>
      <c r="K22" s="312">
        <v>177.2</v>
      </c>
      <c r="L22" s="312">
        <v>163.8</v>
      </c>
      <c r="M22" s="312">
        <f>K22-L22</f>
        <v>13.399999999999977</v>
      </c>
      <c r="N22" s="312">
        <v>20.5</v>
      </c>
      <c r="O22" s="312">
        <v>175.3</v>
      </c>
      <c r="P22" s="312">
        <v>157.1</v>
      </c>
      <c r="Q22" s="312">
        <f>O22-P22</f>
        <v>18.200000000000017</v>
      </c>
      <c r="R22" s="312">
        <v>22.4</v>
      </c>
      <c r="S22" s="312">
        <v>186.7</v>
      </c>
      <c r="T22" s="312">
        <v>170.5</v>
      </c>
      <c r="U22" s="312">
        <f>S22-T22</f>
        <v>16.19999999999999</v>
      </c>
      <c r="V22" s="312">
        <v>21.4</v>
      </c>
      <c r="W22" s="312">
        <v>167</v>
      </c>
      <c r="X22" s="312">
        <v>159.1</v>
      </c>
      <c r="Y22" s="312">
        <f>W22-X22</f>
        <v>7.900000000000006</v>
      </c>
      <c r="Z22" s="312">
        <v>20.3</v>
      </c>
      <c r="AA22" s="312">
        <v>157.4</v>
      </c>
      <c r="AB22" s="312">
        <v>153.5</v>
      </c>
      <c r="AC22" s="312">
        <f>AA22-AB22</f>
        <v>3.9000000000000057</v>
      </c>
      <c r="AD22" s="312">
        <v>20.6</v>
      </c>
      <c r="AE22" s="312">
        <v>172.8</v>
      </c>
      <c r="AF22" s="312">
        <v>155.9</v>
      </c>
      <c r="AG22" s="312">
        <f>AE22-AF22</f>
        <v>16.900000000000006</v>
      </c>
      <c r="AH22" s="141"/>
    </row>
    <row r="23" spans="1:34" ht="17.25" customHeight="1">
      <c r="A23" s="224" t="s">
        <v>562</v>
      </c>
      <c r="B23" s="228">
        <v>19.8</v>
      </c>
      <c r="C23" s="227">
        <v>157</v>
      </c>
      <c r="D23" s="227">
        <v>145.7</v>
      </c>
      <c r="E23" s="312">
        <f>C23-D23</f>
        <v>11.300000000000011</v>
      </c>
      <c r="F23" s="312">
        <v>19.9</v>
      </c>
      <c r="G23" s="312">
        <v>161.1</v>
      </c>
      <c r="H23" s="312">
        <v>147.3</v>
      </c>
      <c r="I23" s="312">
        <f>G23-H23</f>
        <v>13.799999999999983</v>
      </c>
      <c r="J23" s="312">
        <v>19.6</v>
      </c>
      <c r="K23" s="312">
        <v>162.1</v>
      </c>
      <c r="L23" s="312">
        <v>148.4</v>
      </c>
      <c r="M23" s="312">
        <f>K23-L23</f>
        <v>13.699999999999989</v>
      </c>
      <c r="N23" s="312">
        <v>19.3</v>
      </c>
      <c r="O23" s="312">
        <v>165</v>
      </c>
      <c r="P23" s="312">
        <v>147.3</v>
      </c>
      <c r="Q23" s="312">
        <f>O23-P23</f>
        <v>17.69999999999999</v>
      </c>
      <c r="R23" s="312">
        <v>21.5</v>
      </c>
      <c r="S23" s="312">
        <v>176.7</v>
      </c>
      <c r="T23" s="312">
        <v>161.3</v>
      </c>
      <c r="U23" s="312">
        <f>S23-T23</f>
        <v>15.399999999999977</v>
      </c>
      <c r="V23" s="312">
        <v>19.8</v>
      </c>
      <c r="W23" s="312">
        <v>152.2</v>
      </c>
      <c r="X23" s="312">
        <v>146</v>
      </c>
      <c r="Y23" s="312">
        <f>W23-X23</f>
        <v>6.199999999999989</v>
      </c>
      <c r="Z23" s="312">
        <v>21.3</v>
      </c>
      <c r="AA23" s="312">
        <v>163.2</v>
      </c>
      <c r="AB23" s="312">
        <v>162.3</v>
      </c>
      <c r="AC23" s="312">
        <f>AA23-AB23</f>
        <v>0.8999999999999773</v>
      </c>
      <c r="AD23" s="312">
        <v>20.7</v>
      </c>
      <c r="AE23" s="312">
        <v>173.9</v>
      </c>
      <c r="AF23" s="312">
        <v>158.3</v>
      </c>
      <c r="AG23" s="312">
        <f>AE23-AF23</f>
        <v>15.599999999999994</v>
      </c>
      <c r="AH23" s="141"/>
    </row>
    <row r="24" spans="1:34" ht="17.25" customHeight="1">
      <c r="A24" s="40"/>
      <c r="B24" s="229"/>
      <c r="C24" s="230"/>
      <c r="D24" s="230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10"/>
    </row>
    <row r="25" spans="1:34" ht="17.25" customHeight="1">
      <c r="A25" s="224" t="s">
        <v>563</v>
      </c>
      <c r="B25" s="228">
        <v>20</v>
      </c>
      <c r="C25" s="227">
        <v>159.1</v>
      </c>
      <c r="D25" s="227">
        <v>147.3</v>
      </c>
      <c r="E25" s="312">
        <f>C25-D25</f>
        <v>11.799999999999983</v>
      </c>
      <c r="F25" s="312">
        <v>20.3</v>
      </c>
      <c r="G25" s="312">
        <v>164.7</v>
      </c>
      <c r="H25" s="312">
        <v>150.7</v>
      </c>
      <c r="I25" s="312">
        <f>G25-H25</f>
        <v>14</v>
      </c>
      <c r="J25" s="312">
        <v>21.2</v>
      </c>
      <c r="K25" s="312">
        <v>174.1</v>
      </c>
      <c r="L25" s="312">
        <v>159.4</v>
      </c>
      <c r="M25" s="312">
        <f>K25-L25</f>
        <v>14.699999999999989</v>
      </c>
      <c r="N25" s="312">
        <v>20</v>
      </c>
      <c r="O25" s="312">
        <v>171.3</v>
      </c>
      <c r="P25" s="312">
        <v>152.8</v>
      </c>
      <c r="Q25" s="312">
        <f>O25-P25</f>
        <v>18.5</v>
      </c>
      <c r="R25" s="312">
        <v>21.4</v>
      </c>
      <c r="S25" s="312">
        <v>178.5</v>
      </c>
      <c r="T25" s="312">
        <v>158.9</v>
      </c>
      <c r="U25" s="312">
        <f>S25-T25</f>
        <v>19.599999999999994</v>
      </c>
      <c r="V25" s="312">
        <v>20.2</v>
      </c>
      <c r="W25" s="312">
        <v>157.9</v>
      </c>
      <c r="X25" s="312">
        <v>150</v>
      </c>
      <c r="Y25" s="312">
        <f>W25-X25</f>
        <v>7.900000000000006</v>
      </c>
      <c r="Z25" s="312">
        <v>22.5</v>
      </c>
      <c r="AA25" s="312">
        <v>171.8</v>
      </c>
      <c r="AB25" s="312">
        <v>169.1</v>
      </c>
      <c r="AC25" s="312">
        <f>AA25-AB25</f>
        <v>2.700000000000017</v>
      </c>
      <c r="AD25" s="312">
        <v>20.2</v>
      </c>
      <c r="AE25" s="312">
        <v>171.3</v>
      </c>
      <c r="AF25" s="312">
        <v>154.1</v>
      </c>
      <c r="AG25" s="312">
        <f>AE25-AF25</f>
        <v>17.200000000000017</v>
      </c>
      <c r="AH25" s="141"/>
    </row>
    <row r="26" spans="1:34" ht="17.25" customHeight="1">
      <c r="A26" s="224" t="s">
        <v>564</v>
      </c>
      <c r="B26" s="228">
        <v>20</v>
      </c>
      <c r="C26" s="227">
        <v>160.4</v>
      </c>
      <c r="D26" s="227">
        <v>147.9</v>
      </c>
      <c r="E26" s="312">
        <f>C26-D26</f>
        <v>12.5</v>
      </c>
      <c r="F26" s="312">
        <v>20.3</v>
      </c>
      <c r="G26" s="312">
        <v>164.8</v>
      </c>
      <c r="H26" s="312">
        <v>150.4</v>
      </c>
      <c r="I26" s="312">
        <f>G26-H26</f>
        <v>14.400000000000006</v>
      </c>
      <c r="J26" s="312">
        <v>21.5</v>
      </c>
      <c r="K26" s="312">
        <v>177.6</v>
      </c>
      <c r="L26" s="312">
        <v>160.3</v>
      </c>
      <c r="M26" s="312">
        <f>K26-L26</f>
        <v>17.299999999999983</v>
      </c>
      <c r="N26" s="312">
        <v>20.1</v>
      </c>
      <c r="O26" s="312">
        <v>173.3</v>
      </c>
      <c r="P26" s="312">
        <v>154</v>
      </c>
      <c r="Q26" s="312">
        <f>O26-P26</f>
        <v>19.30000000000001</v>
      </c>
      <c r="R26" s="312">
        <v>22.2</v>
      </c>
      <c r="S26" s="312">
        <v>186</v>
      </c>
      <c r="T26" s="312">
        <v>163.7</v>
      </c>
      <c r="U26" s="312">
        <f>S26-T26</f>
        <v>22.30000000000001</v>
      </c>
      <c r="V26" s="312">
        <v>21.2</v>
      </c>
      <c r="W26" s="312">
        <v>165.1</v>
      </c>
      <c r="X26" s="312">
        <v>156.6</v>
      </c>
      <c r="Y26" s="312">
        <f>W26-X26</f>
        <v>8.5</v>
      </c>
      <c r="Z26" s="312">
        <v>21.3</v>
      </c>
      <c r="AA26" s="312">
        <v>168.9</v>
      </c>
      <c r="AB26" s="312">
        <v>162.5</v>
      </c>
      <c r="AC26" s="312">
        <f>AA26-AB26</f>
        <v>6.400000000000006</v>
      </c>
      <c r="AD26" s="312">
        <v>20.5</v>
      </c>
      <c r="AE26" s="312">
        <v>175.6</v>
      </c>
      <c r="AF26" s="312">
        <v>157</v>
      </c>
      <c r="AG26" s="312">
        <f>AE26-AF26</f>
        <v>18.599999999999994</v>
      </c>
      <c r="AH26" s="141"/>
    </row>
    <row r="27" spans="1:34" ht="17.25" customHeight="1">
      <c r="A27" s="224" t="s">
        <v>565</v>
      </c>
      <c r="B27" s="228">
        <v>20.3</v>
      </c>
      <c r="C27" s="227">
        <v>161.9</v>
      </c>
      <c r="D27" s="227">
        <v>149.4</v>
      </c>
      <c r="E27" s="312">
        <f>C27-D27</f>
        <v>12.5</v>
      </c>
      <c r="F27" s="312">
        <v>20.7</v>
      </c>
      <c r="G27" s="312">
        <v>168.4</v>
      </c>
      <c r="H27" s="312">
        <v>153.5</v>
      </c>
      <c r="I27" s="312">
        <f>G27-H27</f>
        <v>14.900000000000006</v>
      </c>
      <c r="J27" s="312">
        <v>21.8</v>
      </c>
      <c r="K27" s="312">
        <v>183</v>
      </c>
      <c r="L27" s="312">
        <v>160.4</v>
      </c>
      <c r="M27" s="312">
        <f>K27-L27</f>
        <v>22.599999999999994</v>
      </c>
      <c r="N27" s="312">
        <v>20.7</v>
      </c>
      <c r="O27" s="312">
        <v>176.7</v>
      </c>
      <c r="P27" s="312">
        <v>157.5</v>
      </c>
      <c r="Q27" s="312">
        <f>O27-P27</f>
        <v>19.19999999999999</v>
      </c>
      <c r="R27" s="312">
        <v>22.2</v>
      </c>
      <c r="S27" s="312">
        <v>182.6</v>
      </c>
      <c r="T27" s="312">
        <v>163.5</v>
      </c>
      <c r="U27" s="312">
        <f>S27-T27</f>
        <v>19.099999999999994</v>
      </c>
      <c r="V27" s="312">
        <v>22.2</v>
      </c>
      <c r="W27" s="312">
        <v>173.9</v>
      </c>
      <c r="X27" s="312">
        <v>164.3</v>
      </c>
      <c r="Y27" s="312">
        <f>W27-X27</f>
        <v>9.599999999999994</v>
      </c>
      <c r="Z27" s="312">
        <v>20.6</v>
      </c>
      <c r="AA27" s="312">
        <v>152.2</v>
      </c>
      <c r="AB27" s="312">
        <v>150.5</v>
      </c>
      <c r="AC27" s="312">
        <f>AA27-AB27</f>
        <v>1.6999999999999886</v>
      </c>
      <c r="AD27" s="312">
        <v>21.7</v>
      </c>
      <c r="AE27" s="312">
        <v>187.8</v>
      </c>
      <c r="AF27" s="312">
        <v>166.4</v>
      </c>
      <c r="AG27" s="312">
        <f>AE27-AF27</f>
        <v>21.400000000000006</v>
      </c>
      <c r="AH27" s="141"/>
    </row>
    <row r="28" spans="1:34" ht="17.25" customHeight="1">
      <c r="A28" s="224" t="s">
        <v>566</v>
      </c>
      <c r="B28" s="228">
        <v>19.9</v>
      </c>
      <c r="C28" s="227">
        <v>160.3</v>
      </c>
      <c r="D28" s="227">
        <v>147.9</v>
      </c>
      <c r="E28" s="312">
        <f>C28-D28</f>
        <v>12.400000000000006</v>
      </c>
      <c r="F28" s="312">
        <v>20.4</v>
      </c>
      <c r="G28" s="312">
        <v>166.3</v>
      </c>
      <c r="H28" s="312">
        <v>151.5</v>
      </c>
      <c r="I28" s="312">
        <f>G28-H28</f>
        <v>14.800000000000011</v>
      </c>
      <c r="J28" s="312">
        <v>21.1</v>
      </c>
      <c r="K28" s="312">
        <v>176.5</v>
      </c>
      <c r="L28" s="312">
        <v>158</v>
      </c>
      <c r="M28" s="312">
        <f>K28-L28</f>
        <v>18.5</v>
      </c>
      <c r="N28" s="312">
        <v>20.1</v>
      </c>
      <c r="O28" s="312">
        <v>172.7</v>
      </c>
      <c r="P28" s="312">
        <v>153.8</v>
      </c>
      <c r="Q28" s="312">
        <f>O28-P28</f>
        <v>18.899999999999977</v>
      </c>
      <c r="R28" s="312">
        <v>22.9</v>
      </c>
      <c r="S28" s="312">
        <v>195.1</v>
      </c>
      <c r="T28" s="312">
        <v>171.2</v>
      </c>
      <c r="U28" s="312">
        <f>S28-T28</f>
        <v>23.900000000000006</v>
      </c>
      <c r="V28" s="312">
        <v>20.5</v>
      </c>
      <c r="W28" s="312">
        <v>159</v>
      </c>
      <c r="X28" s="312">
        <v>150.4</v>
      </c>
      <c r="Y28" s="312">
        <f>W28-X28</f>
        <v>8.599999999999994</v>
      </c>
      <c r="Z28" s="312">
        <v>20.1</v>
      </c>
      <c r="AA28" s="312">
        <v>146.7</v>
      </c>
      <c r="AB28" s="312">
        <v>144.9</v>
      </c>
      <c r="AC28" s="312">
        <f>AA28-AB28</f>
        <v>1.799999999999983</v>
      </c>
      <c r="AD28" s="312">
        <v>20.9</v>
      </c>
      <c r="AE28" s="312">
        <v>180.6</v>
      </c>
      <c r="AF28" s="312">
        <v>159.6</v>
      </c>
      <c r="AG28" s="312">
        <f>AE28-AF28</f>
        <v>21</v>
      </c>
      <c r="AH28" s="141"/>
    </row>
    <row r="29" spans="1:33" ht="17.25" customHeight="1">
      <c r="A29" s="162"/>
      <c r="B29" s="228"/>
      <c r="C29" s="231"/>
      <c r="D29" s="231"/>
      <c r="E29" s="314"/>
      <c r="F29" s="314"/>
      <c r="G29" s="314"/>
      <c r="H29" s="312"/>
      <c r="I29" s="314"/>
      <c r="J29" s="314"/>
      <c r="K29" s="312"/>
      <c r="L29" s="314"/>
      <c r="M29" s="314"/>
      <c r="N29" s="314"/>
      <c r="O29" s="312"/>
      <c r="P29" s="314"/>
      <c r="Q29" s="314"/>
      <c r="R29" s="314"/>
      <c r="S29" s="312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2"/>
      <c r="AF29" s="314"/>
      <c r="AG29" s="314"/>
    </row>
    <row r="30" spans="1:33" ht="17.25" customHeight="1">
      <c r="A30" s="48" t="s">
        <v>12</v>
      </c>
      <c r="B30" s="229"/>
      <c r="C30" s="230"/>
      <c r="D30" s="230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</row>
    <row r="31" spans="1:34" ht="17.25" customHeight="1">
      <c r="A31" s="40" t="s">
        <v>554</v>
      </c>
      <c r="B31" s="228">
        <v>20.2</v>
      </c>
      <c r="C31" s="227">
        <v>165.2</v>
      </c>
      <c r="D31" s="227">
        <v>153.8</v>
      </c>
      <c r="E31" s="312">
        <f aca="true" t="shared" si="0" ref="E31:E48">C31-D31</f>
        <v>11.399999999999977</v>
      </c>
      <c r="F31" s="312">
        <v>20.2</v>
      </c>
      <c r="G31" s="312">
        <v>168.4</v>
      </c>
      <c r="H31" s="312">
        <v>155.4</v>
      </c>
      <c r="I31" s="312">
        <f aca="true" t="shared" si="1" ref="I31:I48">G31-H31</f>
        <v>13</v>
      </c>
      <c r="J31" s="312">
        <v>20.9</v>
      </c>
      <c r="K31" s="312">
        <v>168.3</v>
      </c>
      <c r="L31" s="312">
        <v>159.2</v>
      </c>
      <c r="M31" s="312">
        <f aca="true" t="shared" si="2" ref="M31:M48">K31-L31</f>
        <v>9.100000000000023</v>
      </c>
      <c r="N31" s="312">
        <v>19.5</v>
      </c>
      <c r="O31" s="312">
        <v>169.6</v>
      </c>
      <c r="P31" s="312">
        <v>150.8</v>
      </c>
      <c r="Q31" s="312">
        <f aca="true" t="shared" si="3" ref="Q31:Q48">O31-P31</f>
        <v>18.799999999999983</v>
      </c>
      <c r="R31" s="312">
        <v>22.3</v>
      </c>
      <c r="S31" s="312">
        <v>176</v>
      </c>
      <c r="T31" s="312">
        <v>165</v>
      </c>
      <c r="U31" s="312">
        <f aca="true" t="shared" si="4" ref="U31:U48">S31-T31</f>
        <v>11</v>
      </c>
      <c r="V31" s="312">
        <v>21</v>
      </c>
      <c r="W31" s="312">
        <v>179.9</v>
      </c>
      <c r="X31" s="312">
        <v>161.5</v>
      </c>
      <c r="Y31" s="312">
        <f aca="true" t="shared" si="5" ref="Y31:Y48">W31-X31</f>
        <v>18.400000000000006</v>
      </c>
      <c r="Z31" s="312">
        <v>21.6</v>
      </c>
      <c r="AA31" s="312">
        <v>164.2</v>
      </c>
      <c r="AB31" s="312">
        <v>158.3</v>
      </c>
      <c r="AC31" s="312">
        <f aca="true" t="shared" si="6" ref="AC31:AC48">AA31-AB31</f>
        <v>5.899999999999977</v>
      </c>
      <c r="AD31" s="312">
        <v>21.2</v>
      </c>
      <c r="AE31" s="312">
        <v>174</v>
      </c>
      <c r="AF31" s="312">
        <v>159.2</v>
      </c>
      <c r="AG31" s="312">
        <f aca="true" t="shared" si="7" ref="AG31:AG48">AE31-AF31</f>
        <v>14.800000000000011</v>
      </c>
      <c r="AH31" s="141"/>
    </row>
    <row r="32" spans="1:34" ht="17.25" customHeight="1">
      <c r="A32" s="77">
        <v>15</v>
      </c>
      <c r="B32" s="228">
        <v>20.1</v>
      </c>
      <c r="C32" s="227">
        <v>165.8</v>
      </c>
      <c r="D32" s="227">
        <v>153.3</v>
      </c>
      <c r="E32" s="312">
        <f t="shared" si="0"/>
        <v>12.5</v>
      </c>
      <c r="F32" s="312">
        <v>20.2</v>
      </c>
      <c r="G32" s="312">
        <v>169.1</v>
      </c>
      <c r="H32" s="312">
        <v>154.7</v>
      </c>
      <c r="I32" s="312">
        <f t="shared" si="1"/>
        <v>14.400000000000006</v>
      </c>
      <c r="J32" s="312">
        <v>20.6</v>
      </c>
      <c r="K32" s="312">
        <v>166.4</v>
      </c>
      <c r="L32" s="312">
        <v>158.4</v>
      </c>
      <c r="M32" s="312">
        <f t="shared" si="2"/>
        <v>8</v>
      </c>
      <c r="N32" s="312">
        <v>19.6</v>
      </c>
      <c r="O32" s="312">
        <v>171.1</v>
      </c>
      <c r="P32" s="312">
        <v>150.5</v>
      </c>
      <c r="Q32" s="312">
        <f t="shared" si="3"/>
        <v>20.599999999999994</v>
      </c>
      <c r="R32" s="312">
        <v>22.2</v>
      </c>
      <c r="S32" s="312">
        <v>173.1</v>
      </c>
      <c r="T32" s="312">
        <v>161.1</v>
      </c>
      <c r="U32" s="312">
        <f t="shared" si="4"/>
        <v>12</v>
      </c>
      <c r="V32" s="312">
        <v>21.1</v>
      </c>
      <c r="W32" s="312">
        <v>182.3</v>
      </c>
      <c r="X32" s="312">
        <v>162.5</v>
      </c>
      <c r="Y32" s="312">
        <f t="shared" si="5"/>
        <v>19.80000000000001</v>
      </c>
      <c r="Z32" s="312">
        <v>21.9</v>
      </c>
      <c r="AA32" s="312">
        <v>167.7</v>
      </c>
      <c r="AB32" s="312">
        <v>160.3</v>
      </c>
      <c r="AC32" s="312">
        <f t="shared" si="6"/>
        <v>7.399999999999977</v>
      </c>
      <c r="AD32" s="312">
        <v>21</v>
      </c>
      <c r="AE32" s="312">
        <v>171.7</v>
      </c>
      <c r="AF32" s="312">
        <v>155.3</v>
      </c>
      <c r="AG32" s="312">
        <f t="shared" si="7"/>
        <v>16.399999999999977</v>
      </c>
      <c r="AH32" s="141"/>
    </row>
    <row r="33" spans="1:34" s="196" customFormat="1" ht="17.25" customHeight="1">
      <c r="A33" s="194">
        <v>16</v>
      </c>
      <c r="B33" s="234">
        <v>20.4</v>
      </c>
      <c r="C33" s="174">
        <v>169.3</v>
      </c>
      <c r="D33" s="174">
        <v>154.2</v>
      </c>
      <c r="E33" s="174">
        <f t="shared" si="0"/>
        <v>15.100000000000023</v>
      </c>
      <c r="F33" s="174">
        <v>20.5</v>
      </c>
      <c r="G33" s="174">
        <v>173.6</v>
      </c>
      <c r="H33" s="174">
        <v>155.8</v>
      </c>
      <c r="I33" s="174">
        <f t="shared" si="1"/>
        <v>17.799999999999983</v>
      </c>
      <c r="J33" s="174">
        <v>21.2</v>
      </c>
      <c r="K33" s="174">
        <v>178</v>
      </c>
      <c r="L33" s="174">
        <v>159.9</v>
      </c>
      <c r="M33" s="174">
        <f t="shared" si="2"/>
        <v>18.099999999999994</v>
      </c>
      <c r="N33" s="174">
        <v>19.9</v>
      </c>
      <c r="O33" s="174">
        <v>174.8</v>
      </c>
      <c r="P33" s="174">
        <v>153.4</v>
      </c>
      <c r="Q33" s="174">
        <f t="shared" si="3"/>
        <v>21.400000000000006</v>
      </c>
      <c r="R33" s="174">
        <v>21.7</v>
      </c>
      <c r="S33" s="174">
        <v>186.4</v>
      </c>
      <c r="T33" s="174">
        <v>166.8</v>
      </c>
      <c r="U33" s="174">
        <f>S33-T33</f>
        <v>19.599999999999994</v>
      </c>
      <c r="V33" s="174">
        <v>21</v>
      </c>
      <c r="W33" s="174">
        <v>166.5</v>
      </c>
      <c r="X33" s="174">
        <v>158.3</v>
      </c>
      <c r="Y33" s="174">
        <f t="shared" si="5"/>
        <v>8.199999999999989</v>
      </c>
      <c r="Z33" s="174">
        <v>21.9</v>
      </c>
      <c r="AA33" s="174">
        <v>166.1</v>
      </c>
      <c r="AB33" s="174">
        <v>164.1</v>
      </c>
      <c r="AC33" s="174">
        <f t="shared" si="6"/>
        <v>2</v>
      </c>
      <c r="AD33" s="174">
        <v>20.5</v>
      </c>
      <c r="AE33" s="174">
        <v>182.6</v>
      </c>
      <c r="AF33" s="174">
        <v>159.5</v>
      </c>
      <c r="AG33" s="174">
        <f t="shared" si="7"/>
        <v>23.099999999999994</v>
      </c>
      <c r="AH33" s="180"/>
    </row>
    <row r="34" spans="1:33" ht="17.25" customHeight="1">
      <c r="A34" s="21"/>
      <c r="B34" s="229"/>
      <c r="C34" s="230"/>
      <c r="D34" s="230"/>
      <c r="E34" s="313"/>
      <c r="F34" s="313"/>
      <c r="G34" s="313"/>
      <c r="H34" s="312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</row>
    <row r="35" spans="1:34" ht="17.25" customHeight="1">
      <c r="A35" s="35" t="s">
        <v>555</v>
      </c>
      <c r="B35" s="228">
        <v>18.7</v>
      </c>
      <c r="C35" s="227">
        <v>155.4</v>
      </c>
      <c r="D35" s="227">
        <v>141.2</v>
      </c>
      <c r="E35" s="312">
        <f t="shared" si="0"/>
        <v>14.200000000000017</v>
      </c>
      <c r="F35" s="312">
        <v>18.7</v>
      </c>
      <c r="G35" s="312">
        <v>158.4</v>
      </c>
      <c r="H35" s="312">
        <v>141.9</v>
      </c>
      <c r="I35" s="312">
        <f t="shared" si="1"/>
        <v>16.5</v>
      </c>
      <c r="J35" s="312">
        <v>18.9</v>
      </c>
      <c r="K35" s="312">
        <v>160.9</v>
      </c>
      <c r="L35" s="312">
        <v>143.4</v>
      </c>
      <c r="M35" s="312">
        <f t="shared" si="2"/>
        <v>17.5</v>
      </c>
      <c r="N35" s="312">
        <v>17.5</v>
      </c>
      <c r="O35" s="312">
        <v>153.6</v>
      </c>
      <c r="P35" s="312">
        <v>135.1</v>
      </c>
      <c r="Q35" s="312">
        <f t="shared" si="3"/>
        <v>18.5</v>
      </c>
      <c r="R35" s="312">
        <v>19.6</v>
      </c>
      <c r="S35" s="312">
        <v>164.1</v>
      </c>
      <c r="T35" s="312">
        <v>148.7</v>
      </c>
      <c r="U35" s="312">
        <f t="shared" si="4"/>
        <v>15.400000000000006</v>
      </c>
      <c r="V35" s="312">
        <v>20.6</v>
      </c>
      <c r="W35" s="312">
        <v>165.1</v>
      </c>
      <c r="X35" s="312">
        <v>157.6</v>
      </c>
      <c r="Y35" s="312">
        <f t="shared" si="5"/>
        <v>7.5</v>
      </c>
      <c r="Z35" s="312">
        <v>19.3</v>
      </c>
      <c r="AA35" s="312">
        <v>144.5</v>
      </c>
      <c r="AB35" s="312">
        <v>142.9</v>
      </c>
      <c r="AC35" s="312">
        <f t="shared" si="6"/>
        <v>1.5999999999999943</v>
      </c>
      <c r="AD35" s="312">
        <v>15.9</v>
      </c>
      <c r="AE35" s="312">
        <v>137.2</v>
      </c>
      <c r="AF35" s="312">
        <v>123.7</v>
      </c>
      <c r="AG35" s="312">
        <f t="shared" si="7"/>
        <v>13.499999999999986</v>
      </c>
      <c r="AH35" s="141"/>
    </row>
    <row r="36" spans="1:34" ht="17.25" customHeight="1">
      <c r="A36" s="224" t="s">
        <v>556</v>
      </c>
      <c r="B36" s="228">
        <v>20.3</v>
      </c>
      <c r="C36" s="227">
        <v>169.8</v>
      </c>
      <c r="D36" s="227">
        <v>154.3</v>
      </c>
      <c r="E36" s="312">
        <f t="shared" si="0"/>
        <v>15.5</v>
      </c>
      <c r="F36" s="312">
        <v>20.6</v>
      </c>
      <c r="G36" s="312">
        <v>176.5</v>
      </c>
      <c r="H36" s="312">
        <v>157.5</v>
      </c>
      <c r="I36" s="312">
        <f t="shared" si="1"/>
        <v>19</v>
      </c>
      <c r="J36" s="312">
        <v>21</v>
      </c>
      <c r="K36" s="312">
        <v>180.6</v>
      </c>
      <c r="L36" s="312">
        <v>157.5</v>
      </c>
      <c r="M36" s="312">
        <f t="shared" si="2"/>
        <v>23.099999999999994</v>
      </c>
      <c r="N36" s="312">
        <v>20.5</v>
      </c>
      <c r="O36" s="312">
        <v>179.8</v>
      </c>
      <c r="P36" s="312">
        <v>158.2</v>
      </c>
      <c r="Q36" s="312">
        <f t="shared" si="3"/>
        <v>21.600000000000023</v>
      </c>
      <c r="R36" s="312">
        <v>22.9</v>
      </c>
      <c r="S36" s="312">
        <v>193.6</v>
      </c>
      <c r="T36" s="312">
        <v>177.1</v>
      </c>
      <c r="U36" s="312">
        <f t="shared" si="4"/>
        <v>16.5</v>
      </c>
      <c r="V36" s="312">
        <v>24</v>
      </c>
      <c r="W36" s="312">
        <v>183.5</v>
      </c>
      <c r="X36" s="312">
        <v>177.7</v>
      </c>
      <c r="Y36" s="312">
        <f t="shared" si="5"/>
        <v>5.800000000000011</v>
      </c>
      <c r="Z36" s="312">
        <v>21.4</v>
      </c>
      <c r="AA36" s="312">
        <v>165.6</v>
      </c>
      <c r="AB36" s="312">
        <v>161.5</v>
      </c>
      <c r="AC36" s="312">
        <f t="shared" si="6"/>
        <v>4.099999999999994</v>
      </c>
      <c r="AD36" s="312">
        <v>21.3</v>
      </c>
      <c r="AE36" s="312">
        <v>187.4</v>
      </c>
      <c r="AF36" s="312">
        <v>166.2</v>
      </c>
      <c r="AG36" s="312">
        <f t="shared" si="7"/>
        <v>21.200000000000017</v>
      </c>
      <c r="AH36" s="141"/>
    </row>
    <row r="37" spans="1:34" ht="17.25" customHeight="1">
      <c r="A37" s="224" t="s">
        <v>557</v>
      </c>
      <c r="B37" s="228">
        <v>21.1</v>
      </c>
      <c r="C37" s="227">
        <v>176.5</v>
      </c>
      <c r="D37" s="227">
        <v>160.3</v>
      </c>
      <c r="E37" s="312">
        <f t="shared" si="0"/>
        <v>16.19999999999999</v>
      </c>
      <c r="F37" s="312">
        <v>21</v>
      </c>
      <c r="G37" s="312">
        <v>179.3</v>
      </c>
      <c r="H37" s="312">
        <v>159.9</v>
      </c>
      <c r="I37" s="312">
        <f t="shared" si="1"/>
        <v>19.400000000000006</v>
      </c>
      <c r="J37" s="312">
        <v>23.5</v>
      </c>
      <c r="K37" s="312">
        <v>204.9</v>
      </c>
      <c r="L37" s="312">
        <v>178.2</v>
      </c>
      <c r="M37" s="312">
        <f t="shared" si="2"/>
        <v>26.700000000000017</v>
      </c>
      <c r="N37" s="312">
        <v>20.2</v>
      </c>
      <c r="O37" s="312">
        <v>177.5</v>
      </c>
      <c r="P37" s="312">
        <v>155.5</v>
      </c>
      <c r="Q37" s="312">
        <f t="shared" si="3"/>
        <v>22</v>
      </c>
      <c r="R37" s="312">
        <v>21.9</v>
      </c>
      <c r="S37" s="312">
        <v>187.1</v>
      </c>
      <c r="T37" s="312">
        <v>167.2</v>
      </c>
      <c r="U37" s="312">
        <f t="shared" si="4"/>
        <v>19.900000000000006</v>
      </c>
      <c r="V37" s="312">
        <v>21.2</v>
      </c>
      <c r="W37" s="312">
        <v>167.8</v>
      </c>
      <c r="X37" s="312">
        <v>159.2</v>
      </c>
      <c r="Y37" s="312">
        <f t="shared" si="5"/>
        <v>8.600000000000023</v>
      </c>
      <c r="Z37" s="312">
        <v>22.3</v>
      </c>
      <c r="AA37" s="312">
        <v>169.5</v>
      </c>
      <c r="AB37" s="312">
        <v>164.4</v>
      </c>
      <c r="AC37" s="312">
        <f t="shared" si="6"/>
        <v>5.099999999999994</v>
      </c>
      <c r="AD37" s="312">
        <v>19.8</v>
      </c>
      <c r="AE37" s="312">
        <v>185.1</v>
      </c>
      <c r="AF37" s="312">
        <v>155.6</v>
      </c>
      <c r="AG37" s="312">
        <f t="shared" si="7"/>
        <v>29.5</v>
      </c>
      <c r="AH37" s="141"/>
    </row>
    <row r="38" spans="1:34" ht="17.25" customHeight="1">
      <c r="A38" s="224" t="s">
        <v>558</v>
      </c>
      <c r="B38" s="228">
        <v>21.2</v>
      </c>
      <c r="C38" s="227">
        <v>175.2</v>
      </c>
      <c r="D38" s="227">
        <v>159.3</v>
      </c>
      <c r="E38" s="312">
        <f t="shared" si="0"/>
        <v>15.899999999999977</v>
      </c>
      <c r="F38" s="312">
        <v>21.5</v>
      </c>
      <c r="G38" s="312">
        <v>179.7</v>
      </c>
      <c r="H38" s="312">
        <v>161.3</v>
      </c>
      <c r="I38" s="312">
        <f t="shared" si="1"/>
        <v>18.399999999999977</v>
      </c>
      <c r="J38" s="312">
        <v>22.8</v>
      </c>
      <c r="K38" s="312">
        <v>191.4</v>
      </c>
      <c r="L38" s="312">
        <v>169.4</v>
      </c>
      <c r="M38" s="312">
        <f t="shared" si="2"/>
        <v>22</v>
      </c>
      <c r="N38" s="312">
        <v>20.8</v>
      </c>
      <c r="O38" s="312">
        <v>182</v>
      </c>
      <c r="P38" s="312">
        <v>159.9</v>
      </c>
      <c r="Q38" s="312">
        <f t="shared" si="3"/>
        <v>22.099999999999994</v>
      </c>
      <c r="R38" s="312">
        <v>21.8</v>
      </c>
      <c r="S38" s="312">
        <v>186.2</v>
      </c>
      <c r="T38" s="312">
        <v>167.9</v>
      </c>
      <c r="U38" s="312">
        <f t="shared" si="4"/>
        <v>18.299999999999983</v>
      </c>
      <c r="V38" s="312">
        <v>20.7</v>
      </c>
      <c r="W38" s="312">
        <v>163.9</v>
      </c>
      <c r="X38" s="312">
        <v>154.8</v>
      </c>
      <c r="Y38" s="312">
        <f t="shared" si="5"/>
        <v>9.099999999999994</v>
      </c>
      <c r="Z38" s="312">
        <v>22.9</v>
      </c>
      <c r="AA38" s="312">
        <v>174</v>
      </c>
      <c r="AB38" s="312">
        <v>171</v>
      </c>
      <c r="AC38" s="312">
        <f t="shared" si="6"/>
        <v>3</v>
      </c>
      <c r="AD38" s="312">
        <v>21.8</v>
      </c>
      <c r="AE38" s="312">
        <v>201.4</v>
      </c>
      <c r="AF38" s="312">
        <v>170.2</v>
      </c>
      <c r="AG38" s="312">
        <f t="shared" si="7"/>
        <v>31.200000000000017</v>
      </c>
      <c r="AH38" s="141"/>
    </row>
    <row r="39" spans="1:34" ht="17.25" customHeight="1">
      <c r="A39" s="40"/>
      <c r="B39" s="229"/>
      <c r="C39" s="230"/>
      <c r="D39" s="230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10"/>
    </row>
    <row r="40" spans="1:34" ht="17.25" customHeight="1">
      <c r="A40" s="224" t="s">
        <v>559</v>
      </c>
      <c r="B40" s="228">
        <v>19.1</v>
      </c>
      <c r="C40" s="227">
        <v>158.4</v>
      </c>
      <c r="D40" s="227">
        <v>144.3</v>
      </c>
      <c r="E40" s="312">
        <f t="shared" si="0"/>
        <v>14.099999999999994</v>
      </c>
      <c r="F40" s="312">
        <v>19.2</v>
      </c>
      <c r="G40" s="312">
        <v>160.9</v>
      </c>
      <c r="H40" s="312">
        <v>145.1</v>
      </c>
      <c r="I40" s="312">
        <f t="shared" si="1"/>
        <v>15.800000000000011</v>
      </c>
      <c r="J40" s="312">
        <v>19.3</v>
      </c>
      <c r="K40" s="312">
        <v>158.5</v>
      </c>
      <c r="L40" s="312">
        <v>147.3</v>
      </c>
      <c r="M40" s="312">
        <f t="shared" si="2"/>
        <v>11.199999999999989</v>
      </c>
      <c r="N40" s="312">
        <v>18.6</v>
      </c>
      <c r="O40" s="312">
        <v>162.5</v>
      </c>
      <c r="P40" s="312">
        <v>143</v>
      </c>
      <c r="Q40" s="312">
        <f t="shared" si="3"/>
        <v>19.5</v>
      </c>
      <c r="R40" s="312">
        <v>20.8</v>
      </c>
      <c r="S40" s="312">
        <v>175.1</v>
      </c>
      <c r="T40" s="312">
        <v>161.3</v>
      </c>
      <c r="U40" s="312">
        <f t="shared" si="4"/>
        <v>13.799999999999983</v>
      </c>
      <c r="V40" s="312">
        <v>22.1</v>
      </c>
      <c r="W40" s="312">
        <v>173.9</v>
      </c>
      <c r="X40" s="312">
        <v>167.3</v>
      </c>
      <c r="Y40" s="312">
        <f t="shared" si="5"/>
        <v>6.599999999999994</v>
      </c>
      <c r="Z40" s="312">
        <v>0</v>
      </c>
      <c r="AA40" s="312">
        <v>149.7</v>
      </c>
      <c r="AB40" s="312">
        <v>144.9</v>
      </c>
      <c r="AC40" s="312">
        <f t="shared" si="6"/>
        <v>4.799999999999983</v>
      </c>
      <c r="AD40" s="312">
        <v>18.5</v>
      </c>
      <c r="AE40" s="312">
        <v>165.7</v>
      </c>
      <c r="AF40" s="312">
        <v>144.4</v>
      </c>
      <c r="AG40" s="312">
        <f t="shared" si="7"/>
        <v>21.299999999999983</v>
      </c>
      <c r="AH40" s="141"/>
    </row>
    <row r="41" spans="1:34" ht="17.25" customHeight="1">
      <c r="A41" s="224" t="s">
        <v>560</v>
      </c>
      <c r="B41" s="228">
        <v>21.2</v>
      </c>
      <c r="C41" s="227">
        <v>175.2</v>
      </c>
      <c r="D41" s="227">
        <v>161.1</v>
      </c>
      <c r="E41" s="312">
        <f t="shared" si="0"/>
        <v>14.099999999999994</v>
      </c>
      <c r="F41" s="312">
        <v>21.2</v>
      </c>
      <c r="G41" s="312">
        <v>178.5</v>
      </c>
      <c r="H41" s="312">
        <v>162.3</v>
      </c>
      <c r="I41" s="312">
        <f t="shared" si="1"/>
        <v>16.19999999999999</v>
      </c>
      <c r="J41" s="312">
        <v>22.3</v>
      </c>
      <c r="K41" s="312">
        <v>183.7</v>
      </c>
      <c r="L41" s="312">
        <v>171.8</v>
      </c>
      <c r="M41" s="312">
        <f t="shared" si="2"/>
        <v>11.899999999999977</v>
      </c>
      <c r="N41" s="312">
        <v>20.6</v>
      </c>
      <c r="O41" s="312">
        <v>179.5</v>
      </c>
      <c r="P41" s="312">
        <v>159.2</v>
      </c>
      <c r="Q41" s="312">
        <f t="shared" si="3"/>
        <v>20.30000000000001</v>
      </c>
      <c r="R41" s="312">
        <v>21.7</v>
      </c>
      <c r="S41" s="312">
        <v>181.2</v>
      </c>
      <c r="T41" s="312">
        <v>166.4</v>
      </c>
      <c r="U41" s="312">
        <f t="shared" si="4"/>
        <v>14.799999999999983</v>
      </c>
      <c r="V41" s="312">
        <v>21.5</v>
      </c>
      <c r="W41" s="312">
        <v>170</v>
      </c>
      <c r="X41" s="312">
        <v>162.4</v>
      </c>
      <c r="Y41" s="312">
        <f t="shared" si="5"/>
        <v>7.599999999999994</v>
      </c>
      <c r="Z41" s="312">
        <v>23.3</v>
      </c>
      <c r="AA41" s="312">
        <v>174.7</v>
      </c>
      <c r="AB41" s="312">
        <v>174.5</v>
      </c>
      <c r="AC41" s="312">
        <f t="shared" si="6"/>
        <v>0.19999999999998863</v>
      </c>
      <c r="AD41" s="312">
        <v>21.9</v>
      </c>
      <c r="AE41" s="312">
        <v>193.4</v>
      </c>
      <c r="AF41" s="312">
        <v>170.7</v>
      </c>
      <c r="AG41" s="312">
        <f t="shared" si="7"/>
        <v>22.700000000000017</v>
      </c>
      <c r="AH41" s="141"/>
    </row>
    <row r="42" spans="1:34" ht="17.25" customHeight="1">
      <c r="A42" s="224" t="s">
        <v>561</v>
      </c>
      <c r="B42" s="228">
        <v>21</v>
      </c>
      <c r="C42" s="227">
        <v>173.5</v>
      </c>
      <c r="D42" s="227">
        <v>158.8</v>
      </c>
      <c r="E42" s="312">
        <f t="shared" si="0"/>
        <v>14.699999999999989</v>
      </c>
      <c r="F42" s="312">
        <v>21.1</v>
      </c>
      <c r="G42" s="312">
        <v>177.9</v>
      </c>
      <c r="H42" s="312">
        <v>160.5</v>
      </c>
      <c r="I42" s="312">
        <f t="shared" si="1"/>
        <v>17.400000000000006</v>
      </c>
      <c r="J42" s="312">
        <v>21.3</v>
      </c>
      <c r="K42" s="312">
        <v>177.3</v>
      </c>
      <c r="L42" s="312">
        <v>163.3</v>
      </c>
      <c r="M42" s="312">
        <f t="shared" si="2"/>
        <v>14</v>
      </c>
      <c r="N42" s="312">
        <v>20.5</v>
      </c>
      <c r="O42" s="312">
        <v>179.7</v>
      </c>
      <c r="P42" s="312">
        <v>157.8</v>
      </c>
      <c r="Q42" s="312">
        <f t="shared" si="3"/>
        <v>21.899999999999977</v>
      </c>
      <c r="R42" s="312">
        <v>22.1</v>
      </c>
      <c r="S42" s="312">
        <v>189.7</v>
      </c>
      <c r="T42" s="312">
        <v>171.4</v>
      </c>
      <c r="U42" s="312">
        <f t="shared" si="4"/>
        <v>18.299999999999983</v>
      </c>
      <c r="V42" s="312">
        <v>21.2</v>
      </c>
      <c r="W42" s="312">
        <v>168.7</v>
      </c>
      <c r="X42" s="312">
        <v>160.7</v>
      </c>
      <c r="Y42" s="312">
        <f t="shared" si="5"/>
        <v>8</v>
      </c>
      <c r="Z42" s="312">
        <v>22.5</v>
      </c>
      <c r="AA42" s="312">
        <v>172.1</v>
      </c>
      <c r="AB42" s="312">
        <v>170.4</v>
      </c>
      <c r="AC42" s="312">
        <f t="shared" si="6"/>
        <v>1.6999999999999886</v>
      </c>
      <c r="AD42" s="312">
        <v>20.9</v>
      </c>
      <c r="AE42" s="312">
        <v>180.9</v>
      </c>
      <c r="AF42" s="312">
        <v>160</v>
      </c>
      <c r="AG42" s="312">
        <f t="shared" si="7"/>
        <v>20.900000000000006</v>
      </c>
      <c r="AH42" s="141"/>
    </row>
    <row r="43" spans="1:34" ht="17.25" customHeight="1">
      <c r="A43" s="224" t="s">
        <v>562</v>
      </c>
      <c r="B43" s="228">
        <v>20.2</v>
      </c>
      <c r="C43" s="227">
        <v>166.7</v>
      </c>
      <c r="D43" s="227">
        <v>152</v>
      </c>
      <c r="E43" s="312">
        <f t="shared" si="0"/>
        <v>14.699999999999989</v>
      </c>
      <c r="F43" s="312">
        <v>20.1</v>
      </c>
      <c r="G43" s="312">
        <v>170.1</v>
      </c>
      <c r="H43" s="312">
        <v>152.5</v>
      </c>
      <c r="I43" s="312">
        <f t="shared" si="1"/>
        <v>17.599999999999994</v>
      </c>
      <c r="J43" s="312">
        <v>19.7</v>
      </c>
      <c r="K43" s="312">
        <v>162.8</v>
      </c>
      <c r="L43" s="312">
        <v>148.4</v>
      </c>
      <c r="M43" s="312">
        <f t="shared" si="2"/>
        <v>14.400000000000006</v>
      </c>
      <c r="N43" s="312">
        <v>19.4</v>
      </c>
      <c r="O43" s="312">
        <v>170.6</v>
      </c>
      <c r="P43" s="312">
        <v>149.1</v>
      </c>
      <c r="Q43" s="312">
        <f t="shared" si="3"/>
        <v>21.5</v>
      </c>
      <c r="R43" s="312">
        <v>22.1</v>
      </c>
      <c r="S43" s="312">
        <v>186.9</v>
      </c>
      <c r="T43" s="312">
        <v>170.2</v>
      </c>
      <c r="U43" s="312">
        <f t="shared" si="4"/>
        <v>16.700000000000017</v>
      </c>
      <c r="V43" s="312">
        <v>19.7</v>
      </c>
      <c r="W43" s="312">
        <v>155</v>
      </c>
      <c r="X43" s="312">
        <v>147.9</v>
      </c>
      <c r="Y43" s="312">
        <f t="shared" si="5"/>
        <v>7.099999999999994</v>
      </c>
      <c r="Z43" s="312">
        <v>22.3</v>
      </c>
      <c r="AA43" s="312">
        <v>167.9</v>
      </c>
      <c r="AB43" s="312">
        <v>167.9</v>
      </c>
      <c r="AC43" s="312">
        <f t="shared" si="6"/>
        <v>0</v>
      </c>
      <c r="AD43" s="312">
        <v>21</v>
      </c>
      <c r="AE43" s="312">
        <v>183.5</v>
      </c>
      <c r="AF43" s="312">
        <v>163.9</v>
      </c>
      <c r="AG43" s="312">
        <f t="shared" si="7"/>
        <v>19.599999999999994</v>
      </c>
      <c r="AH43" s="141"/>
    </row>
    <row r="44" spans="1:34" ht="17.25" customHeight="1">
      <c r="A44" s="40"/>
      <c r="B44" s="229"/>
      <c r="C44" s="230"/>
      <c r="D44" s="230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10"/>
    </row>
    <row r="45" spans="1:34" ht="17.25" customHeight="1">
      <c r="A45" s="224" t="s">
        <v>563</v>
      </c>
      <c r="B45" s="228">
        <v>20.4</v>
      </c>
      <c r="C45" s="227">
        <v>169.2</v>
      </c>
      <c r="D45" s="227">
        <v>154.1</v>
      </c>
      <c r="E45" s="312">
        <f t="shared" si="0"/>
        <v>15.099999999999994</v>
      </c>
      <c r="F45" s="312">
        <v>20.6</v>
      </c>
      <c r="G45" s="312">
        <v>174.4</v>
      </c>
      <c r="H45" s="312">
        <v>156.6</v>
      </c>
      <c r="I45" s="312">
        <f t="shared" si="1"/>
        <v>17.80000000000001</v>
      </c>
      <c r="J45" s="312">
        <v>21.2</v>
      </c>
      <c r="K45" s="312">
        <v>175</v>
      </c>
      <c r="L45" s="312">
        <v>159.7</v>
      </c>
      <c r="M45" s="312">
        <f t="shared" si="2"/>
        <v>15.300000000000011</v>
      </c>
      <c r="N45" s="312">
        <v>19.9</v>
      </c>
      <c r="O45" s="312">
        <v>175.8</v>
      </c>
      <c r="P45" s="312">
        <v>153.8</v>
      </c>
      <c r="Q45" s="312">
        <f t="shared" si="3"/>
        <v>22</v>
      </c>
      <c r="R45" s="312">
        <v>21.9</v>
      </c>
      <c r="S45" s="312">
        <v>192.1</v>
      </c>
      <c r="T45" s="312">
        <v>170.9</v>
      </c>
      <c r="U45" s="312">
        <f t="shared" si="4"/>
        <v>21.19999999999999</v>
      </c>
      <c r="V45" s="312">
        <v>20.3</v>
      </c>
      <c r="W45" s="312">
        <v>161.1</v>
      </c>
      <c r="X45" s="312">
        <v>152.7</v>
      </c>
      <c r="Y45" s="312">
        <f t="shared" si="5"/>
        <v>8.400000000000006</v>
      </c>
      <c r="Z45" s="312">
        <v>23.6</v>
      </c>
      <c r="AA45" s="312">
        <v>177.4</v>
      </c>
      <c r="AB45" s="312">
        <v>177.1</v>
      </c>
      <c r="AC45" s="312">
        <f t="shared" si="6"/>
        <v>0.30000000000001137</v>
      </c>
      <c r="AD45" s="312">
        <v>20.4</v>
      </c>
      <c r="AE45" s="312">
        <v>180.6</v>
      </c>
      <c r="AF45" s="312">
        <v>158.8</v>
      </c>
      <c r="AG45" s="312">
        <f t="shared" si="7"/>
        <v>21.799999999999983</v>
      </c>
      <c r="AH45" s="141"/>
    </row>
    <row r="46" spans="1:34" ht="17.25" customHeight="1">
      <c r="A46" s="224" t="s">
        <v>564</v>
      </c>
      <c r="B46" s="228">
        <v>20.4</v>
      </c>
      <c r="C46" s="227">
        <v>170.3</v>
      </c>
      <c r="D46" s="227">
        <v>154.6</v>
      </c>
      <c r="E46" s="312">
        <f t="shared" si="0"/>
        <v>15.700000000000017</v>
      </c>
      <c r="F46" s="312">
        <v>20.6</v>
      </c>
      <c r="G46" s="312">
        <v>174.5</v>
      </c>
      <c r="H46" s="312">
        <v>156.1</v>
      </c>
      <c r="I46" s="312">
        <f t="shared" si="1"/>
        <v>18.400000000000006</v>
      </c>
      <c r="J46" s="312">
        <v>21.6</v>
      </c>
      <c r="K46" s="312">
        <v>178.4</v>
      </c>
      <c r="L46" s="312">
        <v>160.3</v>
      </c>
      <c r="M46" s="312">
        <f t="shared" si="2"/>
        <v>18.099999999999994</v>
      </c>
      <c r="N46" s="312">
        <v>20.1</v>
      </c>
      <c r="O46" s="312">
        <v>178.2</v>
      </c>
      <c r="P46" s="312">
        <v>155.4</v>
      </c>
      <c r="Q46" s="312">
        <f t="shared" si="3"/>
        <v>22.799999999999983</v>
      </c>
      <c r="R46" s="312">
        <v>22.5</v>
      </c>
      <c r="S46" s="312">
        <v>199.6</v>
      </c>
      <c r="T46" s="312">
        <v>172.4</v>
      </c>
      <c r="U46" s="312">
        <f t="shared" si="4"/>
        <v>27.19999999999999</v>
      </c>
      <c r="V46" s="312">
        <v>21.5</v>
      </c>
      <c r="W46" s="312">
        <v>169.8</v>
      </c>
      <c r="X46" s="312">
        <v>161.4</v>
      </c>
      <c r="Y46" s="312">
        <f t="shared" si="5"/>
        <v>8.400000000000006</v>
      </c>
      <c r="Z46" s="312">
        <v>23.6</v>
      </c>
      <c r="AA46" s="312">
        <v>181</v>
      </c>
      <c r="AB46" s="312">
        <v>178.6</v>
      </c>
      <c r="AC46" s="312">
        <f t="shared" si="6"/>
        <v>2.4000000000000057</v>
      </c>
      <c r="AD46" s="312">
        <v>20.9</v>
      </c>
      <c r="AE46" s="312">
        <v>186.7</v>
      </c>
      <c r="AF46" s="312">
        <v>162.9</v>
      </c>
      <c r="AG46" s="312">
        <f t="shared" si="7"/>
        <v>23.799999999999983</v>
      </c>
      <c r="AH46" s="141"/>
    </row>
    <row r="47" spans="1:34" ht="17.25" customHeight="1">
      <c r="A47" s="224" t="s">
        <v>565</v>
      </c>
      <c r="B47" s="228">
        <v>20.8</v>
      </c>
      <c r="C47" s="227">
        <v>172.7</v>
      </c>
      <c r="D47" s="227">
        <v>156.8</v>
      </c>
      <c r="E47" s="312">
        <f t="shared" si="0"/>
        <v>15.899999999999977</v>
      </c>
      <c r="F47" s="312">
        <v>21.1</v>
      </c>
      <c r="G47" s="312">
        <v>178.4</v>
      </c>
      <c r="H47" s="312">
        <v>159.4</v>
      </c>
      <c r="I47" s="312">
        <f t="shared" si="1"/>
        <v>19</v>
      </c>
      <c r="J47" s="312">
        <v>21.9</v>
      </c>
      <c r="K47" s="312">
        <v>184.7</v>
      </c>
      <c r="L47" s="312">
        <v>160.6</v>
      </c>
      <c r="M47" s="312">
        <f t="shared" si="2"/>
        <v>24.099999999999994</v>
      </c>
      <c r="N47" s="312">
        <v>20.7</v>
      </c>
      <c r="O47" s="312">
        <v>182</v>
      </c>
      <c r="P47" s="312">
        <v>159.2</v>
      </c>
      <c r="Q47" s="312">
        <f t="shared" si="3"/>
        <v>22.80000000000001</v>
      </c>
      <c r="R47" s="312">
        <v>22.6</v>
      </c>
      <c r="S47" s="312">
        <v>196.9</v>
      </c>
      <c r="T47" s="312">
        <v>172.4</v>
      </c>
      <c r="U47" s="312">
        <f t="shared" si="4"/>
        <v>24.5</v>
      </c>
      <c r="V47" s="312">
        <v>22.2</v>
      </c>
      <c r="W47" s="312">
        <v>177.6</v>
      </c>
      <c r="X47" s="312">
        <v>167.4</v>
      </c>
      <c r="Y47" s="312">
        <f t="shared" si="5"/>
        <v>10.199999999999989</v>
      </c>
      <c r="Z47" s="312">
        <v>21</v>
      </c>
      <c r="AA47" s="312">
        <v>159.5</v>
      </c>
      <c r="AB47" s="312">
        <v>159.2</v>
      </c>
      <c r="AC47" s="312">
        <f t="shared" si="6"/>
        <v>0.30000000000001137</v>
      </c>
      <c r="AD47" s="312">
        <v>22.2</v>
      </c>
      <c r="AE47" s="312">
        <v>199.7</v>
      </c>
      <c r="AF47" s="312">
        <v>173</v>
      </c>
      <c r="AG47" s="312">
        <f t="shared" si="7"/>
        <v>26.69999999999999</v>
      </c>
      <c r="AH47" s="141"/>
    </row>
    <row r="48" spans="1:34" ht="17.25" customHeight="1">
      <c r="A48" s="224" t="s">
        <v>566</v>
      </c>
      <c r="B48" s="228">
        <v>20.3</v>
      </c>
      <c r="C48" s="227">
        <v>169.7</v>
      </c>
      <c r="D48" s="227">
        <v>154.1</v>
      </c>
      <c r="E48" s="312">
        <f t="shared" si="0"/>
        <v>15.599999999999994</v>
      </c>
      <c r="F48" s="312">
        <v>20.6</v>
      </c>
      <c r="G48" s="312">
        <v>175.4</v>
      </c>
      <c r="H48" s="312">
        <v>157</v>
      </c>
      <c r="I48" s="312">
        <f t="shared" si="1"/>
        <v>18.400000000000006</v>
      </c>
      <c r="J48" s="312">
        <v>21.1</v>
      </c>
      <c r="K48" s="312">
        <v>177.4</v>
      </c>
      <c r="L48" s="312">
        <v>158</v>
      </c>
      <c r="M48" s="312">
        <f t="shared" si="2"/>
        <v>19.400000000000006</v>
      </c>
      <c r="N48" s="312">
        <v>20</v>
      </c>
      <c r="O48" s="312">
        <v>177</v>
      </c>
      <c r="P48" s="312">
        <v>154.8</v>
      </c>
      <c r="Q48" s="312">
        <f t="shared" si="3"/>
        <v>22.19999999999999</v>
      </c>
      <c r="R48" s="312">
        <v>23.6</v>
      </c>
      <c r="S48" s="312">
        <v>209.7</v>
      </c>
      <c r="T48" s="312">
        <v>179.4</v>
      </c>
      <c r="U48" s="312">
        <f t="shared" si="4"/>
        <v>30.299999999999983</v>
      </c>
      <c r="V48" s="312">
        <v>20.2</v>
      </c>
      <c r="W48" s="312">
        <v>160.3</v>
      </c>
      <c r="X48" s="312">
        <v>151.5</v>
      </c>
      <c r="Y48" s="312">
        <f t="shared" si="5"/>
        <v>8.800000000000011</v>
      </c>
      <c r="Z48" s="312">
        <v>20.8</v>
      </c>
      <c r="AA48" s="312">
        <v>157.6</v>
      </c>
      <c r="AB48" s="312">
        <v>157.3</v>
      </c>
      <c r="AC48" s="312">
        <f t="shared" si="6"/>
        <v>0.29999999999998295</v>
      </c>
      <c r="AD48" s="312">
        <v>21.3</v>
      </c>
      <c r="AE48" s="312">
        <v>190.8</v>
      </c>
      <c r="AF48" s="312">
        <v>165.5</v>
      </c>
      <c r="AG48" s="312">
        <f t="shared" si="7"/>
        <v>25.30000000000001</v>
      </c>
      <c r="AH48" s="141"/>
    </row>
    <row r="49" spans="1:33" ht="17.25" customHeight="1">
      <c r="A49" s="162"/>
      <c r="B49" s="228"/>
      <c r="C49" s="231"/>
      <c r="D49" s="231"/>
      <c r="E49" s="314"/>
      <c r="F49" s="314"/>
      <c r="G49" s="314"/>
      <c r="H49" s="312"/>
      <c r="I49" s="314"/>
      <c r="J49" s="314"/>
      <c r="K49" s="312"/>
      <c r="L49" s="314"/>
      <c r="M49" s="314"/>
      <c r="N49" s="314"/>
      <c r="O49" s="312"/>
      <c r="P49" s="314"/>
      <c r="Q49" s="314"/>
      <c r="R49" s="314"/>
      <c r="S49" s="312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2"/>
      <c r="AF49" s="314"/>
      <c r="AG49" s="314"/>
    </row>
    <row r="50" spans="1:33" ht="17.25" customHeight="1">
      <c r="A50" s="48" t="s">
        <v>13</v>
      </c>
      <c r="B50" s="229"/>
      <c r="C50" s="230"/>
      <c r="D50" s="230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</row>
    <row r="51" spans="1:34" ht="17.25" customHeight="1">
      <c r="A51" s="40" t="s">
        <v>554</v>
      </c>
      <c r="B51" s="228">
        <v>20.1</v>
      </c>
      <c r="C51" s="227">
        <v>149.1</v>
      </c>
      <c r="D51" s="227">
        <v>143.2</v>
      </c>
      <c r="E51" s="312">
        <f>C51-D51</f>
        <v>5.900000000000006</v>
      </c>
      <c r="F51" s="312">
        <v>20.1</v>
      </c>
      <c r="G51" s="312">
        <v>149.5</v>
      </c>
      <c r="H51" s="312">
        <v>143.5</v>
      </c>
      <c r="I51" s="312">
        <f>G51-H51</f>
        <v>6</v>
      </c>
      <c r="J51" s="312">
        <v>20.9</v>
      </c>
      <c r="K51" s="312">
        <v>165.6</v>
      </c>
      <c r="L51" s="312">
        <v>162.7</v>
      </c>
      <c r="M51" s="312">
        <f>K51-L51</f>
        <v>2.9000000000000057</v>
      </c>
      <c r="N51" s="312">
        <v>19.8</v>
      </c>
      <c r="O51" s="312">
        <v>153.7</v>
      </c>
      <c r="P51" s="312">
        <v>146</v>
      </c>
      <c r="Q51" s="312">
        <f>O51-P51</f>
        <v>7.699999999999989</v>
      </c>
      <c r="R51" s="312">
        <v>20.7</v>
      </c>
      <c r="S51" s="312">
        <v>146.3</v>
      </c>
      <c r="T51" s="312">
        <v>141.2</v>
      </c>
      <c r="U51" s="312">
        <f>S51-T51</f>
        <v>5.100000000000023</v>
      </c>
      <c r="V51" s="312">
        <v>20.5</v>
      </c>
      <c r="W51" s="312">
        <v>162.2</v>
      </c>
      <c r="X51" s="312">
        <v>152.2</v>
      </c>
      <c r="Y51" s="312">
        <f>W51-X51</f>
        <v>10</v>
      </c>
      <c r="Z51" s="312">
        <v>20.9</v>
      </c>
      <c r="AA51" s="312">
        <v>165.4</v>
      </c>
      <c r="AB51" s="312">
        <v>159.9</v>
      </c>
      <c r="AC51" s="312">
        <f>AA51-AB51</f>
        <v>5.5</v>
      </c>
      <c r="AD51" s="312">
        <v>20.2</v>
      </c>
      <c r="AE51" s="312">
        <v>160.2</v>
      </c>
      <c r="AF51" s="312">
        <v>153.7</v>
      </c>
      <c r="AG51" s="312">
        <f>AE51-AF51</f>
        <v>6.5</v>
      </c>
      <c r="AH51" s="141"/>
    </row>
    <row r="52" spans="1:34" s="175" customFormat="1" ht="17.25" customHeight="1">
      <c r="A52" s="77">
        <v>15</v>
      </c>
      <c r="B52" s="228">
        <v>19.7</v>
      </c>
      <c r="C52" s="227">
        <v>146.5</v>
      </c>
      <c r="D52" s="227">
        <v>140.1</v>
      </c>
      <c r="E52" s="312">
        <f>C52-D52</f>
        <v>6.400000000000006</v>
      </c>
      <c r="F52" s="312">
        <v>20</v>
      </c>
      <c r="G52" s="312">
        <v>147.4</v>
      </c>
      <c r="H52" s="312">
        <v>140.9</v>
      </c>
      <c r="I52" s="312">
        <f>G52-H52</f>
        <v>6.5</v>
      </c>
      <c r="J52" s="312">
        <v>20.6</v>
      </c>
      <c r="K52" s="312">
        <v>164.9</v>
      </c>
      <c r="L52" s="312">
        <v>160.9</v>
      </c>
      <c r="M52" s="312">
        <f>K52-L52</f>
        <v>4</v>
      </c>
      <c r="N52" s="312">
        <v>19.8</v>
      </c>
      <c r="O52" s="312">
        <v>153.9</v>
      </c>
      <c r="P52" s="312">
        <v>145.2</v>
      </c>
      <c r="Q52" s="312">
        <f>O52-P52</f>
        <v>8.700000000000017</v>
      </c>
      <c r="R52" s="312">
        <v>20.8</v>
      </c>
      <c r="S52" s="312">
        <v>145.4</v>
      </c>
      <c r="T52" s="312">
        <v>139.9</v>
      </c>
      <c r="U52" s="312">
        <f>S52-T52</f>
        <v>5.5</v>
      </c>
      <c r="V52" s="312">
        <v>20.4</v>
      </c>
      <c r="W52" s="312">
        <v>160.3</v>
      </c>
      <c r="X52" s="312">
        <v>149.4</v>
      </c>
      <c r="Y52" s="312">
        <f>W52-X52</f>
        <v>10.900000000000006</v>
      </c>
      <c r="Z52" s="312">
        <v>22</v>
      </c>
      <c r="AA52" s="312">
        <v>169.6</v>
      </c>
      <c r="AB52" s="312">
        <v>165.9</v>
      </c>
      <c r="AC52" s="312">
        <f>AA52-AB52</f>
        <v>3.6999999999999886</v>
      </c>
      <c r="AD52" s="312">
        <v>20.3</v>
      </c>
      <c r="AE52" s="312">
        <v>155.8</v>
      </c>
      <c r="AF52" s="312">
        <v>146.1</v>
      </c>
      <c r="AG52" s="312">
        <f>AE52-AF52</f>
        <v>9.700000000000017</v>
      </c>
      <c r="AH52" s="141"/>
    </row>
    <row r="53" spans="1:34" s="196" customFormat="1" ht="17.25" customHeight="1">
      <c r="A53" s="194">
        <v>16</v>
      </c>
      <c r="B53" s="234">
        <v>19.6</v>
      </c>
      <c r="C53" s="174">
        <v>146.7</v>
      </c>
      <c r="D53" s="174">
        <v>139.2</v>
      </c>
      <c r="E53" s="174">
        <f>C53-D53</f>
        <v>7.5</v>
      </c>
      <c r="F53" s="174">
        <v>19.8</v>
      </c>
      <c r="G53" s="174">
        <v>147.4</v>
      </c>
      <c r="H53" s="174">
        <v>140.3</v>
      </c>
      <c r="I53" s="174">
        <f>G53-H53</f>
        <v>7.099999999999994</v>
      </c>
      <c r="J53" s="174">
        <v>20.7</v>
      </c>
      <c r="K53" s="174">
        <v>168</v>
      </c>
      <c r="L53" s="174">
        <v>158.1</v>
      </c>
      <c r="M53" s="174">
        <f>K53-L53</f>
        <v>9.900000000000006</v>
      </c>
      <c r="N53" s="174">
        <v>19.9</v>
      </c>
      <c r="O53" s="174">
        <v>159.2</v>
      </c>
      <c r="P53" s="174">
        <v>149.3</v>
      </c>
      <c r="Q53" s="174">
        <f>O53-P53</f>
        <v>9.899999999999977</v>
      </c>
      <c r="R53" s="174">
        <v>20.8</v>
      </c>
      <c r="S53" s="174">
        <v>163.2</v>
      </c>
      <c r="T53" s="174">
        <v>150.6</v>
      </c>
      <c r="U53" s="174">
        <f>S53-T53</f>
        <v>12.599999999999994</v>
      </c>
      <c r="V53" s="174">
        <v>21</v>
      </c>
      <c r="W53" s="174">
        <v>159.7</v>
      </c>
      <c r="X53" s="174">
        <v>151.7</v>
      </c>
      <c r="Y53" s="174">
        <f>W53-X53</f>
        <v>8</v>
      </c>
      <c r="Z53" s="174">
        <v>20.3</v>
      </c>
      <c r="AA53" s="174">
        <v>154.8</v>
      </c>
      <c r="AB53" s="174">
        <v>150.6</v>
      </c>
      <c r="AC53" s="174">
        <f>AA53-AB53</f>
        <v>4.200000000000017</v>
      </c>
      <c r="AD53" s="174">
        <v>19.7</v>
      </c>
      <c r="AE53" s="174">
        <v>157.3</v>
      </c>
      <c r="AF53" s="174">
        <v>145.3</v>
      </c>
      <c r="AG53" s="174">
        <f>AE53-AF53</f>
        <v>12</v>
      </c>
      <c r="AH53" s="180"/>
    </row>
    <row r="54" spans="1:33" ht="17.25" customHeight="1">
      <c r="A54" s="21"/>
      <c r="B54" s="229"/>
      <c r="C54" s="230"/>
      <c r="D54" s="230"/>
      <c r="E54" s="313"/>
      <c r="F54" s="313"/>
      <c r="G54" s="313"/>
      <c r="H54" s="312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</row>
    <row r="55" spans="1:34" ht="17.25" customHeight="1">
      <c r="A55" s="35" t="s">
        <v>555</v>
      </c>
      <c r="B55" s="228">
        <v>18.5</v>
      </c>
      <c r="C55" s="227">
        <v>138.7</v>
      </c>
      <c r="D55" s="227">
        <v>131.5</v>
      </c>
      <c r="E55" s="312">
        <f>C55-D55</f>
        <v>7.199999999999989</v>
      </c>
      <c r="F55" s="312">
        <v>18.6</v>
      </c>
      <c r="G55" s="312">
        <v>137.7</v>
      </c>
      <c r="H55" s="312">
        <v>130.9</v>
      </c>
      <c r="I55" s="312">
        <f>G55-H55</f>
        <v>6.799999999999983</v>
      </c>
      <c r="J55" s="312">
        <v>19.2</v>
      </c>
      <c r="K55" s="312">
        <v>156.1</v>
      </c>
      <c r="L55" s="312">
        <v>147.7</v>
      </c>
      <c r="M55" s="312">
        <f>K55-L55</f>
        <v>8.400000000000006</v>
      </c>
      <c r="N55" s="312">
        <v>17.5</v>
      </c>
      <c r="O55" s="312">
        <v>139.8</v>
      </c>
      <c r="P55" s="312">
        <v>131.8</v>
      </c>
      <c r="Q55" s="312">
        <f>O55-P55</f>
        <v>8</v>
      </c>
      <c r="R55" s="312">
        <v>16.8</v>
      </c>
      <c r="S55" s="312">
        <v>130.3</v>
      </c>
      <c r="T55" s="312">
        <v>121.6</v>
      </c>
      <c r="U55" s="312">
        <f>S55-T55</f>
        <v>8.700000000000017</v>
      </c>
      <c r="V55" s="312">
        <v>20.4</v>
      </c>
      <c r="W55" s="312">
        <v>159.2</v>
      </c>
      <c r="X55" s="312">
        <v>151.8</v>
      </c>
      <c r="Y55" s="312">
        <f>W55-X55</f>
        <v>7.399999999999977</v>
      </c>
      <c r="Z55" s="312">
        <v>17</v>
      </c>
      <c r="AA55" s="312">
        <v>128</v>
      </c>
      <c r="AB55" s="312">
        <v>126.9</v>
      </c>
      <c r="AC55" s="312">
        <f>AA55-AB55</f>
        <v>1.0999999999999943</v>
      </c>
      <c r="AD55" s="312">
        <v>16</v>
      </c>
      <c r="AE55" s="312">
        <v>119.3</v>
      </c>
      <c r="AF55" s="312">
        <v>111.9</v>
      </c>
      <c r="AG55" s="312">
        <f>AE55-AF55</f>
        <v>7.3999999999999915</v>
      </c>
      <c r="AH55" s="176"/>
    </row>
    <row r="56" spans="1:34" ht="17.25" customHeight="1">
      <c r="A56" s="224" t="s">
        <v>556</v>
      </c>
      <c r="B56" s="228">
        <v>19.6</v>
      </c>
      <c r="C56" s="227">
        <v>147.3</v>
      </c>
      <c r="D56" s="227">
        <v>139.8</v>
      </c>
      <c r="E56" s="312">
        <f>C56-D56</f>
        <v>7.5</v>
      </c>
      <c r="F56" s="312">
        <v>19.9</v>
      </c>
      <c r="G56" s="312">
        <v>148.7</v>
      </c>
      <c r="H56" s="312">
        <v>141.7</v>
      </c>
      <c r="I56" s="312">
        <f>G56-H56</f>
        <v>7</v>
      </c>
      <c r="J56" s="312">
        <v>20.1</v>
      </c>
      <c r="K56" s="312">
        <v>162.8</v>
      </c>
      <c r="L56" s="312">
        <v>152.7</v>
      </c>
      <c r="M56" s="312">
        <f>K56-L56</f>
        <v>10.100000000000023</v>
      </c>
      <c r="N56" s="312">
        <v>20.1</v>
      </c>
      <c r="O56" s="312">
        <v>160.5</v>
      </c>
      <c r="P56" s="312">
        <v>150.7</v>
      </c>
      <c r="Q56" s="312">
        <f>O56-P56</f>
        <v>9.800000000000011</v>
      </c>
      <c r="R56" s="312">
        <v>18.7</v>
      </c>
      <c r="S56" s="312">
        <v>142.3</v>
      </c>
      <c r="T56" s="312">
        <v>135.3</v>
      </c>
      <c r="U56" s="312">
        <f>S56-T56</f>
        <v>7</v>
      </c>
      <c r="V56" s="312">
        <v>20.3</v>
      </c>
      <c r="W56" s="312">
        <v>156.1</v>
      </c>
      <c r="X56" s="312">
        <v>145.8</v>
      </c>
      <c r="Y56" s="312">
        <f>W56-X56</f>
        <v>10.299999999999983</v>
      </c>
      <c r="Z56" s="312">
        <v>21.3</v>
      </c>
      <c r="AA56" s="312">
        <v>164.6</v>
      </c>
      <c r="AB56" s="312">
        <v>158.5</v>
      </c>
      <c r="AC56" s="312">
        <f>AA56-AB56</f>
        <v>6.099999999999994</v>
      </c>
      <c r="AD56" s="312">
        <v>20.7</v>
      </c>
      <c r="AE56" s="312">
        <v>160.1</v>
      </c>
      <c r="AF56" s="312">
        <v>148.7</v>
      </c>
      <c r="AG56" s="312">
        <f>AE56-AF56</f>
        <v>11.400000000000006</v>
      </c>
      <c r="AH56" s="176"/>
    </row>
    <row r="57" spans="1:34" ht="17.25" customHeight="1">
      <c r="A57" s="224" t="s">
        <v>557</v>
      </c>
      <c r="B57" s="228">
        <v>20.3</v>
      </c>
      <c r="C57" s="227">
        <v>153.5</v>
      </c>
      <c r="D57" s="227">
        <v>145.7</v>
      </c>
      <c r="E57" s="312">
        <f>C57-D57</f>
        <v>7.800000000000011</v>
      </c>
      <c r="F57" s="312">
        <v>19.9</v>
      </c>
      <c r="G57" s="312">
        <v>149.4</v>
      </c>
      <c r="H57" s="312">
        <v>141.6</v>
      </c>
      <c r="I57" s="312">
        <f>G57-H57</f>
        <v>7.800000000000011</v>
      </c>
      <c r="J57" s="312">
        <v>22.8</v>
      </c>
      <c r="K57" s="312">
        <v>183.1</v>
      </c>
      <c r="L57" s="312">
        <v>173.3</v>
      </c>
      <c r="M57" s="312">
        <f>K57-L57</f>
        <v>9.799999999999983</v>
      </c>
      <c r="N57" s="312">
        <v>20.4</v>
      </c>
      <c r="O57" s="312">
        <v>165.2</v>
      </c>
      <c r="P57" s="312">
        <v>153.9</v>
      </c>
      <c r="Q57" s="312">
        <f>O57-P57</f>
        <v>11.299999999999983</v>
      </c>
      <c r="R57" s="312">
        <v>21.4</v>
      </c>
      <c r="S57" s="312">
        <v>166.4</v>
      </c>
      <c r="T57" s="312">
        <v>153.4</v>
      </c>
      <c r="U57" s="312">
        <f>S57-T57</f>
        <v>13</v>
      </c>
      <c r="V57" s="312">
        <v>21.5</v>
      </c>
      <c r="W57" s="312">
        <v>162.8</v>
      </c>
      <c r="X57" s="312">
        <v>154.2</v>
      </c>
      <c r="Y57" s="312">
        <f>W57-X57</f>
        <v>8.600000000000023</v>
      </c>
      <c r="Z57" s="312">
        <v>20.6</v>
      </c>
      <c r="AA57" s="312">
        <v>163.7</v>
      </c>
      <c r="AB57" s="312">
        <v>152.6</v>
      </c>
      <c r="AC57" s="312">
        <f>AA57-AB57</f>
        <v>11.099999999999994</v>
      </c>
      <c r="AD57" s="312">
        <v>19.9</v>
      </c>
      <c r="AE57" s="312">
        <v>170.5</v>
      </c>
      <c r="AF57" s="312">
        <v>150.9</v>
      </c>
      <c r="AG57" s="312">
        <f>AE57-AF57</f>
        <v>19.599999999999994</v>
      </c>
      <c r="AH57" s="176"/>
    </row>
    <row r="58" spans="1:34" ht="17.25" customHeight="1">
      <c r="A58" s="224" t="s">
        <v>558</v>
      </c>
      <c r="B58" s="228">
        <v>20.5</v>
      </c>
      <c r="C58" s="227">
        <v>154.6</v>
      </c>
      <c r="D58" s="227">
        <v>146.7</v>
      </c>
      <c r="E58" s="312">
        <f>C58-D58</f>
        <v>7.900000000000006</v>
      </c>
      <c r="F58" s="312">
        <v>20.8</v>
      </c>
      <c r="G58" s="312">
        <v>155.2</v>
      </c>
      <c r="H58" s="312">
        <v>147.6</v>
      </c>
      <c r="I58" s="312">
        <f>G58-H58</f>
        <v>7.599999999999994</v>
      </c>
      <c r="J58" s="312">
        <v>21.6</v>
      </c>
      <c r="K58" s="312">
        <v>176.9</v>
      </c>
      <c r="L58" s="312">
        <v>165.7</v>
      </c>
      <c r="M58" s="312">
        <f>K58-L58</f>
        <v>11.200000000000017</v>
      </c>
      <c r="N58" s="312">
        <v>20.9</v>
      </c>
      <c r="O58" s="312">
        <v>166.1</v>
      </c>
      <c r="P58" s="312">
        <v>155.7</v>
      </c>
      <c r="Q58" s="312">
        <f>O58-P58</f>
        <v>10.400000000000006</v>
      </c>
      <c r="R58" s="312">
        <v>21.6</v>
      </c>
      <c r="S58" s="312">
        <v>165.8</v>
      </c>
      <c r="T58" s="312">
        <v>154.8</v>
      </c>
      <c r="U58" s="312">
        <f>S58-T58</f>
        <v>11</v>
      </c>
      <c r="V58" s="312">
        <v>21.6</v>
      </c>
      <c r="W58" s="312">
        <v>163.7</v>
      </c>
      <c r="X58" s="312">
        <v>153.8</v>
      </c>
      <c r="Y58" s="312">
        <f>W58-X58</f>
        <v>9.899999999999977</v>
      </c>
      <c r="Z58" s="312">
        <v>21.7</v>
      </c>
      <c r="AA58" s="312">
        <v>158.8</v>
      </c>
      <c r="AB58" s="312">
        <v>152.4</v>
      </c>
      <c r="AC58" s="312">
        <f>AA58-AB58</f>
        <v>6.400000000000006</v>
      </c>
      <c r="AD58" s="312">
        <v>21.3</v>
      </c>
      <c r="AE58" s="312">
        <v>173.5</v>
      </c>
      <c r="AF58" s="312">
        <v>157.4</v>
      </c>
      <c r="AG58" s="312">
        <f>AE58-AF58</f>
        <v>16.099999999999994</v>
      </c>
      <c r="AH58" s="176"/>
    </row>
    <row r="59" spans="1:34" ht="17.25" customHeight="1">
      <c r="A59" s="40"/>
      <c r="B59" s="229"/>
      <c r="C59" s="230"/>
      <c r="D59" s="230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176"/>
    </row>
    <row r="60" spans="1:34" ht="17.25" customHeight="1">
      <c r="A60" s="224" t="s">
        <v>559</v>
      </c>
      <c r="B60" s="228">
        <v>18.6</v>
      </c>
      <c r="C60" s="227">
        <v>139.6</v>
      </c>
      <c r="D60" s="227">
        <v>131.9</v>
      </c>
      <c r="E60" s="312">
        <f>C60-D60</f>
        <v>7.699999999999989</v>
      </c>
      <c r="F60" s="312">
        <v>19</v>
      </c>
      <c r="G60" s="312">
        <v>140.4</v>
      </c>
      <c r="H60" s="312">
        <v>133.7</v>
      </c>
      <c r="I60" s="312">
        <f>G60-H60</f>
        <v>6.700000000000017</v>
      </c>
      <c r="J60" s="312">
        <v>18.3</v>
      </c>
      <c r="K60" s="312">
        <v>148.7</v>
      </c>
      <c r="L60" s="312">
        <v>140.2</v>
      </c>
      <c r="M60" s="312">
        <f>K60-L60</f>
        <v>8.5</v>
      </c>
      <c r="N60" s="312">
        <v>18.6</v>
      </c>
      <c r="O60" s="312">
        <v>147.6</v>
      </c>
      <c r="P60" s="312">
        <v>138.6</v>
      </c>
      <c r="Q60" s="312">
        <f>O60-P60</f>
        <v>9</v>
      </c>
      <c r="R60" s="312">
        <v>19.6</v>
      </c>
      <c r="S60" s="312">
        <v>149.9</v>
      </c>
      <c r="T60" s="312">
        <v>142.6</v>
      </c>
      <c r="U60" s="312">
        <f>S60-T60</f>
        <v>7.300000000000011</v>
      </c>
      <c r="V60" s="312">
        <v>21.5</v>
      </c>
      <c r="W60" s="312">
        <v>164.7</v>
      </c>
      <c r="X60" s="312">
        <v>157.2</v>
      </c>
      <c r="Y60" s="312">
        <f>W60-X60</f>
        <v>7.5</v>
      </c>
      <c r="Z60" s="312">
        <v>18.3</v>
      </c>
      <c r="AA60" s="312">
        <v>131.7</v>
      </c>
      <c r="AB60" s="312">
        <v>127.8</v>
      </c>
      <c r="AC60" s="312">
        <f>AA60-AB60</f>
        <v>3.8999999999999915</v>
      </c>
      <c r="AD60" s="312">
        <v>17.5</v>
      </c>
      <c r="AE60" s="312">
        <v>140.6</v>
      </c>
      <c r="AF60" s="312">
        <v>128.7</v>
      </c>
      <c r="AG60" s="312">
        <f>AE60-AF60</f>
        <v>11.900000000000006</v>
      </c>
      <c r="AH60" s="176"/>
    </row>
    <row r="61" spans="1:34" ht="17.25" customHeight="1">
      <c r="A61" s="224" t="s">
        <v>560</v>
      </c>
      <c r="B61" s="228">
        <v>20.4</v>
      </c>
      <c r="C61" s="227">
        <v>150.7</v>
      </c>
      <c r="D61" s="227">
        <v>143.4</v>
      </c>
      <c r="E61" s="312">
        <f>C61-D61</f>
        <v>7.299999999999983</v>
      </c>
      <c r="F61" s="312">
        <v>20.3</v>
      </c>
      <c r="G61" s="312">
        <v>150.2</v>
      </c>
      <c r="H61" s="312">
        <v>144.2</v>
      </c>
      <c r="I61" s="312">
        <f>G61-H61</f>
        <v>6</v>
      </c>
      <c r="J61" s="312">
        <v>21.8</v>
      </c>
      <c r="K61" s="312">
        <v>177.3</v>
      </c>
      <c r="L61" s="312">
        <v>167.8</v>
      </c>
      <c r="M61" s="312">
        <f>K61-L61</f>
        <v>9.5</v>
      </c>
      <c r="N61" s="312">
        <v>20.7</v>
      </c>
      <c r="O61" s="312">
        <v>163.9</v>
      </c>
      <c r="P61" s="312">
        <v>155.8</v>
      </c>
      <c r="Q61" s="312">
        <f>O61-P61</f>
        <v>8.099999999999994</v>
      </c>
      <c r="R61" s="312">
        <v>21</v>
      </c>
      <c r="S61" s="312">
        <v>161.6</v>
      </c>
      <c r="T61" s="312">
        <v>154.4</v>
      </c>
      <c r="U61" s="312">
        <f>S61-T61</f>
        <v>7.199999999999989</v>
      </c>
      <c r="V61" s="312">
        <v>21.2</v>
      </c>
      <c r="W61" s="312">
        <v>162.2</v>
      </c>
      <c r="X61" s="312">
        <v>155.5</v>
      </c>
      <c r="Y61" s="312">
        <f>W61-X61</f>
        <v>6.699999999999989</v>
      </c>
      <c r="Z61" s="312">
        <v>20.4</v>
      </c>
      <c r="AA61" s="312">
        <v>156.7</v>
      </c>
      <c r="AB61" s="312">
        <v>155.4</v>
      </c>
      <c r="AC61" s="312">
        <f>AA61-AB61</f>
        <v>1.299999999999983</v>
      </c>
      <c r="AD61" s="312">
        <v>20.9</v>
      </c>
      <c r="AE61" s="312">
        <v>166.2</v>
      </c>
      <c r="AF61" s="312">
        <v>153.8</v>
      </c>
      <c r="AG61" s="312">
        <f>AE61-AF61</f>
        <v>12.399999999999977</v>
      </c>
      <c r="AH61" s="176"/>
    </row>
    <row r="62" spans="1:34" ht="17.25" customHeight="1">
      <c r="A62" s="224" t="s">
        <v>561</v>
      </c>
      <c r="B62" s="228">
        <v>19.9</v>
      </c>
      <c r="C62" s="227">
        <v>147.8</v>
      </c>
      <c r="D62" s="227">
        <v>140.7</v>
      </c>
      <c r="E62" s="312">
        <f>C62-D62</f>
        <v>7.100000000000023</v>
      </c>
      <c r="F62" s="312">
        <v>20.1</v>
      </c>
      <c r="G62" s="312">
        <v>149.7</v>
      </c>
      <c r="H62" s="312">
        <v>142.8</v>
      </c>
      <c r="I62" s="312">
        <f>G62-H62</f>
        <v>6.899999999999977</v>
      </c>
      <c r="J62" s="312">
        <v>21.8</v>
      </c>
      <c r="K62" s="312">
        <v>175.9</v>
      </c>
      <c r="L62" s="312">
        <v>167.5</v>
      </c>
      <c r="M62" s="312">
        <f>K62-L62</f>
        <v>8.400000000000006</v>
      </c>
      <c r="N62" s="312">
        <v>20.6</v>
      </c>
      <c r="O62" s="312">
        <v>165.3</v>
      </c>
      <c r="P62" s="312">
        <v>155.4</v>
      </c>
      <c r="Q62" s="312">
        <f>O62-P62</f>
        <v>9.900000000000006</v>
      </c>
      <c r="R62" s="312">
        <v>22.8</v>
      </c>
      <c r="S62" s="312">
        <v>183.7</v>
      </c>
      <c r="T62" s="312">
        <v>169.5</v>
      </c>
      <c r="U62" s="312">
        <f>S62-T62</f>
        <v>14.199999999999989</v>
      </c>
      <c r="V62" s="312">
        <v>21.7</v>
      </c>
      <c r="W62" s="312">
        <v>164.4</v>
      </c>
      <c r="X62" s="312">
        <v>156.6</v>
      </c>
      <c r="Y62" s="312">
        <f>W62-X62</f>
        <v>7.800000000000011</v>
      </c>
      <c r="Z62" s="312">
        <v>20</v>
      </c>
      <c r="AA62" s="312">
        <v>155.5</v>
      </c>
      <c r="AB62" s="312">
        <v>151.3</v>
      </c>
      <c r="AC62" s="312">
        <f>AA62-AB62</f>
        <v>4.199999999999989</v>
      </c>
      <c r="AD62" s="312">
        <v>20.2</v>
      </c>
      <c r="AE62" s="312">
        <v>159.6</v>
      </c>
      <c r="AF62" s="312">
        <v>149.2</v>
      </c>
      <c r="AG62" s="312">
        <f>AE62-AF62</f>
        <v>10.400000000000006</v>
      </c>
      <c r="AH62" s="176"/>
    </row>
    <row r="63" spans="1:34" ht="17.25" customHeight="1">
      <c r="A63" s="224" t="s">
        <v>562</v>
      </c>
      <c r="B63" s="228">
        <v>19.2</v>
      </c>
      <c r="C63" s="227">
        <v>143.3</v>
      </c>
      <c r="D63" s="227">
        <v>136.8</v>
      </c>
      <c r="E63" s="312">
        <f>C63-D63</f>
        <v>6.5</v>
      </c>
      <c r="F63" s="312">
        <v>19.4</v>
      </c>
      <c r="G63" s="312">
        <v>144.5</v>
      </c>
      <c r="H63" s="312">
        <v>137.6</v>
      </c>
      <c r="I63" s="312">
        <f>G63-H63</f>
        <v>6.900000000000006</v>
      </c>
      <c r="J63" s="312">
        <v>19.4</v>
      </c>
      <c r="K63" s="312">
        <v>156.3</v>
      </c>
      <c r="L63" s="312">
        <v>148.1</v>
      </c>
      <c r="M63" s="312">
        <f>K63-L63</f>
        <v>8.200000000000017</v>
      </c>
      <c r="N63" s="312">
        <v>19.1</v>
      </c>
      <c r="O63" s="312">
        <v>152.4</v>
      </c>
      <c r="P63" s="312">
        <v>143.3</v>
      </c>
      <c r="Q63" s="312">
        <f>O63-P63</f>
        <v>9.099999999999994</v>
      </c>
      <c r="R63" s="312">
        <v>21</v>
      </c>
      <c r="S63" s="312">
        <v>167.3</v>
      </c>
      <c r="T63" s="312">
        <v>153</v>
      </c>
      <c r="U63" s="312">
        <f>S63-T63</f>
        <v>14.300000000000011</v>
      </c>
      <c r="V63" s="312">
        <v>19.9</v>
      </c>
      <c r="W63" s="312">
        <v>147.8</v>
      </c>
      <c r="X63" s="312">
        <v>143.1</v>
      </c>
      <c r="Y63" s="312">
        <f>W63-X63</f>
        <v>4.700000000000017</v>
      </c>
      <c r="Z63" s="312">
        <v>21.1</v>
      </c>
      <c r="AA63" s="312">
        <v>162.5</v>
      </c>
      <c r="AB63" s="312">
        <v>161.5</v>
      </c>
      <c r="AC63" s="312">
        <f>AA63-AB63</f>
        <v>1</v>
      </c>
      <c r="AD63" s="312">
        <v>20.3</v>
      </c>
      <c r="AE63" s="312">
        <v>158.1</v>
      </c>
      <c r="AF63" s="312">
        <v>149</v>
      </c>
      <c r="AG63" s="312">
        <f>AE63-AF63</f>
        <v>9.099999999999994</v>
      </c>
      <c r="AH63" s="176"/>
    </row>
    <row r="64" spans="1:34" ht="17.25" customHeight="1">
      <c r="A64" s="40"/>
      <c r="B64" s="229"/>
      <c r="C64" s="230"/>
      <c r="D64" s="230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176"/>
    </row>
    <row r="65" spans="1:34" ht="17.25" customHeight="1">
      <c r="A65" s="224" t="s">
        <v>563</v>
      </c>
      <c r="B65" s="228">
        <v>19.5</v>
      </c>
      <c r="C65" s="227">
        <v>144.9</v>
      </c>
      <c r="D65" s="227">
        <v>137.7</v>
      </c>
      <c r="E65" s="312">
        <f>C65-D65</f>
        <v>7.200000000000017</v>
      </c>
      <c r="F65" s="312">
        <v>19.7</v>
      </c>
      <c r="G65" s="312">
        <v>146.6</v>
      </c>
      <c r="H65" s="312">
        <v>139.8</v>
      </c>
      <c r="I65" s="312">
        <f>G65-H65</f>
        <v>6.799999999999983</v>
      </c>
      <c r="J65" s="312">
        <v>20.6</v>
      </c>
      <c r="K65" s="312">
        <v>167.6</v>
      </c>
      <c r="L65" s="312">
        <v>157.7</v>
      </c>
      <c r="M65" s="312">
        <f>K65-L65</f>
        <v>9.900000000000006</v>
      </c>
      <c r="N65" s="312">
        <v>20.2</v>
      </c>
      <c r="O65" s="312">
        <v>161.2</v>
      </c>
      <c r="P65" s="312">
        <v>150.7</v>
      </c>
      <c r="Q65" s="312">
        <f>O65-P65</f>
        <v>10.5</v>
      </c>
      <c r="R65" s="312">
        <v>20.9</v>
      </c>
      <c r="S65" s="312">
        <v>165.6</v>
      </c>
      <c r="T65" s="312">
        <v>147.6</v>
      </c>
      <c r="U65" s="312">
        <f>S65-T65</f>
        <v>18</v>
      </c>
      <c r="V65" s="312">
        <v>20.1</v>
      </c>
      <c r="W65" s="312">
        <v>152.9</v>
      </c>
      <c r="X65" s="312">
        <v>145.8</v>
      </c>
      <c r="Y65" s="312">
        <f>W65-X65</f>
        <v>7.099999999999994</v>
      </c>
      <c r="Z65" s="312">
        <v>22.3</v>
      </c>
      <c r="AA65" s="312">
        <v>171.1</v>
      </c>
      <c r="AB65" s="312">
        <v>168.1</v>
      </c>
      <c r="AC65" s="312">
        <f>AA65-AB65</f>
        <v>3</v>
      </c>
      <c r="AD65" s="312">
        <v>19.9</v>
      </c>
      <c r="AE65" s="312">
        <v>156.1</v>
      </c>
      <c r="AF65" s="312">
        <v>146.4</v>
      </c>
      <c r="AG65" s="312">
        <f>AE65-AF65</f>
        <v>9.699999999999989</v>
      </c>
      <c r="AH65" s="176"/>
    </row>
    <row r="66" spans="1:34" ht="17.25" customHeight="1">
      <c r="A66" s="224" t="s">
        <v>564</v>
      </c>
      <c r="B66" s="228">
        <v>19.4</v>
      </c>
      <c r="C66" s="227">
        <v>146.5</v>
      </c>
      <c r="D66" s="227">
        <v>138.6</v>
      </c>
      <c r="E66" s="312">
        <f>C66-D66</f>
        <v>7.900000000000006</v>
      </c>
      <c r="F66" s="312">
        <v>19.7</v>
      </c>
      <c r="G66" s="312">
        <v>146.9</v>
      </c>
      <c r="H66" s="312">
        <v>139.8</v>
      </c>
      <c r="I66" s="312">
        <f>G66-H66</f>
        <v>7.099999999999994</v>
      </c>
      <c r="J66" s="312">
        <v>21.1</v>
      </c>
      <c r="K66" s="312">
        <v>172.2</v>
      </c>
      <c r="L66" s="312">
        <v>160.6</v>
      </c>
      <c r="M66" s="312">
        <f>K66-L66</f>
        <v>11.599999999999994</v>
      </c>
      <c r="N66" s="312">
        <v>20.1</v>
      </c>
      <c r="O66" s="312">
        <v>162.2</v>
      </c>
      <c r="P66" s="312">
        <v>150.9</v>
      </c>
      <c r="Q66" s="312">
        <f>O66-P66</f>
        <v>11.299999999999983</v>
      </c>
      <c r="R66" s="312">
        <v>21.8</v>
      </c>
      <c r="S66" s="312">
        <v>173.3</v>
      </c>
      <c r="T66" s="312">
        <v>155.5</v>
      </c>
      <c r="U66" s="312">
        <f>S66-T66</f>
        <v>17.80000000000001</v>
      </c>
      <c r="V66" s="312">
        <v>20.7</v>
      </c>
      <c r="W66" s="312">
        <v>158</v>
      </c>
      <c r="X66" s="312">
        <v>149.2</v>
      </c>
      <c r="Y66" s="312">
        <f>W66-X66</f>
        <v>8.800000000000011</v>
      </c>
      <c r="Z66" s="312">
        <v>21</v>
      </c>
      <c r="AA66" s="312">
        <v>167.3</v>
      </c>
      <c r="AB66" s="312">
        <v>160.4</v>
      </c>
      <c r="AC66" s="312">
        <f>AA66-AB66</f>
        <v>6.900000000000006</v>
      </c>
      <c r="AD66" s="312">
        <v>19.7</v>
      </c>
      <c r="AE66" s="312">
        <v>157.2</v>
      </c>
      <c r="AF66" s="312">
        <v>147.1</v>
      </c>
      <c r="AG66" s="312">
        <f>AE66-AF66</f>
        <v>10.099999999999994</v>
      </c>
      <c r="AH66" s="176"/>
    </row>
    <row r="67" spans="1:34" ht="17.25" customHeight="1">
      <c r="A67" s="224" t="s">
        <v>565</v>
      </c>
      <c r="B67" s="228">
        <v>19.6</v>
      </c>
      <c r="C67" s="227">
        <v>146.8</v>
      </c>
      <c r="D67" s="227">
        <v>139.1</v>
      </c>
      <c r="E67" s="312">
        <f>C67-D67</f>
        <v>7.700000000000017</v>
      </c>
      <c r="F67" s="312">
        <v>20.1</v>
      </c>
      <c r="G67" s="312">
        <v>149.5</v>
      </c>
      <c r="H67" s="312">
        <v>142.3</v>
      </c>
      <c r="I67" s="312">
        <f>G67-H67</f>
        <v>7.199999999999989</v>
      </c>
      <c r="J67" s="312">
        <v>21</v>
      </c>
      <c r="K67" s="312">
        <v>170.2</v>
      </c>
      <c r="L67" s="312">
        <v>158.8</v>
      </c>
      <c r="M67" s="312">
        <f>K67-L67</f>
        <v>11.399999999999977</v>
      </c>
      <c r="N67" s="312">
        <v>20.6</v>
      </c>
      <c r="O67" s="312">
        <v>164.2</v>
      </c>
      <c r="P67" s="312">
        <v>153.4</v>
      </c>
      <c r="Q67" s="312">
        <f>O67-P67</f>
        <v>10.799999999999983</v>
      </c>
      <c r="R67" s="312">
        <v>21.8</v>
      </c>
      <c r="S67" s="312">
        <v>169.3</v>
      </c>
      <c r="T67" s="312">
        <v>155.2</v>
      </c>
      <c r="U67" s="312">
        <f>S67-T67</f>
        <v>14.100000000000023</v>
      </c>
      <c r="V67" s="312">
        <v>22.3</v>
      </c>
      <c r="W67" s="312">
        <v>168.2</v>
      </c>
      <c r="X67" s="312">
        <v>159.5</v>
      </c>
      <c r="Y67" s="312">
        <f>W67-X67</f>
        <v>8.699999999999989</v>
      </c>
      <c r="Z67" s="312">
        <v>20.5</v>
      </c>
      <c r="AA67" s="312">
        <v>151</v>
      </c>
      <c r="AB67" s="312">
        <v>149.1</v>
      </c>
      <c r="AC67" s="312">
        <f>AA67-AB67</f>
        <v>1.9000000000000057</v>
      </c>
      <c r="AD67" s="312">
        <v>20.9</v>
      </c>
      <c r="AE67" s="312">
        <v>168.3</v>
      </c>
      <c r="AF67" s="312">
        <v>155.5</v>
      </c>
      <c r="AG67" s="312">
        <f>AE67-AF67</f>
        <v>12.800000000000011</v>
      </c>
      <c r="AH67" s="176"/>
    </row>
    <row r="68" spans="1:34" ht="17.25" customHeight="1">
      <c r="A68" s="225" t="s">
        <v>566</v>
      </c>
      <c r="B68" s="232">
        <v>19.5</v>
      </c>
      <c r="C68" s="233">
        <v>147.1</v>
      </c>
      <c r="D68" s="233">
        <v>139.2</v>
      </c>
      <c r="E68" s="315">
        <f>C68-D68</f>
        <v>7.900000000000006</v>
      </c>
      <c r="F68" s="316">
        <v>20</v>
      </c>
      <c r="G68" s="316">
        <v>149.2</v>
      </c>
      <c r="H68" s="316">
        <v>141.1</v>
      </c>
      <c r="I68" s="315">
        <f>G68-H68</f>
        <v>8.099999999999994</v>
      </c>
      <c r="J68" s="316">
        <v>20.9</v>
      </c>
      <c r="K68" s="316">
        <v>169.7</v>
      </c>
      <c r="L68" s="316">
        <v>157.8</v>
      </c>
      <c r="M68" s="315">
        <f>K68-L68</f>
        <v>11.899999999999977</v>
      </c>
      <c r="N68" s="316">
        <v>20.3</v>
      </c>
      <c r="O68" s="316">
        <v>162.5</v>
      </c>
      <c r="P68" s="316">
        <v>151.3</v>
      </c>
      <c r="Q68" s="315">
        <f>O68-P68</f>
        <v>11.199999999999989</v>
      </c>
      <c r="R68" s="316">
        <v>22.2</v>
      </c>
      <c r="S68" s="316">
        <v>181.5</v>
      </c>
      <c r="T68" s="316">
        <v>163.6</v>
      </c>
      <c r="U68" s="315">
        <f>S68-T68</f>
        <v>17.900000000000006</v>
      </c>
      <c r="V68" s="316">
        <v>20.9</v>
      </c>
      <c r="W68" s="316">
        <v>156.8</v>
      </c>
      <c r="X68" s="316">
        <v>148.6</v>
      </c>
      <c r="Y68" s="315">
        <f>W68-X68</f>
        <v>8.200000000000017</v>
      </c>
      <c r="Z68" s="316">
        <v>20</v>
      </c>
      <c r="AA68" s="316">
        <v>145</v>
      </c>
      <c r="AB68" s="316">
        <v>143</v>
      </c>
      <c r="AC68" s="315">
        <f>AA68-AB68</f>
        <v>2</v>
      </c>
      <c r="AD68" s="316">
        <v>20.3</v>
      </c>
      <c r="AE68" s="316">
        <v>163.5</v>
      </c>
      <c r="AF68" s="316">
        <v>149.7</v>
      </c>
      <c r="AG68" s="315">
        <f>AE68-AF68</f>
        <v>13.800000000000011</v>
      </c>
      <c r="AH68" s="176"/>
    </row>
    <row r="69" spans="1:34" ht="15" customHeight="1">
      <c r="A69" s="5" t="s">
        <v>345</v>
      </c>
      <c r="AH69" s="176"/>
    </row>
  </sheetData>
  <sheetProtection/>
  <mergeCells count="41">
    <mergeCell ref="B5:E6"/>
    <mergeCell ref="F5:I6"/>
    <mergeCell ref="J5:M6"/>
    <mergeCell ref="N5:AG5"/>
    <mergeCell ref="N6:Q6"/>
    <mergeCell ref="R6:U6"/>
    <mergeCell ref="V6:Y6"/>
    <mergeCell ref="Z6:AC6"/>
    <mergeCell ref="AD6:AG6"/>
    <mergeCell ref="P7:P9"/>
    <mergeCell ref="Q7:Q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AF7:AF9"/>
    <mergeCell ref="AG7:AG9"/>
    <mergeCell ref="R7:R9"/>
    <mergeCell ref="S7:S9"/>
    <mergeCell ref="T7:T9"/>
    <mergeCell ref="U7:U9"/>
    <mergeCell ref="V7:V9"/>
    <mergeCell ref="W7:W9"/>
    <mergeCell ref="X7:X9"/>
    <mergeCell ref="Y7:Y9"/>
    <mergeCell ref="Z7:Z9"/>
    <mergeCell ref="AA7:AA9"/>
    <mergeCell ref="AB7:AB9"/>
    <mergeCell ref="AC7:AC9"/>
    <mergeCell ref="AD7:AD9"/>
    <mergeCell ref="AE7:AE9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2012-05-24T07:43:04Z</cp:lastPrinted>
  <dcterms:created xsi:type="dcterms:W3CDTF">2005-08-12T00:05:15Z</dcterms:created>
  <dcterms:modified xsi:type="dcterms:W3CDTF">2012-08-03T04:45:33Z</dcterms:modified>
  <cp:category/>
  <cp:version/>
  <cp:contentType/>
  <cp:contentStatus/>
</cp:coreProperties>
</file>