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16" windowWidth="14955" windowHeight="7950" activeTab="9"/>
  </bookViews>
  <sheets>
    <sheet name="８２" sheetId="1" r:id="rId1"/>
    <sheet name="８４" sheetId="2" r:id="rId2"/>
    <sheet name="８６" sheetId="3" r:id="rId3"/>
    <sheet name="８８" sheetId="4" r:id="rId4"/>
    <sheet name="９０" sheetId="5" r:id="rId5"/>
    <sheet name="９２" sheetId="6" r:id="rId6"/>
    <sheet name="９４" sheetId="7" r:id="rId7"/>
    <sheet name="９６" sheetId="8" r:id="rId8"/>
    <sheet name="９８" sheetId="9" r:id="rId9"/>
    <sheet name="１００" sheetId="10" r:id="rId10"/>
  </sheets>
  <definedNames/>
  <calcPr fullCalcOnLoad="1"/>
</workbook>
</file>

<file path=xl/sharedStrings.xml><?xml version="1.0" encoding="utf-8"?>
<sst xmlns="http://schemas.openxmlformats.org/spreadsheetml/2006/main" count="1481" uniqueCount="387">
  <si>
    <t>82 鉱工業</t>
  </si>
  <si>
    <t>鉱工業 83</t>
  </si>
  <si>
    <t>（平成12年＝100）</t>
  </si>
  <si>
    <t>年次及び月次</t>
  </si>
  <si>
    <t>鉱　業</t>
  </si>
  <si>
    <t>非鉄金属　　工　  業</t>
  </si>
  <si>
    <t>金属製品　　工　　業</t>
  </si>
  <si>
    <r>
      <t>窯 業</t>
    </r>
    <r>
      <rPr>
        <sz val="12"/>
        <rFont val="ＭＳ 明朝"/>
        <family val="1"/>
      </rPr>
      <t>・　　　土石製品　　　工　　業</t>
    </r>
  </si>
  <si>
    <t>パルプ・　　紙・紙加　　　工品工業</t>
  </si>
  <si>
    <t>木材・木　　製品工業</t>
  </si>
  <si>
    <t>食料品・　　た ば こ　　　工　  業</t>
  </si>
  <si>
    <t>その他　　工  業</t>
  </si>
  <si>
    <t/>
  </si>
  <si>
    <t>鉄 鋼 業</t>
  </si>
  <si>
    <t>一般機械</t>
  </si>
  <si>
    <t>電気機械</t>
  </si>
  <si>
    <t>輸送機械</t>
  </si>
  <si>
    <t>精密機械</t>
  </si>
  <si>
    <t>化学工業</t>
  </si>
  <si>
    <t>繊維工業</t>
  </si>
  <si>
    <t>注　　年の値は原指数、月の値は季節調整済指数である。</t>
  </si>
  <si>
    <t>資料　石川県統計情報室「鉱工業生産統計」</t>
  </si>
  <si>
    <t>84 鉱工業</t>
  </si>
  <si>
    <t>鉱工業 85</t>
  </si>
  <si>
    <t>（単位：㎡）</t>
  </si>
  <si>
    <t>製品別</t>
  </si>
  <si>
    <t>―</t>
  </si>
  <si>
    <t>広　幅</t>
  </si>
  <si>
    <t>羽二重類</t>
  </si>
  <si>
    <t>クレープ類</t>
  </si>
  <si>
    <t>先練(先染)</t>
  </si>
  <si>
    <t>小幅</t>
  </si>
  <si>
    <t>ちりめん類</t>
  </si>
  <si>
    <t>X</t>
  </si>
  <si>
    <t>その他の後練(後染)</t>
  </si>
  <si>
    <t>ビスコーススフ織物</t>
  </si>
  <si>
    <t>アセテート織物</t>
  </si>
  <si>
    <t>合成繊維織物合計</t>
  </si>
  <si>
    <t>長繊維</t>
  </si>
  <si>
    <t>ジョーゼット</t>
  </si>
  <si>
    <t>加工糸織物</t>
  </si>
  <si>
    <t>その他（長繊維）</t>
  </si>
  <si>
    <t>86 鉱工業</t>
  </si>
  <si>
    <t>鉱工業 87</t>
  </si>
  <si>
    <t>単位</t>
  </si>
  <si>
    <t>ニット生地</t>
  </si>
  <si>
    <t>たて編･横編</t>
  </si>
  <si>
    <t>縫製品織物製（外衣）</t>
  </si>
  <si>
    <t>レース生地</t>
  </si>
  <si>
    <t>（㎡）</t>
  </si>
  <si>
    <t>金属工作機械</t>
  </si>
  <si>
    <t>金属加工機械</t>
  </si>
  <si>
    <t>準備機械</t>
  </si>
  <si>
    <t>プラスチック製品</t>
  </si>
  <si>
    <t>セメント製品</t>
  </si>
  <si>
    <t>90 鉱工業</t>
  </si>
  <si>
    <t>鉱工業 91</t>
  </si>
  <si>
    <t>５３　　製　　　　　　　　造　　　　　　　　業（つづき）</t>
  </si>
  <si>
    <t>従　業　者　　　規　模　別</t>
  </si>
  <si>
    <t>事業所数</t>
  </si>
  <si>
    <t>従　　　　業　　　　者　　　　数　（人）</t>
  </si>
  <si>
    <t>製　　造　　品　　出　　荷　　額　　等（万円）</t>
  </si>
  <si>
    <t>合　　計</t>
  </si>
  <si>
    <t>常　用　労　働　者</t>
  </si>
  <si>
    <t>家　族　従　業　者</t>
  </si>
  <si>
    <t>計</t>
  </si>
  <si>
    <t>加 工 賃　　　収 入 額</t>
  </si>
  <si>
    <t>修 理 料　　　収入額等</t>
  </si>
  <si>
    <t>男</t>
  </si>
  <si>
    <t>女</t>
  </si>
  <si>
    <t>飲料･たばこ･飼料</t>
  </si>
  <si>
    <t>Ｘ</t>
  </si>
  <si>
    <t>パルプ・紙</t>
  </si>
  <si>
    <t>資料　石川県統計情報室「石川県の工業」</t>
  </si>
  <si>
    <t>92 鉱工業</t>
  </si>
  <si>
    <t>鉱工業 93</t>
  </si>
  <si>
    <t>現金給与　　　　総　  額　　　　　（万円）</t>
  </si>
  <si>
    <t>原 材 料　　　　　使用額等　　　　　（万円）</t>
  </si>
  <si>
    <t>石油・石炭</t>
  </si>
  <si>
    <t>皮革</t>
  </si>
  <si>
    <t>94 鉱工業</t>
  </si>
  <si>
    <t>鉱工業 95</t>
  </si>
  <si>
    <t>現金給与　　　　総　 額　　　　（万円）</t>
  </si>
  <si>
    <t>原 材 料   　　　使用額等　　　　　（万円）</t>
  </si>
  <si>
    <t>情報通信</t>
  </si>
  <si>
    <t>電子部品</t>
  </si>
  <si>
    <t>96 鉱工業</t>
  </si>
  <si>
    <t>鉱工業 97</t>
  </si>
  <si>
    <t>製　造　品　出　荷　額　等　（万円）</t>
  </si>
  <si>
    <t>家　　族　　従　　業　　者</t>
  </si>
  <si>
    <t>総 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</si>
  <si>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</si>
  <si>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</si>
  <si>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</si>
  <si>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</si>
  <si>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</si>
  <si>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</si>
  <si>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</si>
  <si>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</si>
  <si>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</si>
  <si>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</si>
  <si>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</si>
  <si>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</si>
  <si>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</si>
  <si>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</si>
  <si>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</si>
  <si>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</si>
  <si>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</si>
  <si>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</si>
  <si>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</si>
  <si>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</si>
  <si>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</si>
  <si>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</si>
  <si>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</si>
  <si>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門前町</t>
  </si>
  <si>
    <t>能登町</t>
  </si>
  <si>
    <t>98 鉱工業</t>
  </si>
  <si>
    <t>鉱工業 99</t>
  </si>
  <si>
    <t>５３　　製　　　　　　造　　　　　　業（つづき）</t>
  </si>
  <si>
    <t>（単位：万円）</t>
  </si>
  <si>
    <t>産   　業　    別　　　　　　　　従 業 者 規 模 別</t>
  </si>
  <si>
    <t>製　造　品　在　庫　額　（Ｂ）・在　庫　率（Ｂ）／（Ａ）</t>
  </si>
  <si>
    <t>食　　　料　　　品</t>
  </si>
  <si>
    <t>繊　 維 　工　 業</t>
  </si>
  <si>
    <t>衣            服</t>
  </si>
  <si>
    <t>木 材 ・ 木 製 品</t>
  </si>
  <si>
    <t>家 具 ・ 装 備 品</t>
  </si>
  <si>
    <t>パ  ル  プ ・ 紙</t>
  </si>
  <si>
    <t>化   学   工   業</t>
  </si>
  <si>
    <t>石  油 ・ 石  炭</t>
  </si>
  <si>
    <t>ｘ</t>
  </si>
  <si>
    <t>ゴ  ム  製  品</t>
  </si>
  <si>
    <t>窯  業 ・ 土  石</t>
  </si>
  <si>
    <t>鉄     鋼     業</t>
  </si>
  <si>
    <t>非  鉄  金  属</t>
  </si>
  <si>
    <t>金  属  製  品</t>
  </si>
  <si>
    <t>一  般  機  械</t>
  </si>
  <si>
    <t>電  気  機  械</t>
  </si>
  <si>
    <t>100 鉱工業</t>
  </si>
  <si>
    <t>鉱工業 101</t>
  </si>
  <si>
    <t>従業者数（人）</t>
  </si>
  <si>
    <t>製造品出荷額等（万円）</t>
  </si>
  <si>
    <t>公共水道</t>
  </si>
  <si>
    <t>井 戸 水</t>
  </si>
  <si>
    <t>そ の 他</t>
  </si>
  <si>
    <t>回 収 水</t>
  </si>
  <si>
    <t>ボイラー用</t>
  </si>
  <si>
    <t>原 料 用</t>
  </si>
  <si>
    <t>88 鉱工業</t>
  </si>
  <si>
    <t>鉱工業 89</t>
  </si>
  <si>
    <t>事　　　業　　　所　　　数</t>
  </si>
  <si>
    <t>従　　　業　　　者　　　数</t>
  </si>
  <si>
    <t>製  造  品  出  荷  額  等</t>
  </si>
  <si>
    <t>付　　　加　　　価　　　値　　　額</t>
  </si>
  <si>
    <t>構成比</t>
  </si>
  <si>
    <t>対前年比</t>
  </si>
  <si>
    <t>％</t>
  </si>
  <si>
    <t>人</t>
  </si>
  <si>
    <t>万円</t>
  </si>
  <si>
    <t>８　　　鉱　　　　　　　　　　工　　　　　　　　　　業</t>
  </si>
  <si>
    <t>５１　　業　　　種　　　別　　　鉱　　　工　　　業　　　生　　　産　　　指　　　数</t>
  </si>
  <si>
    <t>５３　　製　　　　　　造　　　　　　業（つづき）</t>
  </si>
  <si>
    <t>産　　　　業　　　　別</t>
  </si>
  <si>
    <t>産　　　　業　　　　別</t>
  </si>
  <si>
    <t>合　　　　　　　　計</t>
  </si>
  <si>
    <t>印  刷</t>
  </si>
  <si>
    <t>その他製品</t>
  </si>
  <si>
    <t>産　　　　業　　　　別</t>
  </si>
  <si>
    <t>敷地面積（㎡）</t>
  </si>
  <si>
    <t>建築面積（㎡）</t>
  </si>
  <si>
    <t>延建築面積（㎡）</t>
  </si>
  <si>
    <r>
      <t>冷 却 ・　　　温</t>
    </r>
    <r>
      <rPr>
        <sz val="12"/>
        <rFont val="ＭＳ 明朝"/>
        <family val="1"/>
      </rPr>
      <t xml:space="preserve"> 調 用</t>
    </r>
  </si>
  <si>
    <t>合　　　　　　　　計</t>
  </si>
  <si>
    <t>印  刷</t>
  </si>
  <si>
    <t>市 町 別</t>
  </si>
  <si>
    <t>かほく市</t>
  </si>
  <si>
    <t>生　　　  産　　  　額</t>
  </si>
  <si>
    <t>月 平 均</t>
  </si>
  <si>
    <t>織物総計</t>
  </si>
  <si>
    <t>綿織物</t>
  </si>
  <si>
    <t>絹織物</t>
  </si>
  <si>
    <t>５３　　製　　　　　　　　　　　造　　　　　　　　　　　業</t>
  </si>
  <si>
    <t>産　  業 　 別</t>
  </si>
  <si>
    <t>５２　　製　　品　　別　　工　　業　　生　　産　　動　　態（つづき）</t>
  </si>
  <si>
    <t>５２　　製　　品　　別　　工　　業　　生　　産　　動　　態</t>
  </si>
  <si>
    <t>17</t>
  </si>
  <si>
    <r>
      <t>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</si>
  <si>
    <t>ポリエステル短繊維</t>
  </si>
  <si>
    <t>５３　　製　　　　　　　　造　　　　　　　　業（つ づ き）</t>
  </si>
  <si>
    <t>（4人以上の事業所）</t>
  </si>
  <si>
    <t>（4人以上の事業所）</t>
  </si>
  <si>
    <t>在 庫 率 (％)</t>
  </si>
  <si>
    <r>
      <t>（従業者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人以上の事業所）（平成</t>
    </r>
    <r>
      <rPr>
        <sz val="12"/>
        <rFont val="ＭＳ 明朝"/>
        <family val="1"/>
      </rPr>
      <t>17年12月31日現在）</t>
    </r>
  </si>
  <si>
    <r>
      <t>事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</si>
  <si>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水　　源　　別（淡水）　　（㎥／日）</t>
  </si>
  <si>
    <r>
      <t>平成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月</t>
    </r>
  </si>
  <si>
    <r>
      <t>平成</t>
    </r>
    <r>
      <rPr>
        <sz val="12"/>
        <rFont val="ＭＳ 明朝"/>
        <family val="1"/>
      </rPr>
      <t>17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月</t>
    </r>
  </si>
  <si>
    <r>
      <t>平成</t>
    </r>
    <r>
      <rPr>
        <sz val="12"/>
        <rFont val="ＭＳ 明朝"/>
        <family val="1"/>
      </rPr>
      <t>15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</si>
  <si>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 xml:space="preserve">6  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</si>
  <si>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7   </t>
    </r>
    <r>
      <rPr>
        <sz val="12"/>
        <rFont val="ＭＳ 明朝"/>
        <family val="1"/>
      </rPr>
      <t>年</t>
    </r>
  </si>
  <si>
    <r>
      <t xml:space="preserve">1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</si>
  <si>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2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</si>
  <si>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3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</si>
  <si>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4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</si>
  <si>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>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</si>
  <si>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 xml:space="preserve">6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</si>
  <si>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7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</si>
  <si>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8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</si>
  <si>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9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</si>
  <si>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10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</si>
  <si>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11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</si>
  <si>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12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</si>
  <si>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t>ポリエステル長繊維計</t>
  </si>
  <si>
    <t>現金給与
総　　額　　　　（万円）</t>
  </si>
  <si>
    <t>原 材 料　　　使用額等　　　（万円）</t>
  </si>
  <si>
    <t>（4人以上の事業所）</t>
  </si>
  <si>
    <r>
      <t xml:space="preserve">製品処理・ </t>
    </r>
    <r>
      <rPr>
        <sz val="12"/>
        <rFont val="ＭＳ 明朝"/>
        <family val="1"/>
      </rPr>
      <t xml:space="preserve">    洗浄用</t>
    </r>
  </si>
  <si>
    <t>鉱工業総合</t>
  </si>
  <si>
    <t>製造工業</t>
  </si>
  <si>
    <t>機械工業</t>
  </si>
  <si>
    <t>絹紡織物</t>
  </si>
  <si>
    <t>人絹織物</t>
  </si>
  <si>
    <t>X</t>
  </si>
  <si>
    <t>ナイロン計</t>
  </si>
  <si>
    <t>タフタ</t>
  </si>
  <si>
    <t>その他</t>
  </si>
  <si>
    <t>タフタ</t>
  </si>
  <si>
    <t>デシン</t>
  </si>
  <si>
    <t>ポンジー</t>
  </si>
  <si>
    <t>その他</t>
  </si>
  <si>
    <t>X</t>
  </si>
  <si>
    <t>アクリル</t>
  </si>
  <si>
    <r>
      <t>注　　平成1</t>
    </r>
    <r>
      <rPr>
        <sz val="12"/>
        <rFont val="ＭＳ 明朝"/>
        <family val="1"/>
      </rPr>
      <t>4年より、「ビスコース人絹織物」に「キュプラ織物」を併せて「人絹織物」としてまとめた、ナイロンの内訳のクレープ類は「その他」に含めた。</t>
    </r>
  </si>
  <si>
    <t>平成15年</t>
  </si>
  <si>
    <t>16   年</t>
  </si>
  <si>
    <t>17   年</t>
  </si>
  <si>
    <t>1   月</t>
  </si>
  <si>
    <t>2   月</t>
  </si>
  <si>
    <t>3   月</t>
  </si>
  <si>
    <t>4   月</t>
  </si>
  <si>
    <t>5   月</t>
  </si>
  <si>
    <t>6   月</t>
  </si>
  <si>
    <t>7   月</t>
  </si>
  <si>
    <t>8   月</t>
  </si>
  <si>
    <t>9   月</t>
  </si>
  <si>
    <t>10  月</t>
  </si>
  <si>
    <t>11  月</t>
  </si>
  <si>
    <t>12  月</t>
  </si>
  <si>
    <t>月 平 均</t>
  </si>
  <si>
    <t>月次</t>
  </si>
  <si>
    <t xml:space="preserve"> 製品別</t>
  </si>
  <si>
    <t>（kg）</t>
  </si>
  <si>
    <t>染色</t>
  </si>
  <si>
    <t>（千㎡）</t>
  </si>
  <si>
    <t>（点）</t>
  </si>
  <si>
    <t>漁網</t>
  </si>
  <si>
    <t>（kg）</t>
  </si>
  <si>
    <t>細幅織物</t>
  </si>
  <si>
    <t>組みひも</t>
  </si>
  <si>
    <t>編・ボビン</t>
  </si>
  <si>
    <t>ｘ</t>
  </si>
  <si>
    <t>刺しゅう</t>
  </si>
  <si>
    <t>陶磁器</t>
  </si>
  <si>
    <t>金属機械</t>
  </si>
  <si>
    <t>（台）</t>
  </si>
  <si>
    <t>繊維機械</t>
  </si>
  <si>
    <t>織機</t>
  </si>
  <si>
    <t>チェ－ン</t>
  </si>
  <si>
    <t>銑鉄鋳物</t>
  </si>
  <si>
    <t>（ｔ）</t>
  </si>
  <si>
    <t xml:space="preserve">     年次及び</t>
  </si>
  <si>
    <t>印  刷</t>
  </si>
  <si>
    <t>その他製品</t>
  </si>
  <si>
    <t>平成16年</t>
  </si>
  <si>
    <t>合　　　　　計</t>
  </si>
  <si>
    <r>
      <t>注　生産額＝製造品出荷額等＋（製造品年末在庫額－製造品年初在庫額）＋（半製品及び仕掛品年末在庫額－半製品及び仕掛品年初在庫額）　ただし従業者2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人以下については生産額＝製造品出荷額等である。</t>
    </r>
  </si>
  <si>
    <t>4 人 ～　 9 人</t>
  </si>
  <si>
    <r>
      <t xml:space="preserve">10 </t>
    </r>
    <r>
      <rPr>
        <sz val="12"/>
        <rFont val="ＭＳ 明朝"/>
        <family val="1"/>
      </rPr>
      <t>人 ～  19 人</t>
    </r>
  </si>
  <si>
    <r>
      <t>2</t>
    </r>
    <r>
      <rPr>
        <sz val="12"/>
        <rFont val="ＭＳ 明朝"/>
        <family val="1"/>
      </rPr>
      <t>0 人 ～  29 人</t>
    </r>
  </si>
  <si>
    <r>
      <t>3</t>
    </r>
    <r>
      <rPr>
        <sz val="12"/>
        <rFont val="ＭＳ 明朝"/>
        <family val="1"/>
      </rPr>
      <t>0 人  　以  上</t>
    </r>
  </si>
  <si>
    <r>
      <t>3</t>
    </r>
    <r>
      <rPr>
        <sz val="12"/>
        <rFont val="ＭＳ 明朝"/>
        <family val="1"/>
      </rPr>
      <t>0 人 ～  49 人</t>
    </r>
  </si>
  <si>
    <r>
      <t>5</t>
    </r>
    <r>
      <rPr>
        <sz val="12"/>
        <rFont val="ＭＳ 明朝"/>
        <family val="1"/>
      </rPr>
      <t>0 人 ～  99 人</t>
    </r>
  </si>
  <si>
    <r>
      <t>1</t>
    </r>
    <r>
      <rPr>
        <sz val="12"/>
        <rFont val="ＭＳ 明朝"/>
        <family val="1"/>
      </rPr>
      <t>00 人 ～ 199 人</t>
    </r>
  </si>
  <si>
    <r>
      <t>2</t>
    </r>
    <r>
      <rPr>
        <sz val="12"/>
        <rFont val="ＭＳ 明朝"/>
        <family val="1"/>
      </rPr>
      <t>00 人 ～ 299 人</t>
    </r>
  </si>
  <si>
    <r>
      <t>3</t>
    </r>
    <r>
      <rPr>
        <sz val="12"/>
        <rFont val="ＭＳ 明朝"/>
        <family val="1"/>
      </rPr>
      <t>00  人　 以　上</t>
    </r>
  </si>
  <si>
    <r>
      <t>注  　生産額＝製造品出荷額等＋（製造品年末在庫額－製造品年初在庫額）＋（半製品及び仕掛品年末在庫額－半製品及び仕掛品年初在庫額）　ただし従業者</t>
    </r>
    <r>
      <rPr>
        <sz val="12"/>
        <rFont val="ＭＳ 明朝"/>
        <family val="1"/>
      </rPr>
      <t>29人以下については生産額＝製造品出荷額等である。</t>
    </r>
  </si>
  <si>
    <t>規　　模　　別</t>
  </si>
  <si>
    <t>生　　　  産　　  　額</t>
  </si>
  <si>
    <t>17  年</t>
  </si>
  <si>
    <t>合　　　　　計</t>
  </si>
  <si>
    <t>製 造 品
出 荷 額</t>
  </si>
  <si>
    <r>
      <t>1</t>
    </r>
    <r>
      <rPr>
        <sz val="12"/>
        <rFont val="ＭＳ 明朝"/>
        <family val="1"/>
      </rPr>
      <t>0人 ～ 19人</t>
    </r>
  </si>
  <si>
    <r>
      <t>2</t>
    </r>
    <r>
      <rPr>
        <sz val="12"/>
        <rFont val="ＭＳ 明朝"/>
        <family val="1"/>
      </rPr>
      <t>0人 ～ 29人</t>
    </r>
  </si>
  <si>
    <r>
      <t>3</t>
    </r>
    <r>
      <rPr>
        <sz val="12"/>
        <rFont val="ＭＳ 明朝"/>
        <family val="1"/>
      </rPr>
      <t>0 人 以 上</t>
    </r>
  </si>
  <si>
    <t>食料品</t>
  </si>
  <si>
    <t>4人 ～  9人</t>
  </si>
  <si>
    <t>繊維工業</t>
  </si>
  <si>
    <t>衣　　　　　　　　服</t>
  </si>
  <si>
    <t>木材・木製品</t>
  </si>
  <si>
    <t>家具・装備品</t>
  </si>
  <si>
    <t>4人 ～  9人</t>
  </si>
  <si>
    <r>
      <t>1</t>
    </r>
    <r>
      <rPr>
        <sz val="12"/>
        <rFont val="ＭＳ 明朝"/>
        <family val="1"/>
      </rPr>
      <t>0人 ～ 19人</t>
    </r>
  </si>
  <si>
    <r>
      <t>2</t>
    </r>
    <r>
      <rPr>
        <sz val="12"/>
        <rFont val="ＭＳ 明朝"/>
        <family val="1"/>
      </rPr>
      <t>0人 ～ 29人</t>
    </r>
  </si>
  <si>
    <r>
      <t>3</t>
    </r>
    <r>
      <rPr>
        <sz val="12"/>
        <rFont val="ＭＳ 明朝"/>
        <family val="1"/>
      </rPr>
      <t>0 人 以 上</t>
    </r>
  </si>
  <si>
    <t>（4人以上の事業所）</t>
  </si>
  <si>
    <t>産　　業　　別</t>
  </si>
  <si>
    <t>4人 ～  9人</t>
  </si>
  <si>
    <t>従　　　　業　　　　者　　　　数　 （人）</t>
  </si>
  <si>
    <t>(3)　産業別従業者規模別事業所数、従業者数、現金給与総額、原材料使用額等及び製造品出荷額等（平成17年12月31日現在）（つづき）</t>
  </si>
  <si>
    <t>製 造 品    出 荷 額</t>
  </si>
  <si>
    <t>印刷</t>
  </si>
  <si>
    <r>
      <t>3</t>
    </r>
    <r>
      <rPr>
        <sz val="12"/>
        <rFont val="ＭＳ 明朝"/>
        <family val="1"/>
      </rPr>
      <t>0 人  以 上</t>
    </r>
  </si>
  <si>
    <t>化学工業</t>
  </si>
  <si>
    <t>4人 ～  9人</t>
  </si>
  <si>
    <r>
      <t>1</t>
    </r>
    <r>
      <rPr>
        <sz val="12"/>
        <rFont val="ＭＳ 明朝"/>
        <family val="1"/>
      </rPr>
      <t>0人 ～ 19人</t>
    </r>
  </si>
  <si>
    <r>
      <t>2</t>
    </r>
    <r>
      <rPr>
        <sz val="12"/>
        <rFont val="ＭＳ 明朝"/>
        <family val="1"/>
      </rPr>
      <t>0人 ～ 29人</t>
    </r>
  </si>
  <si>
    <r>
      <t>3</t>
    </r>
    <r>
      <rPr>
        <sz val="12"/>
        <rFont val="ＭＳ 明朝"/>
        <family val="1"/>
      </rPr>
      <t>0 人  以 上</t>
    </r>
  </si>
  <si>
    <t>プラスチック製品</t>
  </si>
  <si>
    <t>ゴム製品</t>
  </si>
  <si>
    <t>4人 ～  9人</t>
  </si>
  <si>
    <t>10人 ～ 19人</t>
  </si>
  <si>
    <t>20人 ～ 29人</t>
  </si>
  <si>
    <r>
      <t>3</t>
    </r>
    <r>
      <rPr>
        <sz val="12"/>
        <rFont val="ＭＳ 明朝"/>
        <family val="1"/>
      </rPr>
      <t>0 人  以 上</t>
    </r>
  </si>
  <si>
    <t>窯業・土石</t>
  </si>
  <si>
    <r>
      <t>1</t>
    </r>
    <r>
      <rPr>
        <sz val="12"/>
        <rFont val="ＭＳ 明朝"/>
        <family val="1"/>
      </rPr>
      <t>0人 ～ 19人</t>
    </r>
  </si>
  <si>
    <r>
      <t>2</t>
    </r>
    <r>
      <rPr>
        <sz val="12"/>
        <rFont val="ＭＳ 明朝"/>
        <family val="1"/>
      </rPr>
      <t>0人 ～ 29人</t>
    </r>
  </si>
  <si>
    <t>鉄鋼業</t>
  </si>
  <si>
    <t>(3)　産業別従業者規模別事業所数、従業者数、現金給与総額、原材料使用額等及び製造品出荷額等 （平成17年12月31日現在）（つづき）</t>
  </si>
  <si>
    <t>非鉄金属</t>
  </si>
  <si>
    <t>金属製品</t>
  </si>
  <si>
    <t>一般機械</t>
  </si>
  <si>
    <t>電気機械</t>
  </si>
  <si>
    <t>その他製品</t>
  </si>
  <si>
    <t>(4)　市町村別事業所数、従業者数、現金給与総額、原材料使用額等及び製造品出荷額等 （平成17年12月31日現在）</t>
  </si>
  <si>
    <t>平 成 15 年</t>
  </si>
  <si>
    <t>16    年</t>
  </si>
  <si>
    <t>17    年</t>
  </si>
  <si>
    <t>15    年</t>
  </si>
  <si>
    <t>合　　　　　 計</t>
  </si>
  <si>
    <r>
      <t>3</t>
    </r>
    <r>
      <rPr>
        <sz val="12"/>
        <rFont val="ＭＳ 明朝"/>
        <family val="1"/>
      </rPr>
      <t>0 人　～　49 人</t>
    </r>
  </si>
  <si>
    <r>
      <t>5</t>
    </r>
    <r>
      <rPr>
        <sz val="12"/>
        <rFont val="ＭＳ 明朝"/>
        <family val="1"/>
      </rPr>
      <t>0 人　～　99 人</t>
    </r>
  </si>
  <si>
    <r>
      <t xml:space="preserve">100 </t>
    </r>
    <r>
      <rPr>
        <sz val="12"/>
        <rFont val="ＭＳ 明朝"/>
        <family val="1"/>
      </rPr>
      <t>人 ～ 199 人</t>
    </r>
  </si>
  <si>
    <r>
      <t xml:space="preserve">200 </t>
    </r>
    <r>
      <rPr>
        <sz val="12"/>
        <rFont val="ＭＳ 明朝"/>
        <family val="1"/>
      </rPr>
      <t>人 ～ 299 人</t>
    </r>
  </si>
  <si>
    <r>
      <t>3</t>
    </r>
    <r>
      <rPr>
        <sz val="12"/>
        <rFont val="ＭＳ 明朝"/>
        <family val="1"/>
      </rPr>
      <t>00 人    以  上</t>
    </r>
  </si>
  <si>
    <t>製　造　品　出　荷　額 （Ａ）</t>
  </si>
  <si>
    <t>事業所数</t>
  </si>
  <si>
    <t>ウ  エ  イ  ト</t>
  </si>
  <si>
    <r>
      <t>プラスチック</t>
    </r>
    <r>
      <rPr>
        <sz val="11"/>
        <rFont val="ＭＳ 明朝"/>
        <family val="1"/>
      </rPr>
      <t xml:space="preserve">
製品工業</t>
    </r>
  </si>
  <si>
    <r>
      <t>(</t>
    </r>
    <r>
      <rPr>
        <sz val="12"/>
        <rFont val="ＭＳ 明朝"/>
        <family val="1"/>
      </rPr>
      <t xml:space="preserve">1)    </t>
    </r>
    <r>
      <rPr>
        <sz val="12"/>
        <rFont val="ＭＳ 明朝"/>
        <family val="1"/>
      </rPr>
      <t>　織　　　　　　　　　　　　　　　　　　物</t>
    </r>
  </si>
  <si>
    <t>丸    編</t>
  </si>
  <si>
    <t>(2)　　その他の繊維製品、繊維機械、雑貨等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</si>
  <si>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　産業別事業所数、従業者数、製造品出荷額等、生産額、付加価値額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（各年12月31日現在）</t>
    </r>
  </si>
  <si>
    <t>(2)　規模別事業所数、従業者数、製造品出荷額等、生産額、付加価値額 （各年12月31日現在）</t>
  </si>
  <si>
    <r>
      <t>(3)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産業別従業者規模別事業所数、従業者数、現金給与総額、原材料使用額等及び製造品出荷額等（平成17年12月31日現在）</t>
    </r>
  </si>
  <si>
    <t>総  合  計</t>
  </si>
  <si>
    <r>
      <t>10人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 19人</t>
    </r>
  </si>
  <si>
    <t>合　　　　　　計</t>
  </si>
  <si>
    <r>
      <t>産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別</t>
    </r>
  </si>
  <si>
    <t>産　 　業　　 別</t>
  </si>
  <si>
    <t>事業所数</t>
  </si>
  <si>
    <r>
      <t>常　 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者</t>
    </r>
  </si>
  <si>
    <t>従　　　　　 　業　　　　　 　者　　　　　 　数　（人）</t>
  </si>
  <si>
    <r>
      <t>現 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与　　　　　総　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額　　　　　　　　（万円）</t>
    </r>
  </si>
  <si>
    <r>
      <t>原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材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料　　　　　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等　　　　　　（万円）</t>
    </r>
  </si>
  <si>
    <r>
      <t>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造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　　　　　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荷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</si>
  <si>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r>
      <t xml:space="preserve">加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工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賃　　　　　　収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入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</si>
  <si>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r>
      <t xml:space="preserve">修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理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料
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等</t>
    </r>
  </si>
  <si>
    <r>
      <t>(5)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産業別従業者規模別在庫率（従業者30人以上の事業所）（各年12月31日現在）</t>
    </r>
  </si>
  <si>
    <r>
      <t>(</t>
    </r>
    <r>
      <rPr>
        <sz val="12"/>
        <rFont val="ＭＳ 明朝"/>
        <family val="1"/>
      </rPr>
      <t xml:space="preserve">6) </t>
    </r>
    <r>
      <rPr>
        <sz val="12"/>
        <rFont val="ＭＳ 明朝"/>
        <family val="1"/>
      </rPr>
      <t xml:space="preserve">　産業別事業所数、従業者数、製造品出荷額等、事業所敷地面積、建築面積、延建築面積 </t>
    </r>
  </si>
  <si>
    <r>
      <t xml:space="preserve">(7) </t>
    </r>
    <r>
      <rPr>
        <sz val="12"/>
        <rFont val="ＭＳ 明朝"/>
        <family val="1"/>
      </rPr>
      <t>　産</t>
    </r>
    <r>
      <rPr>
        <sz val="12"/>
        <rFont val="ＭＳ 明朝"/>
        <family val="1"/>
      </rPr>
      <t xml:space="preserve"> 業 別 事 業 所 数、水 源 別 及 び 用 途 別 工 業 用 水 量</t>
    </r>
  </si>
  <si>
    <t>用　　　途　　　別　（淡水）　　（㎥／日）</t>
  </si>
  <si>
    <r>
      <t xml:space="preserve">  </t>
    </r>
    <r>
      <rPr>
        <sz val="12"/>
        <rFont val="ＭＳ 明朝"/>
        <family val="1"/>
      </rP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年平均</t>
    </r>
  </si>
  <si>
    <r>
      <t xml:space="preserve">      </t>
    </r>
    <r>
      <rPr>
        <sz val="12"/>
        <rFont val="ＭＳ 明朝"/>
        <family val="1"/>
      </rPr>
      <t>2</t>
    </r>
  </si>
  <si>
    <r>
      <t xml:space="preserve">      </t>
    </r>
    <r>
      <rPr>
        <sz val="12"/>
        <rFont val="ＭＳ 明朝"/>
        <family val="1"/>
      </rPr>
      <t>3</t>
    </r>
  </si>
  <si>
    <r>
      <t xml:space="preserve">      </t>
    </r>
    <r>
      <rPr>
        <sz val="12"/>
        <rFont val="ＭＳ 明朝"/>
        <family val="1"/>
      </rPr>
      <t>4</t>
    </r>
  </si>
  <si>
    <r>
      <t xml:space="preserve">      </t>
    </r>
    <r>
      <rPr>
        <sz val="12"/>
        <rFont val="ＭＳ 明朝"/>
        <family val="1"/>
      </rPr>
      <t>5</t>
    </r>
  </si>
  <si>
    <r>
      <t xml:space="preserve">      </t>
    </r>
    <r>
      <rPr>
        <sz val="12"/>
        <rFont val="ＭＳ 明朝"/>
        <family val="1"/>
      </rPr>
      <t>6</t>
    </r>
  </si>
  <si>
    <r>
      <t xml:space="preserve">      </t>
    </r>
    <r>
      <rPr>
        <sz val="12"/>
        <rFont val="ＭＳ 明朝"/>
        <family val="1"/>
      </rPr>
      <t>7</t>
    </r>
  </si>
  <si>
    <r>
      <t xml:space="preserve">      </t>
    </r>
    <r>
      <rPr>
        <sz val="12"/>
        <rFont val="ＭＳ 明朝"/>
        <family val="1"/>
      </rPr>
      <t>8</t>
    </r>
  </si>
  <si>
    <r>
      <t xml:space="preserve">      </t>
    </r>
    <r>
      <rPr>
        <sz val="12"/>
        <rFont val="ＭＳ 明朝"/>
        <family val="1"/>
      </rPr>
      <t>9</t>
    </r>
  </si>
  <si>
    <r>
      <t xml:space="preserve">     </t>
    </r>
    <r>
      <rPr>
        <sz val="12"/>
        <rFont val="ＭＳ 明朝"/>
        <family val="1"/>
      </rPr>
      <t>10</t>
    </r>
  </si>
  <si>
    <r>
      <t xml:space="preserve">     </t>
    </r>
    <r>
      <rPr>
        <sz val="12"/>
        <rFont val="ＭＳ 明朝"/>
        <family val="1"/>
      </rPr>
      <t>11</t>
    </r>
  </si>
  <si>
    <r>
      <t xml:space="preserve">     </t>
    </r>
    <r>
      <rPr>
        <sz val="12"/>
        <rFont val="ＭＳ 明朝"/>
        <family val="1"/>
      </rPr>
      <t>12</t>
    </r>
  </si>
  <si>
    <t>X</t>
  </si>
  <si>
    <t>ｘ</t>
  </si>
  <si>
    <t>ｘ</t>
  </si>
  <si>
    <t>ｘ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</si>
</sst>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_ * #,##0\ ;_ * &quot;▲&quot;#,##0\ ;_ * &quot;―&quot;\ ;_ @\ "/>
    <numFmt numFmtId="215" formatCode="#,##0;[Red]#,##0"/>
    <numFmt numFmtId="216" formatCode="0;[Red]0"/>
    <numFmt numFmtId="217" formatCode="#,##0.0_ "/>
    <numFmt numFmtId="218" formatCode="#,##0.0"/>
    <numFmt numFmtId="219" formatCode="&quot;─&quot;"/>
  </numFmts>
  <fonts count="5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207" fontId="0" fillId="0" borderId="0" xfId="42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1" fontId="1" fillId="0" borderId="0" xfId="0" applyNumberFormat="1" applyFont="1" applyFill="1" applyAlignment="1" applyProtection="1">
      <alignment vertical="center"/>
      <protection/>
    </xf>
    <xf numFmtId="205" fontId="0" fillId="0" borderId="10" xfId="0" applyNumberFormat="1" applyFont="1" applyFill="1" applyBorder="1" applyAlignment="1" applyProtection="1" quotePrefix="1">
      <alignment horizontal="center" vertical="center"/>
      <protection/>
    </xf>
    <xf numFmtId="207" fontId="0" fillId="0" borderId="12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7" fontId="0" fillId="0" borderId="13" xfId="42" applyNumberFormat="1" applyFont="1" applyFill="1" applyBorder="1" applyAlignment="1" applyProtection="1">
      <alignment vertical="center"/>
      <protection/>
    </xf>
    <xf numFmtId="207" fontId="0" fillId="0" borderId="14" xfId="42" applyNumberFormat="1" applyFont="1" applyFill="1" applyBorder="1" applyAlignment="1" applyProtection="1">
      <alignment vertical="center"/>
      <protection/>
    </xf>
    <xf numFmtId="207" fontId="0" fillId="0" borderId="15" xfId="42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Alignment="1" applyProtection="1">
      <alignment horizontal="right" vertical="center"/>
      <protection/>
    </xf>
    <xf numFmtId="37" fontId="11" fillId="0" borderId="12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37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38" fontId="1" fillId="0" borderId="0" xfId="49" applyFont="1" applyFill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/>
      <protection/>
    </xf>
    <xf numFmtId="37" fontId="12" fillId="0" borderId="12" xfId="0" applyNumberFormat="1" applyFont="1" applyFill="1" applyBorder="1" applyAlignment="1" applyProtection="1">
      <alignment/>
      <protection/>
    </xf>
    <xf numFmtId="38" fontId="8" fillId="0" borderId="0" xfId="0" applyNumberFormat="1" applyFont="1" applyFill="1" applyAlignment="1">
      <alignment vertical="top"/>
    </xf>
    <xf numFmtId="217" fontId="8" fillId="0" borderId="0" xfId="0" applyNumberFormat="1" applyFont="1" applyFill="1" applyAlignment="1">
      <alignment horizontal="right" vertical="top"/>
    </xf>
    <xf numFmtId="38" fontId="6" fillId="0" borderId="0" xfId="0" applyNumberFormat="1" applyFont="1" applyFill="1" applyAlignment="1">
      <alignment vertical="top"/>
    </xf>
    <xf numFmtId="38" fontId="6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11" fillId="0" borderId="10" xfId="0" applyNumberFormat="1" applyFont="1" applyFill="1" applyBorder="1" applyAlignment="1" applyProtection="1">
      <alignment horizontal="center" vertical="center"/>
      <protection/>
    </xf>
    <xf numFmtId="38" fontId="11" fillId="0" borderId="0" xfId="0" applyNumberFormat="1" applyFont="1" applyFill="1" applyBorder="1" applyAlignment="1" applyProtection="1">
      <alignment vertical="center"/>
      <protection/>
    </xf>
    <xf numFmtId="217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207" fontId="0" fillId="0" borderId="0" xfId="42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201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>
      <alignment vertical="top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38" fontId="0" fillId="0" borderId="0" xfId="49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horizontal="right"/>
      <protection/>
    </xf>
    <xf numFmtId="37" fontId="0" fillId="0" borderId="15" xfId="0" applyNumberFormat="1" applyFont="1" applyFill="1" applyBorder="1" applyAlignment="1" applyProtection="1">
      <alignment horizontal="right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9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06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top"/>
    </xf>
    <xf numFmtId="217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217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horizontal="right" vertical="center"/>
      <protection/>
    </xf>
    <xf numFmtId="217" fontId="0" fillId="0" borderId="0" xfId="0" applyNumberFormat="1" applyFont="1" applyFill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8" fontId="10" fillId="0" borderId="0" xfId="49" applyFont="1" applyFill="1" applyAlignment="1">
      <alignment horizontal="left" vertical="center"/>
    </xf>
    <xf numFmtId="205" fontId="0" fillId="0" borderId="10" xfId="0" applyNumberFormat="1" applyFont="1" applyFill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201" fontId="11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distributed" textRotation="255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Alignment="1">
      <alignment vertical="center"/>
    </xf>
    <xf numFmtId="217" fontId="0" fillId="0" borderId="0" xfId="0" applyNumberFormat="1" applyFont="1" applyFill="1" applyAlignment="1">
      <alignment vertical="center"/>
    </xf>
    <xf numFmtId="217" fontId="0" fillId="0" borderId="0" xfId="0" applyNumberFormat="1" applyFont="1" applyFill="1" applyAlignment="1" quotePrefix="1">
      <alignment horizontal="right"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217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24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 applyProtection="1">
      <alignment horizontal="center" vertical="center"/>
      <protection/>
    </xf>
    <xf numFmtId="217" fontId="0" fillId="0" borderId="26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vertical="top"/>
      <protection/>
    </xf>
    <xf numFmtId="38" fontId="0" fillId="0" borderId="0" xfId="0" applyNumberFormat="1" applyFont="1" applyFill="1" applyAlignment="1" applyProtection="1">
      <alignment vertical="top"/>
      <protection/>
    </xf>
    <xf numFmtId="38" fontId="0" fillId="0" borderId="0" xfId="0" applyNumberFormat="1" applyFont="1" applyFill="1" applyBorder="1" applyAlignment="1" applyProtection="1">
      <alignment horizontal="right" vertical="top"/>
      <protection/>
    </xf>
    <xf numFmtId="217" fontId="0" fillId="0" borderId="0" xfId="0" applyNumberFormat="1" applyFont="1" applyFill="1" applyBorder="1" applyAlignment="1" applyProtection="1">
      <alignment horizontal="right" vertical="top"/>
      <protection/>
    </xf>
    <xf numFmtId="38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19" xfId="0" applyNumberFormat="1" applyFont="1" applyFill="1" applyBorder="1" applyAlignment="1" applyProtection="1">
      <alignment vertical="center"/>
      <protection/>
    </xf>
    <xf numFmtId="38" fontId="0" fillId="0" borderId="19" xfId="0" applyNumberFormat="1" applyFont="1" applyFill="1" applyBorder="1" applyAlignment="1" applyProtection="1">
      <alignment horizontal="center" vertical="center"/>
      <protection/>
    </xf>
    <xf numFmtId="217" fontId="0" fillId="0" borderId="19" xfId="0" applyNumberFormat="1" applyFont="1" applyFill="1" applyBorder="1" applyAlignment="1" applyProtection="1">
      <alignment horizontal="center" vertical="center"/>
      <protection/>
    </xf>
    <xf numFmtId="217" fontId="0" fillId="0" borderId="19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21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vertical="center"/>
      <protection/>
    </xf>
    <xf numFmtId="203" fontId="11" fillId="0" borderId="0" xfId="0" applyNumberFormat="1" applyFont="1" applyFill="1" applyBorder="1" applyAlignment="1" applyProtection="1">
      <alignment vertical="center"/>
      <protection/>
    </xf>
    <xf numFmtId="38" fontId="11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27" xfId="0" applyNumberFormat="1" applyFont="1" applyFill="1" applyBorder="1" applyAlignment="1">
      <alignment horizontal="center" vertical="center"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>
      <alignment vertical="center"/>
    </xf>
    <xf numFmtId="217" fontId="0" fillId="0" borderId="0" xfId="0" applyNumberFormat="1" applyFont="1" applyFill="1" applyAlignment="1" applyProtection="1">
      <alignment horizontal="right" vertical="center"/>
      <protection/>
    </xf>
    <xf numFmtId="217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vertical="center"/>
      <protection/>
    </xf>
    <xf numFmtId="217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28" xfId="0" applyNumberFormat="1" applyFont="1" applyFill="1" applyBorder="1" applyAlignment="1" applyProtection="1">
      <alignment horizontal="center" vertical="top"/>
      <protection/>
    </xf>
    <xf numFmtId="38" fontId="13" fillId="0" borderId="0" xfId="0" applyNumberFormat="1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1" fillId="0" borderId="10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vertical="center" shrinkToFit="1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206" fontId="0" fillId="0" borderId="0" xfId="0" applyNumberFormat="1" applyFont="1" applyFill="1" applyAlignment="1">
      <alignment vertical="center"/>
    </xf>
    <xf numFmtId="206" fontId="13" fillId="0" borderId="0" xfId="0" applyNumberFormat="1" applyFont="1" applyFill="1" applyAlignment="1">
      <alignment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05" fontId="0" fillId="0" borderId="10" xfId="0" applyNumberFormat="1" applyFill="1" applyBorder="1" applyAlignment="1" applyProtection="1" quotePrefix="1">
      <alignment horizontal="center" vertical="center"/>
      <protection/>
    </xf>
    <xf numFmtId="205" fontId="0" fillId="0" borderId="11" xfId="0" applyNumberForma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203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17" fontId="11" fillId="0" borderId="0" xfId="0" applyNumberFormat="1" applyFont="1" applyFill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Border="1" applyAlignment="1">
      <alignment horizontal="right"/>
    </xf>
    <xf numFmtId="38" fontId="0" fillId="0" borderId="15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Alignment="1">
      <alignment vertical="center"/>
    </xf>
    <xf numFmtId="21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18" xfId="0" applyNumberFormat="1" applyFont="1" applyFill="1" applyBorder="1" applyAlignment="1" applyProtection="1">
      <alignment horizontal="right"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 horizontal="right"/>
      <protection/>
    </xf>
    <xf numFmtId="37" fontId="11" fillId="0" borderId="31" xfId="0" applyNumberFormat="1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11" fillId="0" borderId="12" xfId="0" applyNumberFormat="1" applyFont="1" applyFill="1" applyBorder="1" applyAlignment="1" applyProtection="1">
      <alignment horizontal="right" vertical="center"/>
      <protection/>
    </xf>
    <xf numFmtId="37" fontId="11" fillId="0" borderId="31" xfId="0" applyNumberFormat="1" applyFont="1" applyFill="1" applyBorder="1" applyAlignment="1" applyProtection="1">
      <alignment horizontal="right" vertical="center"/>
      <protection/>
    </xf>
    <xf numFmtId="204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33" xfId="0" applyNumberFormat="1" applyFont="1" applyFill="1" applyBorder="1" applyAlignment="1" applyProtection="1">
      <alignment/>
      <protection/>
    </xf>
    <xf numFmtId="38" fontId="11" fillId="0" borderId="31" xfId="49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6" fillId="0" borderId="22" xfId="0" applyFont="1" applyFill="1" applyBorder="1" applyAlignment="1" applyProtection="1">
      <alignment horizontal="center" vertical="center" wrapText="1" shrinkToFit="1"/>
      <protection/>
    </xf>
    <xf numFmtId="0" fontId="8" fillId="0" borderId="21" xfId="0" applyFont="1" applyFill="1" applyBorder="1" applyAlignment="1" applyProtection="1">
      <alignment horizontal="center" vertical="center" wrapText="1" shrinkToFit="1"/>
      <protection/>
    </xf>
    <xf numFmtId="0" fontId="8" fillId="0" borderId="23" xfId="0" applyFont="1" applyFill="1" applyBorder="1" applyAlignment="1" applyProtection="1">
      <alignment horizontal="center" vertical="center" wrapText="1" shrinkToFi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distributed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distributed" textRotation="255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 applyProtection="1">
      <alignment horizontal="left" vertical="center"/>
      <protection/>
    </xf>
    <xf numFmtId="38" fontId="15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38" fontId="0" fillId="0" borderId="36" xfId="0" applyNumberFormat="1" applyFont="1" applyFill="1" applyBorder="1" applyAlignment="1" applyProtection="1">
      <alignment horizontal="center" vertical="center"/>
      <protection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37" xfId="0" applyNumberFormat="1" applyFont="1" applyFill="1" applyBorder="1" applyAlignment="1">
      <alignment horizontal="center" vertical="center"/>
    </xf>
    <xf numFmtId="38" fontId="0" fillId="0" borderId="34" xfId="0" applyNumberFormat="1" applyFont="1" applyFill="1" applyBorder="1" applyAlignment="1" applyProtection="1">
      <alignment horizontal="center" vertical="center"/>
      <protection/>
    </xf>
    <xf numFmtId="38" fontId="0" fillId="0" borderId="16" xfId="0" applyNumberFormat="1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38" fontId="0" fillId="0" borderId="36" xfId="49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8" fontId="0" fillId="0" borderId="34" xfId="49" applyFont="1" applyFill="1" applyBorder="1" applyAlignment="1" applyProtection="1">
      <alignment horizontal="center" vertical="center" wrapText="1"/>
      <protection/>
    </xf>
    <xf numFmtId="38" fontId="0" fillId="0" borderId="12" xfId="49" applyFont="1" applyFill="1" applyBorder="1" applyAlignment="1" applyProtection="1">
      <alignment horizontal="center" vertical="center" wrapText="1"/>
      <protection/>
    </xf>
    <xf numFmtId="38" fontId="0" fillId="0" borderId="13" xfId="49" applyFont="1" applyFill="1" applyBorder="1" applyAlignment="1" applyProtection="1">
      <alignment horizontal="center" vertical="center" wrapText="1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38" fontId="0" fillId="0" borderId="23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distributed" vertical="center" wrapText="1"/>
      <protection/>
    </xf>
    <xf numFmtId="38" fontId="0" fillId="0" borderId="22" xfId="49" applyFont="1" applyFill="1" applyBorder="1" applyAlignment="1" applyProtection="1">
      <alignment horizontal="center" vertical="center" wrapText="1"/>
      <protection/>
    </xf>
    <xf numFmtId="38" fontId="0" fillId="0" borderId="23" xfId="49" applyFont="1" applyFill="1" applyBorder="1" applyAlignment="1" applyProtection="1">
      <alignment horizontal="center" vertical="center" wrapText="1"/>
      <protection/>
    </xf>
    <xf numFmtId="38" fontId="0" fillId="0" borderId="33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border>
        <left style="thin"/>
        <right>
          <color indexed="63"/>
        </right>
        <top style="thin"/>
        <bottom style="thin"/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9525</xdr:rowOff>
    </xdr:from>
    <xdr:to>
      <xdr:col>5</xdr:col>
      <xdr:colOff>1247775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7150" y="981075"/>
          <a:ext cx="24288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161925</xdr:rowOff>
    </xdr:from>
    <xdr:to>
      <xdr:col>4</xdr:col>
      <xdr:colOff>161925</xdr:colOff>
      <xdr:row>29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57275" y="7077075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32</xdr:row>
      <xdr:rowOff>152400</xdr:rowOff>
    </xdr:from>
    <xdr:to>
      <xdr:col>4</xdr:col>
      <xdr:colOff>133350</xdr:colOff>
      <xdr:row>37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028700" y="8134350"/>
          <a:ext cx="952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19050</xdr:rowOff>
    </xdr:from>
    <xdr:to>
      <xdr:col>3</xdr:col>
      <xdr:colOff>152400</xdr:colOff>
      <xdr:row>13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838200" y="2724150"/>
          <a:ext cx="571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76200</xdr:rowOff>
    </xdr:from>
    <xdr:to>
      <xdr:col>3</xdr:col>
      <xdr:colOff>161925</xdr:colOff>
      <xdr:row>16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09625" y="3524250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1285875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1533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78" zoomScaleNormal="78" zoomScalePageLayoutView="0" workbookViewId="0" topLeftCell="L1">
      <selection activeCell="S1" sqref="S1"/>
    </sheetView>
  </sheetViews>
  <sheetFormatPr defaultColWidth="10.59765625" defaultRowHeight="15"/>
  <cols>
    <col min="1" max="1" width="19.3984375" style="4" customWidth="1"/>
    <col min="2" max="2" width="11.19921875" style="4" customWidth="1"/>
    <col min="3" max="13" width="10.09765625" style="4" customWidth="1"/>
    <col min="14" max="14" width="11.59765625" style="4" bestFit="1" customWidth="1"/>
    <col min="15" max="20" width="10.09765625" style="4" customWidth="1"/>
    <col min="21" max="21" width="0.8984375" style="4" customWidth="1"/>
    <col min="22" max="16384" width="10.59765625" style="4" customWidth="1"/>
  </cols>
  <sheetData>
    <row r="1" spans="1:21" s="54" customFormat="1" ht="19.5" customHeight="1">
      <c r="A1" s="1" t="s">
        <v>0</v>
      </c>
      <c r="C1" s="55"/>
      <c r="U1" s="3" t="s">
        <v>1</v>
      </c>
    </row>
    <row r="2" spans="1:21" s="56" customFormat="1" ht="24.75" customHeight="1">
      <c r="A2" s="280" t="s">
        <v>159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</row>
    <row r="3" spans="1:21" s="56" customFormat="1" ht="19.5" customHeight="1">
      <c r="A3" s="281" t="s">
        <v>160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1:21" s="56" customFormat="1" ht="18" customHeight="1" thickBo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9" t="s">
        <v>2</v>
      </c>
    </row>
    <row r="5" spans="1:21" s="56" customFormat="1" ht="15" customHeight="1">
      <c r="A5" s="282" t="s">
        <v>3</v>
      </c>
      <c r="B5" s="291" t="s">
        <v>217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6" customFormat="1" ht="15" customHeight="1">
      <c r="A6" s="283"/>
      <c r="B6" s="292"/>
      <c r="C6" s="285" t="s">
        <v>218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4"/>
      <c r="T6" s="288" t="s">
        <v>4</v>
      </c>
      <c r="U6" s="57"/>
    </row>
    <row r="7" spans="1:21" s="56" customFormat="1" ht="15" customHeight="1">
      <c r="A7" s="283"/>
      <c r="B7" s="292"/>
      <c r="C7" s="286"/>
      <c r="D7" s="278" t="s">
        <v>13</v>
      </c>
      <c r="E7" s="275" t="s">
        <v>5</v>
      </c>
      <c r="F7" s="275" t="s">
        <v>6</v>
      </c>
      <c r="G7" s="285" t="s">
        <v>219</v>
      </c>
      <c r="H7" s="66"/>
      <c r="I7" s="66"/>
      <c r="J7" s="66"/>
      <c r="K7" s="67"/>
      <c r="L7" s="299" t="s">
        <v>7</v>
      </c>
      <c r="M7" s="68"/>
      <c r="N7" s="294" t="s">
        <v>347</v>
      </c>
      <c r="O7" s="275" t="s">
        <v>8</v>
      </c>
      <c r="P7" s="68"/>
      <c r="Q7" s="275" t="s">
        <v>9</v>
      </c>
      <c r="R7" s="275" t="s">
        <v>10</v>
      </c>
      <c r="S7" s="275" t="s">
        <v>11</v>
      </c>
      <c r="T7" s="289"/>
      <c r="U7" s="273" t="s">
        <v>12</v>
      </c>
    </row>
    <row r="8" spans="1:21" s="56" customFormat="1" ht="15" customHeight="1">
      <c r="A8" s="283"/>
      <c r="B8" s="292"/>
      <c r="C8" s="286"/>
      <c r="D8" s="297"/>
      <c r="E8" s="276"/>
      <c r="F8" s="276"/>
      <c r="G8" s="289"/>
      <c r="H8" s="278" t="s">
        <v>14</v>
      </c>
      <c r="I8" s="278" t="s">
        <v>15</v>
      </c>
      <c r="J8" s="278" t="s">
        <v>16</v>
      </c>
      <c r="K8" s="278" t="s">
        <v>17</v>
      </c>
      <c r="L8" s="300"/>
      <c r="M8" s="68" t="s">
        <v>18</v>
      </c>
      <c r="N8" s="295"/>
      <c r="O8" s="276"/>
      <c r="P8" s="68" t="s">
        <v>19</v>
      </c>
      <c r="Q8" s="276"/>
      <c r="R8" s="276"/>
      <c r="S8" s="276"/>
      <c r="T8" s="289"/>
      <c r="U8" s="273"/>
    </row>
    <row r="9" spans="1:21" s="56" customFormat="1" ht="15" customHeight="1">
      <c r="A9" s="284"/>
      <c r="B9" s="293"/>
      <c r="C9" s="287"/>
      <c r="D9" s="298"/>
      <c r="E9" s="277"/>
      <c r="F9" s="277"/>
      <c r="G9" s="290"/>
      <c r="H9" s="279"/>
      <c r="I9" s="279"/>
      <c r="J9" s="279"/>
      <c r="K9" s="279"/>
      <c r="L9" s="301"/>
      <c r="M9" s="67"/>
      <c r="N9" s="296"/>
      <c r="O9" s="277"/>
      <c r="P9" s="67"/>
      <c r="Q9" s="277"/>
      <c r="R9" s="277"/>
      <c r="S9" s="277"/>
      <c r="T9" s="290"/>
      <c r="U9" s="274"/>
    </row>
    <row r="10" spans="1:21" s="56" customFormat="1" ht="15" customHeight="1">
      <c r="A10" s="219" t="s">
        <v>346</v>
      </c>
      <c r="B10" s="70">
        <v>10000</v>
      </c>
      <c r="C10" s="70">
        <v>9997.7</v>
      </c>
      <c r="D10" s="70">
        <v>142.5</v>
      </c>
      <c r="E10" s="70">
        <v>131</v>
      </c>
      <c r="F10" s="70">
        <v>612.1</v>
      </c>
      <c r="G10" s="70">
        <v>4278.7</v>
      </c>
      <c r="H10" s="70">
        <v>2321.5</v>
      </c>
      <c r="I10" s="70">
        <v>1708.8</v>
      </c>
      <c r="J10" s="70">
        <v>233.8</v>
      </c>
      <c r="K10" s="70">
        <v>14.6</v>
      </c>
      <c r="L10" s="70">
        <v>467.8</v>
      </c>
      <c r="M10" s="70">
        <v>774.3</v>
      </c>
      <c r="N10" s="70">
        <v>282.7</v>
      </c>
      <c r="O10" s="70">
        <v>123.7</v>
      </c>
      <c r="P10" s="70">
        <v>1506.4</v>
      </c>
      <c r="Q10" s="70">
        <v>145.6</v>
      </c>
      <c r="R10" s="70">
        <v>1063</v>
      </c>
      <c r="S10" s="70">
        <v>469.9</v>
      </c>
      <c r="T10" s="70">
        <v>2.3</v>
      </c>
      <c r="U10" s="70" t="s">
        <v>12</v>
      </c>
    </row>
    <row r="11" spans="1:21" s="56" customFormat="1" ht="15" customHeight="1">
      <c r="A11" s="71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72"/>
      <c r="N11" s="72"/>
      <c r="O11" s="72"/>
      <c r="P11" s="72"/>
      <c r="Q11" s="72"/>
      <c r="R11" s="72"/>
      <c r="S11" s="72"/>
      <c r="T11" s="72"/>
      <c r="U11" s="72"/>
    </row>
    <row r="12" spans="1:21" s="56" customFormat="1" ht="15" customHeight="1">
      <c r="A12" s="223" t="s">
        <v>371</v>
      </c>
      <c r="B12" s="74">
        <v>95.7</v>
      </c>
      <c r="C12" s="74">
        <v>95.7</v>
      </c>
      <c r="D12" s="74">
        <v>102.7</v>
      </c>
      <c r="E12" s="74">
        <v>97.8</v>
      </c>
      <c r="F12" s="74">
        <v>93.9</v>
      </c>
      <c r="G12" s="74">
        <v>94.6</v>
      </c>
      <c r="H12" s="74">
        <v>96.2</v>
      </c>
      <c r="I12" s="74">
        <v>93.1</v>
      </c>
      <c r="J12" s="74">
        <v>90.7</v>
      </c>
      <c r="K12" s="74">
        <v>71.4</v>
      </c>
      <c r="L12" s="74">
        <v>95.8</v>
      </c>
      <c r="M12" s="74">
        <v>103.2</v>
      </c>
      <c r="N12" s="74">
        <v>95.6</v>
      </c>
      <c r="O12" s="74">
        <v>100</v>
      </c>
      <c r="P12" s="74">
        <v>94</v>
      </c>
      <c r="Q12" s="74">
        <v>95.8</v>
      </c>
      <c r="R12" s="74">
        <v>98</v>
      </c>
      <c r="S12" s="74">
        <v>92.4</v>
      </c>
      <c r="T12" s="74">
        <v>81.3</v>
      </c>
      <c r="U12" s="74" t="s">
        <v>12</v>
      </c>
    </row>
    <row r="13" spans="1:21" s="56" customFormat="1" ht="15" customHeight="1">
      <c r="A13" s="73">
        <v>14</v>
      </c>
      <c r="B13" s="74">
        <v>97</v>
      </c>
      <c r="C13" s="74">
        <v>97</v>
      </c>
      <c r="D13" s="74">
        <v>97.9</v>
      </c>
      <c r="E13" s="74">
        <v>99</v>
      </c>
      <c r="F13" s="74">
        <v>95.3</v>
      </c>
      <c r="G13" s="74">
        <v>108.3</v>
      </c>
      <c r="H13" s="74">
        <v>93.4</v>
      </c>
      <c r="I13" s="74">
        <v>130</v>
      </c>
      <c r="J13" s="74">
        <v>101</v>
      </c>
      <c r="K13" s="74">
        <v>61.3</v>
      </c>
      <c r="L13" s="74">
        <v>82.6</v>
      </c>
      <c r="M13" s="74">
        <v>85.6</v>
      </c>
      <c r="N13" s="74">
        <v>87</v>
      </c>
      <c r="O13" s="74">
        <v>101</v>
      </c>
      <c r="P13" s="74">
        <v>84</v>
      </c>
      <c r="Q13" s="74">
        <v>93.4</v>
      </c>
      <c r="R13" s="74">
        <v>91.5</v>
      </c>
      <c r="S13" s="74">
        <v>89.5</v>
      </c>
      <c r="T13" s="74">
        <v>52.7</v>
      </c>
      <c r="U13" s="74" t="s">
        <v>12</v>
      </c>
    </row>
    <row r="14" spans="1:21" s="56" customFormat="1" ht="15" customHeight="1">
      <c r="A14" s="73">
        <v>15</v>
      </c>
      <c r="B14" s="74">
        <v>108.1</v>
      </c>
      <c r="C14" s="74">
        <v>108.1</v>
      </c>
      <c r="D14" s="74">
        <v>87.3</v>
      </c>
      <c r="E14" s="74">
        <v>114.7</v>
      </c>
      <c r="F14" s="74">
        <v>95.6</v>
      </c>
      <c r="G14" s="74">
        <v>135.3</v>
      </c>
      <c r="H14" s="74">
        <v>103.9</v>
      </c>
      <c r="I14" s="74">
        <v>179.7</v>
      </c>
      <c r="J14" s="74">
        <v>126.8</v>
      </c>
      <c r="K14" s="74">
        <v>73.3</v>
      </c>
      <c r="L14" s="74">
        <v>80.7</v>
      </c>
      <c r="M14" s="74">
        <v>92.4</v>
      </c>
      <c r="N14" s="74">
        <v>91</v>
      </c>
      <c r="O14" s="74">
        <v>98.5</v>
      </c>
      <c r="P14" s="74">
        <v>79.7</v>
      </c>
      <c r="Q14" s="74">
        <v>87.4</v>
      </c>
      <c r="R14" s="74">
        <v>88.6</v>
      </c>
      <c r="S14" s="74">
        <v>89.2</v>
      </c>
      <c r="T14" s="74">
        <v>29</v>
      </c>
      <c r="U14" s="74" t="s">
        <v>12</v>
      </c>
    </row>
    <row r="15" spans="1:21" s="56" customFormat="1" ht="15" customHeight="1">
      <c r="A15" s="73">
        <v>16</v>
      </c>
      <c r="B15" s="74">
        <v>113.6</v>
      </c>
      <c r="C15" s="74">
        <v>113.7</v>
      </c>
      <c r="D15" s="74">
        <v>90.3</v>
      </c>
      <c r="E15" s="74">
        <v>114.4</v>
      </c>
      <c r="F15" s="74">
        <v>98.6</v>
      </c>
      <c r="G15" s="74">
        <v>150.4</v>
      </c>
      <c r="H15" s="74">
        <v>109.2</v>
      </c>
      <c r="I15" s="74">
        <v>202.4</v>
      </c>
      <c r="J15" s="74">
        <v>183.5</v>
      </c>
      <c r="K15" s="74">
        <v>77.1</v>
      </c>
      <c r="L15" s="74">
        <v>75.6</v>
      </c>
      <c r="M15" s="74">
        <v>74.3</v>
      </c>
      <c r="N15" s="74">
        <v>88.7</v>
      </c>
      <c r="O15" s="74">
        <v>100.5</v>
      </c>
      <c r="P15" s="74">
        <v>78.7</v>
      </c>
      <c r="Q15" s="74">
        <v>87.5</v>
      </c>
      <c r="R15" s="74">
        <v>93.4</v>
      </c>
      <c r="S15" s="74">
        <v>93</v>
      </c>
      <c r="T15" s="74">
        <v>24.3</v>
      </c>
      <c r="U15" s="74" t="s">
        <v>12</v>
      </c>
    </row>
    <row r="16" spans="1:21" ht="15" customHeight="1">
      <c r="A16" s="222" t="s">
        <v>185</v>
      </c>
      <c r="B16" s="115">
        <v>117.7</v>
      </c>
      <c r="C16" s="115">
        <v>117.7</v>
      </c>
      <c r="D16" s="115">
        <v>94.7</v>
      </c>
      <c r="E16" s="115">
        <v>112.3</v>
      </c>
      <c r="F16" s="115">
        <v>110.4</v>
      </c>
      <c r="G16" s="115">
        <v>161</v>
      </c>
      <c r="H16" s="115">
        <v>117.3</v>
      </c>
      <c r="I16" s="115">
        <v>214.9</v>
      </c>
      <c r="J16" s="115">
        <v>205.9</v>
      </c>
      <c r="K16" s="115">
        <v>78.5</v>
      </c>
      <c r="L16" s="115">
        <v>75.3</v>
      </c>
      <c r="M16" s="115">
        <v>88.2</v>
      </c>
      <c r="N16" s="115">
        <v>89.4</v>
      </c>
      <c r="O16" s="115">
        <v>97.4</v>
      </c>
      <c r="P16" s="115">
        <v>72.3</v>
      </c>
      <c r="Q16" s="115">
        <v>86.8</v>
      </c>
      <c r="R16" s="115">
        <v>82.7</v>
      </c>
      <c r="S16" s="115">
        <v>89.7</v>
      </c>
      <c r="T16" s="115">
        <v>17</v>
      </c>
      <c r="U16" s="10"/>
    </row>
    <row r="17" spans="1:21" ht="15" customHeight="1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8"/>
      <c r="O17" s="8"/>
      <c r="P17" s="8"/>
      <c r="Q17" s="8"/>
      <c r="R17" s="8"/>
      <c r="S17" s="8"/>
      <c r="T17" s="8"/>
      <c r="U17" s="8"/>
    </row>
    <row r="18" spans="1:21" ht="15" customHeight="1">
      <c r="A18" s="111" t="s">
        <v>197</v>
      </c>
      <c r="B18" s="2">
        <v>115.3</v>
      </c>
      <c r="C18" s="2">
        <v>115.3</v>
      </c>
      <c r="D18" s="2">
        <v>90.8</v>
      </c>
      <c r="E18" s="2">
        <v>121.6</v>
      </c>
      <c r="F18" s="2">
        <v>110.9</v>
      </c>
      <c r="G18" s="2">
        <v>138.8</v>
      </c>
      <c r="H18" s="2">
        <v>104.4</v>
      </c>
      <c r="I18" s="2">
        <v>191.5</v>
      </c>
      <c r="J18" s="2">
        <v>99.4</v>
      </c>
      <c r="K18" s="2">
        <v>134.3</v>
      </c>
      <c r="L18" s="2">
        <v>82.5</v>
      </c>
      <c r="M18" s="2">
        <v>118.2</v>
      </c>
      <c r="N18" s="2">
        <v>90.5</v>
      </c>
      <c r="O18" s="2">
        <v>99.6</v>
      </c>
      <c r="P18" s="2">
        <v>82</v>
      </c>
      <c r="Q18" s="2">
        <v>90.7</v>
      </c>
      <c r="R18" s="2">
        <v>90.9</v>
      </c>
      <c r="S18" s="2">
        <v>100.7</v>
      </c>
      <c r="T18" s="2">
        <v>38</v>
      </c>
      <c r="U18" s="2" t="s">
        <v>12</v>
      </c>
    </row>
    <row r="19" spans="1:21" ht="15" customHeight="1">
      <c r="A19" s="224" t="s">
        <v>372</v>
      </c>
      <c r="B19" s="2">
        <v>106.4</v>
      </c>
      <c r="C19" s="2">
        <v>106.5</v>
      </c>
      <c r="D19" s="2">
        <v>83.2</v>
      </c>
      <c r="E19" s="2">
        <v>111</v>
      </c>
      <c r="F19" s="2">
        <v>95.4</v>
      </c>
      <c r="G19" s="2">
        <v>120.5</v>
      </c>
      <c r="H19" s="2">
        <v>94.8</v>
      </c>
      <c r="I19" s="2">
        <v>160.5</v>
      </c>
      <c r="J19" s="2">
        <v>122.9</v>
      </c>
      <c r="K19" s="2">
        <v>60</v>
      </c>
      <c r="L19" s="2">
        <v>80.6</v>
      </c>
      <c r="M19" s="2">
        <v>128.2</v>
      </c>
      <c r="N19" s="2">
        <v>94</v>
      </c>
      <c r="O19" s="2">
        <v>98.4</v>
      </c>
      <c r="P19" s="2">
        <v>81</v>
      </c>
      <c r="Q19" s="2">
        <v>89.1</v>
      </c>
      <c r="R19" s="2">
        <v>87.3</v>
      </c>
      <c r="S19" s="2">
        <v>93.3</v>
      </c>
      <c r="T19" s="2">
        <v>17</v>
      </c>
      <c r="U19" s="2" t="s">
        <v>12</v>
      </c>
    </row>
    <row r="20" spans="1:21" ht="15" customHeight="1">
      <c r="A20" s="224" t="s">
        <v>373</v>
      </c>
      <c r="B20" s="2">
        <v>108.9</v>
      </c>
      <c r="C20" s="2">
        <v>109</v>
      </c>
      <c r="D20" s="2">
        <v>85.1</v>
      </c>
      <c r="E20" s="2">
        <v>101.2</v>
      </c>
      <c r="F20" s="2">
        <v>106.9</v>
      </c>
      <c r="G20" s="2">
        <v>135</v>
      </c>
      <c r="H20" s="2">
        <v>98.5</v>
      </c>
      <c r="I20" s="2">
        <v>185</v>
      </c>
      <c r="J20" s="2">
        <v>117.2</v>
      </c>
      <c r="K20" s="2">
        <v>63.7</v>
      </c>
      <c r="L20" s="2">
        <v>80.2</v>
      </c>
      <c r="M20" s="2">
        <v>88.9</v>
      </c>
      <c r="N20" s="2">
        <v>94.2</v>
      </c>
      <c r="O20" s="2">
        <v>95.2</v>
      </c>
      <c r="P20" s="2">
        <v>79.4</v>
      </c>
      <c r="Q20" s="2">
        <v>89.6</v>
      </c>
      <c r="R20" s="2">
        <v>92.3</v>
      </c>
      <c r="S20" s="2">
        <v>91.9</v>
      </c>
      <c r="T20" s="2">
        <v>33</v>
      </c>
      <c r="U20" s="2" t="s">
        <v>12</v>
      </c>
    </row>
    <row r="21" spans="1:21" ht="15" customHeight="1">
      <c r="A21" s="224" t="s">
        <v>374</v>
      </c>
      <c r="B21" s="2">
        <v>108.2</v>
      </c>
      <c r="C21" s="2">
        <v>108.2</v>
      </c>
      <c r="D21" s="2">
        <v>89.1</v>
      </c>
      <c r="E21" s="2">
        <v>122.1</v>
      </c>
      <c r="F21" s="2">
        <v>96.4</v>
      </c>
      <c r="G21" s="2">
        <v>136.5</v>
      </c>
      <c r="H21" s="2">
        <v>100.5</v>
      </c>
      <c r="I21" s="2">
        <v>191.9</v>
      </c>
      <c r="J21" s="2">
        <v>118.3</v>
      </c>
      <c r="K21" s="2">
        <v>64.4</v>
      </c>
      <c r="L21" s="2">
        <v>78.1</v>
      </c>
      <c r="M21" s="2">
        <v>83.5</v>
      </c>
      <c r="N21" s="2">
        <v>94.4</v>
      </c>
      <c r="O21" s="2">
        <v>98.4</v>
      </c>
      <c r="P21" s="2">
        <v>79.8</v>
      </c>
      <c r="Q21" s="2">
        <v>87.9</v>
      </c>
      <c r="R21" s="2">
        <v>94.6</v>
      </c>
      <c r="S21" s="2">
        <v>88.7</v>
      </c>
      <c r="T21" s="2">
        <v>52.5</v>
      </c>
      <c r="U21" s="2" t="s">
        <v>12</v>
      </c>
    </row>
    <row r="22" spans="1:21" ht="15" customHeight="1">
      <c r="A22" s="224" t="s">
        <v>375</v>
      </c>
      <c r="B22" s="2">
        <v>108.3</v>
      </c>
      <c r="C22" s="2">
        <v>108.4</v>
      </c>
      <c r="D22" s="2">
        <v>90.2</v>
      </c>
      <c r="E22" s="2">
        <v>116.8</v>
      </c>
      <c r="F22" s="2">
        <v>93.3</v>
      </c>
      <c r="G22" s="2">
        <v>134.2</v>
      </c>
      <c r="H22" s="2">
        <v>98</v>
      </c>
      <c r="I22" s="2">
        <v>183.9</v>
      </c>
      <c r="J22" s="2">
        <v>120.4</v>
      </c>
      <c r="K22" s="2">
        <v>59.9</v>
      </c>
      <c r="L22" s="2">
        <v>82.9</v>
      </c>
      <c r="M22" s="2">
        <v>99</v>
      </c>
      <c r="N22" s="2">
        <v>93.3</v>
      </c>
      <c r="O22" s="2">
        <v>96.3</v>
      </c>
      <c r="P22" s="2">
        <v>79.5</v>
      </c>
      <c r="Q22" s="2">
        <v>89.1</v>
      </c>
      <c r="R22" s="2">
        <v>92.4</v>
      </c>
      <c r="S22" s="2">
        <v>86.8</v>
      </c>
      <c r="T22" s="2">
        <v>27.8</v>
      </c>
      <c r="U22" s="2" t="s">
        <v>12</v>
      </c>
    </row>
    <row r="23" spans="1:21" ht="15" customHeight="1">
      <c r="A23" s="224" t="s">
        <v>376</v>
      </c>
      <c r="B23" s="2">
        <v>112.2</v>
      </c>
      <c r="C23" s="2">
        <v>112.3</v>
      </c>
      <c r="D23" s="2">
        <v>85.3</v>
      </c>
      <c r="E23" s="2">
        <v>112.8</v>
      </c>
      <c r="F23" s="2">
        <v>93.6</v>
      </c>
      <c r="G23" s="2">
        <v>139.2</v>
      </c>
      <c r="H23" s="2">
        <v>108.1</v>
      </c>
      <c r="I23" s="2">
        <v>191.2</v>
      </c>
      <c r="J23" s="2">
        <v>128.5</v>
      </c>
      <c r="K23" s="2">
        <v>62.6</v>
      </c>
      <c r="L23" s="2">
        <v>79.6</v>
      </c>
      <c r="M23" s="2">
        <v>138.6</v>
      </c>
      <c r="N23" s="2">
        <v>90.9</v>
      </c>
      <c r="O23" s="2">
        <v>96.6</v>
      </c>
      <c r="P23" s="2">
        <v>79.5</v>
      </c>
      <c r="Q23" s="2">
        <v>89.1</v>
      </c>
      <c r="R23" s="2">
        <v>89.3</v>
      </c>
      <c r="S23" s="2">
        <v>86.1</v>
      </c>
      <c r="T23" s="2">
        <v>25.7</v>
      </c>
      <c r="U23" s="2" t="s">
        <v>12</v>
      </c>
    </row>
    <row r="24" spans="1:21" ht="15" customHeight="1">
      <c r="A24" s="224" t="s">
        <v>377</v>
      </c>
      <c r="B24" s="2">
        <v>111.2</v>
      </c>
      <c r="C24" s="2">
        <v>111.2</v>
      </c>
      <c r="D24" s="2">
        <v>83.4</v>
      </c>
      <c r="E24" s="2">
        <v>116.9</v>
      </c>
      <c r="F24" s="2">
        <v>94.2</v>
      </c>
      <c r="G24" s="2">
        <v>145.4</v>
      </c>
      <c r="H24" s="2">
        <v>127.9</v>
      </c>
      <c r="I24" s="2">
        <v>173</v>
      </c>
      <c r="J24" s="2">
        <v>148.3</v>
      </c>
      <c r="K24" s="2">
        <v>65.6</v>
      </c>
      <c r="L24" s="2">
        <v>80.1</v>
      </c>
      <c r="M24" s="2">
        <v>108.2</v>
      </c>
      <c r="N24" s="2">
        <v>91.2</v>
      </c>
      <c r="O24" s="2">
        <v>104.1</v>
      </c>
      <c r="P24" s="2">
        <v>77.6</v>
      </c>
      <c r="Q24" s="2">
        <v>85.8</v>
      </c>
      <c r="R24" s="2">
        <v>81.1</v>
      </c>
      <c r="S24" s="2">
        <v>90.4</v>
      </c>
      <c r="T24" s="2">
        <v>27.6</v>
      </c>
      <c r="U24" s="2" t="s">
        <v>12</v>
      </c>
    </row>
    <row r="25" spans="1:21" ht="15" customHeight="1">
      <c r="A25" s="224" t="s">
        <v>378</v>
      </c>
      <c r="B25" s="2">
        <v>104.3</v>
      </c>
      <c r="C25" s="2">
        <v>104.3</v>
      </c>
      <c r="D25" s="2">
        <v>85.4</v>
      </c>
      <c r="E25" s="2">
        <v>117.6</v>
      </c>
      <c r="F25" s="2">
        <v>88.6</v>
      </c>
      <c r="G25" s="2">
        <v>132</v>
      </c>
      <c r="H25" s="2">
        <v>99.9</v>
      </c>
      <c r="I25" s="2">
        <v>171.8</v>
      </c>
      <c r="J25" s="2">
        <v>143.6</v>
      </c>
      <c r="K25" s="2">
        <v>67</v>
      </c>
      <c r="L25" s="2">
        <v>84.3</v>
      </c>
      <c r="M25" s="2">
        <v>92</v>
      </c>
      <c r="N25" s="2">
        <v>91.7</v>
      </c>
      <c r="O25" s="2">
        <v>87.7</v>
      </c>
      <c r="P25" s="2">
        <v>79.6</v>
      </c>
      <c r="Q25" s="2">
        <v>86</v>
      </c>
      <c r="R25" s="2">
        <v>82.4</v>
      </c>
      <c r="S25" s="2">
        <v>83.3</v>
      </c>
      <c r="T25" s="2">
        <v>30.7</v>
      </c>
      <c r="U25" s="2" t="s">
        <v>12</v>
      </c>
    </row>
    <row r="26" spans="1:21" ht="15" customHeight="1">
      <c r="A26" s="224" t="s">
        <v>379</v>
      </c>
      <c r="B26" s="2">
        <v>109.2</v>
      </c>
      <c r="C26" s="2">
        <v>109.2</v>
      </c>
      <c r="D26" s="2">
        <v>89.2</v>
      </c>
      <c r="E26" s="2">
        <v>119.1</v>
      </c>
      <c r="F26" s="2">
        <v>89.1</v>
      </c>
      <c r="G26" s="2">
        <v>140.4</v>
      </c>
      <c r="H26" s="2">
        <v>105.9</v>
      </c>
      <c r="I26" s="2">
        <v>181.4</v>
      </c>
      <c r="J26" s="2">
        <v>141</v>
      </c>
      <c r="K26" s="2">
        <v>76</v>
      </c>
      <c r="L26" s="2">
        <v>81</v>
      </c>
      <c r="M26" s="2">
        <v>78</v>
      </c>
      <c r="N26" s="2">
        <v>83.8</v>
      </c>
      <c r="O26" s="2">
        <v>101.4</v>
      </c>
      <c r="P26" s="2">
        <v>80.7</v>
      </c>
      <c r="Q26" s="2">
        <v>85.2</v>
      </c>
      <c r="R26" s="2">
        <v>94.2</v>
      </c>
      <c r="S26" s="2">
        <v>84.3</v>
      </c>
      <c r="T26" s="2">
        <v>28.5</v>
      </c>
      <c r="U26" s="2" t="s">
        <v>12</v>
      </c>
    </row>
    <row r="27" spans="1:21" ht="15" customHeight="1">
      <c r="A27" s="224" t="s">
        <v>380</v>
      </c>
      <c r="B27" s="2">
        <v>106</v>
      </c>
      <c r="C27" s="2">
        <v>106</v>
      </c>
      <c r="D27" s="2">
        <v>89</v>
      </c>
      <c r="E27" s="2">
        <v>113.6</v>
      </c>
      <c r="F27" s="2">
        <v>92.6</v>
      </c>
      <c r="G27" s="2">
        <v>139.3</v>
      </c>
      <c r="H27" s="2">
        <v>114.5</v>
      </c>
      <c r="I27" s="2">
        <v>174.2</v>
      </c>
      <c r="J27" s="2">
        <v>117</v>
      </c>
      <c r="K27" s="2">
        <v>79.3</v>
      </c>
      <c r="L27" s="2">
        <v>80.8</v>
      </c>
      <c r="M27" s="2">
        <v>50.4</v>
      </c>
      <c r="N27" s="2">
        <v>93.5</v>
      </c>
      <c r="O27" s="2">
        <v>102.6</v>
      </c>
      <c r="P27" s="2">
        <v>78.8</v>
      </c>
      <c r="Q27" s="2">
        <v>82.4</v>
      </c>
      <c r="R27" s="2">
        <v>87.8</v>
      </c>
      <c r="S27" s="2">
        <v>87.5</v>
      </c>
      <c r="T27" s="2">
        <v>23.6</v>
      </c>
      <c r="U27" s="2" t="s">
        <v>12</v>
      </c>
    </row>
    <row r="28" spans="1:21" ht="15" customHeight="1">
      <c r="A28" s="224" t="s">
        <v>381</v>
      </c>
      <c r="B28" s="2">
        <v>102.8</v>
      </c>
      <c r="C28" s="2">
        <v>102.9</v>
      </c>
      <c r="D28" s="2">
        <v>86.2</v>
      </c>
      <c r="E28" s="2">
        <v>111.7</v>
      </c>
      <c r="F28" s="2">
        <v>88.8</v>
      </c>
      <c r="G28" s="2">
        <v>131</v>
      </c>
      <c r="H28" s="2">
        <v>98.9</v>
      </c>
      <c r="I28" s="2">
        <v>174.6</v>
      </c>
      <c r="J28" s="2">
        <v>127.2</v>
      </c>
      <c r="K28" s="2">
        <v>85.3</v>
      </c>
      <c r="L28" s="2">
        <v>79.2</v>
      </c>
      <c r="M28" s="2">
        <v>62.5</v>
      </c>
      <c r="N28" s="2">
        <v>87.2</v>
      </c>
      <c r="O28" s="2">
        <v>99.3</v>
      </c>
      <c r="P28" s="2">
        <v>79.7</v>
      </c>
      <c r="Q28" s="2">
        <v>82.4</v>
      </c>
      <c r="R28" s="2">
        <v>82.9</v>
      </c>
      <c r="S28" s="2">
        <v>86.9</v>
      </c>
      <c r="T28" s="2">
        <v>24.9</v>
      </c>
      <c r="U28" s="2" t="s">
        <v>12</v>
      </c>
    </row>
    <row r="29" spans="1:21" ht="15" customHeight="1">
      <c r="A29" s="224" t="s">
        <v>382</v>
      </c>
      <c r="B29" s="2">
        <v>104.4</v>
      </c>
      <c r="C29" s="2">
        <v>104.4</v>
      </c>
      <c r="D29" s="2">
        <v>91.3</v>
      </c>
      <c r="E29" s="2">
        <v>113.2</v>
      </c>
      <c r="F29" s="2">
        <v>101.2</v>
      </c>
      <c r="G29" s="2">
        <v>131.3</v>
      </c>
      <c r="H29" s="2">
        <v>97</v>
      </c>
      <c r="I29" s="2">
        <v>178</v>
      </c>
      <c r="J29" s="2">
        <v>138.1</v>
      </c>
      <c r="K29" s="2">
        <v>87.7</v>
      </c>
      <c r="L29" s="2">
        <v>80.1</v>
      </c>
      <c r="M29" s="2">
        <v>81</v>
      </c>
      <c r="N29" s="2">
        <v>87.9</v>
      </c>
      <c r="O29" s="2">
        <v>100.8</v>
      </c>
      <c r="P29" s="2">
        <v>78.6</v>
      </c>
      <c r="Q29" s="2">
        <v>91.5</v>
      </c>
      <c r="R29" s="2">
        <v>89.1</v>
      </c>
      <c r="S29" s="2">
        <v>90.3</v>
      </c>
      <c r="T29" s="2">
        <v>20.9</v>
      </c>
      <c r="U29" s="2" t="s">
        <v>12</v>
      </c>
    </row>
    <row r="30" spans="1:21" ht="15" customHeight="1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 customHeight="1">
      <c r="A31" s="110" t="s">
        <v>195</v>
      </c>
      <c r="B31" s="2">
        <v>108.5</v>
      </c>
      <c r="C31" s="2">
        <v>108.6</v>
      </c>
      <c r="D31" s="2">
        <v>90.1</v>
      </c>
      <c r="E31" s="2">
        <v>104.4</v>
      </c>
      <c r="F31" s="2">
        <v>97.4</v>
      </c>
      <c r="G31" s="2">
        <v>138.3</v>
      </c>
      <c r="H31" s="2">
        <v>106.8</v>
      </c>
      <c r="I31" s="2">
        <v>177.4</v>
      </c>
      <c r="J31" s="2">
        <v>188.8</v>
      </c>
      <c r="K31" s="2">
        <v>112.8</v>
      </c>
      <c r="L31" s="2">
        <v>82</v>
      </c>
      <c r="M31" s="2">
        <v>69.7</v>
      </c>
      <c r="N31" s="2">
        <v>91.6</v>
      </c>
      <c r="O31" s="2">
        <v>99.6</v>
      </c>
      <c r="P31" s="2">
        <v>79.8</v>
      </c>
      <c r="Q31" s="2">
        <v>85</v>
      </c>
      <c r="R31" s="2">
        <v>91.3</v>
      </c>
      <c r="S31" s="2">
        <v>92.8</v>
      </c>
      <c r="T31" s="2">
        <v>16.7</v>
      </c>
      <c r="U31" s="2" t="s">
        <v>12</v>
      </c>
    </row>
    <row r="32" spans="1:21" ht="15" customHeight="1">
      <c r="A32" s="224" t="s">
        <v>372</v>
      </c>
      <c r="B32" s="2">
        <v>107.6</v>
      </c>
      <c r="C32" s="2">
        <v>107.6</v>
      </c>
      <c r="D32" s="2">
        <v>88.4</v>
      </c>
      <c r="E32" s="2">
        <v>102.1</v>
      </c>
      <c r="F32" s="2">
        <v>101.2</v>
      </c>
      <c r="G32" s="2">
        <v>135.3</v>
      </c>
      <c r="H32" s="2">
        <v>94.1</v>
      </c>
      <c r="I32" s="2">
        <v>179.6</v>
      </c>
      <c r="J32" s="2">
        <v>170.3</v>
      </c>
      <c r="K32" s="2">
        <v>89.9</v>
      </c>
      <c r="L32" s="2">
        <v>71.8</v>
      </c>
      <c r="M32" s="2">
        <v>69</v>
      </c>
      <c r="N32" s="2">
        <v>88.4</v>
      </c>
      <c r="O32" s="2">
        <v>100.2</v>
      </c>
      <c r="P32" s="2">
        <v>80.4</v>
      </c>
      <c r="Q32" s="2">
        <v>88.4</v>
      </c>
      <c r="R32" s="2">
        <v>98.1</v>
      </c>
      <c r="S32" s="2">
        <v>90.9</v>
      </c>
      <c r="T32" s="2">
        <v>15.3</v>
      </c>
      <c r="U32" s="2" t="s">
        <v>12</v>
      </c>
    </row>
    <row r="33" spans="1:21" ht="15" customHeight="1">
      <c r="A33" s="224" t="s">
        <v>373</v>
      </c>
      <c r="B33" s="2">
        <v>110.5</v>
      </c>
      <c r="C33" s="2">
        <v>110.5</v>
      </c>
      <c r="D33" s="2">
        <v>87.1</v>
      </c>
      <c r="E33" s="2">
        <v>109.3</v>
      </c>
      <c r="F33" s="2">
        <v>100.1</v>
      </c>
      <c r="G33" s="2">
        <v>142.5</v>
      </c>
      <c r="H33" s="2">
        <v>111.5</v>
      </c>
      <c r="I33" s="2">
        <v>181.4</v>
      </c>
      <c r="J33" s="2">
        <v>177.4</v>
      </c>
      <c r="K33" s="2">
        <v>72.5</v>
      </c>
      <c r="L33" s="2">
        <v>73.9</v>
      </c>
      <c r="M33" s="2">
        <v>68.4</v>
      </c>
      <c r="N33" s="2">
        <v>91.5</v>
      </c>
      <c r="O33" s="2">
        <v>100.2</v>
      </c>
      <c r="P33" s="2">
        <v>80</v>
      </c>
      <c r="Q33" s="2">
        <v>86.9</v>
      </c>
      <c r="R33" s="2">
        <v>91.2</v>
      </c>
      <c r="S33" s="2">
        <v>93.6</v>
      </c>
      <c r="T33" s="2">
        <v>28.3</v>
      </c>
      <c r="U33" s="2" t="s">
        <v>12</v>
      </c>
    </row>
    <row r="34" spans="1:21" ht="15" customHeight="1">
      <c r="A34" s="224" t="s">
        <v>374</v>
      </c>
      <c r="B34" s="2">
        <v>111.2</v>
      </c>
      <c r="C34" s="2">
        <v>111.3</v>
      </c>
      <c r="D34" s="2">
        <v>93.6</v>
      </c>
      <c r="E34" s="2">
        <v>111.2</v>
      </c>
      <c r="F34" s="2">
        <v>93.3</v>
      </c>
      <c r="G34" s="2">
        <v>147.6</v>
      </c>
      <c r="H34" s="2">
        <v>107.3</v>
      </c>
      <c r="I34" s="2">
        <v>200.2</v>
      </c>
      <c r="J34" s="2">
        <v>189.7</v>
      </c>
      <c r="K34" s="2">
        <v>76</v>
      </c>
      <c r="L34" s="2">
        <v>75.2</v>
      </c>
      <c r="M34" s="2">
        <v>68.1</v>
      </c>
      <c r="N34" s="2">
        <v>95.7</v>
      </c>
      <c r="O34" s="2">
        <v>103</v>
      </c>
      <c r="P34" s="2">
        <v>78.8</v>
      </c>
      <c r="Q34" s="2">
        <v>89.1</v>
      </c>
      <c r="R34" s="2">
        <v>90.1</v>
      </c>
      <c r="S34" s="2">
        <v>92.3</v>
      </c>
      <c r="T34" s="2">
        <v>27.8</v>
      </c>
      <c r="U34" s="2" t="s">
        <v>12</v>
      </c>
    </row>
    <row r="35" spans="1:21" ht="15" customHeight="1">
      <c r="A35" s="224" t="s">
        <v>375</v>
      </c>
      <c r="B35" s="2">
        <v>111.1</v>
      </c>
      <c r="C35" s="2">
        <v>111.2</v>
      </c>
      <c r="D35" s="2">
        <v>81.4</v>
      </c>
      <c r="E35" s="2">
        <v>99.8</v>
      </c>
      <c r="F35" s="2">
        <v>92.6</v>
      </c>
      <c r="G35" s="2">
        <v>151</v>
      </c>
      <c r="H35" s="2">
        <v>108.5</v>
      </c>
      <c r="I35" s="2">
        <v>199.6</v>
      </c>
      <c r="J35" s="2">
        <v>204.8</v>
      </c>
      <c r="K35" s="2">
        <v>61.6</v>
      </c>
      <c r="L35" s="2">
        <v>70.5</v>
      </c>
      <c r="M35" s="2">
        <v>64.1</v>
      </c>
      <c r="N35" s="2">
        <v>90.8</v>
      </c>
      <c r="O35" s="2">
        <v>100.8</v>
      </c>
      <c r="P35" s="2">
        <v>77.8</v>
      </c>
      <c r="Q35" s="2">
        <v>83.2</v>
      </c>
      <c r="R35" s="2">
        <v>87.4</v>
      </c>
      <c r="S35" s="2">
        <v>88.7</v>
      </c>
      <c r="T35" s="2">
        <v>28.9</v>
      </c>
      <c r="U35" s="2" t="s">
        <v>12</v>
      </c>
    </row>
    <row r="36" spans="1:21" ht="15" customHeight="1">
      <c r="A36" s="224" t="s">
        <v>376</v>
      </c>
      <c r="B36" s="2">
        <v>112.8</v>
      </c>
      <c r="C36" s="2">
        <v>112.8</v>
      </c>
      <c r="D36" s="2">
        <v>87</v>
      </c>
      <c r="E36" s="2">
        <v>118.8</v>
      </c>
      <c r="F36" s="2">
        <v>102.5</v>
      </c>
      <c r="G36" s="2">
        <v>149.3</v>
      </c>
      <c r="H36" s="2">
        <v>116.3</v>
      </c>
      <c r="I36" s="2">
        <v>195.9</v>
      </c>
      <c r="J36" s="2">
        <v>204.9</v>
      </c>
      <c r="K36" s="2">
        <v>60.1</v>
      </c>
      <c r="L36" s="2">
        <v>72.3</v>
      </c>
      <c r="M36" s="2">
        <v>78.3</v>
      </c>
      <c r="N36" s="2">
        <v>92.2</v>
      </c>
      <c r="O36" s="2">
        <v>108.7</v>
      </c>
      <c r="P36" s="2">
        <v>79.2</v>
      </c>
      <c r="Q36" s="2">
        <v>83.5</v>
      </c>
      <c r="R36" s="2">
        <v>87.9</v>
      </c>
      <c r="S36" s="2">
        <v>95.8</v>
      </c>
      <c r="T36" s="2">
        <v>26.9</v>
      </c>
      <c r="U36" s="2" t="s">
        <v>12</v>
      </c>
    </row>
    <row r="37" spans="1:21" ht="15" customHeight="1">
      <c r="A37" s="224" t="s">
        <v>377</v>
      </c>
      <c r="B37" s="2">
        <v>112.5</v>
      </c>
      <c r="C37" s="2">
        <v>112.6</v>
      </c>
      <c r="D37" s="2">
        <v>87</v>
      </c>
      <c r="E37" s="2">
        <v>116.8</v>
      </c>
      <c r="F37" s="2">
        <v>91.1</v>
      </c>
      <c r="G37" s="2">
        <v>151.2</v>
      </c>
      <c r="H37" s="2">
        <v>108.5</v>
      </c>
      <c r="I37" s="2">
        <v>209.7</v>
      </c>
      <c r="J37" s="2">
        <v>193.9</v>
      </c>
      <c r="K37" s="2">
        <v>93.3</v>
      </c>
      <c r="L37" s="2">
        <v>80.8</v>
      </c>
      <c r="M37" s="2">
        <v>74.4</v>
      </c>
      <c r="N37" s="2">
        <v>89.8</v>
      </c>
      <c r="O37" s="2">
        <v>100.3</v>
      </c>
      <c r="P37" s="2">
        <v>78.2</v>
      </c>
      <c r="Q37" s="2">
        <v>97.3</v>
      </c>
      <c r="R37" s="2">
        <v>91.4</v>
      </c>
      <c r="S37" s="2">
        <v>93.9</v>
      </c>
      <c r="T37" s="2">
        <v>28</v>
      </c>
      <c r="U37" s="2" t="s">
        <v>12</v>
      </c>
    </row>
    <row r="38" spans="1:21" ht="15" customHeight="1">
      <c r="A38" s="224" t="s">
        <v>378</v>
      </c>
      <c r="B38" s="2">
        <v>116.2</v>
      </c>
      <c r="C38" s="2">
        <v>116.2</v>
      </c>
      <c r="D38" s="2">
        <v>89.7</v>
      </c>
      <c r="E38" s="2">
        <v>122.2</v>
      </c>
      <c r="F38" s="2">
        <v>97</v>
      </c>
      <c r="G38" s="2">
        <v>160.4</v>
      </c>
      <c r="H38" s="2">
        <v>107.7</v>
      </c>
      <c r="I38" s="2">
        <v>222.1</v>
      </c>
      <c r="J38" s="2">
        <v>204.7</v>
      </c>
      <c r="K38" s="2">
        <v>63.4</v>
      </c>
      <c r="L38" s="2">
        <v>76.6</v>
      </c>
      <c r="M38" s="2">
        <v>74.6</v>
      </c>
      <c r="N38" s="2">
        <v>87.6</v>
      </c>
      <c r="O38" s="2">
        <v>96.7</v>
      </c>
      <c r="P38" s="2">
        <v>78.1</v>
      </c>
      <c r="Q38" s="2">
        <v>84.9</v>
      </c>
      <c r="R38" s="2">
        <v>90.7</v>
      </c>
      <c r="S38" s="2">
        <v>93.3</v>
      </c>
      <c r="T38" s="2">
        <v>23</v>
      </c>
      <c r="U38" s="2" t="s">
        <v>12</v>
      </c>
    </row>
    <row r="39" spans="1:21" ht="15" customHeight="1">
      <c r="A39" s="224" t="s">
        <v>379</v>
      </c>
      <c r="B39" s="2">
        <v>119.1</v>
      </c>
      <c r="C39" s="2">
        <v>119.1</v>
      </c>
      <c r="D39" s="2">
        <v>92.4</v>
      </c>
      <c r="E39" s="2">
        <v>124.7</v>
      </c>
      <c r="F39" s="2">
        <v>95.5</v>
      </c>
      <c r="G39" s="2">
        <v>159.5</v>
      </c>
      <c r="H39" s="2">
        <v>114</v>
      </c>
      <c r="I39" s="2">
        <v>214.4</v>
      </c>
      <c r="J39" s="2">
        <v>191.6</v>
      </c>
      <c r="K39" s="2">
        <v>76.3</v>
      </c>
      <c r="L39" s="2">
        <v>76.8</v>
      </c>
      <c r="M39" s="2">
        <v>89.3</v>
      </c>
      <c r="N39" s="2">
        <v>81</v>
      </c>
      <c r="O39" s="2">
        <v>101.6</v>
      </c>
      <c r="P39" s="2">
        <v>79.2</v>
      </c>
      <c r="Q39" s="2">
        <v>84.7</v>
      </c>
      <c r="R39" s="2">
        <v>96.1</v>
      </c>
      <c r="S39" s="2">
        <v>92.9</v>
      </c>
      <c r="T39" s="2">
        <v>19.9</v>
      </c>
      <c r="U39" s="2" t="s">
        <v>12</v>
      </c>
    </row>
    <row r="40" spans="1:21" ht="15" customHeight="1">
      <c r="A40" s="224" t="s">
        <v>380</v>
      </c>
      <c r="B40" s="2">
        <v>114.1</v>
      </c>
      <c r="C40" s="2">
        <v>114.1</v>
      </c>
      <c r="D40" s="2">
        <v>94.1</v>
      </c>
      <c r="E40" s="2">
        <v>116</v>
      </c>
      <c r="F40" s="2">
        <v>100</v>
      </c>
      <c r="G40" s="2">
        <v>152.6</v>
      </c>
      <c r="H40" s="2">
        <v>108.2</v>
      </c>
      <c r="I40" s="2">
        <v>216.6</v>
      </c>
      <c r="J40" s="2">
        <v>145.9</v>
      </c>
      <c r="K40" s="2">
        <v>75.6</v>
      </c>
      <c r="L40" s="2">
        <v>71.4</v>
      </c>
      <c r="M40" s="2">
        <v>71.8</v>
      </c>
      <c r="N40" s="2">
        <v>84.6</v>
      </c>
      <c r="O40" s="2">
        <v>92.5</v>
      </c>
      <c r="P40" s="2">
        <v>76.6</v>
      </c>
      <c r="Q40" s="2">
        <v>82.1</v>
      </c>
      <c r="R40" s="2">
        <v>96.2</v>
      </c>
      <c r="S40" s="2">
        <v>91.1</v>
      </c>
      <c r="T40" s="2">
        <v>21.4</v>
      </c>
      <c r="U40" s="2" t="s">
        <v>12</v>
      </c>
    </row>
    <row r="41" spans="1:21" ht="15" customHeight="1">
      <c r="A41" s="224" t="s">
        <v>381</v>
      </c>
      <c r="B41" s="2">
        <v>119.2</v>
      </c>
      <c r="C41" s="2">
        <v>119.2</v>
      </c>
      <c r="D41" s="2">
        <v>98.4</v>
      </c>
      <c r="E41" s="2">
        <v>124.1</v>
      </c>
      <c r="F41" s="2">
        <v>104.5</v>
      </c>
      <c r="G41" s="2">
        <v>158.5</v>
      </c>
      <c r="H41" s="2">
        <v>108.8</v>
      </c>
      <c r="I41" s="2">
        <v>223</v>
      </c>
      <c r="J41" s="2">
        <v>167.8</v>
      </c>
      <c r="K41" s="2">
        <v>57.6</v>
      </c>
      <c r="L41" s="2">
        <v>79.7</v>
      </c>
      <c r="M41" s="2">
        <v>78</v>
      </c>
      <c r="N41" s="2">
        <v>86.1</v>
      </c>
      <c r="O41" s="2">
        <v>102.4</v>
      </c>
      <c r="P41" s="2">
        <v>77.8</v>
      </c>
      <c r="Q41" s="2">
        <v>91.2</v>
      </c>
      <c r="R41" s="2">
        <v>95.9</v>
      </c>
      <c r="S41" s="2">
        <v>98.7</v>
      </c>
      <c r="T41" s="2">
        <v>24.4</v>
      </c>
      <c r="U41" s="2" t="s">
        <v>12</v>
      </c>
    </row>
    <row r="42" spans="1:21" ht="15" customHeight="1">
      <c r="A42" s="224" t="s">
        <v>382</v>
      </c>
      <c r="B42" s="2">
        <v>119.9</v>
      </c>
      <c r="C42" s="2">
        <v>119.9</v>
      </c>
      <c r="D42" s="2">
        <v>93.8</v>
      </c>
      <c r="E42" s="2">
        <v>120.5</v>
      </c>
      <c r="F42" s="2">
        <v>108.2</v>
      </c>
      <c r="G42" s="2">
        <v>159.7</v>
      </c>
      <c r="H42" s="2">
        <v>116.2</v>
      </c>
      <c r="I42" s="2">
        <v>212</v>
      </c>
      <c r="J42" s="2">
        <v>184.6</v>
      </c>
      <c r="K42" s="2">
        <v>91.4</v>
      </c>
      <c r="L42" s="2">
        <v>77.8</v>
      </c>
      <c r="M42" s="2">
        <v>82.3</v>
      </c>
      <c r="N42" s="2">
        <v>85.8</v>
      </c>
      <c r="O42" s="2">
        <v>100.3</v>
      </c>
      <c r="P42" s="2">
        <v>78.5</v>
      </c>
      <c r="Q42" s="2">
        <v>92.9</v>
      </c>
      <c r="R42" s="2">
        <v>103.9</v>
      </c>
      <c r="S42" s="2">
        <v>91.8</v>
      </c>
      <c r="T42" s="2">
        <v>24.8</v>
      </c>
      <c r="U42" s="2" t="s">
        <v>12</v>
      </c>
    </row>
    <row r="43" spans="1:21" ht="15" customHeight="1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" customHeight="1">
      <c r="A44" s="110" t="s">
        <v>196</v>
      </c>
      <c r="B44" s="12">
        <v>112</v>
      </c>
      <c r="C44" s="13">
        <v>112</v>
      </c>
      <c r="D44" s="13">
        <v>96.2</v>
      </c>
      <c r="E44" s="13">
        <v>124.2</v>
      </c>
      <c r="F44" s="13">
        <v>108.1</v>
      </c>
      <c r="G44" s="13">
        <v>142.6</v>
      </c>
      <c r="H44" s="13">
        <v>104</v>
      </c>
      <c r="I44" s="13">
        <v>193.4</v>
      </c>
      <c r="J44" s="13">
        <v>186.8</v>
      </c>
      <c r="K44" s="13">
        <v>63.5</v>
      </c>
      <c r="L44" s="13">
        <v>78.5</v>
      </c>
      <c r="M44" s="13">
        <v>78.1</v>
      </c>
      <c r="N44" s="13">
        <v>87.8</v>
      </c>
      <c r="O44" s="13">
        <v>98.8</v>
      </c>
      <c r="P44" s="13">
        <v>76.3</v>
      </c>
      <c r="Q44" s="13">
        <v>89.4</v>
      </c>
      <c r="R44" s="13">
        <v>100</v>
      </c>
      <c r="S44" s="13">
        <v>92</v>
      </c>
      <c r="T44" s="13">
        <v>32.2</v>
      </c>
      <c r="U44" s="13" t="s">
        <v>12</v>
      </c>
    </row>
    <row r="45" spans="1:21" ht="15" customHeight="1">
      <c r="A45" s="224" t="s">
        <v>372</v>
      </c>
      <c r="B45" s="12">
        <v>112.4</v>
      </c>
      <c r="C45" s="13">
        <v>112.4</v>
      </c>
      <c r="D45" s="13">
        <v>96.6</v>
      </c>
      <c r="E45" s="13">
        <v>127</v>
      </c>
      <c r="F45" s="13">
        <v>106.1</v>
      </c>
      <c r="G45" s="13">
        <v>145.7</v>
      </c>
      <c r="H45" s="13">
        <v>114.3</v>
      </c>
      <c r="I45" s="13">
        <v>176.6</v>
      </c>
      <c r="J45" s="13">
        <v>193.3</v>
      </c>
      <c r="K45" s="13">
        <v>72</v>
      </c>
      <c r="L45" s="13">
        <v>77</v>
      </c>
      <c r="M45" s="13">
        <v>85.2</v>
      </c>
      <c r="N45" s="13">
        <v>77.9</v>
      </c>
      <c r="O45" s="13">
        <v>100.4</v>
      </c>
      <c r="P45" s="13">
        <v>75.2</v>
      </c>
      <c r="Q45" s="13">
        <v>86.2</v>
      </c>
      <c r="R45" s="13">
        <v>95.1</v>
      </c>
      <c r="S45" s="13">
        <v>94.4</v>
      </c>
      <c r="T45" s="13">
        <v>29.3</v>
      </c>
      <c r="U45" s="13" t="s">
        <v>12</v>
      </c>
    </row>
    <row r="46" spans="1:21" ht="15" customHeight="1">
      <c r="A46" s="224" t="s">
        <v>373</v>
      </c>
      <c r="B46" s="12">
        <v>113.5</v>
      </c>
      <c r="C46" s="13">
        <v>113.5</v>
      </c>
      <c r="D46" s="13">
        <v>97.9</v>
      </c>
      <c r="E46" s="13">
        <v>122.3</v>
      </c>
      <c r="F46" s="13">
        <v>107.5</v>
      </c>
      <c r="G46" s="13">
        <v>148.9</v>
      </c>
      <c r="H46" s="13">
        <v>105.1</v>
      </c>
      <c r="I46" s="13">
        <v>202.3</v>
      </c>
      <c r="J46" s="13">
        <v>183.9</v>
      </c>
      <c r="K46" s="13">
        <v>71.5</v>
      </c>
      <c r="L46" s="13">
        <v>76.8</v>
      </c>
      <c r="M46" s="13">
        <v>87</v>
      </c>
      <c r="N46" s="13">
        <v>87.8</v>
      </c>
      <c r="O46" s="13">
        <v>98.9</v>
      </c>
      <c r="P46" s="13">
        <v>74.2</v>
      </c>
      <c r="Q46" s="13">
        <v>87.5</v>
      </c>
      <c r="R46" s="13">
        <v>89.1</v>
      </c>
      <c r="S46" s="13">
        <v>91.1</v>
      </c>
      <c r="T46" s="13">
        <v>32.4</v>
      </c>
      <c r="U46" s="13" t="s">
        <v>12</v>
      </c>
    </row>
    <row r="47" spans="1:21" ht="15" customHeight="1">
      <c r="A47" s="224" t="s">
        <v>374</v>
      </c>
      <c r="B47" s="12">
        <v>110.7</v>
      </c>
      <c r="C47" s="13">
        <v>110.8</v>
      </c>
      <c r="D47" s="13">
        <v>95.3</v>
      </c>
      <c r="E47" s="13">
        <v>116.8</v>
      </c>
      <c r="F47" s="13">
        <v>109.4</v>
      </c>
      <c r="G47" s="13">
        <v>149.6</v>
      </c>
      <c r="H47" s="13">
        <v>99.6</v>
      </c>
      <c r="I47" s="13">
        <v>208.6</v>
      </c>
      <c r="J47" s="13">
        <v>232.9</v>
      </c>
      <c r="K47" s="13">
        <v>86.3</v>
      </c>
      <c r="L47" s="13">
        <v>75.1</v>
      </c>
      <c r="M47" s="13">
        <v>86.5</v>
      </c>
      <c r="N47" s="13">
        <v>84.1</v>
      </c>
      <c r="O47" s="13">
        <v>99.2</v>
      </c>
      <c r="P47" s="13">
        <v>72.1</v>
      </c>
      <c r="Q47" s="13">
        <v>89.4</v>
      </c>
      <c r="R47" s="13">
        <v>59.6</v>
      </c>
      <c r="S47" s="13">
        <v>92.1</v>
      </c>
      <c r="T47" s="13">
        <v>12.1</v>
      </c>
      <c r="U47" s="13" t="s">
        <v>12</v>
      </c>
    </row>
    <row r="48" spans="1:21" ht="15" customHeight="1">
      <c r="A48" s="224" t="s">
        <v>375</v>
      </c>
      <c r="B48" s="12">
        <v>116.4</v>
      </c>
      <c r="C48" s="13">
        <v>116.5</v>
      </c>
      <c r="D48" s="13">
        <v>95.3</v>
      </c>
      <c r="E48" s="13">
        <v>102.8</v>
      </c>
      <c r="F48" s="13">
        <v>107.1</v>
      </c>
      <c r="G48" s="13">
        <v>161.4</v>
      </c>
      <c r="H48" s="13">
        <v>118.1</v>
      </c>
      <c r="I48" s="13">
        <v>212.8</v>
      </c>
      <c r="J48" s="13">
        <v>226</v>
      </c>
      <c r="K48" s="13">
        <v>78.9</v>
      </c>
      <c r="L48" s="13">
        <v>74.7</v>
      </c>
      <c r="M48" s="13">
        <v>94</v>
      </c>
      <c r="N48" s="13">
        <v>80.7</v>
      </c>
      <c r="O48" s="13">
        <v>97.8</v>
      </c>
      <c r="P48" s="13">
        <v>72.1</v>
      </c>
      <c r="Q48" s="13">
        <v>87.7</v>
      </c>
      <c r="R48" s="13">
        <v>73</v>
      </c>
      <c r="S48" s="13">
        <v>88.3</v>
      </c>
      <c r="T48" s="13">
        <v>14.4</v>
      </c>
      <c r="U48" s="13" t="s">
        <v>12</v>
      </c>
    </row>
    <row r="49" spans="1:21" ht="15" customHeight="1">
      <c r="A49" s="224" t="s">
        <v>376</v>
      </c>
      <c r="B49" s="12">
        <v>118.7</v>
      </c>
      <c r="C49" s="13">
        <v>118.7</v>
      </c>
      <c r="D49" s="13">
        <v>96.4</v>
      </c>
      <c r="E49" s="13">
        <v>113.6</v>
      </c>
      <c r="F49" s="13">
        <v>115.5</v>
      </c>
      <c r="G49" s="13">
        <v>165.2</v>
      </c>
      <c r="H49" s="13">
        <v>119.7</v>
      </c>
      <c r="I49" s="13">
        <v>223.2</v>
      </c>
      <c r="J49" s="13">
        <v>218.3</v>
      </c>
      <c r="K49" s="13">
        <v>82.1</v>
      </c>
      <c r="L49" s="13">
        <v>78.1</v>
      </c>
      <c r="M49" s="13">
        <v>83.9</v>
      </c>
      <c r="N49" s="13">
        <v>83.8</v>
      </c>
      <c r="O49" s="13">
        <v>99.7</v>
      </c>
      <c r="P49" s="13">
        <v>72.3</v>
      </c>
      <c r="Q49" s="13">
        <v>84.9</v>
      </c>
      <c r="R49" s="13">
        <v>83.3</v>
      </c>
      <c r="S49" s="13">
        <v>89.8</v>
      </c>
      <c r="T49" s="13">
        <v>17.7</v>
      </c>
      <c r="U49" s="13" t="s">
        <v>12</v>
      </c>
    </row>
    <row r="50" spans="1:21" ht="15" customHeight="1">
      <c r="A50" s="224" t="s">
        <v>377</v>
      </c>
      <c r="B50" s="12">
        <v>115.4</v>
      </c>
      <c r="C50" s="13">
        <v>115.4</v>
      </c>
      <c r="D50" s="13">
        <v>90</v>
      </c>
      <c r="E50" s="13">
        <v>108.1</v>
      </c>
      <c r="F50" s="13">
        <v>105.3</v>
      </c>
      <c r="G50" s="13">
        <v>161.9</v>
      </c>
      <c r="H50" s="13">
        <v>118.5</v>
      </c>
      <c r="I50" s="13">
        <v>219.4</v>
      </c>
      <c r="J50" s="13">
        <v>215.4</v>
      </c>
      <c r="K50" s="13">
        <v>70.8</v>
      </c>
      <c r="L50" s="13">
        <v>76.2</v>
      </c>
      <c r="M50" s="13">
        <v>69.8</v>
      </c>
      <c r="N50" s="13">
        <v>85.4</v>
      </c>
      <c r="O50" s="13">
        <v>93.9</v>
      </c>
      <c r="P50" s="13">
        <v>71.7</v>
      </c>
      <c r="Q50" s="13">
        <v>78.5</v>
      </c>
      <c r="R50" s="13">
        <v>84.6</v>
      </c>
      <c r="S50" s="13">
        <v>88.2</v>
      </c>
      <c r="T50" s="13">
        <v>16</v>
      </c>
      <c r="U50" s="13" t="s">
        <v>12</v>
      </c>
    </row>
    <row r="51" spans="1:21" ht="15" customHeight="1">
      <c r="A51" s="224" t="s">
        <v>378</v>
      </c>
      <c r="B51" s="12">
        <v>123.8</v>
      </c>
      <c r="C51" s="13">
        <v>123.8</v>
      </c>
      <c r="D51" s="13">
        <v>91.1</v>
      </c>
      <c r="E51" s="13">
        <v>117</v>
      </c>
      <c r="F51" s="13">
        <v>116.7</v>
      </c>
      <c r="G51" s="13">
        <v>178</v>
      </c>
      <c r="H51" s="13">
        <v>129</v>
      </c>
      <c r="I51" s="13">
        <v>238</v>
      </c>
      <c r="J51" s="13">
        <v>211.5</v>
      </c>
      <c r="K51" s="13">
        <v>71.9</v>
      </c>
      <c r="L51" s="13">
        <v>75.8</v>
      </c>
      <c r="M51" s="13">
        <v>87</v>
      </c>
      <c r="N51" s="13">
        <v>85.1</v>
      </c>
      <c r="O51" s="13">
        <v>97.8</v>
      </c>
      <c r="P51" s="13">
        <v>70.9</v>
      </c>
      <c r="Q51" s="13">
        <v>88.2</v>
      </c>
      <c r="R51" s="13">
        <v>82.4</v>
      </c>
      <c r="S51" s="13">
        <v>89.7</v>
      </c>
      <c r="T51" s="13">
        <v>15.3</v>
      </c>
      <c r="U51" s="13" t="s">
        <v>12</v>
      </c>
    </row>
    <row r="52" spans="1:21" ht="15" customHeight="1">
      <c r="A52" s="224" t="s">
        <v>379</v>
      </c>
      <c r="B52" s="12">
        <v>122.4</v>
      </c>
      <c r="C52" s="13">
        <v>122.4</v>
      </c>
      <c r="D52" s="13">
        <v>93.9</v>
      </c>
      <c r="E52" s="13">
        <v>108.1</v>
      </c>
      <c r="F52" s="13">
        <v>118.1</v>
      </c>
      <c r="G52" s="13">
        <v>169.7</v>
      </c>
      <c r="H52" s="13">
        <v>130.6</v>
      </c>
      <c r="I52" s="13">
        <v>215.9</v>
      </c>
      <c r="J52" s="13">
        <v>209.7</v>
      </c>
      <c r="K52" s="13">
        <v>73.6</v>
      </c>
      <c r="L52" s="13">
        <v>75.8</v>
      </c>
      <c r="M52" s="13">
        <v>96.2</v>
      </c>
      <c r="N52" s="13">
        <v>94.1</v>
      </c>
      <c r="O52" s="13">
        <v>96.6</v>
      </c>
      <c r="P52" s="13">
        <v>69.7</v>
      </c>
      <c r="Q52" s="13">
        <v>90.9</v>
      </c>
      <c r="R52" s="13">
        <v>79.9</v>
      </c>
      <c r="S52" s="13">
        <v>94.8</v>
      </c>
      <c r="T52" s="13">
        <v>11.9</v>
      </c>
      <c r="U52" s="13" t="s">
        <v>12</v>
      </c>
    </row>
    <row r="53" spans="1:22" ht="15" customHeight="1">
      <c r="A53" s="224" t="s">
        <v>380</v>
      </c>
      <c r="B53" s="12">
        <v>123.1</v>
      </c>
      <c r="C53" s="13">
        <v>123.1</v>
      </c>
      <c r="D53" s="13">
        <v>93.6</v>
      </c>
      <c r="E53" s="13">
        <v>102.8</v>
      </c>
      <c r="F53" s="13">
        <v>112.5</v>
      </c>
      <c r="G53" s="13">
        <v>172.1</v>
      </c>
      <c r="H53" s="13">
        <v>123</v>
      </c>
      <c r="I53" s="13">
        <v>239.3</v>
      </c>
      <c r="J53" s="13">
        <v>194.4</v>
      </c>
      <c r="K53" s="13">
        <v>94.9</v>
      </c>
      <c r="L53" s="13">
        <v>70.9</v>
      </c>
      <c r="M53" s="13">
        <v>91.4</v>
      </c>
      <c r="N53" s="13">
        <v>98.6</v>
      </c>
      <c r="O53" s="13">
        <v>94.8</v>
      </c>
      <c r="P53" s="13">
        <v>70.9</v>
      </c>
      <c r="Q53" s="13">
        <v>87.5</v>
      </c>
      <c r="R53" s="13">
        <v>83.5</v>
      </c>
      <c r="S53" s="13">
        <v>85.5</v>
      </c>
      <c r="T53" s="13">
        <v>16.7</v>
      </c>
      <c r="U53" s="13" t="s">
        <v>12</v>
      </c>
      <c r="V53" s="9"/>
    </row>
    <row r="54" spans="1:21" ht="15" customHeight="1">
      <c r="A54" s="224" t="s">
        <v>381</v>
      </c>
      <c r="B54" s="12">
        <v>123.7</v>
      </c>
      <c r="C54" s="13">
        <v>123.7</v>
      </c>
      <c r="D54" s="13">
        <v>92.6</v>
      </c>
      <c r="E54" s="13">
        <v>104.4</v>
      </c>
      <c r="F54" s="13">
        <v>110.3</v>
      </c>
      <c r="G54" s="13">
        <v>172</v>
      </c>
      <c r="H54" s="13">
        <v>131</v>
      </c>
      <c r="I54" s="13">
        <v>223.3</v>
      </c>
      <c r="J54" s="13">
        <v>205.3</v>
      </c>
      <c r="K54" s="13">
        <v>89.5</v>
      </c>
      <c r="L54" s="13">
        <v>73.8</v>
      </c>
      <c r="M54" s="13">
        <v>95.6</v>
      </c>
      <c r="N54" s="13">
        <v>104.7</v>
      </c>
      <c r="O54" s="13">
        <v>96.9</v>
      </c>
      <c r="P54" s="13">
        <v>71</v>
      </c>
      <c r="Q54" s="13">
        <v>88.4</v>
      </c>
      <c r="R54" s="13">
        <v>88.2</v>
      </c>
      <c r="S54" s="13">
        <v>88</v>
      </c>
      <c r="T54" s="13">
        <v>14</v>
      </c>
      <c r="U54" s="13" t="s">
        <v>12</v>
      </c>
    </row>
    <row r="55" spans="1:21" ht="15" customHeight="1">
      <c r="A55" s="225" t="s">
        <v>382</v>
      </c>
      <c r="B55" s="14">
        <v>119.6</v>
      </c>
      <c r="C55" s="15">
        <v>119.8</v>
      </c>
      <c r="D55" s="15">
        <v>97</v>
      </c>
      <c r="E55" s="15">
        <v>104.3</v>
      </c>
      <c r="F55" s="15">
        <v>107.7</v>
      </c>
      <c r="G55" s="15">
        <v>164.6</v>
      </c>
      <c r="H55" s="15">
        <v>116.8</v>
      </c>
      <c r="I55" s="15">
        <v>225.2</v>
      </c>
      <c r="J55" s="15">
        <v>209.8</v>
      </c>
      <c r="K55" s="15">
        <v>87.8</v>
      </c>
      <c r="L55" s="15">
        <v>71.7</v>
      </c>
      <c r="M55" s="15">
        <v>104.8</v>
      </c>
      <c r="N55" s="15">
        <v>104.3</v>
      </c>
      <c r="O55" s="15">
        <v>94.7</v>
      </c>
      <c r="P55" s="15">
        <v>71.4</v>
      </c>
      <c r="Q55" s="15">
        <v>83.5</v>
      </c>
      <c r="R55" s="15">
        <v>79.8</v>
      </c>
      <c r="S55" s="15">
        <v>82.8</v>
      </c>
      <c r="T55" s="15">
        <v>17.1</v>
      </c>
      <c r="U55" s="16" t="s">
        <v>12</v>
      </c>
    </row>
    <row r="56" spans="1:16" ht="15" customHeight="1">
      <c r="A56" s="17" t="s">
        <v>20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ht="15" customHeight="1">
      <c r="A57" s="4" t="s">
        <v>21</v>
      </c>
    </row>
  </sheetData>
  <sheetProtection/>
  <mergeCells count="21">
    <mergeCell ref="D7:D9"/>
    <mergeCell ref="E7:E9"/>
    <mergeCell ref="F7:F9"/>
    <mergeCell ref="L7:L9"/>
    <mergeCell ref="O7:O9"/>
    <mergeCell ref="A2:U2"/>
    <mergeCell ref="A3:U3"/>
    <mergeCell ref="A5:A9"/>
    <mergeCell ref="C6:C9"/>
    <mergeCell ref="T6:T9"/>
    <mergeCell ref="G7:G9"/>
    <mergeCell ref="B5:B9"/>
    <mergeCell ref="Q7:Q9"/>
    <mergeCell ref="R7:R9"/>
    <mergeCell ref="N7:N9"/>
    <mergeCell ref="U7:U9"/>
    <mergeCell ref="S7:S9"/>
    <mergeCell ref="H8:H9"/>
    <mergeCell ref="I8:I9"/>
    <mergeCell ref="J8:J9"/>
    <mergeCell ref="K8:K9"/>
  </mergeCells>
  <conditionalFormatting sqref="U7">
    <cfRule type="cellIs" priority="1" dxfId="1" operator="equal" stopIfTrue="1">
      <formula>"非鉄金属鉱    業"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9.59765625" style="56" customWidth="1"/>
    <col min="2" max="4" width="24.59765625" style="56" customWidth="1"/>
    <col min="5" max="5" width="7.59765625" style="56" customWidth="1"/>
    <col min="6" max="6" width="29.59765625" style="56" customWidth="1"/>
    <col min="7" max="12" width="12.59765625" style="56" customWidth="1"/>
    <col min="13" max="13" width="10.09765625" style="56" customWidth="1"/>
    <col min="14" max="15" width="14.09765625" style="56" customWidth="1"/>
    <col min="16" max="16384" width="10.59765625" style="56" customWidth="1"/>
  </cols>
  <sheetData>
    <row r="1" spans="1:12" s="54" customFormat="1" ht="19.5" customHeight="1">
      <c r="A1" s="1" t="s">
        <v>138</v>
      </c>
      <c r="D1" s="75"/>
      <c r="L1" s="3" t="s">
        <v>139</v>
      </c>
    </row>
    <row r="2" spans="1:15" ht="19.5" customHeight="1">
      <c r="A2" s="364" t="s">
        <v>118</v>
      </c>
      <c r="B2" s="364"/>
      <c r="C2" s="364"/>
      <c r="D2" s="364"/>
      <c r="E2" s="109"/>
      <c r="F2" s="364" t="s">
        <v>161</v>
      </c>
      <c r="G2" s="364"/>
      <c r="H2" s="364"/>
      <c r="I2" s="364"/>
      <c r="J2" s="364"/>
      <c r="K2" s="364"/>
      <c r="L2" s="364"/>
      <c r="M2" s="26"/>
      <c r="N2" s="42"/>
      <c r="O2" s="42"/>
    </row>
    <row r="3" spans="1:13" ht="19.5" customHeight="1">
      <c r="A3" s="304" t="s">
        <v>368</v>
      </c>
      <c r="B3" s="304"/>
      <c r="C3" s="304"/>
      <c r="D3" s="304"/>
      <c r="E3" s="69"/>
      <c r="F3" s="388" t="s">
        <v>369</v>
      </c>
      <c r="G3" s="304"/>
      <c r="H3" s="304"/>
      <c r="I3" s="304"/>
      <c r="J3" s="304"/>
      <c r="K3" s="304"/>
      <c r="L3" s="304"/>
      <c r="M3" s="65"/>
    </row>
    <row r="4" spans="1:13" ht="19.5" customHeight="1">
      <c r="A4" s="304" t="s">
        <v>192</v>
      </c>
      <c r="B4" s="304"/>
      <c r="C4" s="304"/>
      <c r="D4" s="304"/>
      <c r="E4" s="69"/>
      <c r="F4" s="304" t="s">
        <v>192</v>
      </c>
      <c r="G4" s="304"/>
      <c r="H4" s="304"/>
      <c r="I4" s="304"/>
      <c r="J4" s="304"/>
      <c r="K4" s="304"/>
      <c r="L4" s="304"/>
      <c r="M4" s="65"/>
    </row>
    <row r="5" spans="4:13" ht="18" customHeight="1" thickBot="1">
      <c r="D5" s="76"/>
      <c r="F5" s="77"/>
      <c r="G5" s="78"/>
      <c r="H5" s="78"/>
      <c r="I5" s="78"/>
      <c r="J5" s="78"/>
      <c r="K5" s="78"/>
      <c r="L5" s="78"/>
      <c r="M5" s="78"/>
    </row>
    <row r="6" spans="1:12" ht="15" customHeight="1">
      <c r="A6" s="282" t="s">
        <v>162</v>
      </c>
      <c r="B6" s="302" t="s">
        <v>193</v>
      </c>
      <c r="C6" s="302" t="s">
        <v>140</v>
      </c>
      <c r="D6" s="303" t="s">
        <v>141</v>
      </c>
      <c r="E6" s="79"/>
      <c r="F6" s="282" t="s">
        <v>163</v>
      </c>
      <c r="G6" s="397" t="s">
        <v>345</v>
      </c>
      <c r="H6" s="395" t="s">
        <v>194</v>
      </c>
      <c r="I6" s="396"/>
      <c r="J6" s="396"/>
      <c r="K6" s="396"/>
      <c r="L6" s="396"/>
    </row>
    <row r="7" spans="1:12" ht="15" customHeight="1">
      <c r="A7" s="384"/>
      <c r="B7" s="383"/>
      <c r="C7" s="383"/>
      <c r="D7" s="286"/>
      <c r="E7" s="79"/>
      <c r="F7" s="384"/>
      <c r="G7" s="398"/>
      <c r="H7" s="400" t="s">
        <v>65</v>
      </c>
      <c r="I7" s="400" t="s">
        <v>142</v>
      </c>
      <c r="J7" s="400" t="s">
        <v>143</v>
      </c>
      <c r="K7" s="400" t="s">
        <v>144</v>
      </c>
      <c r="L7" s="386" t="s">
        <v>145</v>
      </c>
    </row>
    <row r="8" spans="1:14" s="4" customFormat="1" ht="15" customHeight="1">
      <c r="A8" s="385"/>
      <c r="B8" s="279"/>
      <c r="C8" s="279"/>
      <c r="D8" s="287"/>
      <c r="E8" s="79"/>
      <c r="F8" s="385"/>
      <c r="G8" s="399"/>
      <c r="H8" s="401"/>
      <c r="I8" s="401"/>
      <c r="J8" s="401"/>
      <c r="K8" s="401"/>
      <c r="L8" s="387"/>
      <c r="M8" s="43"/>
      <c r="N8" s="43"/>
    </row>
    <row r="9" spans="1:14" ht="15" customHeight="1">
      <c r="A9" s="29" t="s">
        <v>164</v>
      </c>
      <c r="B9" s="271">
        <f>SUM(B11:B34)</f>
        <v>586</v>
      </c>
      <c r="C9" s="260">
        <f>SUM(C11:C34)</f>
        <v>64016</v>
      </c>
      <c r="D9" s="272">
        <f>SUM(D11:D34)</f>
        <v>205341789</v>
      </c>
      <c r="E9" s="79"/>
      <c r="F9" s="29" t="s">
        <v>164</v>
      </c>
      <c r="G9" s="271">
        <f aca="true" t="shared" si="0" ref="G9:L9">SUM(G11:G34)</f>
        <v>586</v>
      </c>
      <c r="H9" s="260">
        <f t="shared" si="0"/>
        <v>541118</v>
      </c>
      <c r="I9" s="260">
        <f t="shared" si="0"/>
        <v>64803</v>
      </c>
      <c r="J9" s="260">
        <f t="shared" si="0"/>
        <v>210804</v>
      </c>
      <c r="K9" s="260">
        <f t="shared" si="0"/>
        <v>5333</v>
      </c>
      <c r="L9" s="260">
        <f t="shared" si="0"/>
        <v>260178</v>
      </c>
      <c r="M9" s="80"/>
      <c r="N9" s="80"/>
    </row>
    <row r="10" spans="1:14" ht="15" customHeight="1">
      <c r="A10" s="81"/>
      <c r="C10" s="44"/>
      <c r="D10" s="44"/>
      <c r="E10" s="79"/>
      <c r="F10" s="81"/>
      <c r="G10" s="255"/>
      <c r="H10" s="256"/>
      <c r="I10" s="256"/>
      <c r="J10" s="256"/>
      <c r="K10" s="256"/>
      <c r="L10" s="256"/>
      <c r="M10" s="80"/>
      <c r="N10" s="80"/>
    </row>
    <row r="11" spans="1:14" ht="15" customHeight="1">
      <c r="A11" s="81" t="s">
        <v>122</v>
      </c>
      <c r="B11" s="82">
        <v>83</v>
      </c>
      <c r="C11" s="83">
        <v>7353</v>
      </c>
      <c r="D11" s="83">
        <v>10049053</v>
      </c>
      <c r="E11" s="79"/>
      <c r="F11" s="81" t="s">
        <v>122</v>
      </c>
      <c r="G11" s="255">
        <v>83</v>
      </c>
      <c r="H11" s="256">
        <f>SUM(I11:L11)</f>
        <v>14499</v>
      </c>
      <c r="I11" s="256">
        <v>1620</v>
      </c>
      <c r="J11" s="256">
        <v>12829</v>
      </c>
      <c r="K11" s="256">
        <v>40</v>
      </c>
      <c r="L11" s="256">
        <v>10</v>
      </c>
      <c r="M11" s="80"/>
      <c r="N11" s="80"/>
    </row>
    <row r="12" spans="1:14" ht="15" customHeight="1">
      <c r="A12" s="81" t="s">
        <v>70</v>
      </c>
      <c r="B12" s="82">
        <v>7</v>
      </c>
      <c r="C12" s="83">
        <v>466</v>
      </c>
      <c r="D12" s="83">
        <v>14441570</v>
      </c>
      <c r="E12" s="79"/>
      <c r="F12" s="81" t="s">
        <v>70</v>
      </c>
      <c r="G12" s="255">
        <v>7</v>
      </c>
      <c r="H12" s="256">
        <f aca="true" t="shared" si="1" ref="H12:H19">SUM(I12:L12)</f>
        <v>4150</v>
      </c>
      <c r="I12" s="256">
        <v>81</v>
      </c>
      <c r="J12" s="256">
        <v>4066</v>
      </c>
      <c r="K12" s="256">
        <v>3</v>
      </c>
      <c r="L12" s="256" t="s">
        <v>26</v>
      </c>
      <c r="M12" s="80"/>
      <c r="N12" s="80"/>
    </row>
    <row r="13" spans="1:14" ht="15" customHeight="1">
      <c r="A13" s="81" t="s">
        <v>123</v>
      </c>
      <c r="B13" s="82">
        <v>63</v>
      </c>
      <c r="C13" s="83">
        <v>5029</v>
      </c>
      <c r="D13" s="83">
        <v>10060608</v>
      </c>
      <c r="E13" s="79"/>
      <c r="F13" s="81" t="s">
        <v>123</v>
      </c>
      <c r="G13" s="255">
        <v>63</v>
      </c>
      <c r="H13" s="256">
        <f t="shared" si="1"/>
        <v>106919</v>
      </c>
      <c r="I13" s="256">
        <v>15812</v>
      </c>
      <c r="J13" s="256">
        <v>80346</v>
      </c>
      <c r="K13" s="256">
        <v>85</v>
      </c>
      <c r="L13" s="256">
        <v>10676</v>
      </c>
      <c r="M13" s="80"/>
      <c r="N13" s="80"/>
    </row>
    <row r="14" spans="1:14" ht="15" customHeight="1">
      <c r="A14" s="81" t="s">
        <v>124</v>
      </c>
      <c r="B14" s="82">
        <v>27</v>
      </c>
      <c r="C14" s="83">
        <v>1540</v>
      </c>
      <c r="D14" s="83">
        <v>1713397</v>
      </c>
      <c r="E14" s="79"/>
      <c r="F14" s="81" t="s">
        <v>124</v>
      </c>
      <c r="G14" s="255">
        <v>27</v>
      </c>
      <c r="H14" s="256">
        <f t="shared" si="1"/>
        <v>3002</v>
      </c>
      <c r="I14" s="256">
        <v>717</v>
      </c>
      <c r="J14" s="256">
        <v>435</v>
      </c>
      <c r="K14" s="256">
        <v>1850</v>
      </c>
      <c r="L14" s="256" t="s">
        <v>26</v>
      </c>
      <c r="M14" s="80"/>
      <c r="N14" s="80"/>
    </row>
    <row r="15" spans="1:14" ht="15" customHeight="1">
      <c r="A15" s="81" t="s">
        <v>125</v>
      </c>
      <c r="B15" s="82">
        <v>7</v>
      </c>
      <c r="C15" s="83">
        <v>441</v>
      </c>
      <c r="D15" s="83">
        <v>1041798</v>
      </c>
      <c r="E15" s="79"/>
      <c r="F15" s="81" t="s">
        <v>125</v>
      </c>
      <c r="G15" s="255">
        <v>7</v>
      </c>
      <c r="H15" s="256">
        <f t="shared" si="1"/>
        <v>491</v>
      </c>
      <c r="I15" s="256">
        <v>386</v>
      </c>
      <c r="J15" s="256">
        <v>58</v>
      </c>
      <c r="K15" s="256" t="s">
        <v>26</v>
      </c>
      <c r="L15" s="256">
        <v>47</v>
      </c>
      <c r="M15" s="80"/>
      <c r="N15" s="80"/>
    </row>
    <row r="16" spans="1:14" ht="15" customHeight="1">
      <c r="A16" s="81" t="s">
        <v>126</v>
      </c>
      <c r="B16" s="82">
        <v>6</v>
      </c>
      <c r="C16" s="83">
        <v>1432</v>
      </c>
      <c r="D16" s="83">
        <v>5737583</v>
      </c>
      <c r="E16" s="79"/>
      <c r="F16" s="81" t="s">
        <v>126</v>
      </c>
      <c r="G16" s="255">
        <v>6</v>
      </c>
      <c r="H16" s="256">
        <f t="shared" si="1"/>
        <v>1147</v>
      </c>
      <c r="I16" s="256">
        <v>337</v>
      </c>
      <c r="J16" s="256">
        <v>810</v>
      </c>
      <c r="K16" s="256" t="s">
        <v>26</v>
      </c>
      <c r="L16" s="256" t="s">
        <v>26</v>
      </c>
      <c r="M16" s="80"/>
      <c r="N16" s="80"/>
    </row>
    <row r="17" spans="1:14" ht="15" customHeight="1">
      <c r="A17" s="81" t="s">
        <v>127</v>
      </c>
      <c r="B17" s="82">
        <v>9</v>
      </c>
      <c r="C17" s="83">
        <v>537</v>
      </c>
      <c r="D17" s="83">
        <v>1248905</v>
      </c>
      <c r="E17" s="79"/>
      <c r="F17" s="81" t="s">
        <v>127</v>
      </c>
      <c r="G17" s="255">
        <v>9</v>
      </c>
      <c r="H17" s="256">
        <f t="shared" si="1"/>
        <v>44482</v>
      </c>
      <c r="I17" s="256">
        <v>10</v>
      </c>
      <c r="J17" s="256">
        <v>34519</v>
      </c>
      <c r="K17" s="256">
        <v>30</v>
      </c>
      <c r="L17" s="256">
        <v>9923</v>
      </c>
      <c r="M17" s="80"/>
      <c r="N17" s="80"/>
    </row>
    <row r="18" spans="1:14" ht="15" customHeight="1">
      <c r="A18" s="81" t="s">
        <v>165</v>
      </c>
      <c r="B18" s="82">
        <v>30</v>
      </c>
      <c r="C18" s="83">
        <v>2777</v>
      </c>
      <c r="D18" s="83">
        <v>6000522</v>
      </c>
      <c r="E18" s="79"/>
      <c r="F18" s="81" t="s">
        <v>165</v>
      </c>
      <c r="G18" s="255">
        <v>30</v>
      </c>
      <c r="H18" s="256">
        <f t="shared" si="1"/>
        <v>1653</v>
      </c>
      <c r="I18" s="256">
        <v>326</v>
      </c>
      <c r="J18" s="256">
        <v>1327</v>
      </c>
      <c r="K18" s="256" t="s">
        <v>26</v>
      </c>
      <c r="L18" s="256" t="s">
        <v>26</v>
      </c>
      <c r="M18" s="80"/>
      <c r="N18" s="80"/>
    </row>
    <row r="19" spans="1:14" ht="15" customHeight="1">
      <c r="A19" s="81" t="s">
        <v>128</v>
      </c>
      <c r="B19" s="82">
        <v>11</v>
      </c>
      <c r="C19" s="83">
        <v>1317</v>
      </c>
      <c r="D19" s="83">
        <v>11762817</v>
      </c>
      <c r="E19" s="79"/>
      <c r="F19" s="81" t="s">
        <v>128</v>
      </c>
      <c r="G19" s="255">
        <v>11</v>
      </c>
      <c r="H19" s="256">
        <f t="shared" si="1"/>
        <v>101673</v>
      </c>
      <c r="I19" s="256">
        <v>26531</v>
      </c>
      <c r="J19" s="256">
        <v>24320</v>
      </c>
      <c r="K19" s="256" t="s">
        <v>26</v>
      </c>
      <c r="L19" s="256">
        <v>50822</v>
      </c>
      <c r="M19" s="80"/>
      <c r="N19" s="80"/>
    </row>
    <row r="20" spans="1:14" ht="15" customHeight="1">
      <c r="A20" s="81" t="s">
        <v>129</v>
      </c>
      <c r="B20" s="82" t="s">
        <v>26</v>
      </c>
      <c r="C20" s="83" t="s">
        <v>26</v>
      </c>
      <c r="D20" s="83" t="s">
        <v>26</v>
      </c>
      <c r="E20" s="79"/>
      <c r="F20" s="81" t="s">
        <v>129</v>
      </c>
      <c r="G20" s="255" t="s">
        <v>26</v>
      </c>
      <c r="H20" s="256" t="s">
        <v>26</v>
      </c>
      <c r="I20" s="256" t="s">
        <v>26</v>
      </c>
      <c r="J20" s="256" t="s">
        <v>26</v>
      </c>
      <c r="K20" s="256" t="s">
        <v>26</v>
      </c>
      <c r="L20" s="256" t="s">
        <v>26</v>
      </c>
      <c r="M20" s="80"/>
      <c r="N20" s="80"/>
    </row>
    <row r="21" spans="1:14" ht="15" customHeight="1">
      <c r="A21" s="81" t="s">
        <v>53</v>
      </c>
      <c r="B21" s="82">
        <v>23</v>
      </c>
      <c r="C21" s="83">
        <v>1990</v>
      </c>
      <c r="D21" s="83">
        <v>4221405</v>
      </c>
      <c r="E21" s="79"/>
      <c r="F21" s="81" t="s">
        <v>53</v>
      </c>
      <c r="G21" s="255">
        <v>23</v>
      </c>
      <c r="H21" s="256">
        <f>SUM(I21:L21)</f>
        <v>13455</v>
      </c>
      <c r="I21" s="256">
        <v>728</v>
      </c>
      <c r="J21" s="256">
        <v>11460</v>
      </c>
      <c r="K21" s="256" t="s">
        <v>26</v>
      </c>
      <c r="L21" s="256">
        <v>1267</v>
      </c>
      <c r="M21" s="80"/>
      <c r="N21" s="80"/>
    </row>
    <row r="22" spans="1:14" ht="15" customHeight="1">
      <c r="A22" s="81" t="s">
        <v>131</v>
      </c>
      <c r="B22" s="82" t="s">
        <v>26</v>
      </c>
      <c r="C22" s="83" t="s">
        <v>26</v>
      </c>
      <c r="D22" s="83" t="s">
        <v>26</v>
      </c>
      <c r="E22" s="79"/>
      <c r="F22" s="81" t="s">
        <v>131</v>
      </c>
      <c r="G22" s="255" t="s">
        <v>26</v>
      </c>
      <c r="H22" s="256" t="s">
        <v>26</v>
      </c>
      <c r="I22" s="256" t="s">
        <v>26</v>
      </c>
      <c r="J22" s="256" t="s">
        <v>26</v>
      </c>
      <c r="K22" s="256" t="s">
        <v>26</v>
      </c>
      <c r="L22" s="256" t="s">
        <v>26</v>
      </c>
      <c r="M22" s="80"/>
      <c r="N22" s="80"/>
    </row>
    <row r="23" spans="1:14" ht="15" customHeight="1">
      <c r="A23" s="81" t="s">
        <v>79</v>
      </c>
      <c r="B23" s="82" t="s">
        <v>26</v>
      </c>
      <c r="C23" s="83" t="s">
        <v>26</v>
      </c>
      <c r="D23" s="83" t="s">
        <v>26</v>
      </c>
      <c r="E23" s="79"/>
      <c r="F23" s="81" t="s">
        <v>79</v>
      </c>
      <c r="G23" s="255" t="s">
        <v>26</v>
      </c>
      <c r="H23" s="256" t="s">
        <v>26</v>
      </c>
      <c r="I23" s="256" t="s">
        <v>26</v>
      </c>
      <c r="J23" s="256" t="s">
        <v>26</v>
      </c>
      <c r="K23" s="256" t="s">
        <v>26</v>
      </c>
      <c r="L23" s="256" t="s">
        <v>26</v>
      </c>
      <c r="M23" s="80"/>
      <c r="N23" s="80"/>
    </row>
    <row r="24" spans="1:14" ht="15" customHeight="1">
      <c r="A24" s="81" t="s">
        <v>132</v>
      </c>
      <c r="B24" s="82">
        <v>13</v>
      </c>
      <c r="C24" s="83">
        <v>1357</v>
      </c>
      <c r="D24" s="83">
        <v>2446479</v>
      </c>
      <c r="E24" s="79"/>
      <c r="F24" s="81" t="s">
        <v>132</v>
      </c>
      <c r="G24" s="255">
        <v>13</v>
      </c>
      <c r="H24" s="256">
        <f aca="true" t="shared" si="2" ref="H24:H33">SUM(I24:L24)</f>
        <v>2940</v>
      </c>
      <c r="I24" s="256">
        <v>68</v>
      </c>
      <c r="J24" s="256">
        <v>2415</v>
      </c>
      <c r="K24" s="256" t="s">
        <v>26</v>
      </c>
      <c r="L24" s="256">
        <v>457</v>
      </c>
      <c r="M24" s="80"/>
      <c r="N24" s="80"/>
    </row>
    <row r="25" spans="1:14" ht="15" customHeight="1">
      <c r="A25" s="81" t="s">
        <v>133</v>
      </c>
      <c r="B25" s="82">
        <v>10</v>
      </c>
      <c r="C25" s="83">
        <v>476</v>
      </c>
      <c r="D25" s="83">
        <v>1945463</v>
      </c>
      <c r="E25" s="79"/>
      <c r="F25" s="81" t="s">
        <v>133</v>
      </c>
      <c r="G25" s="255">
        <v>10</v>
      </c>
      <c r="H25" s="256">
        <f t="shared" si="2"/>
        <v>1134</v>
      </c>
      <c r="I25" s="256">
        <v>353</v>
      </c>
      <c r="J25" s="256">
        <v>662</v>
      </c>
      <c r="K25" s="256" t="s">
        <v>26</v>
      </c>
      <c r="L25" s="256">
        <v>119</v>
      </c>
      <c r="M25" s="80"/>
      <c r="N25" s="80"/>
    </row>
    <row r="26" spans="1:14" ht="15" customHeight="1">
      <c r="A26" s="81" t="s">
        <v>134</v>
      </c>
      <c r="B26" s="82">
        <v>4</v>
      </c>
      <c r="C26" s="83">
        <v>662</v>
      </c>
      <c r="D26" s="83">
        <v>3249506</v>
      </c>
      <c r="E26" s="79"/>
      <c r="F26" s="81" t="s">
        <v>134</v>
      </c>
      <c r="G26" s="255">
        <v>4</v>
      </c>
      <c r="H26" s="256">
        <f t="shared" si="2"/>
        <v>1808</v>
      </c>
      <c r="I26" s="256">
        <v>46</v>
      </c>
      <c r="J26" s="256">
        <v>1762</v>
      </c>
      <c r="K26" s="256" t="s">
        <v>26</v>
      </c>
      <c r="L26" s="256" t="s">
        <v>26</v>
      </c>
      <c r="M26" s="80"/>
      <c r="N26" s="80"/>
    </row>
    <row r="27" spans="1:14" ht="15" customHeight="1">
      <c r="A27" s="81" t="s">
        <v>135</v>
      </c>
      <c r="B27" s="82">
        <v>56</v>
      </c>
      <c r="C27" s="83">
        <v>3821</v>
      </c>
      <c r="D27" s="83">
        <v>7829123</v>
      </c>
      <c r="E27" s="79"/>
      <c r="F27" s="81" t="s">
        <v>135</v>
      </c>
      <c r="G27" s="255">
        <v>56</v>
      </c>
      <c r="H27" s="256">
        <f t="shared" si="2"/>
        <v>4647</v>
      </c>
      <c r="I27" s="256">
        <v>711</v>
      </c>
      <c r="J27" s="256">
        <v>3030</v>
      </c>
      <c r="K27" s="256">
        <v>884</v>
      </c>
      <c r="L27" s="256">
        <v>22</v>
      </c>
      <c r="M27" s="80"/>
      <c r="N27" s="80"/>
    </row>
    <row r="28" spans="1:14" ht="15" customHeight="1">
      <c r="A28" s="81" t="s">
        <v>136</v>
      </c>
      <c r="B28" s="82">
        <v>128</v>
      </c>
      <c r="C28" s="83">
        <v>15766</v>
      </c>
      <c r="D28" s="83">
        <v>58350202</v>
      </c>
      <c r="E28" s="79"/>
      <c r="F28" s="81" t="s">
        <v>136</v>
      </c>
      <c r="G28" s="255">
        <v>128</v>
      </c>
      <c r="H28" s="256">
        <f t="shared" si="2"/>
        <v>24611</v>
      </c>
      <c r="I28" s="256">
        <v>5203</v>
      </c>
      <c r="J28" s="256">
        <v>14232</v>
      </c>
      <c r="K28" s="256">
        <v>2023</v>
      </c>
      <c r="L28" s="256">
        <v>3153</v>
      </c>
      <c r="M28" s="80"/>
      <c r="N28" s="80"/>
    </row>
    <row r="29" spans="1:14" ht="15" customHeight="1">
      <c r="A29" s="81" t="s">
        <v>137</v>
      </c>
      <c r="B29" s="82">
        <v>31</v>
      </c>
      <c r="C29" s="83">
        <v>3643</v>
      </c>
      <c r="D29" s="83">
        <v>7502616</v>
      </c>
      <c r="E29" s="79"/>
      <c r="F29" s="81" t="s">
        <v>137</v>
      </c>
      <c r="G29" s="255">
        <v>31</v>
      </c>
      <c r="H29" s="256">
        <f t="shared" si="2"/>
        <v>2242</v>
      </c>
      <c r="I29" s="256">
        <v>1318</v>
      </c>
      <c r="J29" s="256">
        <v>919</v>
      </c>
      <c r="K29" s="256">
        <v>3</v>
      </c>
      <c r="L29" s="256">
        <v>2</v>
      </c>
      <c r="M29" s="80"/>
      <c r="N29" s="80"/>
    </row>
    <row r="30" spans="1:14" ht="15" customHeight="1">
      <c r="A30" s="81" t="s">
        <v>84</v>
      </c>
      <c r="B30" s="82">
        <v>14</v>
      </c>
      <c r="C30" s="83">
        <v>2859</v>
      </c>
      <c r="D30" s="83">
        <v>22477052</v>
      </c>
      <c r="E30" s="79"/>
      <c r="F30" s="81" t="s">
        <v>84</v>
      </c>
      <c r="G30" s="255">
        <v>14</v>
      </c>
      <c r="H30" s="256">
        <f t="shared" si="2"/>
        <v>1101</v>
      </c>
      <c r="I30" s="256">
        <v>349</v>
      </c>
      <c r="J30" s="256">
        <v>338</v>
      </c>
      <c r="K30" s="256">
        <v>414</v>
      </c>
      <c r="L30" s="256" t="s">
        <v>26</v>
      </c>
      <c r="M30" s="80"/>
      <c r="N30" s="80"/>
    </row>
    <row r="31" spans="1:14" ht="15" customHeight="1">
      <c r="A31" s="81" t="s">
        <v>85</v>
      </c>
      <c r="B31" s="82">
        <v>29</v>
      </c>
      <c r="C31" s="83">
        <v>8245</v>
      </c>
      <c r="D31" s="83">
        <v>24300796</v>
      </c>
      <c r="E31" s="79"/>
      <c r="F31" s="81" t="s">
        <v>85</v>
      </c>
      <c r="G31" s="255">
        <v>29</v>
      </c>
      <c r="H31" s="256">
        <f t="shared" si="2"/>
        <v>207032</v>
      </c>
      <c r="I31" s="256">
        <v>9202</v>
      </c>
      <c r="J31" s="256">
        <v>14170</v>
      </c>
      <c r="K31" s="256" t="s">
        <v>26</v>
      </c>
      <c r="L31" s="256">
        <v>183660</v>
      </c>
      <c r="M31" s="80"/>
      <c r="N31" s="80"/>
    </row>
    <row r="32" spans="1:14" ht="15" customHeight="1">
      <c r="A32" s="81" t="s">
        <v>16</v>
      </c>
      <c r="B32" s="82">
        <v>19</v>
      </c>
      <c r="C32" s="83">
        <v>2808</v>
      </c>
      <c r="D32" s="83">
        <v>7837004</v>
      </c>
      <c r="E32" s="79"/>
      <c r="F32" s="81" t="s">
        <v>16</v>
      </c>
      <c r="G32" s="255">
        <v>19</v>
      </c>
      <c r="H32" s="256">
        <f t="shared" si="2"/>
        <v>3049</v>
      </c>
      <c r="I32" s="256">
        <v>158</v>
      </c>
      <c r="J32" s="256">
        <v>2891</v>
      </c>
      <c r="K32" s="256" t="s">
        <v>26</v>
      </c>
      <c r="L32" s="256" t="s">
        <v>26</v>
      </c>
      <c r="M32" s="80"/>
      <c r="N32" s="80"/>
    </row>
    <row r="33" spans="1:14" ht="15" customHeight="1">
      <c r="A33" s="81" t="s">
        <v>17</v>
      </c>
      <c r="B33" s="82">
        <v>3</v>
      </c>
      <c r="C33" s="83">
        <v>443</v>
      </c>
      <c r="D33" s="83">
        <v>788021</v>
      </c>
      <c r="E33" s="79"/>
      <c r="F33" s="81" t="s">
        <v>17</v>
      </c>
      <c r="G33" s="255">
        <v>3</v>
      </c>
      <c r="H33" s="256">
        <f t="shared" si="2"/>
        <v>666</v>
      </c>
      <c r="I33" s="256">
        <v>666</v>
      </c>
      <c r="J33" s="256" t="s">
        <v>26</v>
      </c>
      <c r="K33" s="256" t="s">
        <v>26</v>
      </c>
      <c r="L33" s="256" t="s">
        <v>26</v>
      </c>
      <c r="M33" s="80"/>
      <c r="N33" s="80"/>
    </row>
    <row r="34" spans="1:14" ht="15" customHeight="1">
      <c r="A34" s="84" t="s">
        <v>166</v>
      </c>
      <c r="B34" s="85">
        <v>13</v>
      </c>
      <c r="C34" s="86">
        <v>1054</v>
      </c>
      <c r="D34" s="86">
        <v>2337869</v>
      </c>
      <c r="E34" s="79"/>
      <c r="F34" s="84" t="s">
        <v>166</v>
      </c>
      <c r="G34" s="255">
        <v>13</v>
      </c>
      <c r="H34" s="256">
        <f>SUM(I34:L34)</f>
        <v>417</v>
      </c>
      <c r="I34" s="256">
        <v>181</v>
      </c>
      <c r="J34" s="256">
        <v>215</v>
      </c>
      <c r="K34" s="256">
        <v>1</v>
      </c>
      <c r="L34" s="256">
        <v>20</v>
      </c>
      <c r="M34" s="80"/>
      <c r="N34" s="80"/>
    </row>
    <row r="35" spans="1:15" ht="15" customHeight="1">
      <c r="A35" s="57"/>
      <c r="B35" s="87"/>
      <c r="C35" s="87"/>
      <c r="D35" s="87"/>
      <c r="E35" s="88"/>
      <c r="F35" s="77"/>
      <c r="G35" s="89"/>
      <c r="H35" s="89"/>
      <c r="I35" s="89"/>
      <c r="J35" s="89"/>
      <c r="K35" s="89"/>
      <c r="L35" s="89"/>
      <c r="M35" s="90"/>
      <c r="N35" s="80"/>
      <c r="O35" s="80"/>
    </row>
    <row r="36" spans="1:15" ht="15" customHeight="1" thickBot="1">
      <c r="A36" s="5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0"/>
      <c r="O36" s="80"/>
    </row>
    <row r="37" spans="1:14" ht="15" customHeight="1">
      <c r="A37" s="282" t="s">
        <v>167</v>
      </c>
      <c r="B37" s="389" t="s">
        <v>168</v>
      </c>
      <c r="C37" s="389" t="s">
        <v>169</v>
      </c>
      <c r="D37" s="392" t="s">
        <v>170</v>
      </c>
      <c r="E37" s="88"/>
      <c r="F37" s="282" t="s">
        <v>167</v>
      </c>
      <c r="G37" s="395" t="s">
        <v>370</v>
      </c>
      <c r="H37" s="396"/>
      <c r="I37" s="396"/>
      <c r="J37" s="396"/>
      <c r="K37" s="396"/>
      <c r="L37" s="396"/>
      <c r="M37" s="80"/>
      <c r="N37" s="80"/>
    </row>
    <row r="38" spans="1:14" ht="15" customHeight="1">
      <c r="A38" s="384"/>
      <c r="B38" s="390"/>
      <c r="C38" s="390"/>
      <c r="D38" s="393"/>
      <c r="E38" s="88"/>
      <c r="F38" s="384"/>
      <c r="G38" s="400" t="s">
        <v>65</v>
      </c>
      <c r="H38" s="400" t="s">
        <v>146</v>
      </c>
      <c r="I38" s="400" t="s">
        <v>147</v>
      </c>
      <c r="J38" s="402" t="s">
        <v>216</v>
      </c>
      <c r="K38" s="403" t="s">
        <v>171</v>
      </c>
      <c r="L38" s="405" t="s">
        <v>144</v>
      </c>
      <c r="M38" s="80"/>
      <c r="N38" s="80"/>
    </row>
    <row r="39" spans="1:14" ht="15" customHeight="1">
      <c r="A39" s="385"/>
      <c r="B39" s="391"/>
      <c r="C39" s="391"/>
      <c r="D39" s="394"/>
      <c r="E39" s="88"/>
      <c r="F39" s="385"/>
      <c r="G39" s="401"/>
      <c r="H39" s="401"/>
      <c r="I39" s="401"/>
      <c r="J39" s="301"/>
      <c r="K39" s="404"/>
      <c r="L39" s="406"/>
      <c r="M39" s="80"/>
      <c r="N39" s="80"/>
    </row>
    <row r="40" spans="1:14" ht="15" customHeight="1">
      <c r="A40" s="29" t="s">
        <v>172</v>
      </c>
      <c r="B40" s="271">
        <f>SUM(B42:B65)</f>
        <v>13271914</v>
      </c>
      <c r="C40" s="260">
        <f>SUM(C42:C65)</f>
        <v>3962009</v>
      </c>
      <c r="D40" s="260">
        <f>SUM(D42:D65)</f>
        <v>5213421</v>
      </c>
      <c r="E40" s="88"/>
      <c r="F40" s="29" t="s">
        <v>172</v>
      </c>
      <c r="G40" s="271">
        <f aca="true" t="shared" si="3" ref="G40:L40">SUM(G42:G65)</f>
        <v>541118</v>
      </c>
      <c r="H40" s="260">
        <f t="shared" si="3"/>
        <v>10303</v>
      </c>
      <c r="I40" s="260">
        <f t="shared" si="3"/>
        <v>2046</v>
      </c>
      <c r="J40" s="260">
        <f t="shared" si="3"/>
        <v>145334</v>
      </c>
      <c r="K40" s="260">
        <f t="shared" si="3"/>
        <v>363424</v>
      </c>
      <c r="L40" s="260">
        <f t="shared" si="3"/>
        <v>20011</v>
      </c>
      <c r="M40" s="80"/>
      <c r="N40" s="80"/>
    </row>
    <row r="41" spans="1:14" ht="15" customHeight="1">
      <c r="A41" s="81"/>
      <c r="B41" s="45"/>
      <c r="C41" s="44"/>
      <c r="D41" s="44"/>
      <c r="E41" s="88"/>
      <c r="F41" s="81"/>
      <c r="G41" s="255"/>
      <c r="H41" s="256"/>
      <c r="I41" s="256"/>
      <c r="J41" s="256"/>
      <c r="K41" s="256"/>
      <c r="L41" s="256"/>
      <c r="M41" s="80"/>
      <c r="N41" s="80"/>
    </row>
    <row r="42" spans="1:14" ht="15" customHeight="1">
      <c r="A42" s="81" t="s">
        <v>122</v>
      </c>
      <c r="B42" s="82">
        <v>512818</v>
      </c>
      <c r="C42" s="83">
        <v>178865</v>
      </c>
      <c r="D42" s="83">
        <v>262630</v>
      </c>
      <c r="E42" s="88"/>
      <c r="F42" s="81" t="s">
        <v>122</v>
      </c>
      <c r="G42" s="255">
        <f>SUM(H42:L42)</f>
        <v>14499</v>
      </c>
      <c r="H42" s="256">
        <v>808</v>
      </c>
      <c r="I42" s="256">
        <v>1334</v>
      </c>
      <c r="J42" s="256">
        <v>6556</v>
      </c>
      <c r="K42" s="256">
        <v>3571</v>
      </c>
      <c r="L42" s="256">
        <v>2230</v>
      </c>
      <c r="M42" s="80"/>
      <c r="N42" s="80"/>
    </row>
    <row r="43" spans="1:14" ht="15" customHeight="1">
      <c r="A43" s="81" t="s">
        <v>70</v>
      </c>
      <c r="B43" s="82">
        <v>346269</v>
      </c>
      <c r="C43" s="83">
        <v>110999</v>
      </c>
      <c r="D43" s="83">
        <v>158636</v>
      </c>
      <c r="E43" s="88"/>
      <c r="F43" s="81" t="s">
        <v>70</v>
      </c>
      <c r="G43" s="255">
        <f aca="true" t="shared" si="4" ref="G43:G50">SUM(H43:L43)</f>
        <v>4150</v>
      </c>
      <c r="H43" s="256">
        <v>213</v>
      </c>
      <c r="I43" s="256">
        <v>633</v>
      </c>
      <c r="J43" s="256">
        <v>1911</v>
      </c>
      <c r="K43" s="256">
        <v>665</v>
      </c>
      <c r="L43" s="256">
        <v>728</v>
      </c>
      <c r="M43" s="80"/>
      <c r="N43" s="80"/>
    </row>
    <row r="44" spans="1:14" ht="15" customHeight="1">
      <c r="A44" s="81" t="s">
        <v>123</v>
      </c>
      <c r="B44" s="82">
        <v>1487994</v>
      </c>
      <c r="C44" s="83">
        <v>642544</v>
      </c>
      <c r="D44" s="83">
        <v>837693</v>
      </c>
      <c r="E44" s="88"/>
      <c r="F44" s="81" t="s">
        <v>123</v>
      </c>
      <c r="G44" s="255">
        <f t="shared" si="4"/>
        <v>106919</v>
      </c>
      <c r="H44" s="256">
        <v>6387</v>
      </c>
      <c r="I44" s="256" t="s">
        <v>26</v>
      </c>
      <c r="J44" s="256">
        <v>63689</v>
      </c>
      <c r="K44" s="256">
        <v>32703</v>
      </c>
      <c r="L44" s="256">
        <v>4140</v>
      </c>
      <c r="M44" s="80"/>
      <c r="N44" s="80"/>
    </row>
    <row r="45" spans="1:14" ht="15" customHeight="1">
      <c r="A45" s="81" t="s">
        <v>124</v>
      </c>
      <c r="B45" s="82">
        <v>175992</v>
      </c>
      <c r="C45" s="83">
        <v>66003</v>
      </c>
      <c r="D45" s="83">
        <v>103176</v>
      </c>
      <c r="E45" s="88"/>
      <c r="F45" s="81" t="s">
        <v>124</v>
      </c>
      <c r="G45" s="255">
        <f t="shared" si="4"/>
        <v>3002</v>
      </c>
      <c r="H45" s="256">
        <v>303</v>
      </c>
      <c r="I45" s="256" t="s">
        <v>26</v>
      </c>
      <c r="J45" s="256">
        <v>1038</v>
      </c>
      <c r="K45" s="256">
        <v>1493</v>
      </c>
      <c r="L45" s="256">
        <v>168</v>
      </c>
      <c r="M45" s="80"/>
      <c r="N45" s="80"/>
    </row>
    <row r="46" spans="1:14" ht="15" customHeight="1">
      <c r="A46" s="81" t="s">
        <v>125</v>
      </c>
      <c r="B46" s="82">
        <v>212973</v>
      </c>
      <c r="C46" s="83">
        <v>59817</v>
      </c>
      <c r="D46" s="83">
        <v>65628</v>
      </c>
      <c r="E46" s="88"/>
      <c r="F46" s="81" t="s">
        <v>125</v>
      </c>
      <c r="G46" s="255">
        <f t="shared" si="4"/>
        <v>491</v>
      </c>
      <c r="H46" s="256">
        <v>225</v>
      </c>
      <c r="I46" s="256" t="s">
        <v>26</v>
      </c>
      <c r="J46" s="256">
        <v>124</v>
      </c>
      <c r="K46" s="256">
        <v>64</v>
      </c>
      <c r="L46" s="256">
        <v>78</v>
      </c>
      <c r="M46" s="80"/>
      <c r="N46" s="80"/>
    </row>
    <row r="47" spans="1:14" ht="15" customHeight="1">
      <c r="A47" s="81" t="s">
        <v>126</v>
      </c>
      <c r="B47" s="82">
        <v>414913</v>
      </c>
      <c r="C47" s="83">
        <v>105070</v>
      </c>
      <c r="D47" s="83">
        <v>125041</v>
      </c>
      <c r="E47" s="88"/>
      <c r="F47" s="81" t="s">
        <v>126</v>
      </c>
      <c r="G47" s="255">
        <f t="shared" si="4"/>
        <v>1147</v>
      </c>
      <c r="H47" s="256">
        <v>14</v>
      </c>
      <c r="I47" s="256" t="s">
        <v>26</v>
      </c>
      <c r="J47" s="256">
        <v>171</v>
      </c>
      <c r="K47" s="256">
        <v>684</v>
      </c>
      <c r="L47" s="256">
        <v>278</v>
      </c>
      <c r="M47" s="80"/>
      <c r="N47" s="80"/>
    </row>
    <row r="48" spans="1:14" ht="15" customHeight="1">
      <c r="A48" s="81" t="s">
        <v>127</v>
      </c>
      <c r="B48" s="82">
        <v>190007</v>
      </c>
      <c r="C48" s="83">
        <v>71273</v>
      </c>
      <c r="D48" s="83">
        <v>82339</v>
      </c>
      <c r="E48" s="88"/>
      <c r="F48" s="81" t="s">
        <v>127</v>
      </c>
      <c r="G48" s="255">
        <f t="shared" si="4"/>
        <v>44482</v>
      </c>
      <c r="H48" s="256">
        <v>658</v>
      </c>
      <c r="I48" s="256" t="s">
        <v>26</v>
      </c>
      <c r="J48" s="256">
        <v>43025</v>
      </c>
      <c r="K48" s="256">
        <v>683</v>
      </c>
      <c r="L48" s="256">
        <v>116</v>
      </c>
      <c r="M48" s="80"/>
      <c r="N48" s="80"/>
    </row>
    <row r="49" spans="1:14" ht="15" customHeight="1">
      <c r="A49" s="81" t="s">
        <v>173</v>
      </c>
      <c r="B49" s="82">
        <v>247407</v>
      </c>
      <c r="C49" s="83">
        <v>91653</v>
      </c>
      <c r="D49" s="83">
        <v>147425</v>
      </c>
      <c r="E49" s="88"/>
      <c r="F49" s="81" t="s">
        <v>173</v>
      </c>
      <c r="G49" s="255">
        <f t="shared" si="4"/>
        <v>1653</v>
      </c>
      <c r="H49" s="256">
        <v>15</v>
      </c>
      <c r="I49" s="256" t="s">
        <v>26</v>
      </c>
      <c r="J49" s="256">
        <v>309</v>
      </c>
      <c r="K49" s="256">
        <v>796</v>
      </c>
      <c r="L49" s="256">
        <v>533</v>
      </c>
      <c r="M49" s="80"/>
      <c r="N49" s="80"/>
    </row>
    <row r="50" spans="1:14" ht="15" customHeight="1">
      <c r="A50" s="81" t="s">
        <v>128</v>
      </c>
      <c r="B50" s="82">
        <v>799619</v>
      </c>
      <c r="C50" s="83">
        <v>155109</v>
      </c>
      <c r="D50" s="83">
        <v>264125</v>
      </c>
      <c r="E50" s="80"/>
      <c r="F50" s="81" t="s">
        <v>128</v>
      </c>
      <c r="G50" s="255">
        <f t="shared" si="4"/>
        <v>101673</v>
      </c>
      <c r="H50" s="256">
        <v>647</v>
      </c>
      <c r="I50" s="256">
        <v>69</v>
      </c>
      <c r="J50" s="256">
        <v>1462</v>
      </c>
      <c r="K50" s="256">
        <v>97832</v>
      </c>
      <c r="L50" s="256">
        <v>1663</v>
      </c>
      <c r="M50" s="80"/>
      <c r="N50" s="80"/>
    </row>
    <row r="51" spans="1:14" ht="15" customHeight="1">
      <c r="A51" s="81" t="s">
        <v>129</v>
      </c>
      <c r="B51" s="82" t="s">
        <v>26</v>
      </c>
      <c r="C51" s="83" t="s">
        <v>26</v>
      </c>
      <c r="D51" s="83" t="s">
        <v>26</v>
      </c>
      <c r="E51" s="80"/>
      <c r="F51" s="81" t="s">
        <v>129</v>
      </c>
      <c r="G51" s="255" t="s">
        <v>26</v>
      </c>
      <c r="H51" s="256" t="s">
        <v>26</v>
      </c>
      <c r="I51" s="256" t="s">
        <v>26</v>
      </c>
      <c r="J51" s="256" t="s">
        <v>26</v>
      </c>
      <c r="K51" s="256" t="s">
        <v>26</v>
      </c>
      <c r="L51" s="256" t="s">
        <v>26</v>
      </c>
      <c r="M51" s="80"/>
      <c r="N51" s="80"/>
    </row>
    <row r="52" spans="1:14" ht="15" customHeight="1">
      <c r="A52" s="81" t="s">
        <v>53</v>
      </c>
      <c r="B52" s="82">
        <v>467894</v>
      </c>
      <c r="C52" s="83">
        <v>126735</v>
      </c>
      <c r="D52" s="83">
        <v>169067</v>
      </c>
      <c r="E52" s="80"/>
      <c r="F52" s="81" t="s">
        <v>53</v>
      </c>
      <c r="G52" s="255">
        <f>SUM(H52:L52)</f>
        <v>13455</v>
      </c>
      <c r="H52" s="256">
        <v>156</v>
      </c>
      <c r="I52" s="256" t="s">
        <v>26</v>
      </c>
      <c r="J52" s="256">
        <v>3368</v>
      </c>
      <c r="K52" s="256">
        <v>9299</v>
      </c>
      <c r="L52" s="256">
        <v>632</v>
      </c>
      <c r="M52" s="80"/>
      <c r="N52" s="80"/>
    </row>
    <row r="53" spans="1:14" ht="15" customHeight="1">
      <c r="A53" s="81" t="s">
        <v>131</v>
      </c>
      <c r="B53" s="82" t="s">
        <v>26</v>
      </c>
      <c r="C53" s="83" t="s">
        <v>26</v>
      </c>
      <c r="D53" s="83" t="s">
        <v>26</v>
      </c>
      <c r="E53" s="80"/>
      <c r="F53" s="81" t="s">
        <v>131</v>
      </c>
      <c r="G53" s="255" t="s">
        <v>26</v>
      </c>
      <c r="H53" s="256" t="s">
        <v>26</v>
      </c>
      <c r="I53" s="256" t="s">
        <v>26</v>
      </c>
      <c r="J53" s="256" t="s">
        <v>26</v>
      </c>
      <c r="K53" s="256" t="s">
        <v>26</v>
      </c>
      <c r="L53" s="256" t="s">
        <v>26</v>
      </c>
      <c r="M53" s="80"/>
      <c r="N53" s="80"/>
    </row>
    <row r="54" spans="1:14" ht="15" customHeight="1">
      <c r="A54" s="81" t="s">
        <v>79</v>
      </c>
      <c r="B54" s="82" t="s">
        <v>26</v>
      </c>
      <c r="C54" s="83" t="s">
        <v>26</v>
      </c>
      <c r="D54" s="83" t="s">
        <v>26</v>
      </c>
      <c r="E54" s="79"/>
      <c r="F54" s="81" t="s">
        <v>79</v>
      </c>
      <c r="G54" s="255" t="s">
        <v>26</v>
      </c>
      <c r="H54" s="256" t="s">
        <v>26</v>
      </c>
      <c r="I54" s="256" t="s">
        <v>26</v>
      </c>
      <c r="J54" s="256" t="s">
        <v>26</v>
      </c>
      <c r="K54" s="256" t="s">
        <v>26</v>
      </c>
      <c r="L54" s="256" t="s">
        <v>26</v>
      </c>
      <c r="M54" s="79"/>
      <c r="N54" s="79"/>
    </row>
    <row r="55" spans="1:14" ht="15" customHeight="1">
      <c r="A55" s="81" t="s">
        <v>132</v>
      </c>
      <c r="B55" s="82">
        <v>461543</v>
      </c>
      <c r="C55" s="83">
        <v>114524</v>
      </c>
      <c r="D55" s="83">
        <v>155768</v>
      </c>
      <c r="E55" s="79"/>
      <c r="F55" s="81" t="s">
        <v>132</v>
      </c>
      <c r="G55" s="255">
        <f aca="true" t="shared" si="5" ref="G55:G65">SUM(H55:L55)</f>
        <v>2940</v>
      </c>
      <c r="H55" s="256">
        <v>46</v>
      </c>
      <c r="I55" s="256">
        <v>10</v>
      </c>
      <c r="J55" s="256">
        <v>1221</v>
      </c>
      <c r="K55" s="256">
        <v>1280</v>
      </c>
      <c r="L55" s="256">
        <v>383</v>
      </c>
      <c r="M55" s="79"/>
      <c r="N55" s="79"/>
    </row>
    <row r="56" spans="1:14" ht="15" customHeight="1">
      <c r="A56" s="81" t="s">
        <v>133</v>
      </c>
      <c r="B56" s="82">
        <v>411402</v>
      </c>
      <c r="C56" s="83">
        <v>74860</v>
      </c>
      <c r="D56" s="83">
        <v>76209</v>
      </c>
      <c r="E56" s="79"/>
      <c r="F56" s="81" t="s">
        <v>133</v>
      </c>
      <c r="G56" s="255">
        <f t="shared" si="5"/>
        <v>1134</v>
      </c>
      <c r="H56" s="256">
        <v>9</v>
      </c>
      <c r="I56" s="256" t="s">
        <v>26</v>
      </c>
      <c r="J56" s="256">
        <v>274</v>
      </c>
      <c r="K56" s="256">
        <v>773</v>
      </c>
      <c r="L56" s="256">
        <v>78</v>
      </c>
      <c r="M56" s="79"/>
      <c r="N56" s="79"/>
    </row>
    <row r="57" spans="1:14" ht="15" customHeight="1">
      <c r="A57" s="81" t="s">
        <v>134</v>
      </c>
      <c r="B57" s="82">
        <v>302775</v>
      </c>
      <c r="C57" s="83">
        <v>67764</v>
      </c>
      <c r="D57" s="83">
        <v>76224</v>
      </c>
      <c r="E57" s="79"/>
      <c r="F57" s="81" t="s">
        <v>134</v>
      </c>
      <c r="G57" s="255">
        <f t="shared" si="5"/>
        <v>1808</v>
      </c>
      <c r="H57" s="256">
        <v>60</v>
      </c>
      <c r="I57" s="256" t="s">
        <v>26</v>
      </c>
      <c r="J57" s="256">
        <v>1359</v>
      </c>
      <c r="K57" s="256">
        <v>315</v>
      </c>
      <c r="L57" s="256">
        <v>74</v>
      </c>
      <c r="M57" s="79"/>
      <c r="N57" s="79"/>
    </row>
    <row r="58" spans="1:14" ht="15" customHeight="1">
      <c r="A58" s="81" t="s">
        <v>135</v>
      </c>
      <c r="B58" s="82">
        <v>790249</v>
      </c>
      <c r="C58" s="83">
        <v>253557</v>
      </c>
      <c r="D58" s="83">
        <v>299111</v>
      </c>
      <c r="E58" s="79"/>
      <c r="F58" s="81" t="s">
        <v>135</v>
      </c>
      <c r="G58" s="255">
        <f t="shared" si="5"/>
        <v>4647</v>
      </c>
      <c r="H58" s="256">
        <v>96</v>
      </c>
      <c r="I58" s="256" t="s">
        <v>26</v>
      </c>
      <c r="J58" s="256">
        <v>2052</v>
      </c>
      <c r="K58" s="256">
        <v>1794</v>
      </c>
      <c r="L58" s="256">
        <v>705</v>
      </c>
      <c r="M58" s="79"/>
      <c r="N58" s="79"/>
    </row>
    <row r="59" spans="1:14" ht="15" customHeight="1">
      <c r="A59" s="81" t="s">
        <v>136</v>
      </c>
      <c r="B59" s="82">
        <v>3370465</v>
      </c>
      <c r="C59" s="83">
        <v>1211229</v>
      </c>
      <c r="D59" s="83">
        <v>1398783</v>
      </c>
      <c r="E59" s="79"/>
      <c r="F59" s="81" t="s">
        <v>136</v>
      </c>
      <c r="G59" s="255">
        <f t="shared" si="5"/>
        <v>24611</v>
      </c>
      <c r="H59" s="256">
        <v>296</v>
      </c>
      <c r="I59" s="256" t="s">
        <v>26</v>
      </c>
      <c r="J59" s="256">
        <v>4096</v>
      </c>
      <c r="K59" s="256">
        <v>16426</v>
      </c>
      <c r="L59" s="256">
        <v>3793</v>
      </c>
      <c r="M59" s="79"/>
      <c r="N59" s="79"/>
    </row>
    <row r="60" spans="1:14" ht="15" customHeight="1">
      <c r="A60" s="81" t="s">
        <v>137</v>
      </c>
      <c r="B60" s="82">
        <v>461328</v>
      </c>
      <c r="C60" s="83">
        <v>114657</v>
      </c>
      <c r="D60" s="83">
        <v>157932</v>
      </c>
      <c r="E60" s="79"/>
      <c r="F60" s="81" t="s">
        <v>137</v>
      </c>
      <c r="G60" s="255">
        <f t="shared" si="5"/>
        <v>2242</v>
      </c>
      <c r="H60" s="256">
        <v>9</v>
      </c>
      <c r="I60" s="256" t="s">
        <v>26</v>
      </c>
      <c r="J60" s="256">
        <v>1150</v>
      </c>
      <c r="K60" s="256">
        <v>225</v>
      </c>
      <c r="L60" s="256">
        <v>858</v>
      </c>
      <c r="M60" s="79"/>
      <c r="N60" s="79"/>
    </row>
    <row r="61" spans="1:14" ht="15" customHeight="1">
      <c r="A61" s="81" t="s">
        <v>84</v>
      </c>
      <c r="B61" s="82">
        <v>393750</v>
      </c>
      <c r="C61" s="83">
        <v>49492</v>
      </c>
      <c r="D61" s="83">
        <v>117603</v>
      </c>
      <c r="E61" s="79"/>
      <c r="F61" s="81" t="s">
        <v>84</v>
      </c>
      <c r="G61" s="255">
        <f t="shared" si="5"/>
        <v>1101</v>
      </c>
      <c r="H61" s="256">
        <v>44</v>
      </c>
      <c r="I61" s="256" t="s">
        <v>26</v>
      </c>
      <c r="J61" s="256">
        <v>23</v>
      </c>
      <c r="K61" s="256">
        <v>739</v>
      </c>
      <c r="L61" s="256">
        <v>295</v>
      </c>
      <c r="M61" s="79"/>
      <c r="N61" s="79"/>
    </row>
    <row r="62" spans="1:14" ht="15" customHeight="1">
      <c r="A62" s="81" t="s">
        <v>85</v>
      </c>
      <c r="B62" s="82">
        <v>1353516</v>
      </c>
      <c r="C62" s="83">
        <v>209497</v>
      </c>
      <c r="D62" s="83">
        <v>406071</v>
      </c>
      <c r="E62" s="79"/>
      <c r="F62" s="81" t="s">
        <v>85</v>
      </c>
      <c r="G62" s="255">
        <f t="shared" si="5"/>
        <v>207032</v>
      </c>
      <c r="H62" s="256">
        <v>216</v>
      </c>
      <c r="I62" s="256" t="s">
        <v>26</v>
      </c>
      <c r="J62" s="256">
        <v>11287</v>
      </c>
      <c r="K62" s="256">
        <v>193913</v>
      </c>
      <c r="L62" s="256">
        <v>1616</v>
      </c>
      <c r="M62" s="79"/>
      <c r="N62" s="79"/>
    </row>
    <row r="63" spans="1:14" ht="15" customHeight="1">
      <c r="A63" s="81" t="s">
        <v>16</v>
      </c>
      <c r="B63" s="82">
        <v>453033</v>
      </c>
      <c r="C63" s="83">
        <v>161225</v>
      </c>
      <c r="D63" s="83">
        <v>180327</v>
      </c>
      <c r="E63" s="79"/>
      <c r="F63" s="81" t="s">
        <v>16</v>
      </c>
      <c r="G63" s="255">
        <f t="shared" si="5"/>
        <v>3049</v>
      </c>
      <c r="H63" s="256">
        <v>62</v>
      </c>
      <c r="I63" s="256" t="s">
        <v>26</v>
      </c>
      <c r="J63" s="256">
        <v>1530</v>
      </c>
      <c r="K63" s="256">
        <v>47</v>
      </c>
      <c r="L63" s="256">
        <v>1410</v>
      </c>
      <c r="M63" s="79"/>
      <c r="N63" s="79"/>
    </row>
    <row r="64" spans="1:14" ht="15" customHeight="1">
      <c r="A64" s="81" t="s">
        <v>17</v>
      </c>
      <c r="B64" s="82">
        <v>123697</v>
      </c>
      <c r="C64" s="83">
        <v>16750</v>
      </c>
      <c r="D64" s="83">
        <v>27177</v>
      </c>
      <c r="E64" s="79"/>
      <c r="F64" s="81" t="s">
        <v>17</v>
      </c>
      <c r="G64" s="255">
        <f t="shared" si="5"/>
        <v>666</v>
      </c>
      <c r="H64" s="256">
        <v>10</v>
      </c>
      <c r="I64" s="256" t="s">
        <v>26</v>
      </c>
      <c r="J64" s="256">
        <v>524</v>
      </c>
      <c r="K64" s="256">
        <v>45</v>
      </c>
      <c r="L64" s="256">
        <v>87</v>
      </c>
      <c r="M64" s="79"/>
      <c r="N64" s="79"/>
    </row>
    <row r="65" spans="1:14" ht="15" customHeight="1">
      <c r="A65" s="84" t="s">
        <v>166</v>
      </c>
      <c r="B65" s="91">
        <v>294270</v>
      </c>
      <c r="C65" s="92">
        <v>80386</v>
      </c>
      <c r="D65" s="92">
        <v>102456</v>
      </c>
      <c r="E65" s="79"/>
      <c r="F65" s="84" t="s">
        <v>166</v>
      </c>
      <c r="G65" s="257">
        <f t="shared" si="5"/>
        <v>417</v>
      </c>
      <c r="H65" s="259">
        <v>29</v>
      </c>
      <c r="I65" s="259" t="s">
        <v>26</v>
      </c>
      <c r="J65" s="259">
        <v>165</v>
      </c>
      <c r="K65" s="259">
        <v>77</v>
      </c>
      <c r="L65" s="259">
        <v>146</v>
      </c>
      <c r="M65" s="79"/>
      <c r="N65" s="79"/>
    </row>
    <row r="66" spans="1:15" ht="15" customHeight="1">
      <c r="A66" s="93" t="s">
        <v>73</v>
      </c>
      <c r="B66" s="79"/>
      <c r="C66" s="79"/>
      <c r="D66" s="79"/>
      <c r="E66" s="79"/>
      <c r="F66" s="93" t="s">
        <v>73</v>
      </c>
      <c r="N66" s="79"/>
      <c r="O66" s="79"/>
    </row>
    <row r="67" spans="1:15" ht="1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1:15" ht="1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1:15" ht="1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1:15" ht="1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1:15" ht="1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1:15" ht="1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1:15" ht="1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1:15" ht="1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1:15" ht="1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1:15" ht="1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1:15" ht="1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1:15" ht="1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1:15" ht="1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1:15" ht="1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1:15" ht="1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1:15" ht="15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1:15" ht="15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1:15" ht="15" customHeight="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1:15" ht="15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1:15" ht="15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1:15" ht="1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1:15" ht="1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1:15" ht="15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1:15" ht="15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1:15" ht="15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1:15" ht="15" customHeight="1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1:15" ht="15" customHeight="1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1:15" ht="15" customHeight="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2:15" ht="14.25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</row>
    <row r="96" spans="2:15" ht="14.25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</row>
    <row r="97" spans="2:15" ht="14.25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</row>
    <row r="98" spans="2:15" ht="14.25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</row>
    <row r="99" spans="2:15" ht="14.25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</row>
    <row r="100" spans="2:15" ht="14.25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</row>
    <row r="101" spans="2:15" ht="14.25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</row>
    <row r="102" spans="2:15" ht="14.25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</row>
    <row r="103" spans="2:15" ht="14.25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</row>
    <row r="104" spans="2:15" ht="14.25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</row>
    <row r="105" spans="2:15" ht="14.25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</row>
    <row r="106" spans="2:15" ht="14.25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</row>
    <row r="107" spans="2:15" ht="14.25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</row>
    <row r="108" spans="2:15" ht="14.25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</row>
    <row r="109" spans="2:15" ht="14.25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</row>
    <row r="110" spans="2:15" ht="14.25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 ht="14.25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 ht="14.25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 ht="14.25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</row>
    <row r="114" spans="2:15" ht="14.25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</row>
    <row r="115" spans="2:15" ht="14.25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</row>
    <row r="116" spans="2:15" ht="14.25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</row>
    <row r="117" spans="2:15" ht="14.25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</row>
    <row r="118" spans="2:15" ht="14.25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</row>
    <row r="119" spans="2:15" ht="14.25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</row>
    <row r="120" spans="2:15" ht="14.25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</row>
    <row r="121" spans="2:15" ht="14.25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</row>
    <row r="122" spans="2:15" ht="14.25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</row>
    <row r="123" spans="2:15" ht="14.25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</row>
    <row r="124" spans="2:15" ht="14.25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</row>
    <row r="125" spans="2:15" ht="14.25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</row>
    <row r="126" spans="2:15" ht="14.25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2:15" ht="14.25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 ht="14.25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 ht="14.25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 ht="14.25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 ht="14.25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 ht="14.25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 ht="14.25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 ht="14.25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 ht="14.25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</sheetData>
  <sheetProtection/>
  <mergeCells count="30">
    <mergeCell ref="F37:F39"/>
    <mergeCell ref="H7:H8"/>
    <mergeCell ref="G37:L37"/>
    <mergeCell ref="G38:G39"/>
    <mergeCell ref="H38:H39"/>
    <mergeCell ref="I38:I39"/>
    <mergeCell ref="J38:J39"/>
    <mergeCell ref="K38:K39"/>
    <mergeCell ref="L38:L39"/>
    <mergeCell ref="K7:K8"/>
    <mergeCell ref="A37:A39"/>
    <mergeCell ref="B37:B39"/>
    <mergeCell ref="C37:C39"/>
    <mergeCell ref="D37:D39"/>
    <mergeCell ref="H6:L6"/>
    <mergeCell ref="G6:G8"/>
    <mergeCell ref="A6:A8"/>
    <mergeCell ref="B6:B8"/>
    <mergeCell ref="I7:I8"/>
    <mergeCell ref="J7:J8"/>
    <mergeCell ref="C6:C8"/>
    <mergeCell ref="F6:F8"/>
    <mergeCell ref="D6:D8"/>
    <mergeCell ref="L7:L8"/>
    <mergeCell ref="A2:D2"/>
    <mergeCell ref="F2:L2"/>
    <mergeCell ref="F3:L3"/>
    <mergeCell ref="F4:L4"/>
    <mergeCell ref="A4:D4"/>
    <mergeCell ref="A3:D3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="75" zoomScaleNormal="75" zoomScalePageLayoutView="0" workbookViewId="0" topLeftCell="S1">
      <selection activeCell="V1" sqref="V1"/>
    </sheetView>
  </sheetViews>
  <sheetFormatPr defaultColWidth="10.59765625" defaultRowHeight="15"/>
  <cols>
    <col min="1" max="5" width="2.59765625" style="56" customWidth="1"/>
    <col min="6" max="6" width="13.09765625" style="56" customWidth="1"/>
    <col min="7" max="7" width="15.5" style="56" bestFit="1" customWidth="1"/>
    <col min="8" max="8" width="14.5" style="56" customWidth="1"/>
    <col min="9" max="9" width="15.5" style="56" bestFit="1" customWidth="1"/>
    <col min="10" max="22" width="13.8984375" style="56" customWidth="1"/>
    <col min="23" max="16384" width="10.59765625" style="56" customWidth="1"/>
  </cols>
  <sheetData>
    <row r="1" spans="1:22" s="54" customFormat="1" ht="19.5" customHeight="1">
      <c r="A1" s="1" t="s">
        <v>22</v>
      </c>
      <c r="V1" s="3" t="s">
        <v>23</v>
      </c>
    </row>
    <row r="2" spans="1:22" ht="19.5" customHeight="1">
      <c r="A2" s="281" t="s">
        <v>184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</row>
    <row r="3" spans="1:22" ht="19.5" customHeight="1">
      <c r="A3" s="304" t="s">
        <v>348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</row>
    <row r="4" spans="1:22" ht="18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 t="s">
        <v>24</v>
      </c>
    </row>
    <row r="5" spans="1:22" ht="19.5" customHeight="1">
      <c r="A5" s="60"/>
      <c r="B5" s="60"/>
      <c r="C5" s="60"/>
      <c r="D5" s="60"/>
      <c r="E5" s="60"/>
      <c r="F5" s="104" t="s">
        <v>3</v>
      </c>
      <c r="G5" s="302" t="s">
        <v>186</v>
      </c>
      <c r="H5" s="302" t="s">
        <v>198</v>
      </c>
      <c r="I5" s="302" t="s">
        <v>199</v>
      </c>
      <c r="J5" s="302" t="s">
        <v>200</v>
      </c>
      <c r="K5" s="302" t="s">
        <v>201</v>
      </c>
      <c r="L5" s="302" t="s">
        <v>202</v>
      </c>
      <c r="M5" s="302" t="s">
        <v>203</v>
      </c>
      <c r="N5" s="302" t="s">
        <v>204</v>
      </c>
      <c r="O5" s="302" t="s">
        <v>205</v>
      </c>
      <c r="P5" s="302" t="s">
        <v>206</v>
      </c>
      <c r="Q5" s="302" t="s">
        <v>207</v>
      </c>
      <c r="R5" s="302" t="s">
        <v>208</v>
      </c>
      <c r="S5" s="302" t="s">
        <v>209</v>
      </c>
      <c r="T5" s="302" t="s">
        <v>210</v>
      </c>
      <c r="U5" s="302" t="s">
        <v>211</v>
      </c>
      <c r="V5" s="303" t="s">
        <v>177</v>
      </c>
    </row>
    <row r="6" spans="1:22" ht="19.5" customHeight="1">
      <c r="A6" s="63" t="s">
        <v>25</v>
      </c>
      <c r="B6" s="63"/>
      <c r="C6" s="63"/>
      <c r="D6" s="63"/>
      <c r="E6" s="63"/>
      <c r="F6" s="64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87"/>
    </row>
    <row r="7" spans="1:22" ht="19.5" customHeight="1">
      <c r="A7" s="305" t="s">
        <v>178</v>
      </c>
      <c r="B7" s="305"/>
      <c r="C7" s="305"/>
      <c r="D7" s="305"/>
      <c r="E7" s="305"/>
      <c r="F7" s="306"/>
      <c r="G7" s="19">
        <v>331188925</v>
      </c>
      <c r="H7" s="19">
        <v>334210961</v>
      </c>
      <c r="I7" s="19">
        <f>SUM(J7:U7)</f>
        <v>327173250</v>
      </c>
      <c r="J7" s="19">
        <v>27166479</v>
      </c>
      <c r="K7" s="19">
        <v>27372888</v>
      </c>
      <c r="L7" s="19">
        <v>28832110</v>
      </c>
      <c r="M7" s="19">
        <v>28099434</v>
      </c>
      <c r="N7" s="19">
        <v>27563068</v>
      </c>
      <c r="O7" s="19">
        <v>28107462</v>
      </c>
      <c r="P7" s="19">
        <v>27313424</v>
      </c>
      <c r="Q7" s="20">
        <v>25880415</v>
      </c>
      <c r="R7" s="20">
        <v>26954191</v>
      </c>
      <c r="S7" s="20">
        <v>27209875</v>
      </c>
      <c r="T7" s="20">
        <v>26747410</v>
      </c>
      <c r="U7" s="20">
        <v>25926494</v>
      </c>
      <c r="V7" s="20">
        <f>AVERAGE(J7:U7)</f>
        <v>27264437.5</v>
      </c>
    </row>
    <row r="8" spans="1:22" ht="19.5" customHeight="1">
      <c r="A8" s="93"/>
      <c r="B8" s="93"/>
      <c r="C8" s="93"/>
      <c r="D8" s="93"/>
      <c r="E8" s="93"/>
      <c r="F8" s="62"/>
      <c r="G8" s="65"/>
      <c r="H8" s="65"/>
      <c r="I8" s="227"/>
      <c r="J8" s="10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227"/>
    </row>
    <row r="9" spans="1:22" s="4" customFormat="1" ht="19.5" customHeight="1">
      <c r="A9" s="17"/>
      <c r="B9" s="307" t="s">
        <v>179</v>
      </c>
      <c r="C9" s="307"/>
      <c r="D9" s="308"/>
      <c r="E9" s="308"/>
      <c r="F9" s="309"/>
      <c r="G9" s="21" t="s">
        <v>26</v>
      </c>
      <c r="H9" s="21" t="s">
        <v>26</v>
      </c>
      <c r="I9" s="228" t="s">
        <v>26</v>
      </c>
      <c r="J9" s="21" t="s">
        <v>26</v>
      </c>
      <c r="K9" s="21" t="s">
        <v>26</v>
      </c>
      <c r="L9" s="21" t="s">
        <v>26</v>
      </c>
      <c r="M9" s="21" t="s">
        <v>26</v>
      </c>
      <c r="N9" s="21" t="s">
        <v>26</v>
      </c>
      <c r="O9" s="21" t="s">
        <v>26</v>
      </c>
      <c r="P9" s="21" t="s">
        <v>26</v>
      </c>
      <c r="Q9" s="21" t="s">
        <v>26</v>
      </c>
      <c r="R9" s="21" t="s">
        <v>26</v>
      </c>
      <c r="S9" s="21" t="s">
        <v>26</v>
      </c>
      <c r="T9" s="21" t="s">
        <v>26</v>
      </c>
      <c r="U9" s="21" t="s">
        <v>26</v>
      </c>
      <c r="V9" s="228" t="s">
        <v>26</v>
      </c>
    </row>
    <row r="10" spans="1:22" s="4" customFormat="1" ht="19.5" customHeight="1">
      <c r="A10" s="17"/>
      <c r="B10" s="17"/>
      <c r="C10" s="17"/>
      <c r="D10" s="17"/>
      <c r="E10" s="17"/>
      <c r="F10" s="5"/>
      <c r="G10" s="7"/>
      <c r="H10" s="7"/>
      <c r="I10" s="22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27"/>
    </row>
    <row r="11" spans="1:22" s="116" customFormat="1" ht="19.5" customHeight="1">
      <c r="A11" s="17"/>
      <c r="B11" s="307" t="s">
        <v>180</v>
      </c>
      <c r="C11" s="307"/>
      <c r="D11" s="308"/>
      <c r="E11" s="308"/>
      <c r="F11" s="309"/>
      <c r="G11" s="21">
        <v>2299535</v>
      </c>
      <c r="H11" s="21">
        <v>2035918</v>
      </c>
      <c r="I11" s="226">
        <f>SUM(J11:U11)</f>
        <v>1880551</v>
      </c>
      <c r="J11" s="107">
        <v>161271</v>
      </c>
      <c r="K11" s="107">
        <v>158520</v>
      </c>
      <c r="L11" s="107">
        <v>158710</v>
      </c>
      <c r="M11" s="107">
        <v>164128</v>
      </c>
      <c r="N11" s="107">
        <v>152387</v>
      </c>
      <c r="O11" s="107">
        <v>137824</v>
      </c>
      <c r="P11" s="107">
        <v>131916</v>
      </c>
      <c r="Q11" s="107">
        <v>157720</v>
      </c>
      <c r="R11" s="107">
        <v>161435</v>
      </c>
      <c r="S11" s="107">
        <v>160577</v>
      </c>
      <c r="T11" s="107">
        <v>167055</v>
      </c>
      <c r="U11" s="107">
        <v>169008</v>
      </c>
      <c r="V11" s="229">
        <f>AVERAGE(J11:U11)</f>
        <v>156712.58333333334</v>
      </c>
    </row>
    <row r="12" spans="1:22" s="116" customFormat="1" ht="19.5" customHeight="1">
      <c r="A12" s="117"/>
      <c r="B12" s="117"/>
      <c r="C12" s="310" t="s">
        <v>27</v>
      </c>
      <c r="E12" s="312" t="s">
        <v>28</v>
      </c>
      <c r="F12" s="313"/>
      <c r="G12" s="107">
        <v>46657</v>
      </c>
      <c r="H12" s="107">
        <v>41338</v>
      </c>
      <c r="I12" s="226">
        <f>SUM(J12:U12)</f>
        <v>44154</v>
      </c>
      <c r="J12" s="107">
        <v>4447</v>
      </c>
      <c r="K12" s="107">
        <v>4863</v>
      </c>
      <c r="L12" s="107">
        <v>4857</v>
      </c>
      <c r="M12" s="107">
        <v>5706</v>
      </c>
      <c r="N12" s="107">
        <v>4093</v>
      </c>
      <c r="O12" s="107">
        <v>2559</v>
      </c>
      <c r="P12" s="107">
        <v>2104</v>
      </c>
      <c r="Q12" s="107">
        <v>2997</v>
      </c>
      <c r="R12" s="107">
        <v>3175</v>
      </c>
      <c r="S12" s="107">
        <v>3159</v>
      </c>
      <c r="T12" s="107">
        <v>3292</v>
      </c>
      <c r="U12" s="107">
        <v>2902</v>
      </c>
      <c r="V12" s="229">
        <f>AVERAGE(J12:U12)</f>
        <v>3679.5</v>
      </c>
    </row>
    <row r="13" spans="1:22" s="116" customFormat="1" ht="19.5" customHeight="1">
      <c r="A13" s="117"/>
      <c r="B13" s="117"/>
      <c r="C13" s="311"/>
      <c r="D13" s="117"/>
      <c r="E13" s="312" t="s">
        <v>29</v>
      </c>
      <c r="F13" s="313"/>
      <c r="G13" s="107">
        <v>1485029</v>
      </c>
      <c r="H13" s="107">
        <v>1247848</v>
      </c>
      <c r="I13" s="226">
        <f>SUM(J13:U13)</f>
        <v>1199502</v>
      </c>
      <c r="J13" s="107">
        <v>104020</v>
      </c>
      <c r="K13" s="107">
        <v>100453</v>
      </c>
      <c r="L13" s="107">
        <v>100366</v>
      </c>
      <c r="M13" s="107">
        <v>103366</v>
      </c>
      <c r="N13" s="107">
        <v>95923</v>
      </c>
      <c r="O13" s="107">
        <v>85917</v>
      </c>
      <c r="P13" s="107">
        <v>81774</v>
      </c>
      <c r="Q13" s="107">
        <v>102292</v>
      </c>
      <c r="R13" s="107">
        <v>105003</v>
      </c>
      <c r="S13" s="107">
        <v>103230</v>
      </c>
      <c r="T13" s="107">
        <v>106180</v>
      </c>
      <c r="U13" s="107">
        <v>110978</v>
      </c>
      <c r="V13" s="229">
        <f>AVERAGE(J13:U13)</f>
        <v>99958.5</v>
      </c>
    </row>
    <row r="14" spans="1:22" s="116" customFormat="1" ht="19.5" customHeight="1">
      <c r="A14" s="117"/>
      <c r="B14" s="117"/>
      <c r="C14" s="311"/>
      <c r="E14" s="312" t="s">
        <v>30</v>
      </c>
      <c r="F14" s="313"/>
      <c r="G14" s="107">
        <v>95067</v>
      </c>
      <c r="H14" s="107">
        <v>53752</v>
      </c>
      <c r="I14" s="226">
        <f>SUM(J14:U14)</f>
        <v>44259</v>
      </c>
      <c r="J14" s="107">
        <v>4283</v>
      </c>
      <c r="K14" s="107">
        <v>4744</v>
      </c>
      <c r="L14" s="107">
        <v>4143</v>
      </c>
      <c r="M14" s="107">
        <v>4013</v>
      </c>
      <c r="N14" s="107">
        <v>3480</v>
      </c>
      <c r="O14" s="107">
        <v>2750</v>
      </c>
      <c r="P14" s="107">
        <v>2820</v>
      </c>
      <c r="Q14" s="107">
        <v>3220</v>
      </c>
      <c r="R14" s="107">
        <v>3330</v>
      </c>
      <c r="S14" s="107">
        <v>2810</v>
      </c>
      <c r="T14" s="107">
        <v>4423</v>
      </c>
      <c r="U14" s="107">
        <v>4243</v>
      </c>
      <c r="V14" s="229">
        <f>AVERAGE(J14:U14)</f>
        <v>3688.25</v>
      </c>
    </row>
    <row r="15" spans="1:22" s="116" customFormat="1" ht="19.5" customHeight="1">
      <c r="A15" s="117"/>
      <c r="B15" s="117"/>
      <c r="C15" s="310" t="s">
        <v>31</v>
      </c>
      <c r="E15" s="312" t="s">
        <v>32</v>
      </c>
      <c r="F15" s="313"/>
      <c r="G15" s="107">
        <v>290437</v>
      </c>
      <c r="H15" s="107">
        <v>262920</v>
      </c>
      <c r="I15" s="226">
        <f>SUM(J15:U15)</f>
        <v>265582</v>
      </c>
      <c r="J15" s="107">
        <v>22374</v>
      </c>
      <c r="K15" s="107">
        <v>23076</v>
      </c>
      <c r="L15" s="107">
        <v>23215</v>
      </c>
      <c r="M15" s="107">
        <v>24345</v>
      </c>
      <c r="N15" s="107">
        <v>21641</v>
      </c>
      <c r="O15" s="107">
        <v>17973</v>
      </c>
      <c r="P15" s="107">
        <v>17019</v>
      </c>
      <c r="Q15" s="107">
        <v>22426</v>
      </c>
      <c r="R15" s="107">
        <v>22394</v>
      </c>
      <c r="S15" s="107">
        <v>23295</v>
      </c>
      <c r="T15" s="107">
        <v>24876</v>
      </c>
      <c r="U15" s="107">
        <v>22948</v>
      </c>
      <c r="V15" s="229">
        <f>AVERAGE(J15:U15)</f>
        <v>22131.833333333332</v>
      </c>
    </row>
    <row r="16" spans="1:22" s="116" customFormat="1" ht="19.5" customHeight="1">
      <c r="A16" s="117"/>
      <c r="B16" s="117"/>
      <c r="C16" s="311"/>
      <c r="E16" s="312" t="s">
        <v>30</v>
      </c>
      <c r="F16" s="313"/>
      <c r="G16" s="107">
        <v>68711</v>
      </c>
      <c r="H16" s="107">
        <v>57040</v>
      </c>
      <c r="I16" s="228" t="s">
        <v>33</v>
      </c>
      <c r="J16" s="107" t="s">
        <v>33</v>
      </c>
      <c r="K16" s="107" t="s">
        <v>33</v>
      </c>
      <c r="L16" s="107" t="s">
        <v>33</v>
      </c>
      <c r="M16" s="107" t="s">
        <v>33</v>
      </c>
      <c r="N16" s="107" t="s">
        <v>33</v>
      </c>
      <c r="O16" s="107" t="s">
        <v>33</v>
      </c>
      <c r="P16" s="107" t="s">
        <v>33</v>
      </c>
      <c r="Q16" s="107" t="s">
        <v>33</v>
      </c>
      <c r="R16" s="107" t="s">
        <v>33</v>
      </c>
      <c r="S16" s="107" t="s">
        <v>33</v>
      </c>
      <c r="T16" s="107" t="s">
        <v>33</v>
      </c>
      <c r="U16" s="107" t="s">
        <v>33</v>
      </c>
      <c r="V16" s="228" t="s">
        <v>33</v>
      </c>
    </row>
    <row r="17" spans="1:22" s="116" customFormat="1" ht="19.5" customHeight="1">
      <c r="A17" s="117"/>
      <c r="B17" s="117"/>
      <c r="C17" s="316" t="s">
        <v>34</v>
      </c>
      <c r="D17" s="317"/>
      <c r="E17" s="317"/>
      <c r="F17" s="315"/>
      <c r="G17" s="107">
        <v>313634</v>
      </c>
      <c r="H17" s="107">
        <v>373020</v>
      </c>
      <c r="I17" s="226">
        <f>SUM(J17:U17)</f>
        <v>282554</v>
      </c>
      <c r="J17" s="107">
        <v>22737</v>
      </c>
      <c r="K17" s="107">
        <v>21924</v>
      </c>
      <c r="L17" s="107">
        <v>22529</v>
      </c>
      <c r="M17" s="107">
        <v>23048</v>
      </c>
      <c r="N17" s="107">
        <v>23430</v>
      </c>
      <c r="O17" s="107">
        <v>24835</v>
      </c>
      <c r="P17" s="107">
        <v>24229</v>
      </c>
      <c r="Q17" s="107">
        <v>23175</v>
      </c>
      <c r="R17" s="107">
        <v>23843</v>
      </c>
      <c r="S17" s="107">
        <v>24203</v>
      </c>
      <c r="T17" s="107">
        <v>24404</v>
      </c>
      <c r="U17" s="107">
        <v>24197</v>
      </c>
      <c r="V17" s="229">
        <f>AVERAGE(J17:U17)</f>
        <v>23546.166666666668</v>
      </c>
    </row>
    <row r="18" spans="1:22" s="116" customFormat="1" ht="19.5" customHeight="1">
      <c r="A18" s="117"/>
      <c r="B18" s="117"/>
      <c r="C18" s="117"/>
      <c r="D18" s="117"/>
      <c r="E18" s="117"/>
      <c r="F18" s="123"/>
      <c r="G18" s="124"/>
      <c r="H18" s="124"/>
      <c r="I18" s="227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227"/>
    </row>
    <row r="19" spans="1:22" s="116" customFormat="1" ht="19.5" customHeight="1">
      <c r="A19" s="117"/>
      <c r="B19" s="316" t="s">
        <v>220</v>
      </c>
      <c r="C19" s="316"/>
      <c r="D19" s="317"/>
      <c r="E19" s="317"/>
      <c r="F19" s="315"/>
      <c r="G19" s="107" t="s">
        <v>26</v>
      </c>
      <c r="H19" s="107" t="s">
        <v>26</v>
      </c>
      <c r="I19" s="228" t="s">
        <v>26</v>
      </c>
      <c r="J19" s="107" t="s">
        <v>26</v>
      </c>
      <c r="K19" s="107" t="s">
        <v>26</v>
      </c>
      <c r="L19" s="107" t="s">
        <v>26</v>
      </c>
      <c r="M19" s="107" t="s">
        <v>26</v>
      </c>
      <c r="N19" s="107" t="s">
        <v>26</v>
      </c>
      <c r="O19" s="107" t="s">
        <v>26</v>
      </c>
      <c r="P19" s="107" t="s">
        <v>26</v>
      </c>
      <c r="Q19" s="107" t="s">
        <v>26</v>
      </c>
      <c r="R19" s="107" t="s">
        <v>26</v>
      </c>
      <c r="S19" s="107" t="s">
        <v>26</v>
      </c>
      <c r="T19" s="107" t="s">
        <v>26</v>
      </c>
      <c r="U19" s="107" t="s">
        <v>26</v>
      </c>
      <c r="V19" s="228" t="s">
        <v>26</v>
      </c>
    </row>
    <row r="20" spans="1:22" s="116" customFormat="1" ht="19.5" customHeight="1">
      <c r="A20" s="117"/>
      <c r="B20" s="117"/>
      <c r="C20" s="117"/>
      <c r="D20" s="117"/>
      <c r="E20" s="117"/>
      <c r="F20" s="123"/>
      <c r="G20" s="124"/>
      <c r="H20" s="124"/>
      <c r="I20" s="227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227"/>
    </row>
    <row r="21" spans="1:22" s="116" customFormat="1" ht="19.5" customHeight="1">
      <c r="A21" s="117"/>
      <c r="B21" s="316" t="s">
        <v>221</v>
      </c>
      <c r="C21" s="316"/>
      <c r="D21" s="317"/>
      <c r="E21" s="317"/>
      <c r="F21" s="315"/>
      <c r="G21" s="107">
        <v>15727970</v>
      </c>
      <c r="H21" s="107">
        <v>14987500</v>
      </c>
      <c r="I21" s="226">
        <f>SUM(J21:U21)</f>
        <v>15449200</v>
      </c>
      <c r="J21" s="107">
        <v>1218600</v>
      </c>
      <c r="K21" s="107">
        <v>1295400</v>
      </c>
      <c r="L21" s="107">
        <v>1396900</v>
      </c>
      <c r="M21" s="107">
        <v>1298100</v>
      </c>
      <c r="N21" s="107">
        <v>1320400</v>
      </c>
      <c r="O21" s="107">
        <v>1365900</v>
      </c>
      <c r="P21" s="107">
        <v>1335800</v>
      </c>
      <c r="Q21" s="107">
        <v>1311700</v>
      </c>
      <c r="R21" s="107">
        <v>1317500</v>
      </c>
      <c r="S21" s="107">
        <v>1313800</v>
      </c>
      <c r="T21" s="107">
        <v>1214500</v>
      </c>
      <c r="U21" s="107">
        <v>1060600</v>
      </c>
      <c r="V21" s="229">
        <f>AVERAGE(J21:U21)</f>
        <v>1287433.3333333333</v>
      </c>
    </row>
    <row r="22" spans="1:22" s="116" customFormat="1" ht="19.5" customHeight="1">
      <c r="A22" s="117"/>
      <c r="B22" s="117"/>
      <c r="C22" s="117"/>
      <c r="D22" s="117"/>
      <c r="E22" s="117"/>
      <c r="F22" s="123"/>
      <c r="G22" s="124"/>
      <c r="H22" s="124"/>
      <c r="I22" s="227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227"/>
    </row>
    <row r="23" spans="1:22" s="116" customFormat="1" ht="19.5" customHeight="1">
      <c r="A23" s="117"/>
      <c r="B23" s="316" t="s">
        <v>35</v>
      </c>
      <c r="C23" s="316"/>
      <c r="D23" s="317"/>
      <c r="E23" s="317"/>
      <c r="F23" s="315"/>
      <c r="G23" s="107" t="s">
        <v>33</v>
      </c>
      <c r="H23" s="107" t="s">
        <v>33</v>
      </c>
      <c r="I23" s="228" t="s">
        <v>383</v>
      </c>
      <c r="J23" s="107" t="s">
        <v>222</v>
      </c>
      <c r="K23" s="107" t="s">
        <v>222</v>
      </c>
      <c r="L23" s="107" t="s">
        <v>222</v>
      </c>
      <c r="M23" s="107" t="s">
        <v>222</v>
      </c>
      <c r="N23" s="107" t="s">
        <v>222</v>
      </c>
      <c r="O23" s="107" t="s">
        <v>222</v>
      </c>
      <c r="P23" s="107" t="s">
        <v>222</v>
      </c>
      <c r="Q23" s="107" t="s">
        <v>222</v>
      </c>
      <c r="R23" s="107" t="s">
        <v>222</v>
      </c>
      <c r="S23" s="107" t="s">
        <v>222</v>
      </c>
      <c r="T23" s="107" t="s">
        <v>222</v>
      </c>
      <c r="U23" s="107" t="s">
        <v>222</v>
      </c>
      <c r="V23" s="228" t="s">
        <v>383</v>
      </c>
    </row>
    <row r="24" spans="1:22" s="116" customFormat="1" ht="19.5" customHeight="1">
      <c r="A24" s="117"/>
      <c r="B24" s="117"/>
      <c r="C24" s="117"/>
      <c r="D24" s="117"/>
      <c r="E24" s="117"/>
      <c r="F24" s="123"/>
      <c r="G24" s="124"/>
      <c r="H24" s="124"/>
      <c r="I24" s="227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227"/>
    </row>
    <row r="25" spans="1:22" s="116" customFormat="1" ht="19.5" customHeight="1">
      <c r="A25" s="117"/>
      <c r="B25" s="316" t="s">
        <v>36</v>
      </c>
      <c r="C25" s="316"/>
      <c r="D25" s="317"/>
      <c r="E25" s="317"/>
      <c r="F25" s="315"/>
      <c r="G25" s="107" t="s">
        <v>33</v>
      </c>
      <c r="H25" s="107" t="s">
        <v>33</v>
      </c>
      <c r="I25" s="228" t="s">
        <v>383</v>
      </c>
      <c r="J25" s="107" t="s">
        <v>222</v>
      </c>
      <c r="K25" s="107" t="s">
        <v>222</v>
      </c>
      <c r="L25" s="107" t="s">
        <v>222</v>
      </c>
      <c r="M25" s="107" t="s">
        <v>222</v>
      </c>
      <c r="N25" s="107" t="s">
        <v>222</v>
      </c>
      <c r="O25" s="107" t="s">
        <v>222</v>
      </c>
      <c r="P25" s="107" t="s">
        <v>222</v>
      </c>
      <c r="Q25" s="107" t="s">
        <v>222</v>
      </c>
      <c r="R25" s="107" t="s">
        <v>222</v>
      </c>
      <c r="S25" s="107" t="s">
        <v>222</v>
      </c>
      <c r="T25" s="107" t="s">
        <v>222</v>
      </c>
      <c r="U25" s="107" t="s">
        <v>222</v>
      </c>
      <c r="V25" s="228" t="s">
        <v>383</v>
      </c>
    </row>
    <row r="26" spans="1:22" s="116" customFormat="1" ht="19.5" customHeight="1">
      <c r="A26" s="117"/>
      <c r="B26" s="117"/>
      <c r="C26" s="117"/>
      <c r="D26" s="117"/>
      <c r="E26" s="117"/>
      <c r="F26" s="123"/>
      <c r="G26" s="124"/>
      <c r="H26" s="124"/>
      <c r="I26" s="227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227"/>
    </row>
    <row r="27" spans="1:22" s="116" customFormat="1" ht="19.5" customHeight="1">
      <c r="A27" s="117"/>
      <c r="B27" s="316" t="s">
        <v>37</v>
      </c>
      <c r="C27" s="316"/>
      <c r="D27" s="317"/>
      <c r="E27" s="317"/>
      <c r="F27" s="315"/>
      <c r="G27" s="107">
        <v>313161420</v>
      </c>
      <c r="H27" s="107">
        <v>317187543</v>
      </c>
      <c r="I27" s="226">
        <f>SUM(J27:U27)</f>
        <v>309843499</v>
      </c>
      <c r="J27" s="107">
        <v>25786608</v>
      </c>
      <c r="K27" s="107">
        <v>25918968</v>
      </c>
      <c r="L27" s="107">
        <v>27276500</v>
      </c>
      <c r="M27" s="107">
        <v>26637206</v>
      </c>
      <c r="N27" s="107">
        <v>26090281</v>
      </c>
      <c r="O27" s="107">
        <v>26603738</v>
      </c>
      <c r="P27" s="107">
        <v>25845708</v>
      </c>
      <c r="Q27" s="107">
        <v>24410995</v>
      </c>
      <c r="R27" s="107">
        <v>25475256</v>
      </c>
      <c r="S27" s="107">
        <v>25735498</v>
      </c>
      <c r="T27" s="107">
        <v>25365855</v>
      </c>
      <c r="U27" s="107">
        <v>24696886</v>
      </c>
      <c r="V27" s="229">
        <f>AVERAGE(J27:U27)</f>
        <v>25820291.583333332</v>
      </c>
    </row>
    <row r="28" spans="1:22" s="116" customFormat="1" ht="19.5" customHeight="1">
      <c r="A28" s="117"/>
      <c r="C28" s="312" t="s">
        <v>223</v>
      </c>
      <c r="D28" s="312"/>
      <c r="E28" s="312"/>
      <c r="F28" s="313"/>
      <c r="G28" s="107">
        <v>55473904</v>
      </c>
      <c r="H28" s="107">
        <v>58148811</v>
      </c>
      <c r="I28" s="226">
        <f>SUM(J28:U28)</f>
        <v>55260131</v>
      </c>
      <c r="J28" s="107">
        <v>4589325</v>
      </c>
      <c r="K28" s="107">
        <v>4666558</v>
      </c>
      <c r="L28" s="107">
        <v>4715195</v>
      </c>
      <c r="M28" s="107">
        <v>4505490</v>
      </c>
      <c r="N28" s="107">
        <v>4376659</v>
      </c>
      <c r="O28" s="107">
        <v>4530579</v>
      </c>
      <c r="P28" s="107">
        <v>4730812</v>
      </c>
      <c r="Q28" s="107">
        <v>4372245</v>
      </c>
      <c r="R28" s="107">
        <v>4587339</v>
      </c>
      <c r="S28" s="107">
        <v>4655588</v>
      </c>
      <c r="T28" s="107">
        <v>4833585</v>
      </c>
      <c r="U28" s="107">
        <v>4696756</v>
      </c>
      <c r="V28" s="229">
        <f>AVERAGE(J28:U28)</f>
        <v>4605010.916666667</v>
      </c>
    </row>
    <row r="29" spans="1:22" s="116" customFormat="1" ht="22.5" customHeight="1">
      <c r="A29" s="117"/>
      <c r="C29" s="125"/>
      <c r="D29" s="310" t="s">
        <v>38</v>
      </c>
      <c r="E29" s="117"/>
      <c r="F29" s="120" t="s">
        <v>224</v>
      </c>
      <c r="G29" s="107">
        <v>44618408</v>
      </c>
      <c r="H29" s="107">
        <v>45637536</v>
      </c>
      <c r="I29" s="226">
        <f>SUM(J29:U29)</f>
        <v>40426350</v>
      </c>
      <c r="J29" s="107">
        <v>3631710</v>
      </c>
      <c r="K29" s="107">
        <v>3429900</v>
      </c>
      <c r="L29" s="107">
        <v>3523200</v>
      </c>
      <c r="M29" s="107">
        <v>3355900</v>
      </c>
      <c r="N29" s="107">
        <v>3252400</v>
      </c>
      <c r="O29" s="107">
        <v>3366960</v>
      </c>
      <c r="P29" s="107">
        <v>3461980</v>
      </c>
      <c r="Q29" s="107">
        <v>3221900</v>
      </c>
      <c r="R29" s="107">
        <v>3232600</v>
      </c>
      <c r="S29" s="107">
        <v>3315500</v>
      </c>
      <c r="T29" s="107">
        <v>3401400</v>
      </c>
      <c r="U29" s="107">
        <v>3232900</v>
      </c>
      <c r="V29" s="229">
        <f>AVERAGE(J29:U29)</f>
        <v>3368862.5</v>
      </c>
    </row>
    <row r="30" spans="1:22" s="116" customFormat="1" ht="22.5" customHeight="1">
      <c r="A30" s="117"/>
      <c r="C30" s="125"/>
      <c r="D30" s="311"/>
      <c r="E30" s="117"/>
      <c r="F30" s="120" t="s">
        <v>225</v>
      </c>
      <c r="G30" s="107">
        <v>10855496</v>
      </c>
      <c r="H30" s="107">
        <v>12511275</v>
      </c>
      <c r="I30" s="226">
        <f>SUM(J30:U30)</f>
        <v>14833781</v>
      </c>
      <c r="J30" s="107">
        <v>957615</v>
      </c>
      <c r="K30" s="107">
        <v>1236658</v>
      </c>
      <c r="L30" s="107">
        <v>1191995</v>
      </c>
      <c r="M30" s="107">
        <v>1149590</v>
      </c>
      <c r="N30" s="107">
        <v>1124259</v>
      </c>
      <c r="O30" s="107">
        <v>1163619</v>
      </c>
      <c r="P30" s="107">
        <v>1268832</v>
      </c>
      <c r="Q30" s="107">
        <v>1150345</v>
      </c>
      <c r="R30" s="107">
        <v>1354739</v>
      </c>
      <c r="S30" s="107">
        <v>1340088</v>
      </c>
      <c r="T30" s="107">
        <v>1432185</v>
      </c>
      <c r="U30" s="107">
        <v>1463856</v>
      </c>
      <c r="V30" s="229">
        <f>AVERAGE(J30:U30)</f>
        <v>1236148.4166666667</v>
      </c>
    </row>
    <row r="31" spans="1:22" s="116" customFormat="1" ht="19.5" customHeight="1">
      <c r="A31" s="117"/>
      <c r="B31" s="117"/>
      <c r="C31" s="117"/>
      <c r="D31" s="117"/>
      <c r="E31" s="117"/>
      <c r="F31" s="123"/>
      <c r="G31" s="124"/>
      <c r="H31" s="124"/>
      <c r="I31" s="228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229"/>
    </row>
    <row r="32" spans="1:22" s="116" customFormat="1" ht="19.5" customHeight="1">
      <c r="A32" s="117"/>
      <c r="C32" s="323" t="s">
        <v>212</v>
      </c>
      <c r="D32" s="323"/>
      <c r="E32" s="323"/>
      <c r="F32" s="324"/>
      <c r="G32" s="107">
        <v>241590842</v>
      </c>
      <c r="H32" s="107">
        <v>243440277</v>
      </c>
      <c r="I32" s="226">
        <f aca="true" t="shared" si="0" ref="I32:I37">SUM(J32:U32)</f>
        <v>240922680</v>
      </c>
      <c r="J32" s="107">
        <v>19981947</v>
      </c>
      <c r="K32" s="107">
        <v>20110093</v>
      </c>
      <c r="L32" s="107">
        <v>21290305</v>
      </c>
      <c r="M32" s="107">
        <v>20914761</v>
      </c>
      <c r="N32" s="107">
        <v>20579667</v>
      </c>
      <c r="O32" s="107">
        <v>20851348</v>
      </c>
      <c r="P32" s="107">
        <v>20138400</v>
      </c>
      <c r="Q32" s="107">
        <v>18915766</v>
      </c>
      <c r="R32" s="107">
        <v>19798206</v>
      </c>
      <c r="S32" s="107">
        <v>19926262</v>
      </c>
      <c r="T32" s="107">
        <v>19469986</v>
      </c>
      <c r="U32" s="107">
        <v>18945939</v>
      </c>
      <c r="V32" s="229">
        <f aca="true" t="shared" si="1" ref="V32:V38">AVERAGE(J32:U32)</f>
        <v>20076890</v>
      </c>
    </row>
    <row r="33" spans="1:22" s="116" customFormat="1" ht="19.5" customHeight="1">
      <c r="A33" s="117"/>
      <c r="C33" s="127"/>
      <c r="E33" s="118"/>
      <c r="F33" s="120" t="s">
        <v>226</v>
      </c>
      <c r="G33" s="107">
        <v>61986463</v>
      </c>
      <c r="H33" s="107">
        <v>58082459</v>
      </c>
      <c r="I33" s="226">
        <f t="shared" si="0"/>
        <v>59878954</v>
      </c>
      <c r="J33" s="107">
        <v>4894177</v>
      </c>
      <c r="K33" s="107">
        <v>5052896</v>
      </c>
      <c r="L33" s="107">
        <v>5218143</v>
      </c>
      <c r="M33" s="107">
        <v>5173257</v>
      </c>
      <c r="N33" s="107">
        <v>5003919</v>
      </c>
      <c r="O33" s="107">
        <v>5140586</v>
      </c>
      <c r="P33" s="107">
        <v>4984598</v>
      </c>
      <c r="Q33" s="107">
        <v>4910867</v>
      </c>
      <c r="R33" s="107">
        <v>5046842</v>
      </c>
      <c r="S33" s="107">
        <v>4925062</v>
      </c>
      <c r="T33" s="107">
        <v>4870601</v>
      </c>
      <c r="U33" s="107">
        <v>4658006</v>
      </c>
      <c r="V33" s="229">
        <f t="shared" si="1"/>
        <v>4989912.833333333</v>
      </c>
    </row>
    <row r="34" spans="1:22" s="116" customFormat="1" ht="19.5" customHeight="1">
      <c r="A34" s="117"/>
      <c r="C34" s="127"/>
      <c r="D34" s="325" t="s">
        <v>38</v>
      </c>
      <c r="E34" s="118"/>
      <c r="F34" s="120" t="s">
        <v>227</v>
      </c>
      <c r="G34" s="107">
        <v>1354321</v>
      </c>
      <c r="H34" s="107">
        <v>1411327</v>
      </c>
      <c r="I34" s="226">
        <f t="shared" si="0"/>
        <v>1545080</v>
      </c>
      <c r="J34" s="107">
        <v>121066</v>
      </c>
      <c r="K34" s="107">
        <v>119593</v>
      </c>
      <c r="L34" s="107">
        <v>110899</v>
      </c>
      <c r="M34" s="107">
        <v>121792</v>
      </c>
      <c r="N34" s="107">
        <v>128043</v>
      </c>
      <c r="O34" s="107">
        <v>124266</v>
      </c>
      <c r="P34" s="107">
        <v>128157</v>
      </c>
      <c r="Q34" s="107">
        <v>124603</v>
      </c>
      <c r="R34" s="107">
        <v>129681</v>
      </c>
      <c r="S34" s="107">
        <v>148272</v>
      </c>
      <c r="T34" s="107">
        <v>147490</v>
      </c>
      <c r="U34" s="107">
        <v>141218</v>
      </c>
      <c r="V34" s="229">
        <f t="shared" si="1"/>
        <v>128756.66666666667</v>
      </c>
    </row>
    <row r="35" spans="1:22" s="116" customFormat="1" ht="19.5" customHeight="1">
      <c r="A35" s="117"/>
      <c r="C35" s="127"/>
      <c r="D35" s="325"/>
      <c r="E35" s="118"/>
      <c r="F35" s="128" t="s">
        <v>39</v>
      </c>
      <c r="G35" s="107">
        <v>8089876</v>
      </c>
      <c r="H35" s="107">
        <v>8316878</v>
      </c>
      <c r="I35" s="226">
        <f t="shared" si="0"/>
        <v>8411657</v>
      </c>
      <c r="J35" s="107">
        <v>782829</v>
      </c>
      <c r="K35" s="107">
        <v>754495</v>
      </c>
      <c r="L35" s="107">
        <v>766450</v>
      </c>
      <c r="M35" s="107">
        <v>789029</v>
      </c>
      <c r="N35" s="107">
        <v>777943</v>
      </c>
      <c r="O35" s="107">
        <v>767540</v>
      </c>
      <c r="P35" s="107">
        <v>713820</v>
      </c>
      <c r="Q35" s="107">
        <v>575048</v>
      </c>
      <c r="R35" s="107">
        <v>588274</v>
      </c>
      <c r="S35" s="107">
        <v>603353</v>
      </c>
      <c r="T35" s="107">
        <v>643061</v>
      </c>
      <c r="U35" s="107">
        <v>649815</v>
      </c>
      <c r="V35" s="229">
        <f t="shared" si="1"/>
        <v>700971.4166666666</v>
      </c>
    </row>
    <row r="36" spans="1:22" s="116" customFormat="1" ht="19.5" customHeight="1">
      <c r="A36" s="117"/>
      <c r="C36" s="127"/>
      <c r="D36" s="325"/>
      <c r="E36" s="118"/>
      <c r="F36" s="120" t="s">
        <v>228</v>
      </c>
      <c r="G36" s="107">
        <v>11563900</v>
      </c>
      <c r="H36" s="107">
        <v>10121900</v>
      </c>
      <c r="I36" s="226">
        <f t="shared" si="0"/>
        <v>10154900</v>
      </c>
      <c r="J36" s="107">
        <v>845100</v>
      </c>
      <c r="K36" s="107">
        <v>846600</v>
      </c>
      <c r="L36" s="107">
        <v>846800</v>
      </c>
      <c r="M36" s="107">
        <v>846400</v>
      </c>
      <c r="N36" s="107">
        <v>839400</v>
      </c>
      <c r="O36" s="107">
        <v>838200</v>
      </c>
      <c r="P36" s="107">
        <v>844200</v>
      </c>
      <c r="Q36" s="107">
        <v>842400</v>
      </c>
      <c r="R36" s="107">
        <v>846900</v>
      </c>
      <c r="S36" s="107">
        <v>844800</v>
      </c>
      <c r="T36" s="107">
        <v>857400</v>
      </c>
      <c r="U36" s="107">
        <v>856700</v>
      </c>
      <c r="V36" s="229">
        <f t="shared" si="1"/>
        <v>846241.6666666666</v>
      </c>
    </row>
    <row r="37" spans="1:22" s="116" customFormat="1" ht="19.5" customHeight="1">
      <c r="A37" s="117"/>
      <c r="C37" s="127"/>
      <c r="D37" s="325"/>
      <c r="E37" s="118"/>
      <c r="F37" s="120" t="s">
        <v>40</v>
      </c>
      <c r="G37" s="107">
        <v>87327816</v>
      </c>
      <c r="H37" s="107">
        <v>98066449</v>
      </c>
      <c r="I37" s="226">
        <f t="shared" si="0"/>
        <v>92775524</v>
      </c>
      <c r="J37" s="107">
        <v>7516532</v>
      </c>
      <c r="K37" s="107">
        <v>7446200</v>
      </c>
      <c r="L37" s="107">
        <v>8331986</v>
      </c>
      <c r="M37" s="107">
        <v>7770565</v>
      </c>
      <c r="N37" s="107">
        <v>7827306</v>
      </c>
      <c r="O37" s="107">
        <v>8288669</v>
      </c>
      <c r="P37" s="107">
        <v>7791968</v>
      </c>
      <c r="Q37" s="107">
        <v>6932183</v>
      </c>
      <c r="R37" s="107">
        <v>7850629</v>
      </c>
      <c r="S37" s="107">
        <v>8074693</v>
      </c>
      <c r="T37" s="107">
        <v>7677789</v>
      </c>
      <c r="U37" s="107">
        <v>7267004</v>
      </c>
      <c r="V37" s="229">
        <f t="shared" si="1"/>
        <v>7731293.666666667</v>
      </c>
    </row>
    <row r="38" spans="1:22" s="116" customFormat="1" ht="19.5" customHeight="1">
      <c r="A38" s="117"/>
      <c r="C38" s="127"/>
      <c r="D38" s="121"/>
      <c r="E38" s="118"/>
      <c r="F38" s="120" t="s">
        <v>229</v>
      </c>
      <c r="G38" s="107">
        <v>71268466</v>
      </c>
      <c r="H38" s="107">
        <v>67441264</v>
      </c>
      <c r="I38" s="226">
        <f>SUM(J38:U38)</f>
        <v>68156565</v>
      </c>
      <c r="J38" s="107">
        <v>5822243</v>
      </c>
      <c r="K38" s="107">
        <v>5890309</v>
      </c>
      <c r="L38" s="107">
        <v>6016027</v>
      </c>
      <c r="M38" s="107">
        <v>6213718</v>
      </c>
      <c r="N38" s="107">
        <v>6003056</v>
      </c>
      <c r="O38" s="107">
        <v>5692087</v>
      </c>
      <c r="P38" s="107">
        <v>5675657</v>
      </c>
      <c r="Q38" s="107">
        <v>5530665</v>
      </c>
      <c r="R38" s="107">
        <v>5335880</v>
      </c>
      <c r="S38" s="107">
        <v>5330082</v>
      </c>
      <c r="T38" s="107">
        <v>5273645</v>
      </c>
      <c r="U38" s="107">
        <v>5373196</v>
      </c>
      <c r="V38" s="229">
        <f t="shared" si="1"/>
        <v>5679713.75</v>
      </c>
    </row>
    <row r="39" spans="1:22" s="116" customFormat="1" ht="19.5" customHeight="1">
      <c r="A39" s="117"/>
      <c r="C39" s="312" t="s">
        <v>187</v>
      </c>
      <c r="D39" s="312"/>
      <c r="E39" s="312"/>
      <c r="F39" s="313"/>
      <c r="G39" s="107" t="s">
        <v>33</v>
      </c>
      <c r="H39" s="107" t="s">
        <v>33</v>
      </c>
      <c r="I39" s="107" t="s">
        <v>230</v>
      </c>
      <c r="J39" s="107" t="s">
        <v>230</v>
      </c>
      <c r="K39" s="107" t="s">
        <v>230</v>
      </c>
      <c r="L39" s="107" t="s">
        <v>230</v>
      </c>
      <c r="M39" s="107" t="s">
        <v>230</v>
      </c>
      <c r="N39" s="107" t="s">
        <v>230</v>
      </c>
      <c r="O39" s="107" t="s">
        <v>230</v>
      </c>
      <c r="P39" s="107" t="s">
        <v>230</v>
      </c>
      <c r="Q39" s="107" t="s">
        <v>230</v>
      </c>
      <c r="R39" s="107" t="s">
        <v>230</v>
      </c>
      <c r="S39" s="107" t="s">
        <v>230</v>
      </c>
      <c r="T39" s="107" t="s">
        <v>230</v>
      </c>
      <c r="U39" s="107" t="s">
        <v>230</v>
      </c>
      <c r="V39" s="107" t="s">
        <v>230</v>
      </c>
    </row>
    <row r="40" spans="1:22" s="116" customFormat="1" ht="19.5" customHeight="1">
      <c r="A40" s="117"/>
      <c r="B40" s="117"/>
      <c r="C40" s="117"/>
      <c r="D40" s="117"/>
      <c r="E40" s="117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22" s="116" customFormat="1" ht="19.5" customHeight="1">
      <c r="A41" s="126"/>
      <c r="B41" s="129"/>
      <c r="C41" s="312" t="s">
        <v>231</v>
      </c>
      <c r="D41" s="314"/>
      <c r="E41" s="314"/>
      <c r="F41" s="315"/>
      <c r="G41" s="107" t="s">
        <v>26</v>
      </c>
      <c r="H41" s="107" t="s">
        <v>26</v>
      </c>
      <c r="I41" s="107" t="s">
        <v>26</v>
      </c>
      <c r="J41" s="107" t="s">
        <v>26</v>
      </c>
      <c r="K41" s="107" t="s">
        <v>26</v>
      </c>
      <c r="L41" s="107" t="s">
        <v>26</v>
      </c>
      <c r="M41" s="107" t="s">
        <v>26</v>
      </c>
      <c r="N41" s="107" t="s">
        <v>26</v>
      </c>
      <c r="O41" s="107" t="s">
        <v>26</v>
      </c>
      <c r="P41" s="107" t="s">
        <v>26</v>
      </c>
      <c r="Q41" s="107" t="s">
        <v>26</v>
      </c>
      <c r="R41" s="107" t="s">
        <v>26</v>
      </c>
      <c r="S41" s="107" t="s">
        <v>26</v>
      </c>
      <c r="T41" s="107" t="s">
        <v>26</v>
      </c>
      <c r="U41" s="107" t="s">
        <v>26</v>
      </c>
      <c r="V41" s="107" t="s">
        <v>26</v>
      </c>
    </row>
    <row r="42" spans="1:22" s="116" customFormat="1" ht="19.5" customHeight="1">
      <c r="A42" s="126"/>
      <c r="B42" s="129"/>
      <c r="C42" s="119"/>
      <c r="D42" s="130"/>
      <c r="E42" s="130"/>
      <c r="F42" s="122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s="116" customFormat="1" ht="19.5" customHeight="1">
      <c r="A43" s="131"/>
      <c r="B43" s="132"/>
      <c r="C43" s="320" t="s">
        <v>41</v>
      </c>
      <c r="D43" s="321"/>
      <c r="E43" s="321"/>
      <c r="F43" s="322"/>
      <c r="G43" s="133" t="s">
        <v>33</v>
      </c>
      <c r="H43" s="135" t="s">
        <v>33</v>
      </c>
      <c r="I43" s="135" t="s">
        <v>33</v>
      </c>
      <c r="J43" s="135" t="s">
        <v>33</v>
      </c>
      <c r="K43" s="135" t="s">
        <v>33</v>
      </c>
      <c r="L43" s="135" t="s">
        <v>33</v>
      </c>
      <c r="M43" s="135" t="s">
        <v>33</v>
      </c>
      <c r="N43" s="135" t="s">
        <v>33</v>
      </c>
      <c r="O43" s="135" t="s">
        <v>33</v>
      </c>
      <c r="P43" s="107" t="s">
        <v>33</v>
      </c>
      <c r="Q43" s="107" t="s">
        <v>33</v>
      </c>
      <c r="R43" s="107" t="s">
        <v>33</v>
      </c>
      <c r="S43" s="107" t="s">
        <v>33</v>
      </c>
      <c r="T43" s="107" t="s">
        <v>33</v>
      </c>
      <c r="U43" s="107" t="s">
        <v>33</v>
      </c>
      <c r="V43" s="107" t="s">
        <v>33</v>
      </c>
    </row>
    <row r="44" spans="1:22" s="116" customFormat="1" ht="15" customHeight="1">
      <c r="A44" s="318" t="s">
        <v>232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134"/>
      <c r="Q44" s="134"/>
      <c r="R44" s="134"/>
      <c r="S44" s="134"/>
      <c r="T44" s="134"/>
      <c r="U44" s="134"/>
      <c r="V44" s="134"/>
    </row>
    <row r="45" spans="1:22" s="116" customFormat="1" ht="14.25">
      <c r="A45" s="319" t="s">
        <v>21</v>
      </c>
      <c r="B45" s="319"/>
      <c r="C45" s="319"/>
      <c r="D45" s="319"/>
      <c r="E45" s="319"/>
      <c r="F45" s="319"/>
      <c r="G45" s="31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="116" customFormat="1" ht="14.25"/>
    <row r="47" s="116" customFormat="1" ht="14.25"/>
  </sheetData>
  <sheetProtection/>
  <mergeCells count="43">
    <mergeCell ref="A44:O44"/>
    <mergeCell ref="A45:G45"/>
    <mergeCell ref="B25:F25"/>
    <mergeCell ref="B27:F27"/>
    <mergeCell ref="C28:F28"/>
    <mergeCell ref="D29:D30"/>
    <mergeCell ref="C43:F43"/>
    <mergeCell ref="C32:F32"/>
    <mergeCell ref="D34:D37"/>
    <mergeCell ref="C39:F39"/>
    <mergeCell ref="C41:F41"/>
    <mergeCell ref="C15:C16"/>
    <mergeCell ref="E15:F15"/>
    <mergeCell ref="E16:F16"/>
    <mergeCell ref="C17:F17"/>
    <mergeCell ref="B19:F19"/>
    <mergeCell ref="B21:F21"/>
    <mergeCell ref="B23:F23"/>
    <mergeCell ref="S5:S6"/>
    <mergeCell ref="T5:T6"/>
    <mergeCell ref="A7:F7"/>
    <mergeCell ref="B9:F9"/>
    <mergeCell ref="B11:F11"/>
    <mergeCell ref="C12:C14"/>
    <mergeCell ref="E12:F12"/>
    <mergeCell ref="E13:F13"/>
    <mergeCell ref="E14:F14"/>
    <mergeCell ref="K5:K6"/>
    <mergeCell ref="L5:L6"/>
    <mergeCell ref="O5:O6"/>
    <mergeCell ref="P5:P6"/>
    <mergeCell ref="Q5:Q6"/>
    <mergeCell ref="R5:R6"/>
    <mergeCell ref="M5:M6"/>
    <mergeCell ref="N5:N6"/>
    <mergeCell ref="U5:U6"/>
    <mergeCell ref="V5:V6"/>
    <mergeCell ref="I5:I6"/>
    <mergeCell ref="A2:V2"/>
    <mergeCell ref="A3:V3"/>
    <mergeCell ref="G5:G6"/>
    <mergeCell ref="H5:H6"/>
    <mergeCell ref="J5:J6"/>
  </mergeCells>
  <printOptions/>
  <pageMargins left="0.94" right="0.5905511811023623" top="0.984251968503937" bottom="0.984251968503937" header="0.5118110236220472" footer="0.5118110236220472"/>
  <pageSetup fitToHeight="1" fitToWidth="1" horizontalDpi="600" verticalDpi="600" orientation="landscape" paperSize="8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56" customWidth="1"/>
    <col min="2" max="2" width="17" style="56" customWidth="1"/>
    <col min="3" max="3" width="7.5" style="56" customWidth="1"/>
    <col min="4" max="19" width="11.59765625" style="56" customWidth="1"/>
    <col min="20" max="16384" width="10.59765625" style="56" customWidth="1"/>
  </cols>
  <sheetData>
    <row r="1" spans="1:19" s="54" customFormat="1" ht="19.5" customHeight="1">
      <c r="A1" s="1" t="s">
        <v>42</v>
      </c>
      <c r="S1" s="3" t="s">
        <v>43</v>
      </c>
    </row>
    <row r="2" spans="1:20" ht="19.5" customHeight="1">
      <c r="A2" s="281" t="s">
        <v>183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3"/>
    </row>
    <row r="3" spans="1:19" s="4" customFormat="1" ht="19.5" customHeight="1">
      <c r="A3" s="330" t="s">
        <v>350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</row>
    <row r="4" s="4" customFormat="1" ht="18" customHeight="1" thickBot="1"/>
    <row r="5" spans="1:19" s="4" customFormat="1" ht="13.5" customHeight="1">
      <c r="A5" s="136"/>
      <c r="B5" s="137" t="s">
        <v>270</v>
      </c>
      <c r="C5" s="331" t="s">
        <v>44</v>
      </c>
      <c r="D5" s="326" t="s">
        <v>233</v>
      </c>
      <c r="E5" s="326" t="s">
        <v>234</v>
      </c>
      <c r="F5" s="326" t="s">
        <v>235</v>
      </c>
      <c r="G5" s="326" t="s">
        <v>236</v>
      </c>
      <c r="H5" s="326" t="s">
        <v>237</v>
      </c>
      <c r="I5" s="326" t="s">
        <v>238</v>
      </c>
      <c r="J5" s="326" t="s">
        <v>239</v>
      </c>
      <c r="K5" s="326" t="s">
        <v>240</v>
      </c>
      <c r="L5" s="326" t="s">
        <v>241</v>
      </c>
      <c r="M5" s="326" t="s">
        <v>242</v>
      </c>
      <c r="N5" s="326" t="s">
        <v>243</v>
      </c>
      <c r="O5" s="326" t="s">
        <v>244</v>
      </c>
      <c r="P5" s="326" t="s">
        <v>245</v>
      </c>
      <c r="Q5" s="326" t="s">
        <v>246</v>
      </c>
      <c r="R5" s="326" t="s">
        <v>247</v>
      </c>
      <c r="S5" s="337" t="s">
        <v>248</v>
      </c>
    </row>
    <row r="6" spans="1:19" s="4" customFormat="1" ht="13.5" customHeight="1">
      <c r="A6" s="138"/>
      <c r="B6" s="24" t="s">
        <v>249</v>
      </c>
      <c r="C6" s="332"/>
      <c r="D6" s="334"/>
      <c r="E6" s="336"/>
      <c r="F6" s="336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292"/>
    </row>
    <row r="7" spans="1:19" s="4" customFormat="1" ht="13.5" customHeight="1">
      <c r="A7" s="139" t="s">
        <v>250</v>
      </c>
      <c r="B7" s="139"/>
      <c r="C7" s="333"/>
      <c r="D7" s="335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38"/>
    </row>
    <row r="8" spans="1:19" s="116" customFormat="1" ht="21" customHeight="1">
      <c r="A8" s="307" t="s">
        <v>45</v>
      </c>
      <c r="B8" s="307"/>
      <c r="C8" s="140" t="s">
        <v>251</v>
      </c>
      <c r="D8" s="25">
        <v>7565271</v>
      </c>
      <c r="E8" s="25">
        <v>8104931</v>
      </c>
      <c r="F8" s="230">
        <f>SUM(G8:R8)</f>
        <v>7441416</v>
      </c>
      <c r="G8" s="230">
        <v>548129</v>
      </c>
      <c r="H8" s="230">
        <v>535521</v>
      </c>
      <c r="I8" s="230">
        <v>564992</v>
      </c>
      <c r="J8" s="230">
        <v>534661</v>
      </c>
      <c r="K8" s="230">
        <v>536918</v>
      </c>
      <c r="L8" s="230">
        <v>615623</v>
      </c>
      <c r="M8" s="230">
        <v>675370</v>
      </c>
      <c r="N8" s="230">
        <v>638512</v>
      </c>
      <c r="O8" s="230">
        <v>696399</v>
      </c>
      <c r="P8" s="230">
        <v>728866</v>
      </c>
      <c r="Q8" s="230">
        <v>716211</v>
      </c>
      <c r="R8" s="230">
        <v>650214</v>
      </c>
      <c r="S8" s="230">
        <f>AVERAGE(G8:R8)</f>
        <v>620118</v>
      </c>
    </row>
    <row r="9" spans="2:19" s="116" customFormat="1" ht="21" customHeight="1">
      <c r="B9" s="121" t="s">
        <v>46</v>
      </c>
      <c r="C9" s="141"/>
      <c r="D9" s="108">
        <v>2478748</v>
      </c>
      <c r="E9" s="108">
        <v>1949453</v>
      </c>
      <c r="F9" s="230">
        <f>SUM(G9:R9)</f>
        <v>1887095</v>
      </c>
      <c r="G9" s="230">
        <v>150523</v>
      </c>
      <c r="H9" s="230">
        <v>158774</v>
      </c>
      <c r="I9" s="230">
        <v>157435</v>
      </c>
      <c r="J9" s="230">
        <v>125981</v>
      </c>
      <c r="K9" s="230">
        <v>131865</v>
      </c>
      <c r="L9" s="230">
        <v>155186</v>
      </c>
      <c r="M9" s="230">
        <v>162793</v>
      </c>
      <c r="N9" s="230">
        <v>154352</v>
      </c>
      <c r="O9" s="230">
        <v>177566</v>
      </c>
      <c r="P9" s="230">
        <v>178160</v>
      </c>
      <c r="Q9" s="230">
        <v>172374</v>
      </c>
      <c r="R9" s="230">
        <v>162086</v>
      </c>
      <c r="S9" s="230">
        <f>AVERAGE(G9:R9)</f>
        <v>157257.91666666666</v>
      </c>
    </row>
    <row r="10" spans="2:19" s="116" customFormat="1" ht="21" customHeight="1">
      <c r="B10" s="121" t="s">
        <v>349</v>
      </c>
      <c r="C10" s="141"/>
      <c r="D10" s="108">
        <v>5086523</v>
      </c>
      <c r="E10" s="108">
        <v>6148027</v>
      </c>
      <c r="F10" s="230">
        <f>SUM(G10:R10)</f>
        <v>5554321</v>
      </c>
      <c r="G10" s="230">
        <v>397606</v>
      </c>
      <c r="H10" s="230">
        <v>376747</v>
      </c>
      <c r="I10" s="230">
        <v>407557</v>
      </c>
      <c r="J10" s="230">
        <v>408680</v>
      </c>
      <c r="K10" s="230">
        <v>405053</v>
      </c>
      <c r="L10" s="230">
        <v>460437</v>
      </c>
      <c r="M10" s="230">
        <v>512577</v>
      </c>
      <c r="N10" s="230">
        <v>484160</v>
      </c>
      <c r="O10" s="230">
        <v>518833</v>
      </c>
      <c r="P10" s="230">
        <v>550706</v>
      </c>
      <c r="Q10" s="230">
        <v>543837</v>
      </c>
      <c r="R10" s="230">
        <v>488128</v>
      </c>
      <c r="S10" s="230">
        <f>AVERAGE(G10:R10)</f>
        <v>462860.0833333333</v>
      </c>
    </row>
    <row r="11" spans="1:19" s="116" customFormat="1" ht="21" customHeight="1">
      <c r="A11" s="117"/>
      <c r="B11" s="117"/>
      <c r="C11" s="141"/>
      <c r="D11" s="142"/>
      <c r="E11" s="142"/>
      <c r="F11" s="231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</row>
    <row r="12" spans="1:19" s="116" customFormat="1" ht="21" customHeight="1">
      <c r="A12" s="316" t="s">
        <v>252</v>
      </c>
      <c r="B12" s="316"/>
      <c r="C12" s="141" t="s">
        <v>253</v>
      </c>
      <c r="D12" s="108">
        <v>355060</v>
      </c>
      <c r="E12" s="108">
        <v>333958</v>
      </c>
      <c r="F12" s="230">
        <f>SUM(G12:R12)</f>
        <v>324050</v>
      </c>
      <c r="G12" s="230">
        <v>25546</v>
      </c>
      <c r="H12" s="230">
        <v>25571</v>
      </c>
      <c r="I12" s="230">
        <v>26112</v>
      </c>
      <c r="J12" s="230">
        <v>27588</v>
      </c>
      <c r="K12" s="230">
        <v>26722</v>
      </c>
      <c r="L12" s="230">
        <v>28840</v>
      </c>
      <c r="M12" s="230">
        <v>30665</v>
      </c>
      <c r="N12" s="230">
        <v>27685</v>
      </c>
      <c r="O12" s="230">
        <v>25473</v>
      </c>
      <c r="P12" s="230">
        <v>27406</v>
      </c>
      <c r="Q12" s="230">
        <v>25999</v>
      </c>
      <c r="R12" s="230">
        <v>26443</v>
      </c>
      <c r="S12" s="230">
        <f>AVERAGE(G12:R12)</f>
        <v>27004.166666666668</v>
      </c>
    </row>
    <row r="13" spans="1:19" s="116" customFormat="1" ht="21" customHeight="1">
      <c r="A13" s="117"/>
      <c r="B13" s="117"/>
      <c r="C13" s="141"/>
      <c r="D13" s="142"/>
      <c r="E13" s="142"/>
      <c r="F13" s="231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</row>
    <row r="14" spans="1:19" s="116" customFormat="1" ht="21" customHeight="1">
      <c r="A14" s="329" t="s">
        <v>47</v>
      </c>
      <c r="B14" s="324"/>
      <c r="C14" s="141" t="s">
        <v>254</v>
      </c>
      <c r="D14" s="108">
        <v>626807</v>
      </c>
      <c r="E14" s="108">
        <v>664095</v>
      </c>
      <c r="F14" s="230">
        <f>SUM(G14:R14)</f>
        <v>338211</v>
      </c>
      <c r="G14" s="230">
        <v>32166</v>
      </c>
      <c r="H14" s="230">
        <v>28144</v>
      </c>
      <c r="I14" s="230">
        <v>36133</v>
      </c>
      <c r="J14" s="230">
        <v>34625</v>
      </c>
      <c r="K14" s="230">
        <v>27797</v>
      </c>
      <c r="L14" s="230">
        <v>23334</v>
      </c>
      <c r="M14" s="230">
        <v>22640</v>
      </c>
      <c r="N14" s="230">
        <v>34793</v>
      </c>
      <c r="O14" s="230">
        <v>24966</v>
      </c>
      <c r="P14" s="230">
        <v>27781</v>
      </c>
      <c r="Q14" s="230">
        <v>25659</v>
      </c>
      <c r="R14" s="230">
        <v>20173</v>
      </c>
      <c r="S14" s="230">
        <f>AVERAGE(G14:R14)</f>
        <v>28184.25</v>
      </c>
    </row>
    <row r="15" spans="1:19" s="116" customFormat="1" ht="21" customHeight="1">
      <c r="A15" s="117"/>
      <c r="B15" s="117"/>
      <c r="C15" s="141"/>
      <c r="D15" s="142"/>
      <c r="E15" s="142"/>
      <c r="F15" s="231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</row>
    <row r="16" spans="1:19" s="116" customFormat="1" ht="21" customHeight="1">
      <c r="A16" s="316" t="s">
        <v>255</v>
      </c>
      <c r="B16" s="316"/>
      <c r="C16" s="141" t="s">
        <v>256</v>
      </c>
      <c r="D16" s="108">
        <v>863977</v>
      </c>
      <c r="E16" s="108">
        <v>711985</v>
      </c>
      <c r="F16" s="230">
        <f>SUM(G16:R16)</f>
        <v>863681</v>
      </c>
      <c r="G16" s="230">
        <v>62716</v>
      </c>
      <c r="H16" s="230">
        <v>68769</v>
      </c>
      <c r="I16" s="230">
        <v>88841</v>
      </c>
      <c r="J16" s="230">
        <v>83901</v>
      </c>
      <c r="K16" s="230">
        <v>61584</v>
      </c>
      <c r="L16" s="230">
        <v>79322</v>
      </c>
      <c r="M16" s="230">
        <v>73386</v>
      </c>
      <c r="N16" s="230">
        <v>61610</v>
      </c>
      <c r="O16" s="230">
        <v>67138</v>
      </c>
      <c r="P16" s="230">
        <v>79078</v>
      </c>
      <c r="Q16" s="230">
        <v>74877</v>
      </c>
      <c r="R16" s="230">
        <v>62459</v>
      </c>
      <c r="S16" s="230">
        <f>AVERAGE(G16:R16)</f>
        <v>71973.41666666667</v>
      </c>
    </row>
    <row r="17" spans="1:19" s="116" customFormat="1" ht="21" customHeight="1">
      <c r="A17" s="117"/>
      <c r="B17" s="117"/>
      <c r="C17" s="141"/>
      <c r="D17" s="142"/>
      <c r="E17" s="142"/>
      <c r="F17" s="231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2"/>
    </row>
    <row r="18" spans="1:19" s="116" customFormat="1" ht="21" customHeight="1">
      <c r="A18" s="316" t="s">
        <v>257</v>
      </c>
      <c r="B18" s="316"/>
      <c r="C18" s="141" t="s">
        <v>256</v>
      </c>
      <c r="D18" s="108">
        <v>360686</v>
      </c>
      <c r="E18" s="108">
        <v>342319</v>
      </c>
      <c r="F18" s="230">
        <f>SUM(G18:R18)</f>
        <v>322078</v>
      </c>
      <c r="G18" s="230">
        <v>24785</v>
      </c>
      <c r="H18" s="230">
        <v>26505</v>
      </c>
      <c r="I18" s="230">
        <v>26605</v>
      </c>
      <c r="J18" s="230">
        <v>26840</v>
      </c>
      <c r="K18" s="230">
        <v>26193</v>
      </c>
      <c r="L18" s="230">
        <v>26988</v>
      </c>
      <c r="M18" s="230">
        <v>25551</v>
      </c>
      <c r="N18" s="230">
        <v>30606</v>
      </c>
      <c r="O18" s="230">
        <v>26877</v>
      </c>
      <c r="P18" s="230">
        <v>26776</v>
      </c>
      <c r="Q18" s="230">
        <v>27159</v>
      </c>
      <c r="R18" s="230">
        <v>27193</v>
      </c>
      <c r="S18" s="230">
        <f>AVERAGE(G18:R18)</f>
        <v>26839.833333333332</v>
      </c>
    </row>
    <row r="19" spans="1:19" s="116" customFormat="1" ht="21" customHeight="1">
      <c r="A19" s="117"/>
      <c r="B19" s="117"/>
      <c r="C19" s="141"/>
      <c r="D19" s="142"/>
      <c r="E19" s="142"/>
      <c r="F19" s="231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</row>
    <row r="20" spans="1:19" s="116" customFormat="1" ht="21" customHeight="1">
      <c r="A20" s="316" t="s">
        <v>258</v>
      </c>
      <c r="B20" s="316"/>
      <c r="C20" s="141" t="s">
        <v>256</v>
      </c>
      <c r="D20" s="108">
        <v>552621</v>
      </c>
      <c r="E20" s="108">
        <v>555991</v>
      </c>
      <c r="F20" s="230">
        <f>SUM(G20:R20)</f>
        <v>526700</v>
      </c>
      <c r="G20" s="230">
        <v>44400</v>
      </c>
      <c r="H20" s="230">
        <v>44400</v>
      </c>
      <c r="I20" s="230">
        <v>46000</v>
      </c>
      <c r="J20" s="230">
        <v>46000</v>
      </c>
      <c r="K20" s="230">
        <v>46000</v>
      </c>
      <c r="L20" s="230">
        <v>46400</v>
      </c>
      <c r="M20" s="230">
        <v>45800</v>
      </c>
      <c r="N20" s="230">
        <v>43100</v>
      </c>
      <c r="O20" s="230">
        <v>44600</v>
      </c>
      <c r="P20" s="230">
        <v>37100</v>
      </c>
      <c r="Q20" s="230">
        <v>42900</v>
      </c>
      <c r="R20" s="230">
        <v>40000</v>
      </c>
      <c r="S20" s="230">
        <f>AVERAGE(G20:R20)</f>
        <v>43891.666666666664</v>
      </c>
    </row>
    <row r="21" spans="1:19" s="116" customFormat="1" ht="21" customHeight="1">
      <c r="A21" s="117"/>
      <c r="B21" s="117"/>
      <c r="C21" s="141"/>
      <c r="D21" s="142"/>
      <c r="E21" s="142"/>
      <c r="F21" s="231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</row>
    <row r="22" spans="1:19" s="116" customFormat="1" ht="21" customHeight="1">
      <c r="A22" s="316" t="s">
        <v>48</v>
      </c>
      <c r="B22" s="316"/>
      <c r="C22" s="141" t="s">
        <v>49</v>
      </c>
      <c r="D22" s="108">
        <v>2699596</v>
      </c>
      <c r="E22" s="108">
        <v>2813196</v>
      </c>
      <c r="F22" s="230">
        <f>SUM(G22:R22)</f>
        <v>2575365</v>
      </c>
      <c r="G22" s="230">
        <v>216116</v>
      </c>
      <c r="H22" s="230">
        <v>211538</v>
      </c>
      <c r="I22" s="230">
        <v>229841</v>
      </c>
      <c r="J22" s="230">
        <v>209902</v>
      </c>
      <c r="K22" s="230">
        <v>214104</v>
      </c>
      <c r="L22" s="230">
        <v>235230</v>
      </c>
      <c r="M22" s="230">
        <v>220491</v>
      </c>
      <c r="N22" s="230">
        <v>191202</v>
      </c>
      <c r="O22" s="230">
        <v>205663</v>
      </c>
      <c r="P22" s="230">
        <v>225081</v>
      </c>
      <c r="Q22" s="230">
        <v>213183</v>
      </c>
      <c r="R22" s="230">
        <v>203014</v>
      </c>
      <c r="S22" s="230">
        <f>AVERAGE(G22:R22)</f>
        <v>214613.75</v>
      </c>
    </row>
    <row r="23" spans="2:19" s="116" customFormat="1" ht="21" customHeight="1">
      <c r="B23" s="121" t="s">
        <v>259</v>
      </c>
      <c r="C23" s="141"/>
      <c r="D23" s="108">
        <v>1706520</v>
      </c>
      <c r="E23" s="108">
        <v>1938178</v>
      </c>
      <c r="F23" s="230" t="s">
        <v>384</v>
      </c>
      <c r="G23" s="230" t="s">
        <v>384</v>
      </c>
      <c r="H23" s="230" t="s">
        <v>384</v>
      </c>
      <c r="I23" s="230" t="s">
        <v>384</v>
      </c>
      <c r="J23" s="230" t="s">
        <v>384</v>
      </c>
      <c r="K23" s="230" t="s">
        <v>384</v>
      </c>
      <c r="L23" s="230" t="s">
        <v>384</v>
      </c>
      <c r="M23" s="230" t="s">
        <v>384</v>
      </c>
      <c r="N23" s="230" t="s">
        <v>384</v>
      </c>
      <c r="O23" s="230" t="s">
        <v>384</v>
      </c>
      <c r="P23" s="230" t="s">
        <v>384</v>
      </c>
      <c r="Q23" s="230" t="s">
        <v>384</v>
      </c>
      <c r="R23" s="230" t="s">
        <v>384</v>
      </c>
      <c r="S23" s="230" t="s">
        <v>384</v>
      </c>
    </row>
    <row r="24" spans="2:19" s="116" customFormat="1" ht="21" customHeight="1">
      <c r="B24" s="121" t="s">
        <v>261</v>
      </c>
      <c r="C24" s="141"/>
      <c r="D24" s="108">
        <v>993076</v>
      </c>
      <c r="E24" s="108">
        <v>875018</v>
      </c>
      <c r="F24" s="230" t="s">
        <v>384</v>
      </c>
      <c r="G24" s="230" t="s">
        <v>384</v>
      </c>
      <c r="H24" s="230" t="s">
        <v>384</v>
      </c>
      <c r="I24" s="230" t="s">
        <v>384</v>
      </c>
      <c r="J24" s="230" t="s">
        <v>384</v>
      </c>
      <c r="K24" s="230" t="s">
        <v>384</v>
      </c>
      <c r="L24" s="230" t="s">
        <v>384</v>
      </c>
      <c r="M24" s="230" t="s">
        <v>384</v>
      </c>
      <c r="N24" s="230" t="s">
        <v>384</v>
      </c>
      <c r="O24" s="230" t="s">
        <v>384</v>
      </c>
      <c r="P24" s="230" t="s">
        <v>384</v>
      </c>
      <c r="Q24" s="230" t="s">
        <v>384</v>
      </c>
      <c r="R24" s="230" t="s">
        <v>384</v>
      </c>
      <c r="S24" s="230" t="s">
        <v>384</v>
      </c>
    </row>
    <row r="25" spans="1:19" s="116" customFormat="1" ht="21" customHeight="1">
      <c r="A25" s="117"/>
      <c r="B25" s="121"/>
      <c r="C25" s="141"/>
      <c r="D25" s="108"/>
      <c r="E25" s="108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</row>
    <row r="26" spans="1:19" s="116" customFormat="1" ht="21" customHeight="1">
      <c r="A26" s="316" t="s">
        <v>262</v>
      </c>
      <c r="B26" s="316"/>
      <c r="C26" s="141" t="s">
        <v>256</v>
      </c>
      <c r="D26" s="108">
        <v>6172436</v>
      </c>
      <c r="E26" s="108">
        <v>6521494</v>
      </c>
      <c r="F26" s="230">
        <f>SUM(G26:R26)</f>
        <v>6164736</v>
      </c>
      <c r="G26" s="230">
        <v>496400</v>
      </c>
      <c r="H26" s="230">
        <v>516671</v>
      </c>
      <c r="I26" s="230">
        <v>566567</v>
      </c>
      <c r="J26" s="230">
        <v>529581</v>
      </c>
      <c r="K26" s="230">
        <v>500043</v>
      </c>
      <c r="L26" s="230">
        <v>521118</v>
      </c>
      <c r="M26" s="230">
        <v>511789</v>
      </c>
      <c r="N26" s="230">
        <v>478849</v>
      </c>
      <c r="O26" s="230">
        <v>520458</v>
      </c>
      <c r="P26" s="230">
        <v>523974</v>
      </c>
      <c r="Q26" s="230">
        <v>489216</v>
      </c>
      <c r="R26" s="230">
        <v>510070</v>
      </c>
      <c r="S26" s="230">
        <f>AVERAGE(G26:R26)</f>
        <v>513728</v>
      </c>
    </row>
    <row r="27" spans="1:19" s="116" customFormat="1" ht="21" customHeight="1">
      <c r="A27" s="117"/>
      <c r="B27" s="117"/>
      <c r="C27" s="141"/>
      <c r="D27" s="142"/>
      <c r="E27" s="142"/>
      <c r="F27" s="231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</row>
    <row r="28" spans="1:19" s="116" customFormat="1" ht="21" customHeight="1">
      <c r="A28" s="316" t="s">
        <v>263</v>
      </c>
      <c r="B28" s="316"/>
      <c r="C28" s="141" t="s">
        <v>264</v>
      </c>
      <c r="D28" s="108">
        <v>3886</v>
      </c>
      <c r="E28" s="108">
        <v>4341</v>
      </c>
      <c r="F28" s="230">
        <f>SUM(G28:R28)</f>
        <v>4759</v>
      </c>
      <c r="G28" s="230">
        <v>312</v>
      </c>
      <c r="H28" s="230">
        <v>416</v>
      </c>
      <c r="I28" s="230">
        <v>437</v>
      </c>
      <c r="J28" s="230">
        <v>278</v>
      </c>
      <c r="K28" s="230">
        <v>349</v>
      </c>
      <c r="L28" s="230">
        <v>507</v>
      </c>
      <c r="M28" s="230">
        <v>411</v>
      </c>
      <c r="N28" s="230">
        <v>402</v>
      </c>
      <c r="O28" s="230">
        <v>509</v>
      </c>
      <c r="P28" s="230">
        <v>344</v>
      </c>
      <c r="Q28" s="230">
        <v>433</v>
      </c>
      <c r="R28" s="230">
        <v>361</v>
      </c>
      <c r="S28" s="230">
        <f>AVERAGE(G28:R28)</f>
        <v>396.5833333333333</v>
      </c>
    </row>
    <row r="29" spans="2:19" s="116" customFormat="1" ht="21" customHeight="1">
      <c r="B29" s="121" t="s">
        <v>50</v>
      </c>
      <c r="C29" s="141"/>
      <c r="D29" s="108">
        <v>1615</v>
      </c>
      <c r="E29" s="108">
        <v>1893</v>
      </c>
      <c r="F29" s="230">
        <f>SUM(G29:R29)</f>
        <v>2375</v>
      </c>
      <c r="G29" s="230">
        <v>151</v>
      </c>
      <c r="H29" s="230">
        <v>211</v>
      </c>
      <c r="I29" s="230">
        <v>187</v>
      </c>
      <c r="J29" s="230">
        <v>154</v>
      </c>
      <c r="K29" s="230">
        <v>149</v>
      </c>
      <c r="L29" s="230">
        <v>292</v>
      </c>
      <c r="M29" s="230">
        <v>205</v>
      </c>
      <c r="N29" s="230">
        <v>185</v>
      </c>
      <c r="O29" s="230">
        <v>262</v>
      </c>
      <c r="P29" s="230">
        <v>173</v>
      </c>
      <c r="Q29" s="230">
        <v>219</v>
      </c>
      <c r="R29" s="230">
        <v>187</v>
      </c>
      <c r="S29" s="230">
        <f>AVERAGE(G29:R29)</f>
        <v>197.91666666666666</v>
      </c>
    </row>
    <row r="30" spans="2:19" s="116" customFormat="1" ht="21" customHeight="1">
      <c r="B30" s="121" t="s">
        <v>51</v>
      </c>
      <c r="C30" s="141"/>
      <c r="D30" s="108">
        <v>2271</v>
      </c>
      <c r="E30" s="108">
        <v>2448</v>
      </c>
      <c r="F30" s="230">
        <f>SUM(G30:R30)</f>
        <v>2384</v>
      </c>
      <c r="G30" s="230">
        <v>161</v>
      </c>
      <c r="H30" s="230">
        <v>205</v>
      </c>
      <c r="I30" s="230">
        <v>250</v>
      </c>
      <c r="J30" s="230">
        <v>124</v>
      </c>
      <c r="K30" s="230">
        <v>200</v>
      </c>
      <c r="L30" s="230">
        <v>215</v>
      </c>
      <c r="M30" s="230">
        <v>206</v>
      </c>
      <c r="N30" s="230">
        <v>217</v>
      </c>
      <c r="O30" s="230">
        <v>247</v>
      </c>
      <c r="P30" s="230">
        <v>171</v>
      </c>
      <c r="Q30" s="230">
        <v>214</v>
      </c>
      <c r="R30" s="230">
        <v>174</v>
      </c>
      <c r="S30" s="230">
        <f>AVERAGE(G30:R30)</f>
        <v>198.66666666666666</v>
      </c>
    </row>
    <row r="31" spans="1:19" s="116" customFormat="1" ht="21" customHeight="1">
      <c r="A31" s="117"/>
      <c r="B31" s="117"/>
      <c r="C31" s="141"/>
      <c r="D31" s="142"/>
      <c r="E31" s="142"/>
      <c r="F31" s="231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</row>
    <row r="32" spans="1:19" s="116" customFormat="1" ht="21" customHeight="1">
      <c r="A32" s="316" t="s">
        <v>265</v>
      </c>
      <c r="B32" s="316"/>
      <c r="C32" s="141" t="s">
        <v>264</v>
      </c>
      <c r="D32" s="108">
        <v>12338</v>
      </c>
      <c r="E32" s="108">
        <v>8437</v>
      </c>
      <c r="F32" s="230">
        <f>SUM(G32:R32)</f>
        <v>8183</v>
      </c>
      <c r="G32" s="230">
        <v>459</v>
      </c>
      <c r="H32" s="230">
        <v>446</v>
      </c>
      <c r="I32" s="230">
        <v>556</v>
      </c>
      <c r="J32" s="230">
        <v>557</v>
      </c>
      <c r="K32" s="230">
        <v>604</v>
      </c>
      <c r="L32" s="230">
        <v>808</v>
      </c>
      <c r="M32" s="230">
        <v>744</v>
      </c>
      <c r="N32" s="230">
        <v>731</v>
      </c>
      <c r="O32" s="230">
        <v>802</v>
      </c>
      <c r="P32" s="230">
        <v>885</v>
      </c>
      <c r="Q32" s="230">
        <v>876</v>
      </c>
      <c r="R32" s="230">
        <v>715</v>
      </c>
      <c r="S32" s="230">
        <f>AVERAGE(G32:R32)</f>
        <v>681.9166666666666</v>
      </c>
    </row>
    <row r="33" spans="2:19" s="116" customFormat="1" ht="21" customHeight="1">
      <c r="B33" s="121" t="s">
        <v>266</v>
      </c>
      <c r="C33" s="141"/>
      <c r="D33" s="108">
        <v>10261</v>
      </c>
      <c r="E33" s="108">
        <v>6687</v>
      </c>
      <c r="F33" s="230">
        <f>SUM(G33:R33)</f>
        <v>6672</v>
      </c>
      <c r="G33" s="230">
        <v>369</v>
      </c>
      <c r="H33" s="230">
        <v>363</v>
      </c>
      <c r="I33" s="230">
        <v>453</v>
      </c>
      <c r="J33" s="230">
        <v>432</v>
      </c>
      <c r="K33" s="230">
        <v>510</v>
      </c>
      <c r="L33" s="230">
        <v>699</v>
      </c>
      <c r="M33" s="230">
        <v>606</v>
      </c>
      <c r="N33" s="230">
        <v>605</v>
      </c>
      <c r="O33" s="230">
        <v>641</v>
      </c>
      <c r="P33" s="230">
        <v>722</v>
      </c>
      <c r="Q33" s="230">
        <v>717</v>
      </c>
      <c r="R33" s="230">
        <v>555</v>
      </c>
      <c r="S33" s="230">
        <f>AVERAGE(G33:R33)</f>
        <v>556</v>
      </c>
    </row>
    <row r="34" spans="2:19" s="116" customFormat="1" ht="21" customHeight="1">
      <c r="B34" s="121" t="s">
        <v>52</v>
      </c>
      <c r="C34" s="141"/>
      <c r="D34" s="108">
        <v>2077</v>
      </c>
      <c r="E34" s="108">
        <v>1750</v>
      </c>
      <c r="F34" s="230">
        <f>SUM(G34:R34)</f>
        <v>1511</v>
      </c>
      <c r="G34" s="230">
        <v>90</v>
      </c>
      <c r="H34" s="230">
        <v>83</v>
      </c>
      <c r="I34" s="230">
        <v>103</v>
      </c>
      <c r="J34" s="230">
        <v>125</v>
      </c>
      <c r="K34" s="230">
        <v>94</v>
      </c>
      <c r="L34" s="230">
        <v>109</v>
      </c>
      <c r="M34" s="230">
        <v>138</v>
      </c>
      <c r="N34" s="230">
        <v>126</v>
      </c>
      <c r="O34" s="230">
        <v>161</v>
      </c>
      <c r="P34" s="230">
        <v>163</v>
      </c>
      <c r="Q34" s="230">
        <v>159</v>
      </c>
      <c r="R34" s="230">
        <v>160</v>
      </c>
      <c r="S34" s="230">
        <f>AVERAGE(G34:R34)</f>
        <v>125.91666666666667</v>
      </c>
    </row>
    <row r="35" spans="1:19" s="116" customFormat="1" ht="21" customHeight="1">
      <c r="A35" s="117"/>
      <c r="B35" s="117"/>
      <c r="C35" s="141"/>
      <c r="D35" s="142"/>
      <c r="E35" s="142"/>
      <c r="F35" s="231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</row>
    <row r="36" spans="1:19" s="116" customFormat="1" ht="21" customHeight="1">
      <c r="A36" s="316" t="s">
        <v>267</v>
      </c>
      <c r="B36" s="316"/>
      <c r="C36" s="141" t="s">
        <v>256</v>
      </c>
      <c r="D36" s="108">
        <v>21548125</v>
      </c>
      <c r="E36" s="108">
        <v>21198211</v>
      </c>
      <c r="F36" s="230">
        <f>SUM(G36:R36)</f>
        <v>20964603</v>
      </c>
      <c r="G36" s="230">
        <v>1733462</v>
      </c>
      <c r="H36" s="230">
        <v>1843979</v>
      </c>
      <c r="I36" s="230">
        <v>2059789</v>
      </c>
      <c r="J36" s="230">
        <v>1797163</v>
      </c>
      <c r="K36" s="230">
        <v>1564617</v>
      </c>
      <c r="L36" s="230">
        <v>1927659</v>
      </c>
      <c r="M36" s="230">
        <v>1585054</v>
      </c>
      <c r="N36" s="230">
        <v>1637162</v>
      </c>
      <c r="O36" s="230">
        <v>1752288</v>
      </c>
      <c r="P36" s="230">
        <v>1716122</v>
      </c>
      <c r="Q36" s="230">
        <v>1725367</v>
      </c>
      <c r="R36" s="230">
        <v>1621941</v>
      </c>
      <c r="S36" s="230">
        <f>AVERAGE(G36:R36)</f>
        <v>1747050.25</v>
      </c>
    </row>
    <row r="37" spans="1:19" s="116" customFormat="1" ht="21" customHeight="1">
      <c r="A37" s="117"/>
      <c r="B37" s="117"/>
      <c r="C37" s="141"/>
      <c r="D37" s="142"/>
      <c r="E37" s="142"/>
      <c r="F37" s="231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</row>
    <row r="38" spans="1:19" s="116" customFormat="1" ht="21" customHeight="1">
      <c r="A38" s="316" t="s">
        <v>268</v>
      </c>
      <c r="B38" s="316"/>
      <c r="C38" s="141" t="s">
        <v>269</v>
      </c>
      <c r="D38" s="108">
        <v>28878</v>
      </c>
      <c r="E38" s="108">
        <v>26109</v>
      </c>
      <c r="F38" s="230">
        <f>SUM(G38:R38)</f>
        <v>28567</v>
      </c>
      <c r="G38" s="230">
        <v>1973</v>
      </c>
      <c r="H38" s="230">
        <v>2185</v>
      </c>
      <c r="I38" s="230">
        <v>2151</v>
      </c>
      <c r="J38" s="230">
        <v>2483</v>
      </c>
      <c r="K38" s="230">
        <v>2210</v>
      </c>
      <c r="L38" s="230">
        <v>2601</v>
      </c>
      <c r="M38" s="230">
        <v>2467</v>
      </c>
      <c r="N38" s="230">
        <v>2447</v>
      </c>
      <c r="O38" s="230">
        <v>2605</v>
      </c>
      <c r="P38" s="230">
        <v>2569</v>
      </c>
      <c r="Q38" s="230">
        <v>2513</v>
      </c>
      <c r="R38" s="230">
        <v>2363</v>
      </c>
      <c r="S38" s="230">
        <f>AVERAGE(G38:R38)</f>
        <v>2380.5833333333335</v>
      </c>
    </row>
    <row r="39" spans="1:19" s="116" customFormat="1" ht="21" customHeight="1">
      <c r="A39" s="117"/>
      <c r="B39" s="117"/>
      <c r="C39" s="141"/>
      <c r="D39" s="142"/>
      <c r="E39" s="142"/>
      <c r="F39" s="231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</row>
    <row r="40" spans="1:19" s="116" customFormat="1" ht="21" customHeight="1">
      <c r="A40" s="316" t="s">
        <v>53</v>
      </c>
      <c r="B40" s="315"/>
      <c r="C40" s="141" t="s">
        <v>269</v>
      </c>
      <c r="D40" s="108">
        <v>43608</v>
      </c>
      <c r="E40" s="108">
        <v>41535</v>
      </c>
      <c r="F40" s="230">
        <f>SUM(G40:R40)</f>
        <v>45455</v>
      </c>
      <c r="G40" s="230">
        <v>3053</v>
      </c>
      <c r="H40" s="230">
        <v>2854</v>
      </c>
      <c r="I40" s="230">
        <v>4061</v>
      </c>
      <c r="J40" s="230">
        <v>3475</v>
      </c>
      <c r="K40" s="230">
        <v>3138</v>
      </c>
      <c r="L40" s="230">
        <v>3411</v>
      </c>
      <c r="M40" s="230">
        <v>3758</v>
      </c>
      <c r="N40" s="230">
        <v>3652</v>
      </c>
      <c r="O40" s="230">
        <v>4315</v>
      </c>
      <c r="P40" s="230">
        <v>4407</v>
      </c>
      <c r="Q40" s="230">
        <v>4624</v>
      </c>
      <c r="R40" s="230">
        <v>4707</v>
      </c>
      <c r="S40" s="230">
        <f>AVERAGE(G40:R40)</f>
        <v>3787.9166666666665</v>
      </c>
    </row>
    <row r="41" spans="1:19" s="116" customFormat="1" ht="21" customHeight="1">
      <c r="A41" s="117"/>
      <c r="B41" s="117"/>
      <c r="C41" s="141"/>
      <c r="D41" s="142"/>
      <c r="E41" s="142"/>
      <c r="F41" s="231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</row>
    <row r="42" spans="1:19" s="116" customFormat="1" ht="21" customHeight="1">
      <c r="A42" s="320" t="s">
        <v>54</v>
      </c>
      <c r="B42" s="320"/>
      <c r="C42" s="143" t="s">
        <v>269</v>
      </c>
      <c r="D42" s="133">
        <v>102413</v>
      </c>
      <c r="E42" s="135">
        <v>82886</v>
      </c>
      <c r="F42" s="230">
        <f>SUM(G42:R42)</f>
        <v>100575</v>
      </c>
      <c r="G42" s="230">
        <v>8053</v>
      </c>
      <c r="H42" s="230">
        <v>8662</v>
      </c>
      <c r="I42" s="230">
        <v>7633</v>
      </c>
      <c r="J42" s="230">
        <v>7362</v>
      </c>
      <c r="K42" s="230">
        <v>11812</v>
      </c>
      <c r="L42" s="230">
        <v>7887</v>
      </c>
      <c r="M42" s="230">
        <v>6693</v>
      </c>
      <c r="N42" s="230">
        <v>6700</v>
      </c>
      <c r="O42" s="230">
        <v>6565</v>
      </c>
      <c r="P42" s="230">
        <v>6945</v>
      </c>
      <c r="Q42" s="230">
        <v>12760</v>
      </c>
      <c r="R42" s="230">
        <v>9503</v>
      </c>
      <c r="S42" s="230">
        <v>8382</v>
      </c>
    </row>
    <row r="43" spans="1:19" s="116" customFormat="1" ht="15" customHeight="1">
      <c r="A43" s="319" t="s">
        <v>21</v>
      </c>
      <c r="B43" s="319"/>
      <c r="C43" s="319"/>
      <c r="D43" s="319"/>
      <c r="E43" s="319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  <row r="44" s="116" customFormat="1" ht="14.25"/>
    <row r="45" spans="4:19" s="116" customFormat="1" ht="21" customHeight="1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6"/>
    </row>
    <row r="46" spans="4:19" s="116" customFormat="1" ht="21" customHeight="1">
      <c r="D46" s="145"/>
      <c r="E46" s="146"/>
      <c r="F46" s="146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6"/>
    </row>
    <row r="47" spans="4:19" s="116" customFormat="1" ht="21" customHeight="1">
      <c r="D47" s="145"/>
      <c r="E47" s="146"/>
      <c r="F47" s="146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6"/>
    </row>
    <row r="48" spans="4:19" s="116" customFormat="1" ht="21" customHeight="1">
      <c r="D48" s="145"/>
      <c r="E48" s="146"/>
      <c r="F48" s="146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6"/>
    </row>
    <row r="49" s="116" customFormat="1" ht="14.25"/>
    <row r="50" s="116" customFormat="1" ht="14.25"/>
    <row r="51" s="116" customFormat="1" ht="14.25"/>
    <row r="52" s="116" customFormat="1" ht="14.25"/>
    <row r="53" s="116" customFormat="1" ht="14.25"/>
    <row r="54" s="116" customFormat="1" ht="14.25"/>
    <row r="55" s="116" customFormat="1" ht="14.25"/>
    <row r="56" s="116" customFormat="1" ht="14.25"/>
    <row r="57" s="116" customFormat="1" ht="14.25"/>
    <row r="58" s="116" customFormat="1" ht="14.25"/>
    <row r="59" s="116" customFormat="1" ht="14.25"/>
    <row r="60" s="116" customFormat="1" ht="14.25"/>
    <row r="61" s="116" customFormat="1" ht="14.25"/>
    <row r="62" s="116" customFormat="1" ht="14.25"/>
    <row r="63" s="116" customFormat="1" ht="14.25"/>
    <row r="64" s="116" customFormat="1" ht="14.25"/>
    <row r="65" s="116" customFormat="1" ht="14.25"/>
    <row r="66" s="116" customFormat="1" ht="14.25"/>
    <row r="67" s="116" customFormat="1" ht="14.25"/>
    <row r="68" s="116" customFormat="1" ht="14.25"/>
    <row r="69" s="116" customFormat="1" ht="14.25"/>
    <row r="70" s="116" customFormat="1" ht="14.25"/>
    <row r="71" s="116" customFormat="1" ht="14.25"/>
    <row r="72" s="116" customFormat="1" ht="14.25"/>
    <row r="73" s="116" customFormat="1" ht="14.25"/>
    <row r="74" s="116" customFormat="1" ht="14.25"/>
    <row r="75" s="116" customFormat="1" ht="14.25"/>
    <row r="76" s="116" customFormat="1" ht="14.25"/>
    <row r="77" s="116" customFormat="1" ht="14.25"/>
    <row r="78" s="116" customFormat="1" ht="14.25"/>
    <row r="79" s="116" customFormat="1" ht="14.25"/>
    <row r="80" s="116" customFormat="1" ht="14.25"/>
    <row r="81" s="116" customFormat="1" ht="14.25"/>
    <row r="82" s="116" customFormat="1" ht="14.25"/>
    <row r="83" s="116" customFormat="1" ht="14.25"/>
    <row r="84" s="116" customFormat="1" ht="14.25"/>
    <row r="85" s="116" customFormat="1" ht="14.25"/>
    <row r="86" s="116" customFormat="1" ht="14.25"/>
    <row r="87" s="116" customFormat="1" ht="14.25"/>
    <row r="88" s="116" customFormat="1" ht="14.25"/>
    <row r="89" s="116" customFormat="1" ht="14.25"/>
    <row r="90" s="116" customFormat="1" ht="14.25"/>
    <row r="91" s="116" customFormat="1" ht="14.25"/>
    <row r="92" s="116" customFormat="1" ht="14.25"/>
    <row r="93" s="116" customFormat="1" ht="14.25"/>
    <row r="94" s="116" customFormat="1" ht="14.25"/>
    <row r="95" s="116" customFormat="1" ht="14.25"/>
    <row r="96" s="116" customFormat="1" ht="14.25"/>
    <row r="97" s="116" customFormat="1" ht="14.25"/>
    <row r="98" s="116" customFormat="1" ht="14.25"/>
    <row r="99" s="116" customFormat="1" ht="14.25"/>
    <row r="100" s="116" customFormat="1" ht="14.25"/>
    <row r="101" s="116" customFormat="1" ht="14.25"/>
    <row r="102" s="116" customFormat="1" ht="14.25"/>
    <row r="103" s="116" customFormat="1" ht="14.25"/>
    <row r="104" s="116" customFormat="1" ht="14.25"/>
    <row r="105" s="116" customFormat="1" ht="14.25"/>
    <row r="106" s="116" customFormat="1" ht="14.25"/>
    <row r="107" s="116" customFormat="1" ht="14.25"/>
    <row r="108" s="116" customFormat="1" ht="14.25"/>
    <row r="109" s="116" customFormat="1" ht="14.25"/>
    <row r="110" s="116" customFormat="1" ht="14.25"/>
    <row r="111" s="116" customFormat="1" ht="14.25"/>
    <row r="112" s="116" customFormat="1" ht="14.25"/>
    <row r="113" s="116" customFormat="1" ht="14.25"/>
    <row r="114" s="116" customFormat="1" ht="14.25"/>
    <row r="115" s="116" customFormat="1" ht="14.25"/>
    <row r="116" s="116" customFormat="1" ht="14.25"/>
    <row r="117" s="116" customFormat="1" ht="14.25"/>
    <row r="118" s="116" customFormat="1" ht="14.25"/>
    <row r="119" s="116" customFormat="1" ht="14.25"/>
    <row r="120" s="116" customFormat="1" ht="14.25"/>
    <row r="121" s="116" customFormat="1" ht="14.25"/>
    <row r="122" s="116" customFormat="1" ht="14.25"/>
    <row r="123" s="116" customFormat="1" ht="14.25"/>
    <row r="124" s="116" customFormat="1" ht="14.25"/>
    <row r="125" s="116" customFormat="1" ht="14.25"/>
    <row r="126" s="116" customFormat="1" ht="14.25"/>
    <row r="127" s="116" customFormat="1" ht="14.25"/>
    <row r="128" s="116" customFormat="1" ht="14.25"/>
    <row r="129" s="116" customFormat="1" ht="14.25"/>
    <row r="130" s="116" customFormat="1" ht="14.25"/>
    <row r="131" s="116" customFormat="1" ht="14.25"/>
    <row r="132" s="116" customFormat="1" ht="14.25"/>
    <row r="133" s="116" customFormat="1" ht="14.25"/>
    <row r="134" s="116" customFormat="1" ht="14.25"/>
    <row r="135" s="116" customFormat="1" ht="14.25"/>
    <row r="136" s="116" customFormat="1" ht="14.25"/>
    <row r="137" s="116" customFormat="1" ht="14.25"/>
    <row r="138" s="116" customFormat="1" ht="14.25"/>
    <row r="139" s="116" customFormat="1" ht="14.25"/>
    <row r="140" s="116" customFormat="1" ht="14.25"/>
    <row r="141" s="116" customFormat="1" ht="14.25"/>
    <row r="142" s="116" customFormat="1" ht="14.25"/>
    <row r="143" s="116" customFormat="1" ht="14.25"/>
    <row r="144" s="116" customFormat="1" ht="14.25"/>
    <row r="145" s="116" customFormat="1" ht="14.25"/>
    <row r="146" s="116" customFormat="1" ht="14.25"/>
    <row r="147" s="116" customFormat="1" ht="14.25"/>
    <row r="148" s="116" customFormat="1" ht="14.25"/>
    <row r="149" s="116" customFormat="1" ht="14.25"/>
    <row r="150" s="116" customFormat="1" ht="14.25"/>
    <row r="151" s="116" customFormat="1" ht="14.25"/>
    <row r="152" s="116" customFormat="1" ht="14.25"/>
    <row r="153" s="116" customFormat="1" ht="14.25"/>
    <row r="154" s="116" customFormat="1" ht="14.25"/>
    <row r="155" s="116" customFormat="1" ht="14.25"/>
    <row r="156" s="116" customFormat="1" ht="14.25"/>
    <row r="157" s="116" customFormat="1" ht="14.25"/>
    <row r="158" s="116" customFormat="1" ht="14.25"/>
    <row r="159" s="116" customFormat="1" ht="14.25"/>
    <row r="160" s="116" customFormat="1" ht="14.25"/>
    <row r="161" s="116" customFormat="1" ht="14.25"/>
    <row r="162" s="116" customFormat="1" ht="14.25"/>
    <row r="163" s="116" customFormat="1" ht="14.25"/>
    <row r="164" s="116" customFormat="1" ht="14.25"/>
    <row r="165" s="116" customFormat="1" ht="14.25"/>
    <row r="166" s="116" customFormat="1" ht="14.25"/>
    <row r="167" s="116" customFormat="1" ht="14.25"/>
    <row r="168" s="116" customFormat="1" ht="14.25"/>
    <row r="169" s="116" customFormat="1" ht="14.25"/>
    <row r="170" s="116" customFormat="1" ht="14.25"/>
    <row r="171" s="116" customFormat="1" ht="14.25"/>
    <row r="172" s="116" customFormat="1" ht="14.25"/>
    <row r="173" s="116" customFormat="1" ht="14.25"/>
    <row r="174" s="116" customFormat="1" ht="14.25"/>
    <row r="175" s="116" customFormat="1" ht="14.25"/>
    <row r="176" s="116" customFormat="1" ht="14.25"/>
    <row r="177" s="116" customFormat="1" ht="14.25"/>
    <row r="178" s="116" customFormat="1" ht="14.25"/>
    <row r="179" s="116" customFormat="1" ht="14.25"/>
    <row r="180" s="116" customFormat="1" ht="14.25"/>
    <row r="181" s="116" customFormat="1" ht="14.25"/>
    <row r="182" s="116" customFormat="1" ht="14.25"/>
    <row r="183" s="116" customFormat="1" ht="14.25"/>
    <row r="184" s="116" customFormat="1" ht="14.25"/>
    <row r="185" s="116" customFormat="1" ht="14.25"/>
    <row r="186" s="116" customFormat="1" ht="14.25"/>
    <row r="187" s="116" customFormat="1" ht="14.25"/>
    <row r="188" s="116" customFormat="1" ht="14.25"/>
    <row r="189" s="116" customFormat="1" ht="14.25"/>
    <row r="190" s="116" customFormat="1" ht="14.25"/>
    <row r="191" s="116" customFormat="1" ht="14.25"/>
    <row r="192" s="116" customFormat="1" ht="14.25"/>
    <row r="193" s="116" customFormat="1" ht="14.25"/>
    <row r="194" s="116" customFormat="1" ht="14.25"/>
    <row r="195" s="116" customFormat="1" ht="14.25"/>
    <row r="196" s="116" customFormat="1" ht="14.25"/>
    <row r="197" s="116" customFormat="1" ht="14.25"/>
    <row r="198" s="116" customFormat="1" ht="14.25"/>
    <row r="199" s="116" customFormat="1" ht="14.25"/>
    <row r="200" s="116" customFormat="1" ht="14.25"/>
    <row r="201" s="116" customFormat="1" ht="14.25"/>
    <row r="202" s="116" customFormat="1" ht="14.25"/>
    <row r="203" s="116" customFormat="1" ht="14.25"/>
    <row r="204" s="116" customFormat="1" ht="14.25"/>
    <row r="205" s="116" customFormat="1" ht="14.25"/>
    <row r="206" s="116" customFormat="1" ht="14.25"/>
    <row r="207" s="116" customFormat="1" ht="14.25"/>
    <row r="208" s="116" customFormat="1" ht="14.25"/>
    <row r="209" s="116" customFormat="1" ht="14.25"/>
    <row r="210" s="116" customFormat="1" ht="14.25"/>
    <row r="211" s="116" customFormat="1" ht="14.25"/>
    <row r="212" s="116" customFormat="1" ht="14.25"/>
    <row r="213" s="116" customFormat="1" ht="14.25"/>
    <row r="214" s="116" customFormat="1" ht="14.25"/>
    <row r="215" s="116" customFormat="1" ht="14.25"/>
    <row r="216" s="116" customFormat="1" ht="14.25"/>
    <row r="217" s="116" customFormat="1" ht="14.25"/>
    <row r="218" s="116" customFormat="1" ht="14.25"/>
    <row r="219" s="116" customFormat="1" ht="14.25"/>
    <row r="220" s="116" customFormat="1" ht="14.25"/>
    <row r="221" s="116" customFormat="1" ht="14.25"/>
    <row r="222" s="116" customFormat="1" ht="14.25"/>
    <row r="223" s="116" customFormat="1" ht="14.25"/>
    <row r="224" s="116" customFormat="1" ht="14.25"/>
    <row r="225" s="116" customFormat="1" ht="14.25"/>
    <row r="226" s="116" customFormat="1" ht="14.25"/>
    <row r="227" s="116" customFormat="1" ht="14.25"/>
    <row r="228" s="116" customFormat="1" ht="14.25"/>
    <row r="229" s="116" customFormat="1" ht="14.25"/>
    <row r="230" s="116" customFormat="1" ht="14.25"/>
    <row r="231" s="116" customFormat="1" ht="14.25"/>
    <row r="232" s="116" customFormat="1" ht="14.25"/>
    <row r="233" s="116" customFormat="1" ht="14.25"/>
    <row r="234" s="116" customFormat="1" ht="14.25"/>
    <row r="235" s="116" customFormat="1" ht="14.25"/>
    <row r="236" s="116" customFormat="1" ht="14.25"/>
    <row r="237" s="116" customFormat="1" ht="14.25"/>
    <row r="238" s="116" customFormat="1" ht="14.25"/>
    <row r="239" s="116" customFormat="1" ht="14.25"/>
    <row r="240" s="116" customFormat="1" ht="14.25"/>
    <row r="241" s="116" customFormat="1" ht="14.25"/>
    <row r="242" s="116" customFormat="1" ht="14.25"/>
    <row r="243" s="116" customFormat="1" ht="14.25"/>
    <row r="244" s="116" customFormat="1" ht="14.25"/>
    <row r="245" s="116" customFormat="1" ht="14.25"/>
    <row r="246" s="116" customFormat="1" ht="14.25"/>
    <row r="247" s="116" customFormat="1" ht="14.25"/>
    <row r="248" s="116" customFormat="1" ht="14.25"/>
    <row r="249" s="116" customFormat="1" ht="14.25"/>
    <row r="250" s="116" customFormat="1" ht="14.25"/>
    <row r="251" s="116" customFormat="1" ht="14.25"/>
    <row r="252" s="116" customFormat="1" ht="14.25"/>
    <row r="253" s="116" customFormat="1" ht="14.25"/>
    <row r="254" s="116" customFormat="1" ht="14.25"/>
    <row r="255" s="116" customFormat="1" ht="14.25"/>
    <row r="256" s="116" customFormat="1" ht="14.25"/>
    <row r="257" s="116" customFormat="1" ht="14.25"/>
    <row r="258" s="116" customFormat="1" ht="14.25"/>
    <row r="259" s="116" customFormat="1" ht="14.25"/>
    <row r="260" s="116" customFormat="1" ht="14.25"/>
    <row r="261" s="116" customFormat="1" ht="14.25"/>
    <row r="262" s="116" customFormat="1" ht="14.25"/>
    <row r="263" s="116" customFormat="1" ht="14.25"/>
    <row r="264" s="116" customFormat="1" ht="14.25"/>
    <row r="265" s="116" customFormat="1" ht="14.25"/>
    <row r="266" s="116" customFormat="1" ht="14.25"/>
    <row r="267" s="116" customFormat="1" ht="14.25"/>
    <row r="268" s="116" customFormat="1" ht="14.25"/>
    <row r="269" s="116" customFormat="1" ht="14.25"/>
    <row r="270" s="116" customFormat="1" ht="14.25"/>
    <row r="271" s="116" customFormat="1" ht="14.25"/>
    <row r="272" s="116" customFormat="1" ht="14.25"/>
    <row r="273" s="116" customFormat="1" ht="14.25"/>
    <row r="274" s="116" customFormat="1" ht="14.25"/>
    <row r="275" s="116" customFormat="1" ht="14.25"/>
    <row r="276" s="116" customFormat="1" ht="14.25"/>
    <row r="277" s="116" customFormat="1" ht="14.25"/>
    <row r="278" s="116" customFormat="1" ht="14.25"/>
    <row r="279" s="116" customFormat="1" ht="14.25"/>
    <row r="280" s="116" customFormat="1" ht="14.25"/>
    <row r="281" s="116" customFormat="1" ht="14.25"/>
    <row r="282" s="116" customFormat="1" ht="14.25"/>
    <row r="283" s="116" customFormat="1" ht="14.25"/>
    <row r="284" s="116" customFormat="1" ht="14.25"/>
    <row r="285" s="116" customFormat="1" ht="14.25"/>
    <row r="286" s="116" customFormat="1" ht="14.25"/>
    <row r="287" s="116" customFormat="1" ht="14.25"/>
    <row r="288" s="116" customFormat="1" ht="14.25"/>
    <row r="289" s="116" customFormat="1" ht="14.25"/>
    <row r="290" s="116" customFormat="1" ht="14.25"/>
    <row r="291" s="116" customFormat="1" ht="14.25"/>
    <row r="292" s="116" customFormat="1" ht="14.25"/>
    <row r="293" s="116" customFormat="1" ht="14.25"/>
    <row r="294" s="116" customFormat="1" ht="14.25"/>
    <row r="295" s="116" customFormat="1" ht="14.25"/>
    <row r="296" s="116" customFormat="1" ht="14.25"/>
    <row r="297" s="116" customFormat="1" ht="14.25"/>
    <row r="298" s="116" customFormat="1" ht="14.25"/>
    <row r="299" s="116" customFormat="1" ht="14.25"/>
    <row r="300" s="116" customFormat="1" ht="14.25"/>
    <row r="301" s="116" customFormat="1" ht="14.25"/>
    <row r="302" s="116" customFormat="1" ht="14.25"/>
    <row r="303" s="116" customFormat="1" ht="14.25"/>
    <row r="304" s="116" customFormat="1" ht="14.25"/>
    <row r="305" s="116" customFormat="1" ht="14.25"/>
    <row r="306" s="116" customFormat="1" ht="14.25"/>
    <row r="307" s="116" customFormat="1" ht="14.25"/>
    <row r="308" s="116" customFormat="1" ht="14.25"/>
    <row r="309" s="116" customFormat="1" ht="14.25"/>
    <row r="310" s="116" customFormat="1" ht="14.25"/>
    <row r="311" s="116" customFormat="1" ht="14.25"/>
    <row r="312" s="116" customFormat="1" ht="14.25"/>
    <row r="313" s="116" customFormat="1" ht="14.25"/>
    <row r="314" s="116" customFormat="1" ht="14.25"/>
    <row r="315" s="116" customFormat="1" ht="14.25"/>
    <row r="316" s="116" customFormat="1" ht="14.25"/>
    <row r="317" s="116" customFormat="1" ht="14.25"/>
    <row r="318" s="116" customFormat="1" ht="14.25"/>
    <row r="319" s="116" customFormat="1" ht="14.25"/>
    <row r="320" s="116" customFormat="1" ht="14.25"/>
    <row r="321" s="116" customFormat="1" ht="14.25"/>
    <row r="322" s="116" customFormat="1" ht="14.25"/>
    <row r="323" s="116" customFormat="1" ht="14.25"/>
    <row r="324" s="116" customFormat="1" ht="14.25"/>
    <row r="325" s="116" customFormat="1" ht="14.25"/>
    <row r="326" s="116" customFormat="1" ht="14.25"/>
    <row r="327" s="116" customFormat="1" ht="14.25"/>
    <row r="328" s="116" customFormat="1" ht="14.25"/>
    <row r="329" s="116" customFormat="1" ht="14.25"/>
    <row r="330" s="116" customFormat="1" ht="14.25"/>
    <row r="331" s="116" customFormat="1" ht="14.25"/>
    <row r="332" s="116" customFormat="1" ht="14.25"/>
    <row r="333" s="116" customFormat="1" ht="14.25"/>
    <row r="334" s="116" customFormat="1" ht="14.25"/>
    <row r="335" s="116" customFormat="1" ht="14.25"/>
    <row r="336" s="116" customFormat="1" ht="14.25"/>
    <row r="337" s="116" customFormat="1" ht="14.25"/>
    <row r="338" s="116" customFormat="1" ht="14.25"/>
    <row r="339" s="116" customFormat="1" ht="14.25"/>
    <row r="340" s="116" customFormat="1" ht="14.25"/>
    <row r="341" s="116" customFormat="1" ht="14.25"/>
  </sheetData>
  <sheetProtection/>
  <mergeCells count="34">
    <mergeCell ref="A18:B18"/>
    <mergeCell ref="A38:B38"/>
    <mergeCell ref="A40:B40"/>
    <mergeCell ref="A20:B20"/>
    <mergeCell ref="K5:K7"/>
    <mergeCell ref="S5:S7"/>
    <mergeCell ref="F5:F7"/>
    <mergeCell ref="G5:G7"/>
    <mergeCell ref="A43:E43"/>
    <mergeCell ref="L5:L7"/>
    <mergeCell ref="P5:P7"/>
    <mergeCell ref="I5:I7"/>
    <mergeCell ref="J5:J7"/>
    <mergeCell ref="H5:H7"/>
    <mergeCell ref="A16:B16"/>
    <mergeCell ref="A8:B8"/>
    <mergeCell ref="A12:B12"/>
    <mergeCell ref="A14:B14"/>
    <mergeCell ref="A2:S2"/>
    <mergeCell ref="A3:S3"/>
    <mergeCell ref="C5:C7"/>
    <mergeCell ref="D5:D7"/>
    <mergeCell ref="E5:E7"/>
    <mergeCell ref="R5:R7"/>
    <mergeCell ref="A42:B42"/>
    <mergeCell ref="A26:B26"/>
    <mergeCell ref="A28:B28"/>
    <mergeCell ref="A32:B32"/>
    <mergeCell ref="A36:B36"/>
    <mergeCell ref="Q5:Q7"/>
    <mergeCell ref="M5:M7"/>
    <mergeCell ref="N5:N7"/>
    <mergeCell ref="O5:O7"/>
    <mergeCell ref="A22:B22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="80" zoomScaleNormal="80" zoomScaleSheetLayoutView="89" zoomScalePageLayoutView="0" workbookViewId="0" topLeftCell="A1">
      <selection activeCell="A1" sqref="A1"/>
    </sheetView>
  </sheetViews>
  <sheetFormatPr defaultColWidth="10.59765625" defaultRowHeight="15"/>
  <cols>
    <col min="1" max="1" width="22.59765625" style="99" customWidth="1"/>
    <col min="2" max="3" width="11.59765625" style="99" customWidth="1"/>
    <col min="4" max="4" width="10.59765625" style="99" customWidth="1"/>
    <col min="5" max="5" width="10.59765625" style="100" customWidth="1"/>
    <col min="6" max="7" width="11.59765625" style="99" customWidth="1"/>
    <col min="8" max="8" width="10.59765625" style="99" customWidth="1"/>
    <col min="9" max="9" width="10.59765625" style="100" customWidth="1"/>
    <col min="10" max="10" width="15.5" style="99" customWidth="1"/>
    <col min="11" max="11" width="16.19921875" style="99" bestFit="1" customWidth="1"/>
    <col min="12" max="12" width="10.59765625" style="99" customWidth="1"/>
    <col min="13" max="13" width="11.5" style="100" customWidth="1"/>
    <col min="14" max="14" width="14.69921875" style="99" customWidth="1"/>
    <col min="15" max="15" width="14.5" style="99" customWidth="1"/>
    <col min="16" max="16" width="10.59765625" style="99" customWidth="1"/>
    <col min="17" max="17" width="10.59765625" style="100" customWidth="1"/>
    <col min="18" max="19" width="14.59765625" style="99" customWidth="1"/>
    <col min="20" max="20" width="10.59765625" style="99" customWidth="1"/>
    <col min="21" max="21" width="10.69921875" style="100" customWidth="1"/>
    <col min="22" max="22" width="20.5" style="49" customWidth="1"/>
    <col min="23" max="16384" width="10.59765625" style="99" customWidth="1"/>
  </cols>
  <sheetData>
    <row r="1" spans="1:22" s="97" customFormat="1" ht="19.5" customHeight="1">
      <c r="A1" s="46" t="s">
        <v>148</v>
      </c>
      <c r="E1" s="98"/>
      <c r="I1" s="98"/>
      <c r="M1" s="98"/>
      <c r="Q1" s="98"/>
      <c r="U1" s="47" t="s">
        <v>149</v>
      </c>
      <c r="V1" s="48"/>
    </row>
    <row r="2" spans="1:21" ht="19.5" customHeight="1">
      <c r="A2" s="340" t="s">
        <v>181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</row>
    <row r="3" spans="1:21" ht="19.5" customHeight="1">
      <c r="A3" s="341" t="s">
        <v>351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</row>
    <row r="4" spans="1:21" s="148" customFormat="1" ht="18" customHeight="1" thickBot="1">
      <c r="A4" s="147" t="s">
        <v>215</v>
      </c>
      <c r="E4" s="149"/>
      <c r="I4" s="149"/>
      <c r="M4" s="149"/>
      <c r="Q4" s="149"/>
      <c r="U4" s="150"/>
    </row>
    <row r="5" spans="1:21" s="148" customFormat="1" ht="21.75" customHeight="1">
      <c r="A5" s="342" t="s">
        <v>182</v>
      </c>
      <c r="B5" s="344" t="s">
        <v>150</v>
      </c>
      <c r="C5" s="345"/>
      <c r="D5" s="345"/>
      <c r="E5" s="346"/>
      <c r="F5" s="347" t="s">
        <v>151</v>
      </c>
      <c r="G5" s="348"/>
      <c r="H5" s="348"/>
      <c r="I5" s="349"/>
      <c r="J5" s="344" t="s">
        <v>152</v>
      </c>
      <c r="K5" s="345"/>
      <c r="L5" s="345"/>
      <c r="M5" s="346"/>
      <c r="N5" s="344" t="s">
        <v>176</v>
      </c>
      <c r="O5" s="345"/>
      <c r="P5" s="345"/>
      <c r="Q5" s="346"/>
      <c r="R5" s="344" t="s">
        <v>153</v>
      </c>
      <c r="S5" s="350"/>
      <c r="T5" s="350"/>
      <c r="U5" s="350"/>
    </row>
    <row r="6" spans="1:21" s="148" customFormat="1" ht="21.75" customHeight="1">
      <c r="A6" s="343"/>
      <c r="B6" s="153" t="s">
        <v>273</v>
      </c>
      <c r="C6" s="153" t="s">
        <v>235</v>
      </c>
      <c r="D6" s="153" t="s">
        <v>154</v>
      </c>
      <c r="E6" s="154" t="s">
        <v>155</v>
      </c>
      <c r="F6" s="155" t="s">
        <v>273</v>
      </c>
      <c r="G6" s="156" t="s">
        <v>235</v>
      </c>
      <c r="H6" s="156" t="s">
        <v>154</v>
      </c>
      <c r="I6" s="157" t="s">
        <v>155</v>
      </c>
      <c r="J6" s="153" t="s">
        <v>273</v>
      </c>
      <c r="K6" s="153" t="s">
        <v>235</v>
      </c>
      <c r="L6" s="153" t="s">
        <v>154</v>
      </c>
      <c r="M6" s="154" t="s">
        <v>155</v>
      </c>
      <c r="N6" s="153" t="s">
        <v>273</v>
      </c>
      <c r="O6" s="153" t="s">
        <v>235</v>
      </c>
      <c r="P6" s="153" t="s">
        <v>154</v>
      </c>
      <c r="Q6" s="154" t="s">
        <v>155</v>
      </c>
      <c r="R6" s="153" t="s">
        <v>273</v>
      </c>
      <c r="S6" s="153" t="s">
        <v>235</v>
      </c>
      <c r="T6" s="153" t="s">
        <v>154</v>
      </c>
      <c r="U6" s="154" t="s">
        <v>155</v>
      </c>
    </row>
    <row r="7" spans="1:21" s="162" customFormat="1" ht="21.75" customHeight="1">
      <c r="A7" s="158"/>
      <c r="B7" s="159"/>
      <c r="C7" s="159"/>
      <c r="D7" s="160" t="s">
        <v>156</v>
      </c>
      <c r="E7" s="161" t="s">
        <v>156</v>
      </c>
      <c r="F7" s="160" t="s">
        <v>157</v>
      </c>
      <c r="G7" s="160" t="s">
        <v>157</v>
      </c>
      <c r="H7" s="160" t="s">
        <v>156</v>
      </c>
      <c r="I7" s="161" t="s">
        <v>156</v>
      </c>
      <c r="J7" s="160" t="s">
        <v>158</v>
      </c>
      <c r="K7" s="160" t="s">
        <v>158</v>
      </c>
      <c r="L7" s="160" t="s">
        <v>156</v>
      </c>
      <c r="M7" s="161" t="s">
        <v>156</v>
      </c>
      <c r="N7" s="160" t="s">
        <v>158</v>
      </c>
      <c r="O7" s="160" t="s">
        <v>158</v>
      </c>
      <c r="P7" s="160" t="s">
        <v>156</v>
      </c>
      <c r="Q7" s="161" t="s">
        <v>156</v>
      </c>
      <c r="R7" s="160" t="s">
        <v>158</v>
      </c>
      <c r="S7" s="160" t="s">
        <v>158</v>
      </c>
      <c r="T7" s="160" t="s">
        <v>156</v>
      </c>
      <c r="U7" s="161" t="s">
        <v>156</v>
      </c>
    </row>
    <row r="8" spans="1:21" s="175" customFormat="1" ht="21.75" customHeight="1">
      <c r="A8" s="51" t="s">
        <v>274</v>
      </c>
      <c r="B8" s="52">
        <f>SUM(B10:B33)</f>
        <v>3891</v>
      </c>
      <c r="C8" s="52">
        <f>SUM(C10:C33)</f>
        <v>4021</v>
      </c>
      <c r="D8" s="174">
        <v>100</v>
      </c>
      <c r="E8" s="240">
        <f>(C8-B8)/B8*100</f>
        <v>3.341043433564636</v>
      </c>
      <c r="F8" s="52">
        <f>SUM(F10:F33)</f>
        <v>96196</v>
      </c>
      <c r="G8" s="52">
        <f>SUM(G10:G33)</f>
        <v>97453</v>
      </c>
      <c r="H8" s="174">
        <v>100</v>
      </c>
      <c r="I8" s="240">
        <f>(G8-F8)/F8*100</f>
        <v>1.3067071395900038</v>
      </c>
      <c r="J8" s="175">
        <v>237845016</v>
      </c>
      <c r="K8" s="175">
        <v>249125742</v>
      </c>
      <c r="L8" s="174">
        <v>100</v>
      </c>
      <c r="M8" s="240">
        <f>(K8-J8)/J8*100</f>
        <v>4.742889378014127</v>
      </c>
      <c r="N8" s="175">
        <v>238143282</v>
      </c>
      <c r="O8" s="175">
        <v>249399510</v>
      </c>
      <c r="P8" s="174">
        <v>100</v>
      </c>
      <c r="Q8" s="240">
        <f>(O8-N8)/N8*100</f>
        <v>4.72666199334567</v>
      </c>
      <c r="R8" s="175">
        <v>86925302</v>
      </c>
      <c r="S8" s="175">
        <v>90722586</v>
      </c>
      <c r="T8" s="174">
        <v>100</v>
      </c>
      <c r="U8" s="240">
        <f>(S8-R8)/R8*100</f>
        <v>4.3684449896993165</v>
      </c>
    </row>
    <row r="9" spans="1:21" s="148" customFormat="1" ht="21.75" customHeight="1">
      <c r="A9" s="50"/>
      <c r="B9" s="237"/>
      <c r="C9" s="233"/>
      <c r="D9" s="238"/>
      <c r="E9" s="235"/>
      <c r="F9" s="233"/>
      <c r="G9" s="236"/>
      <c r="H9" s="238"/>
      <c r="I9" s="235"/>
      <c r="J9" s="236"/>
      <c r="K9" s="236"/>
      <c r="L9" s="238"/>
      <c r="M9" s="235"/>
      <c r="N9" s="236"/>
      <c r="O9" s="236"/>
      <c r="P9" s="238"/>
      <c r="Q9" s="235"/>
      <c r="R9" s="236"/>
      <c r="S9" s="236"/>
      <c r="T9" s="238"/>
      <c r="U9" s="235"/>
    </row>
    <row r="10" spans="1:21" s="151" customFormat="1" ht="21.75" customHeight="1">
      <c r="A10" s="22" t="s">
        <v>122</v>
      </c>
      <c r="B10" s="233">
        <v>502</v>
      </c>
      <c r="C10" s="233">
        <v>510</v>
      </c>
      <c r="D10" s="234">
        <f>C10/$C$8*100</f>
        <v>12.683412086545637</v>
      </c>
      <c r="E10" s="235">
        <f>(C10-B10)/B10*100</f>
        <v>1.593625498007968</v>
      </c>
      <c r="F10" s="239">
        <v>12066</v>
      </c>
      <c r="G10" s="236">
        <v>11971</v>
      </c>
      <c r="H10" s="234">
        <f>G10/$G$8*100</f>
        <v>12.283870173314316</v>
      </c>
      <c r="I10" s="235">
        <f>(G10-F10)/F10*100</f>
        <v>-0.787336316923587</v>
      </c>
      <c r="J10" s="236">
        <v>14891525</v>
      </c>
      <c r="K10" s="236">
        <v>14728362</v>
      </c>
      <c r="L10" s="234">
        <f>K10/$K$8*100</f>
        <v>5.912019320749279</v>
      </c>
      <c r="M10" s="235">
        <f>(K10-J10)/J10*100</f>
        <v>-1.09567690347362</v>
      </c>
      <c r="N10" s="236">
        <v>14919680</v>
      </c>
      <c r="O10" s="236">
        <v>14736926</v>
      </c>
      <c r="P10" s="234">
        <f>O10/$O$8*100</f>
        <v>5.908963493953938</v>
      </c>
      <c r="Q10" s="235">
        <f>(O10-N10)/N10*100</f>
        <v>-1.2249190331159918</v>
      </c>
      <c r="R10" s="236">
        <v>6235862</v>
      </c>
      <c r="S10" s="236">
        <v>6331584</v>
      </c>
      <c r="T10" s="234">
        <f>S10/$S$8*100</f>
        <v>6.97906031911392</v>
      </c>
      <c r="U10" s="235">
        <f>(S10-R10)/R10*100</f>
        <v>1.5350243478768453</v>
      </c>
    </row>
    <row r="11" spans="1:21" s="152" customFormat="1" ht="21.75" customHeight="1">
      <c r="A11" s="120" t="s">
        <v>70</v>
      </c>
      <c r="B11" s="233">
        <v>43</v>
      </c>
      <c r="C11" s="233">
        <v>42</v>
      </c>
      <c r="D11" s="234">
        <f aca="true" t="shared" si="0" ref="D11:D33">C11/$C$8*100</f>
        <v>1.044516289480229</v>
      </c>
      <c r="E11" s="235">
        <f>(C11-B11)/B11*100</f>
        <v>-2.3255813953488373</v>
      </c>
      <c r="F11" s="239">
        <v>887</v>
      </c>
      <c r="G11" s="236">
        <v>804</v>
      </c>
      <c r="H11" s="234">
        <f aca="true" t="shared" si="1" ref="H11:H33">G11/$G$8*100</f>
        <v>0.8250130832298647</v>
      </c>
      <c r="I11" s="235">
        <f aca="true" t="shared" si="2" ref="I11:I33">(G11-F11)/F11*100</f>
        <v>-9.357384441939121</v>
      </c>
      <c r="J11" s="236">
        <v>21125193</v>
      </c>
      <c r="K11" s="236">
        <v>14968715</v>
      </c>
      <c r="L11" s="234">
        <f>K11/$K$8*100</f>
        <v>6.00849790946132</v>
      </c>
      <c r="M11" s="235">
        <f>(K11-J11)/J11*100</f>
        <v>-29.142824872653232</v>
      </c>
      <c r="N11" s="236">
        <v>21154491</v>
      </c>
      <c r="O11" s="236">
        <v>14804395</v>
      </c>
      <c r="P11" s="234">
        <f>O11/$O$8*100</f>
        <v>5.936016073167105</v>
      </c>
      <c r="Q11" s="235">
        <f>(O11-N11)/N11*100</f>
        <v>-30.017720587084796</v>
      </c>
      <c r="R11" s="236">
        <v>5721547</v>
      </c>
      <c r="S11" s="236">
        <v>3697797</v>
      </c>
      <c r="T11" s="234">
        <f aca="true" t="shared" si="3" ref="T11:T18">S11/$S$8*100</f>
        <v>4.0759387083608924</v>
      </c>
      <c r="U11" s="235">
        <f aca="true" t="shared" si="4" ref="U11:U18">(S11-R11)/R11*100</f>
        <v>-35.37067859444308</v>
      </c>
    </row>
    <row r="12" spans="1:21" s="152" customFormat="1" ht="21.75" customHeight="1">
      <c r="A12" s="165" t="s">
        <v>123</v>
      </c>
      <c r="B12" s="233">
        <v>731</v>
      </c>
      <c r="C12" s="233">
        <v>769</v>
      </c>
      <c r="D12" s="234">
        <f t="shared" si="0"/>
        <v>19.124595871673712</v>
      </c>
      <c r="E12" s="235">
        <f aca="true" t="shared" si="5" ref="E12:E33">(C12-B12)/B12*100</f>
        <v>5.198358413132695</v>
      </c>
      <c r="F12" s="239">
        <v>10975</v>
      </c>
      <c r="G12" s="236">
        <v>10606</v>
      </c>
      <c r="H12" s="234">
        <f t="shared" si="1"/>
        <v>10.883194976039732</v>
      </c>
      <c r="I12" s="235">
        <f t="shared" si="2"/>
        <v>-3.3621867881548972</v>
      </c>
      <c r="J12" s="236">
        <v>16544611</v>
      </c>
      <c r="K12" s="236">
        <v>16101220</v>
      </c>
      <c r="L12" s="234">
        <f aca="true" t="shared" si="6" ref="L12:L18">K12/$K$8*100</f>
        <v>6.463089631259382</v>
      </c>
      <c r="M12" s="235">
        <f aca="true" t="shared" si="7" ref="M12:M18">(K12-J12)/J12*100</f>
        <v>-2.6799723487001295</v>
      </c>
      <c r="N12" s="236">
        <v>16617565</v>
      </c>
      <c r="O12" s="236">
        <v>16132389</v>
      </c>
      <c r="P12" s="234">
        <f aca="true" t="shared" si="8" ref="P12:P18">O12/$O$8*100</f>
        <v>6.46849266063113</v>
      </c>
      <c r="Q12" s="235">
        <f aca="true" t="shared" si="9" ref="Q12:Q18">(O12-N12)/N12*100</f>
        <v>-2.9196576032649793</v>
      </c>
      <c r="R12" s="236">
        <v>7594132</v>
      </c>
      <c r="S12" s="236">
        <v>7174700</v>
      </c>
      <c r="T12" s="234">
        <f t="shared" si="3"/>
        <v>7.908394498366703</v>
      </c>
      <c r="U12" s="235">
        <f t="shared" si="4"/>
        <v>-5.523106524879999</v>
      </c>
    </row>
    <row r="13" spans="1:21" s="152" customFormat="1" ht="21.75" customHeight="1">
      <c r="A13" s="165" t="s">
        <v>124</v>
      </c>
      <c r="B13" s="233">
        <v>162</v>
      </c>
      <c r="C13" s="233">
        <v>151</v>
      </c>
      <c r="D13" s="234">
        <f t="shared" si="0"/>
        <v>3.7552847550360604</v>
      </c>
      <c r="E13" s="235">
        <f t="shared" si="5"/>
        <v>-6.790123456790123</v>
      </c>
      <c r="F13" s="239">
        <v>3377</v>
      </c>
      <c r="G13" s="236">
        <v>3151</v>
      </c>
      <c r="H13" s="234">
        <f t="shared" si="1"/>
        <v>3.233353514001621</v>
      </c>
      <c r="I13" s="235">
        <f t="shared" si="2"/>
        <v>-6.692330470832099</v>
      </c>
      <c r="J13" s="236">
        <v>2848514</v>
      </c>
      <c r="K13" s="236">
        <v>2713817</v>
      </c>
      <c r="L13" s="234">
        <f t="shared" si="6"/>
        <v>1.0893362437029892</v>
      </c>
      <c r="M13" s="235">
        <f t="shared" si="7"/>
        <v>-4.728676074612938</v>
      </c>
      <c r="N13" s="236">
        <v>2831271</v>
      </c>
      <c r="O13" s="236">
        <v>2706034</v>
      </c>
      <c r="P13" s="234">
        <f t="shared" si="8"/>
        <v>1.085019774096589</v>
      </c>
      <c r="Q13" s="235">
        <f t="shared" si="9"/>
        <v>-4.423349089507857</v>
      </c>
      <c r="R13" s="236">
        <v>1419191</v>
      </c>
      <c r="S13" s="236">
        <v>1311060</v>
      </c>
      <c r="T13" s="234">
        <f t="shared" si="3"/>
        <v>1.445130763798995</v>
      </c>
      <c r="U13" s="235">
        <f t="shared" si="4"/>
        <v>-7.619199952649079</v>
      </c>
    </row>
    <row r="14" spans="1:21" s="152" customFormat="1" ht="21.75" customHeight="1">
      <c r="A14" s="165" t="s">
        <v>125</v>
      </c>
      <c r="B14" s="233">
        <v>110</v>
      </c>
      <c r="C14" s="233">
        <v>110</v>
      </c>
      <c r="D14" s="234">
        <f t="shared" si="0"/>
        <v>2.735637901019647</v>
      </c>
      <c r="E14" s="235">
        <f t="shared" si="5"/>
        <v>0</v>
      </c>
      <c r="F14" s="239">
        <v>1237</v>
      </c>
      <c r="G14" s="236">
        <v>1284</v>
      </c>
      <c r="H14" s="234">
        <f t="shared" si="1"/>
        <v>1.3175582075462016</v>
      </c>
      <c r="I14" s="235">
        <f t="shared" si="2"/>
        <v>3.799514955537591</v>
      </c>
      <c r="J14" s="236">
        <v>2188034</v>
      </c>
      <c r="K14" s="236">
        <v>2072735</v>
      </c>
      <c r="L14" s="234">
        <f t="shared" si="6"/>
        <v>0.8320035430140335</v>
      </c>
      <c r="M14" s="235">
        <f t="shared" si="7"/>
        <v>-5.26952506222481</v>
      </c>
      <c r="N14" s="236">
        <v>2199448</v>
      </c>
      <c r="O14" s="236">
        <v>2085873</v>
      </c>
      <c r="P14" s="234">
        <f t="shared" si="8"/>
        <v>0.8363580986987504</v>
      </c>
      <c r="Q14" s="235">
        <f t="shared" si="9"/>
        <v>-5.163795643270493</v>
      </c>
      <c r="R14" s="236">
        <v>886587</v>
      </c>
      <c r="S14" s="236">
        <v>832278</v>
      </c>
      <c r="T14" s="234">
        <f t="shared" si="3"/>
        <v>0.9173878707558005</v>
      </c>
      <c r="U14" s="235">
        <f t="shared" si="4"/>
        <v>-6.125625573124803</v>
      </c>
    </row>
    <row r="15" spans="1:21" s="151" customFormat="1" ht="21.75" customHeight="1">
      <c r="A15" s="165" t="s">
        <v>126</v>
      </c>
      <c r="B15" s="233">
        <v>120</v>
      </c>
      <c r="C15" s="233">
        <v>127</v>
      </c>
      <c r="D15" s="234">
        <f t="shared" si="0"/>
        <v>3.1584183039045013</v>
      </c>
      <c r="E15" s="235">
        <f t="shared" si="5"/>
        <v>5.833333333333333</v>
      </c>
      <c r="F15" s="239">
        <v>2256</v>
      </c>
      <c r="G15" s="236">
        <v>2232</v>
      </c>
      <c r="H15" s="234">
        <f t="shared" si="1"/>
        <v>2.2903348280709674</v>
      </c>
      <c r="I15" s="235">
        <f t="shared" si="2"/>
        <v>-1.0638297872340425</v>
      </c>
      <c r="J15" s="236">
        <v>4806829</v>
      </c>
      <c r="K15" s="236">
        <v>6562414</v>
      </c>
      <c r="L15" s="234">
        <f t="shared" si="6"/>
        <v>2.634177402670817</v>
      </c>
      <c r="M15" s="235">
        <f t="shared" si="7"/>
        <v>36.52272631291856</v>
      </c>
      <c r="N15" s="236">
        <v>4844715</v>
      </c>
      <c r="O15" s="236">
        <v>6568497</v>
      </c>
      <c r="P15" s="234">
        <f t="shared" si="8"/>
        <v>2.633724901865284</v>
      </c>
      <c r="Q15" s="235">
        <f t="shared" si="9"/>
        <v>35.58066883191272</v>
      </c>
      <c r="R15" s="236">
        <v>2386562</v>
      </c>
      <c r="S15" s="236">
        <v>3918979</v>
      </c>
      <c r="T15" s="234">
        <f t="shared" si="3"/>
        <v>4.319739077984395</v>
      </c>
      <c r="U15" s="235">
        <f t="shared" si="4"/>
        <v>64.21023212470492</v>
      </c>
    </row>
    <row r="16" spans="1:21" s="152" customFormat="1" ht="21.75" customHeight="1">
      <c r="A16" s="120" t="s">
        <v>127</v>
      </c>
      <c r="B16" s="233">
        <v>73</v>
      </c>
      <c r="C16" s="233">
        <v>80</v>
      </c>
      <c r="D16" s="234">
        <f t="shared" si="0"/>
        <v>1.9895548371051976</v>
      </c>
      <c r="E16" s="235">
        <f t="shared" si="5"/>
        <v>9.58904109589041</v>
      </c>
      <c r="F16" s="239">
        <v>1303</v>
      </c>
      <c r="G16" s="236">
        <v>1276</v>
      </c>
      <c r="H16" s="234">
        <f t="shared" si="1"/>
        <v>1.3093491221409295</v>
      </c>
      <c r="I16" s="235">
        <f t="shared" si="2"/>
        <v>-2.072141212586339</v>
      </c>
      <c r="J16" s="236">
        <v>2257268</v>
      </c>
      <c r="K16" s="236">
        <v>2194162</v>
      </c>
      <c r="L16" s="234">
        <f t="shared" si="6"/>
        <v>0.8807447927239892</v>
      </c>
      <c r="M16" s="235">
        <f t="shared" si="7"/>
        <v>-2.7956804420210624</v>
      </c>
      <c r="N16" s="236">
        <v>2264871</v>
      </c>
      <c r="O16" s="236">
        <v>2204611</v>
      </c>
      <c r="P16" s="234">
        <f t="shared" si="8"/>
        <v>0.8839676549484801</v>
      </c>
      <c r="Q16" s="235">
        <f t="shared" si="9"/>
        <v>-2.6606371841928307</v>
      </c>
      <c r="R16" s="236">
        <v>926654</v>
      </c>
      <c r="S16" s="236">
        <v>921758</v>
      </c>
      <c r="T16" s="234">
        <f t="shared" si="3"/>
        <v>1.016018216235591</v>
      </c>
      <c r="U16" s="235">
        <f t="shared" si="4"/>
        <v>-0.528352545826166</v>
      </c>
    </row>
    <row r="17" spans="1:21" s="152" customFormat="1" ht="21.75" customHeight="1">
      <c r="A17" s="165" t="s">
        <v>271</v>
      </c>
      <c r="B17" s="233">
        <v>204</v>
      </c>
      <c r="C17" s="233">
        <v>192</v>
      </c>
      <c r="D17" s="234">
        <f t="shared" si="0"/>
        <v>4.774931609052475</v>
      </c>
      <c r="E17" s="235">
        <f t="shared" si="5"/>
        <v>-5.88235294117647</v>
      </c>
      <c r="F17" s="239">
        <v>4606</v>
      </c>
      <c r="G17" s="236">
        <v>4464</v>
      </c>
      <c r="H17" s="234">
        <f t="shared" si="1"/>
        <v>4.580669656141935</v>
      </c>
      <c r="I17" s="235">
        <f t="shared" si="2"/>
        <v>-3.0829353017802865</v>
      </c>
      <c r="J17" s="236">
        <v>8270072</v>
      </c>
      <c r="K17" s="236">
        <v>8012596</v>
      </c>
      <c r="L17" s="234">
        <f t="shared" si="6"/>
        <v>3.2162858545545245</v>
      </c>
      <c r="M17" s="235">
        <f t="shared" si="7"/>
        <v>-3.1133465343469804</v>
      </c>
      <c r="N17" s="236">
        <v>8270863</v>
      </c>
      <c r="O17" s="236">
        <v>8010159</v>
      </c>
      <c r="P17" s="234">
        <f t="shared" si="8"/>
        <v>3.21177816267562</v>
      </c>
      <c r="Q17" s="235">
        <f t="shared" si="9"/>
        <v>-3.1520773587955695</v>
      </c>
      <c r="R17" s="236">
        <v>4172794</v>
      </c>
      <c r="S17" s="236">
        <v>3892688</v>
      </c>
      <c r="T17" s="234">
        <f t="shared" si="3"/>
        <v>4.290759524866278</v>
      </c>
      <c r="U17" s="235">
        <f t="shared" si="4"/>
        <v>-6.712672612163457</v>
      </c>
    </row>
    <row r="18" spans="1:21" s="151" customFormat="1" ht="21.75" customHeight="1">
      <c r="A18" s="165" t="s">
        <v>128</v>
      </c>
      <c r="B18" s="233">
        <v>25</v>
      </c>
      <c r="C18" s="233">
        <v>24</v>
      </c>
      <c r="D18" s="234">
        <f t="shared" si="0"/>
        <v>0.5968664511315593</v>
      </c>
      <c r="E18" s="235">
        <f t="shared" si="5"/>
        <v>-4</v>
      </c>
      <c r="F18" s="239">
        <v>1480</v>
      </c>
      <c r="G18" s="236">
        <v>1473</v>
      </c>
      <c r="H18" s="234">
        <f t="shared" si="1"/>
        <v>1.5114978502457597</v>
      </c>
      <c r="I18" s="235">
        <f t="shared" si="2"/>
        <v>-0.472972972972973</v>
      </c>
      <c r="J18" s="236">
        <v>10648336</v>
      </c>
      <c r="K18" s="236">
        <v>12030839</v>
      </c>
      <c r="L18" s="234">
        <f t="shared" si="6"/>
        <v>4.82922354928701</v>
      </c>
      <c r="M18" s="235">
        <f t="shared" si="7"/>
        <v>12.983277387189887</v>
      </c>
      <c r="N18" s="236">
        <v>10629367</v>
      </c>
      <c r="O18" s="236">
        <v>12077235</v>
      </c>
      <c r="P18" s="234">
        <f t="shared" si="8"/>
        <v>4.8425255526765065</v>
      </c>
      <c r="Q18" s="235">
        <f t="shared" si="9"/>
        <v>13.621394387831373</v>
      </c>
      <c r="R18" s="236">
        <v>5747658</v>
      </c>
      <c r="S18" s="236">
        <v>6662682</v>
      </c>
      <c r="T18" s="234">
        <f t="shared" si="3"/>
        <v>7.344016847138815</v>
      </c>
      <c r="U18" s="235">
        <f t="shared" si="4"/>
        <v>15.91994513243481</v>
      </c>
    </row>
    <row r="19" spans="1:21" s="152" customFormat="1" ht="21.75" customHeight="1">
      <c r="A19" s="120" t="s">
        <v>129</v>
      </c>
      <c r="B19" s="233">
        <v>10</v>
      </c>
      <c r="C19" s="233">
        <v>9</v>
      </c>
      <c r="D19" s="234">
        <f t="shared" si="0"/>
        <v>0.22382491917433472</v>
      </c>
      <c r="E19" s="235">
        <f t="shared" si="5"/>
        <v>-10</v>
      </c>
      <c r="F19" s="239">
        <v>94</v>
      </c>
      <c r="G19" s="239">
        <v>87</v>
      </c>
      <c r="H19" s="234">
        <f t="shared" si="1"/>
        <v>0.0892738037823361</v>
      </c>
      <c r="I19" s="235">
        <f t="shared" si="2"/>
        <v>-7.446808510638298</v>
      </c>
      <c r="J19" s="239" t="s">
        <v>385</v>
      </c>
      <c r="K19" s="239" t="s">
        <v>260</v>
      </c>
      <c r="L19" s="239" t="s">
        <v>260</v>
      </c>
      <c r="M19" s="239" t="s">
        <v>386</v>
      </c>
      <c r="N19" s="239" t="s">
        <v>386</v>
      </c>
      <c r="O19" s="239" t="s">
        <v>386</v>
      </c>
      <c r="P19" s="239" t="s">
        <v>386</v>
      </c>
      <c r="Q19" s="239" t="s">
        <v>386</v>
      </c>
      <c r="R19" s="239" t="s">
        <v>386</v>
      </c>
      <c r="S19" s="239" t="s">
        <v>386</v>
      </c>
      <c r="T19" s="239" t="s">
        <v>386</v>
      </c>
      <c r="U19" s="239" t="s">
        <v>130</v>
      </c>
    </row>
    <row r="20" spans="1:21" s="152" customFormat="1" ht="21.75" customHeight="1">
      <c r="A20" s="165" t="s">
        <v>53</v>
      </c>
      <c r="B20" s="233">
        <v>130</v>
      </c>
      <c r="C20" s="233">
        <v>144</v>
      </c>
      <c r="D20" s="234">
        <f t="shared" si="0"/>
        <v>3.5811987067893556</v>
      </c>
      <c r="E20" s="235">
        <f t="shared" si="5"/>
        <v>10.76923076923077</v>
      </c>
      <c r="F20" s="239">
        <v>3101</v>
      </c>
      <c r="G20" s="236">
        <v>3227</v>
      </c>
      <c r="H20" s="234">
        <f t="shared" si="1"/>
        <v>3.3113398253517077</v>
      </c>
      <c r="I20" s="235">
        <f t="shared" si="2"/>
        <v>4.063205417607223</v>
      </c>
      <c r="J20" s="236">
        <v>5578571</v>
      </c>
      <c r="K20" s="236">
        <v>6076243</v>
      </c>
      <c r="L20" s="234">
        <f>K20/$K$8*100</f>
        <v>2.4390265539078655</v>
      </c>
      <c r="M20" s="235">
        <f>(K20-J20)/J20*100</f>
        <v>8.92113768920392</v>
      </c>
      <c r="N20" s="236">
        <v>5597296</v>
      </c>
      <c r="O20" s="236">
        <v>6047929</v>
      </c>
      <c r="P20" s="234">
        <f>O20/$O$8*100</f>
        <v>2.42499634421896</v>
      </c>
      <c r="Q20" s="235">
        <f>(O20-N20)/N20*100</f>
        <v>8.050905294270661</v>
      </c>
      <c r="R20" s="236">
        <v>2464450</v>
      </c>
      <c r="S20" s="236">
        <v>2334787</v>
      </c>
      <c r="T20" s="234">
        <f>S20/$S$8*100</f>
        <v>2.5735454674980276</v>
      </c>
      <c r="U20" s="235">
        <f>(S20-R20)/R20*100</f>
        <v>-5.261336200775021</v>
      </c>
    </row>
    <row r="21" spans="1:21" s="151" customFormat="1" ht="21.75" customHeight="1">
      <c r="A21" s="165" t="s">
        <v>131</v>
      </c>
      <c r="B21" s="233">
        <v>19</v>
      </c>
      <c r="C21" s="233">
        <v>19</v>
      </c>
      <c r="D21" s="234">
        <f t="shared" si="0"/>
        <v>0.4725192738124845</v>
      </c>
      <c r="E21" s="235">
        <f t="shared" si="5"/>
        <v>0</v>
      </c>
      <c r="F21" s="239">
        <v>271</v>
      </c>
      <c r="G21" s="236">
        <v>262</v>
      </c>
      <c r="H21" s="234">
        <f t="shared" si="1"/>
        <v>0.26884754702266733</v>
      </c>
      <c r="I21" s="235">
        <f t="shared" si="2"/>
        <v>-3.3210332103321036</v>
      </c>
      <c r="J21" s="236">
        <v>351279</v>
      </c>
      <c r="K21" s="236">
        <v>313672</v>
      </c>
      <c r="L21" s="234">
        <f>K21/$K$8*100</f>
        <v>0.12590910818039833</v>
      </c>
      <c r="M21" s="235">
        <f>(K21-J21)/J21*100</f>
        <v>-10.705735327190068</v>
      </c>
      <c r="N21" s="236">
        <v>351279</v>
      </c>
      <c r="O21" s="236">
        <v>313672</v>
      </c>
      <c r="P21" s="234">
        <f>O21/$O$8*100</f>
        <v>0.12577089666294855</v>
      </c>
      <c r="Q21" s="235">
        <f>(O21-N21)/N21*100</f>
        <v>-10.705735327190068</v>
      </c>
      <c r="R21" s="236">
        <v>159267</v>
      </c>
      <c r="S21" s="236">
        <v>161997</v>
      </c>
      <c r="T21" s="234">
        <f>S21/$S$8*100</f>
        <v>0.17856303170194024</v>
      </c>
      <c r="U21" s="235">
        <f>(S21-R21)/R21*100</f>
        <v>1.714102733146226</v>
      </c>
    </row>
    <row r="22" spans="1:21" s="151" customFormat="1" ht="21.75" customHeight="1">
      <c r="A22" s="120" t="s">
        <v>79</v>
      </c>
      <c r="B22" s="233">
        <v>1</v>
      </c>
      <c r="C22" s="233">
        <v>1</v>
      </c>
      <c r="D22" s="234">
        <f t="shared" si="0"/>
        <v>0.02486943546381497</v>
      </c>
      <c r="E22" s="235">
        <f t="shared" si="5"/>
        <v>0</v>
      </c>
      <c r="F22" s="239">
        <v>20</v>
      </c>
      <c r="G22" s="239">
        <v>20</v>
      </c>
      <c r="H22" s="234">
        <f t="shared" si="1"/>
        <v>0.020522713513180715</v>
      </c>
      <c r="I22" s="235">
        <f t="shared" si="2"/>
        <v>0</v>
      </c>
      <c r="J22" s="239" t="s">
        <v>386</v>
      </c>
      <c r="K22" s="239" t="s">
        <v>386</v>
      </c>
      <c r="L22" s="239" t="s">
        <v>386</v>
      </c>
      <c r="M22" s="239" t="s">
        <v>386</v>
      </c>
      <c r="N22" s="239" t="s">
        <v>386</v>
      </c>
      <c r="O22" s="239" t="s">
        <v>386</v>
      </c>
      <c r="P22" s="239" t="s">
        <v>386</v>
      </c>
      <c r="Q22" s="239" t="s">
        <v>386</v>
      </c>
      <c r="R22" s="239" t="s">
        <v>386</v>
      </c>
      <c r="S22" s="239" t="s">
        <v>386</v>
      </c>
      <c r="T22" s="239" t="s">
        <v>386</v>
      </c>
      <c r="U22" s="239" t="s">
        <v>386</v>
      </c>
    </row>
    <row r="23" spans="1:21" s="152" customFormat="1" ht="21.75" customHeight="1">
      <c r="A23" s="120" t="s">
        <v>132</v>
      </c>
      <c r="B23" s="233">
        <v>232</v>
      </c>
      <c r="C23" s="233">
        <v>234</v>
      </c>
      <c r="D23" s="234">
        <f t="shared" si="0"/>
        <v>5.819447898532704</v>
      </c>
      <c r="E23" s="235">
        <f t="shared" si="5"/>
        <v>0.8620689655172413</v>
      </c>
      <c r="F23" s="239">
        <v>3571</v>
      </c>
      <c r="G23" s="236">
        <v>3564</v>
      </c>
      <c r="H23" s="234">
        <f t="shared" si="1"/>
        <v>3.657147548048803</v>
      </c>
      <c r="I23" s="235">
        <f t="shared" si="2"/>
        <v>-0.19602352282273874</v>
      </c>
      <c r="J23" s="236">
        <v>6233215</v>
      </c>
      <c r="K23" s="236">
        <v>6081872</v>
      </c>
      <c r="L23" s="234">
        <f aca="true" t="shared" si="10" ref="L23:L33">K23/$K$8*100</f>
        <v>2.441286055457087</v>
      </c>
      <c r="M23" s="235">
        <f aca="true" t="shared" si="11" ref="M23:M33">(K23-J23)/J23*100</f>
        <v>-2.42800866005745</v>
      </c>
      <c r="N23" s="236">
        <v>6247820</v>
      </c>
      <c r="O23" s="236">
        <v>6064617</v>
      </c>
      <c r="P23" s="234">
        <f aca="true" t="shared" si="12" ref="P23:P33">O23/$O$8*100</f>
        <v>2.431687616387057</v>
      </c>
      <c r="Q23" s="235">
        <f aca="true" t="shared" si="13" ref="Q23:Q33">(O23-N23)/N23*100</f>
        <v>-2.932270776046685</v>
      </c>
      <c r="R23" s="236">
        <v>3468341</v>
      </c>
      <c r="S23" s="236">
        <v>3300416</v>
      </c>
      <c r="T23" s="234">
        <f aca="true" t="shared" si="14" ref="T23:T33">S23/$S$8*100</f>
        <v>3.637920991361512</v>
      </c>
      <c r="U23" s="235">
        <f aca="true" t="shared" si="15" ref="U23:U33">(S23-R23)/R23*100</f>
        <v>-4.841651959827479</v>
      </c>
    </row>
    <row r="24" spans="1:21" s="151" customFormat="1" ht="21.75" customHeight="1">
      <c r="A24" s="165" t="s">
        <v>133</v>
      </c>
      <c r="B24" s="233">
        <v>52</v>
      </c>
      <c r="C24" s="233">
        <v>52</v>
      </c>
      <c r="D24" s="234">
        <f t="shared" si="0"/>
        <v>1.2932106441183784</v>
      </c>
      <c r="E24" s="235">
        <f t="shared" si="5"/>
        <v>0</v>
      </c>
      <c r="F24" s="239">
        <v>989</v>
      </c>
      <c r="G24" s="236">
        <v>1010</v>
      </c>
      <c r="H24" s="234">
        <f t="shared" si="1"/>
        <v>1.036397032415626</v>
      </c>
      <c r="I24" s="235">
        <f t="shared" si="2"/>
        <v>2.1233569261880687</v>
      </c>
      <c r="J24" s="236">
        <v>2991748</v>
      </c>
      <c r="K24" s="236">
        <v>3553801</v>
      </c>
      <c r="L24" s="234">
        <f t="shared" si="10"/>
        <v>1.426508947437475</v>
      </c>
      <c r="M24" s="235">
        <f t="shared" si="11"/>
        <v>18.786776158954567</v>
      </c>
      <c r="N24" s="236">
        <v>3009830</v>
      </c>
      <c r="O24" s="236">
        <v>3578826</v>
      </c>
      <c r="P24" s="234">
        <f t="shared" si="12"/>
        <v>1.4349771577337902</v>
      </c>
      <c r="Q24" s="235">
        <f t="shared" si="13"/>
        <v>18.904589295740955</v>
      </c>
      <c r="R24" s="236">
        <v>1209892</v>
      </c>
      <c r="S24" s="236">
        <v>1440014</v>
      </c>
      <c r="T24" s="234">
        <f t="shared" si="14"/>
        <v>1.5872717737565374</v>
      </c>
      <c r="U24" s="235">
        <f t="shared" si="15"/>
        <v>19.020044764326073</v>
      </c>
    </row>
    <row r="25" spans="1:21" s="151" customFormat="1" ht="21.75" customHeight="1">
      <c r="A25" s="120" t="s">
        <v>134</v>
      </c>
      <c r="B25" s="233">
        <v>23</v>
      </c>
      <c r="C25" s="233">
        <v>20</v>
      </c>
      <c r="D25" s="234">
        <f t="shared" si="0"/>
        <v>0.4973887092762994</v>
      </c>
      <c r="E25" s="235">
        <f t="shared" si="5"/>
        <v>-13.043478260869565</v>
      </c>
      <c r="F25" s="239">
        <v>881</v>
      </c>
      <c r="G25" s="236">
        <v>832</v>
      </c>
      <c r="H25" s="234">
        <f t="shared" si="1"/>
        <v>0.8537448821483176</v>
      </c>
      <c r="I25" s="235">
        <f t="shared" si="2"/>
        <v>-5.561861520998865</v>
      </c>
      <c r="J25" s="236">
        <v>2686249</v>
      </c>
      <c r="K25" s="236">
        <v>3952121</v>
      </c>
      <c r="L25" s="234">
        <f t="shared" si="10"/>
        <v>1.5863960778489121</v>
      </c>
      <c r="M25" s="235">
        <f t="shared" si="11"/>
        <v>47.1241496972172</v>
      </c>
      <c r="N25" s="236">
        <v>2713597</v>
      </c>
      <c r="O25" s="236">
        <v>3983427</v>
      </c>
      <c r="P25" s="234">
        <f t="shared" si="12"/>
        <v>1.5972072278730618</v>
      </c>
      <c r="Q25" s="235">
        <f t="shared" si="13"/>
        <v>46.79508416319741</v>
      </c>
      <c r="R25" s="236">
        <v>968818</v>
      </c>
      <c r="S25" s="236">
        <v>1198243</v>
      </c>
      <c r="T25" s="234">
        <f t="shared" si="14"/>
        <v>1.3207769452250844</v>
      </c>
      <c r="U25" s="235">
        <f t="shared" si="15"/>
        <v>23.68091839746991</v>
      </c>
    </row>
    <row r="26" spans="1:21" s="151" customFormat="1" ht="21.75" customHeight="1">
      <c r="A26" s="120" t="s">
        <v>135</v>
      </c>
      <c r="B26" s="233">
        <v>369</v>
      </c>
      <c r="C26" s="233">
        <v>389</v>
      </c>
      <c r="D26" s="234">
        <f t="shared" si="0"/>
        <v>9.674210395424025</v>
      </c>
      <c r="E26" s="235">
        <f t="shared" si="5"/>
        <v>5.420054200542006</v>
      </c>
      <c r="F26" s="239">
        <v>6739</v>
      </c>
      <c r="G26" s="236">
        <v>6960</v>
      </c>
      <c r="H26" s="234">
        <f t="shared" si="1"/>
        <v>7.141904302586887</v>
      </c>
      <c r="I26" s="235">
        <f t="shared" si="2"/>
        <v>3.279418311322155</v>
      </c>
      <c r="J26" s="236">
        <v>11292185</v>
      </c>
      <c r="K26" s="236">
        <v>12258107</v>
      </c>
      <c r="L26" s="234">
        <f t="shared" si="10"/>
        <v>4.920449770301135</v>
      </c>
      <c r="M26" s="235">
        <f t="shared" si="11"/>
        <v>8.553898116263593</v>
      </c>
      <c r="N26" s="236">
        <v>11102527</v>
      </c>
      <c r="O26" s="236">
        <v>12370727</v>
      </c>
      <c r="P26" s="234">
        <f t="shared" si="12"/>
        <v>4.9602050140355125</v>
      </c>
      <c r="Q26" s="235">
        <f t="shared" si="13"/>
        <v>11.42262477722414</v>
      </c>
      <c r="R26" s="236">
        <v>5175663</v>
      </c>
      <c r="S26" s="236">
        <v>5627286</v>
      </c>
      <c r="T26" s="234">
        <f t="shared" si="14"/>
        <v>6.202739855762048</v>
      </c>
      <c r="U26" s="235">
        <f t="shared" si="15"/>
        <v>8.725896566294985</v>
      </c>
    </row>
    <row r="27" spans="1:21" s="151" customFormat="1" ht="21.75" customHeight="1">
      <c r="A27" s="120" t="s">
        <v>136</v>
      </c>
      <c r="B27" s="233">
        <v>591</v>
      </c>
      <c r="C27" s="233">
        <v>641</v>
      </c>
      <c r="D27" s="234">
        <f t="shared" si="0"/>
        <v>15.941308132305396</v>
      </c>
      <c r="E27" s="235">
        <f t="shared" si="5"/>
        <v>8.460236886632826</v>
      </c>
      <c r="F27" s="239">
        <v>19467</v>
      </c>
      <c r="G27" s="236">
        <v>20954</v>
      </c>
      <c r="H27" s="234">
        <f t="shared" si="1"/>
        <v>21.501646947759433</v>
      </c>
      <c r="I27" s="235">
        <f t="shared" si="2"/>
        <v>7.6385678327425905</v>
      </c>
      <c r="J27" s="236">
        <v>56256929</v>
      </c>
      <c r="K27" s="236">
        <v>66288595</v>
      </c>
      <c r="L27" s="234">
        <f t="shared" si="10"/>
        <v>26.608488736583475</v>
      </c>
      <c r="M27" s="235">
        <f t="shared" si="11"/>
        <v>17.831876318737557</v>
      </c>
      <c r="N27" s="236">
        <v>56713409</v>
      </c>
      <c r="O27" s="236">
        <v>66595775</v>
      </c>
      <c r="P27" s="234">
        <f t="shared" si="12"/>
        <v>26.702448212508518</v>
      </c>
      <c r="Q27" s="235">
        <f t="shared" si="13"/>
        <v>17.42509606502406</v>
      </c>
      <c r="R27" s="236">
        <v>19545177</v>
      </c>
      <c r="S27" s="236">
        <v>21539775</v>
      </c>
      <c r="T27" s="234">
        <f t="shared" si="14"/>
        <v>23.742461441740648</v>
      </c>
      <c r="U27" s="235">
        <f t="shared" si="15"/>
        <v>10.205064911921749</v>
      </c>
    </row>
    <row r="28" spans="1:21" s="151" customFormat="1" ht="21.75" customHeight="1">
      <c r="A28" s="120" t="s">
        <v>137</v>
      </c>
      <c r="B28" s="233">
        <v>121</v>
      </c>
      <c r="C28" s="233">
        <v>121</v>
      </c>
      <c r="D28" s="234">
        <f t="shared" si="0"/>
        <v>3.0092016911216115</v>
      </c>
      <c r="E28" s="235">
        <f t="shared" si="5"/>
        <v>0</v>
      </c>
      <c r="F28" s="239">
        <v>4371</v>
      </c>
      <c r="G28" s="236">
        <v>4794</v>
      </c>
      <c r="H28" s="234">
        <f t="shared" si="1"/>
        <v>4.919294429109417</v>
      </c>
      <c r="I28" s="235">
        <f t="shared" si="2"/>
        <v>9.67741935483871</v>
      </c>
      <c r="J28" s="236">
        <v>7276754</v>
      </c>
      <c r="K28" s="236">
        <v>8851339</v>
      </c>
      <c r="L28" s="234">
        <f t="shared" si="10"/>
        <v>3.5529604162704307</v>
      </c>
      <c r="M28" s="235">
        <f t="shared" si="11"/>
        <v>21.638563018620665</v>
      </c>
      <c r="N28" s="236">
        <v>7318138</v>
      </c>
      <c r="O28" s="236">
        <v>8892003</v>
      </c>
      <c r="P28" s="234">
        <f t="shared" si="12"/>
        <v>3.565365064269774</v>
      </c>
      <c r="Q28" s="235">
        <f t="shared" si="13"/>
        <v>21.506358584656372</v>
      </c>
      <c r="R28" s="236">
        <v>2455561</v>
      </c>
      <c r="S28" s="236">
        <v>2917893</v>
      </c>
      <c r="T28" s="234">
        <f t="shared" si="14"/>
        <v>3.216280673480802</v>
      </c>
      <c r="U28" s="235">
        <f t="shared" si="15"/>
        <v>18.82795825475319</v>
      </c>
    </row>
    <row r="29" spans="1:21" s="151" customFormat="1" ht="21.75" customHeight="1">
      <c r="A29" s="120" t="s">
        <v>84</v>
      </c>
      <c r="B29" s="233">
        <v>27</v>
      </c>
      <c r="C29" s="233">
        <v>29</v>
      </c>
      <c r="D29" s="234">
        <f t="shared" si="0"/>
        <v>0.7212136284506341</v>
      </c>
      <c r="E29" s="235">
        <f t="shared" si="5"/>
        <v>7.4074074074074066</v>
      </c>
      <c r="F29" s="239">
        <v>2858</v>
      </c>
      <c r="G29" s="236">
        <v>3079</v>
      </c>
      <c r="H29" s="234">
        <f t="shared" si="1"/>
        <v>3.1594717453541707</v>
      </c>
      <c r="I29" s="235">
        <f t="shared" si="2"/>
        <v>7.732680195941217</v>
      </c>
      <c r="J29" s="236">
        <v>24659310</v>
      </c>
      <c r="K29" s="236">
        <v>22845816</v>
      </c>
      <c r="L29" s="234">
        <f t="shared" si="10"/>
        <v>9.170395566749582</v>
      </c>
      <c r="M29" s="235">
        <f t="shared" si="11"/>
        <v>-7.3541960419817105</v>
      </c>
      <c r="N29" s="236">
        <v>24584949</v>
      </c>
      <c r="O29" s="236">
        <v>22585253</v>
      </c>
      <c r="P29" s="234">
        <f t="shared" si="12"/>
        <v>9.055852996663868</v>
      </c>
      <c r="Q29" s="235">
        <f t="shared" si="13"/>
        <v>-8.133822038841732</v>
      </c>
      <c r="R29" s="236">
        <v>4208722</v>
      </c>
      <c r="S29" s="236">
        <v>4819837</v>
      </c>
      <c r="T29" s="234">
        <f t="shared" si="14"/>
        <v>5.312720032032597</v>
      </c>
      <c r="U29" s="235">
        <f t="shared" si="15"/>
        <v>14.520203520213498</v>
      </c>
    </row>
    <row r="30" spans="1:21" s="152" customFormat="1" ht="21.75" customHeight="1">
      <c r="A30" s="120" t="s">
        <v>85</v>
      </c>
      <c r="B30" s="233">
        <v>46</v>
      </c>
      <c r="C30" s="233">
        <v>44</v>
      </c>
      <c r="D30" s="234">
        <f t="shared" si="0"/>
        <v>1.0942551604078588</v>
      </c>
      <c r="E30" s="235">
        <f t="shared" si="5"/>
        <v>-4.3478260869565215</v>
      </c>
      <c r="F30" s="239">
        <v>9236</v>
      </c>
      <c r="G30" s="236">
        <v>8475</v>
      </c>
      <c r="H30" s="234">
        <f t="shared" si="1"/>
        <v>8.696499851210326</v>
      </c>
      <c r="I30" s="235">
        <f t="shared" si="2"/>
        <v>-8.239497618016458</v>
      </c>
      <c r="J30" s="236">
        <v>23432328</v>
      </c>
      <c r="K30" s="236">
        <v>24537898</v>
      </c>
      <c r="L30" s="234">
        <f t="shared" si="10"/>
        <v>9.849603578902737</v>
      </c>
      <c r="M30" s="235">
        <f t="shared" si="11"/>
        <v>4.718139828018796</v>
      </c>
      <c r="N30" s="236">
        <v>23237301</v>
      </c>
      <c r="O30" s="236">
        <v>24675952</v>
      </c>
      <c r="P30" s="234">
        <f t="shared" si="12"/>
        <v>9.894146143270289</v>
      </c>
      <c r="Q30" s="235">
        <f t="shared" si="13"/>
        <v>6.191127790615615</v>
      </c>
      <c r="R30" s="236">
        <v>7068186</v>
      </c>
      <c r="S30" s="236">
        <v>6905180</v>
      </c>
      <c r="T30" s="234">
        <f t="shared" si="14"/>
        <v>7.611313019670758</v>
      </c>
      <c r="U30" s="235">
        <f t="shared" si="15"/>
        <v>-2.30619284778301</v>
      </c>
    </row>
    <row r="31" spans="1:21" s="151" customFormat="1" ht="21.75" customHeight="1">
      <c r="A31" s="165" t="s">
        <v>16</v>
      </c>
      <c r="B31" s="239">
        <v>86</v>
      </c>
      <c r="C31" s="233">
        <v>88</v>
      </c>
      <c r="D31" s="234">
        <f t="shared" si="0"/>
        <v>2.1885103208157175</v>
      </c>
      <c r="E31" s="235">
        <f t="shared" si="5"/>
        <v>2.3255813953488373</v>
      </c>
      <c r="F31" s="239">
        <v>3741</v>
      </c>
      <c r="G31" s="236">
        <v>3801</v>
      </c>
      <c r="H31" s="234">
        <f t="shared" si="1"/>
        <v>3.9003417031799943</v>
      </c>
      <c r="I31" s="235">
        <f t="shared" si="2"/>
        <v>1.6038492381716118</v>
      </c>
      <c r="J31" s="236">
        <v>8891281</v>
      </c>
      <c r="K31" s="236">
        <v>9914615</v>
      </c>
      <c r="L31" s="234">
        <f t="shared" si="10"/>
        <v>3.9797633598217237</v>
      </c>
      <c r="M31" s="235">
        <f t="shared" si="11"/>
        <v>11.509410173854588</v>
      </c>
      <c r="N31" s="236">
        <v>8930760</v>
      </c>
      <c r="O31" s="236">
        <v>9918055</v>
      </c>
      <c r="P31" s="234">
        <f t="shared" si="12"/>
        <v>3.976774052202428</v>
      </c>
      <c r="Q31" s="235">
        <f t="shared" si="13"/>
        <v>11.05499419982174</v>
      </c>
      <c r="R31" s="236">
        <v>2980137</v>
      </c>
      <c r="S31" s="236">
        <v>3278461</v>
      </c>
      <c r="T31" s="234">
        <f t="shared" si="14"/>
        <v>3.613720843451266</v>
      </c>
      <c r="U31" s="235">
        <f t="shared" si="15"/>
        <v>10.01041227299282</v>
      </c>
    </row>
    <row r="32" spans="1:21" s="151" customFormat="1" ht="21.75" customHeight="1">
      <c r="A32" s="120" t="s">
        <v>17</v>
      </c>
      <c r="B32" s="233">
        <v>13</v>
      </c>
      <c r="C32" s="239">
        <v>16</v>
      </c>
      <c r="D32" s="234">
        <f t="shared" si="0"/>
        <v>0.39791096742103954</v>
      </c>
      <c r="E32" s="235">
        <f t="shared" si="5"/>
        <v>23.076923076923077</v>
      </c>
      <c r="F32" s="239">
        <v>228</v>
      </c>
      <c r="G32" s="236">
        <v>556</v>
      </c>
      <c r="H32" s="234">
        <f t="shared" si="1"/>
        <v>0.5705314356664238</v>
      </c>
      <c r="I32" s="235">
        <f t="shared" si="2"/>
        <v>143.859649122807</v>
      </c>
      <c r="J32" s="236">
        <v>412892</v>
      </c>
      <c r="K32" s="236">
        <v>900536</v>
      </c>
      <c r="L32" s="234">
        <f t="shared" si="10"/>
        <v>0.36147850188841585</v>
      </c>
      <c r="M32" s="235">
        <f t="shared" si="11"/>
        <v>118.10449221588213</v>
      </c>
      <c r="N32" s="236">
        <v>414151</v>
      </c>
      <c r="O32" s="236">
        <v>906703</v>
      </c>
      <c r="P32" s="234">
        <f t="shared" si="12"/>
        <v>0.3635544432304618</v>
      </c>
      <c r="Q32" s="235">
        <f t="shared" si="13"/>
        <v>118.93053499810455</v>
      </c>
      <c r="R32" s="236">
        <v>240472</v>
      </c>
      <c r="S32" s="236">
        <v>541454</v>
      </c>
      <c r="T32" s="234">
        <f t="shared" si="14"/>
        <v>0.5968238162876001</v>
      </c>
      <c r="U32" s="235">
        <f t="shared" si="15"/>
        <v>125.16301274160817</v>
      </c>
    </row>
    <row r="33" spans="1:21" s="151" customFormat="1" ht="21.75" customHeight="1">
      <c r="A33" s="120" t="s">
        <v>272</v>
      </c>
      <c r="B33" s="233">
        <v>201</v>
      </c>
      <c r="C33" s="233">
        <v>209</v>
      </c>
      <c r="D33" s="234">
        <f t="shared" si="0"/>
        <v>5.1977120119373295</v>
      </c>
      <c r="E33" s="235">
        <f t="shared" si="5"/>
        <v>3.9800995024875623</v>
      </c>
      <c r="F33" s="239">
        <v>2442</v>
      </c>
      <c r="G33" s="236">
        <v>2571</v>
      </c>
      <c r="H33" s="234">
        <f t="shared" si="1"/>
        <v>2.6381948221193805</v>
      </c>
      <c r="I33" s="235">
        <f t="shared" si="2"/>
        <v>5.282555282555283</v>
      </c>
      <c r="J33" s="236">
        <v>3620370</v>
      </c>
      <c r="K33" s="236">
        <v>3677082</v>
      </c>
      <c r="L33" s="234">
        <f t="shared" si="10"/>
        <v>1.4759943996473877</v>
      </c>
      <c r="M33" s="235">
        <f t="shared" si="11"/>
        <v>1.5664697254700488</v>
      </c>
      <c r="N33" s="236">
        <v>3608431</v>
      </c>
      <c r="O33" s="236">
        <v>3651267</v>
      </c>
      <c r="P33" s="234">
        <f t="shared" si="12"/>
        <v>1.4640233254668382</v>
      </c>
      <c r="Q33" s="235">
        <f t="shared" si="13"/>
        <v>1.1871087461558778</v>
      </c>
      <c r="R33" s="236">
        <v>1665147</v>
      </c>
      <c r="S33" s="236">
        <v>1722949</v>
      </c>
      <c r="T33" s="234">
        <f t="shared" si="14"/>
        <v>1.8991400884450098</v>
      </c>
      <c r="U33" s="235">
        <f t="shared" si="15"/>
        <v>3.471285117770383</v>
      </c>
    </row>
    <row r="34" spans="1:21" s="151" customFormat="1" ht="15" customHeight="1">
      <c r="A34" s="339" t="s">
        <v>275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166"/>
      <c r="S34" s="166"/>
      <c r="T34" s="166"/>
      <c r="U34" s="169"/>
    </row>
    <row r="35" spans="1:21" s="151" customFormat="1" ht="15" customHeight="1">
      <c r="A35" s="351" t="s">
        <v>73</v>
      </c>
      <c r="B35" s="351"/>
      <c r="C35" s="351"/>
      <c r="D35" s="164"/>
      <c r="E35" s="171"/>
      <c r="F35" s="164"/>
      <c r="G35" s="164"/>
      <c r="H35" s="164"/>
      <c r="I35" s="171"/>
      <c r="J35" s="164"/>
      <c r="K35" s="164"/>
      <c r="L35" s="164"/>
      <c r="M35" s="171"/>
      <c r="N35" s="164"/>
      <c r="O35" s="164"/>
      <c r="P35" s="164"/>
      <c r="Q35" s="171"/>
      <c r="R35" s="164"/>
      <c r="S35" s="164"/>
      <c r="T35" s="164"/>
      <c r="U35" s="171"/>
    </row>
    <row r="36" spans="1:21" s="151" customFormat="1" ht="19.5" customHeight="1">
      <c r="A36" s="172"/>
      <c r="B36" s="172"/>
      <c r="C36" s="172"/>
      <c r="D36" s="172"/>
      <c r="E36" s="173"/>
      <c r="F36" s="172"/>
      <c r="G36" s="172"/>
      <c r="H36" s="172"/>
      <c r="I36" s="173"/>
      <c r="J36" s="172"/>
      <c r="K36" s="172"/>
      <c r="L36" s="172"/>
      <c r="M36" s="173"/>
      <c r="N36" s="172"/>
      <c r="O36" s="172"/>
      <c r="P36" s="172"/>
      <c r="Q36" s="173"/>
      <c r="R36" s="172"/>
      <c r="S36" s="172"/>
      <c r="T36" s="172"/>
      <c r="U36" s="173"/>
    </row>
    <row r="37" spans="1:21" ht="19.5" customHeight="1">
      <c r="A37" s="101"/>
      <c r="B37" s="101"/>
      <c r="C37" s="101"/>
      <c r="D37" s="101"/>
      <c r="E37" s="103"/>
      <c r="F37" s="101"/>
      <c r="G37" s="101"/>
      <c r="H37" s="101"/>
      <c r="I37" s="103"/>
      <c r="J37" s="101"/>
      <c r="K37" s="101"/>
      <c r="L37" s="101"/>
      <c r="M37" s="103"/>
      <c r="N37" s="101"/>
      <c r="O37" s="101"/>
      <c r="P37" s="101"/>
      <c r="Q37" s="103"/>
      <c r="R37" s="101"/>
      <c r="S37" s="101"/>
      <c r="T37" s="101"/>
      <c r="U37" s="103"/>
    </row>
    <row r="38" spans="1:21" ht="19.5" customHeight="1">
      <c r="A38" s="101"/>
      <c r="B38" s="101"/>
      <c r="C38" s="101"/>
      <c r="D38" s="101"/>
      <c r="E38" s="103"/>
      <c r="F38" s="101"/>
      <c r="G38" s="101"/>
      <c r="H38" s="101"/>
      <c r="I38" s="103"/>
      <c r="J38" s="101"/>
      <c r="K38" s="101"/>
      <c r="L38" s="101"/>
      <c r="M38" s="103"/>
      <c r="N38" s="101"/>
      <c r="O38" s="101"/>
      <c r="P38" s="101"/>
      <c r="Q38" s="103"/>
      <c r="R38" s="101"/>
      <c r="S38" s="101"/>
      <c r="T38" s="101"/>
      <c r="U38" s="103"/>
    </row>
    <row r="39" spans="1:21" ht="19.5" customHeight="1">
      <c r="A39" s="101"/>
      <c r="B39" s="101"/>
      <c r="C39" s="101"/>
      <c r="D39" s="101"/>
      <c r="E39" s="103"/>
      <c r="F39" s="101"/>
      <c r="G39" s="101"/>
      <c r="H39" s="101"/>
      <c r="I39" s="103"/>
      <c r="J39" s="101"/>
      <c r="K39" s="101"/>
      <c r="L39" s="101"/>
      <c r="M39" s="103"/>
      <c r="N39" s="101"/>
      <c r="O39" s="101"/>
      <c r="P39" s="101"/>
      <c r="Q39" s="103"/>
      <c r="R39" s="101"/>
      <c r="S39" s="101"/>
      <c r="T39" s="101"/>
      <c r="U39" s="103"/>
    </row>
    <row r="40" spans="1:21" ht="19.5" customHeight="1">
      <c r="A40" s="340" t="s">
        <v>188</v>
      </c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</row>
    <row r="41" spans="1:21" s="148" customFormat="1" ht="19.5" customHeight="1">
      <c r="A41" s="352" t="s">
        <v>352</v>
      </c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</row>
    <row r="42" spans="1:21" s="148" customFormat="1" ht="18" customHeight="1" thickBot="1">
      <c r="A42" s="163" t="s">
        <v>189</v>
      </c>
      <c r="B42" s="184"/>
      <c r="C42" s="184"/>
      <c r="D42" s="184"/>
      <c r="E42" s="185"/>
      <c r="F42" s="184"/>
      <c r="G42" s="184"/>
      <c r="H42" s="184"/>
      <c r="I42" s="185"/>
      <c r="J42" s="184"/>
      <c r="K42" s="184"/>
      <c r="L42" s="184"/>
      <c r="M42" s="185"/>
      <c r="N42" s="184"/>
      <c r="O42" s="184"/>
      <c r="P42" s="184"/>
      <c r="Q42" s="185"/>
      <c r="R42" s="184"/>
      <c r="S42" s="184"/>
      <c r="T42" s="184"/>
      <c r="U42" s="185"/>
    </row>
    <row r="43" spans="1:21" s="148" customFormat="1" ht="21.75" customHeight="1">
      <c r="A43" s="342" t="s">
        <v>286</v>
      </c>
      <c r="B43" s="344" t="s">
        <v>150</v>
      </c>
      <c r="C43" s="345"/>
      <c r="D43" s="345"/>
      <c r="E43" s="346"/>
      <c r="F43" s="344" t="s">
        <v>151</v>
      </c>
      <c r="G43" s="345"/>
      <c r="H43" s="345"/>
      <c r="I43" s="346"/>
      <c r="J43" s="344" t="s">
        <v>152</v>
      </c>
      <c r="K43" s="345"/>
      <c r="L43" s="345"/>
      <c r="M43" s="346"/>
      <c r="N43" s="344" t="s">
        <v>287</v>
      </c>
      <c r="O43" s="345"/>
      <c r="P43" s="345"/>
      <c r="Q43" s="346"/>
      <c r="R43" s="344" t="s">
        <v>153</v>
      </c>
      <c r="S43" s="350"/>
      <c r="T43" s="350"/>
      <c r="U43" s="350"/>
    </row>
    <row r="44" spans="1:21" s="148" customFormat="1" ht="21.75" customHeight="1">
      <c r="A44" s="343"/>
      <c r="B44" s="153" t="s">
        <v>273</v>
      </c>
      <c r="C44" s="153" t="s">
        <v>288</v>
      </c>
      <c r="D44" s="153" t="s">
        <v>154</v>
      </c>
      <c r="E44" s="186" t="s">
        <v>155</v>
      </c>
      <c r="F44" s="153" t="s">
        <v>273</v>
      </c>
      <c r="G44" s="153" t="s">
        <v>288</v>
      </c>
      <c r="H44" s="153" t="s">
        <v>154</v>
      </c>
      <c r="I44" s="186" t="s">
        <v>155</v>
      </c>
      <c r="J44" s="153" t="s">
        <v>273</v>
      </c>
      <c r="K44" s="153" t="s">
        <v>288</v>
      </c>
      <c r="L44" s="153" t="s">
        <v>154</v>
      </c>
      <c r="M44" s="186" t="s">
        <v>155</v>
      </c>
      <c r="N44" s="153" t="s">
        <v>273</v>
      </c>
      <c r="O44" s="153" t="s">
        <v>288</v>
      </c>
      <c r="P44" s="153" t="s">
        <v>154</v>
      </c>
      <c r="Q44" s="186" t="s">
        <v>155</v>
      </c>
      <c r="R44" s="153" t="s">
        <v>273</v>
      </c>
      <c r="S44" s="153" t="s">
        <v>288</v>
      </c>
      <c r="T44" s="153" t="s">
        <v>154</v>
      </c>
      <c r="U44" s="154" t="s">
        <v>155</v>
      </c>
    </row>
    <row r="45" spans="1:21" s="162" customFormat="1" ht="21.75" customHeight="1">
      <c r="A45" s="187"/>
      <c r="B45" s="159"/>
      <c r="C45" s="159"/>
      <c r="D45" s="160" t="s">
        <v>156</v>
      </c>
      <c r="E45" s="161" t="s">
        <v>156</v>
      </c>
      <c r="F45" s="160" t="s">
        <v>157</v>
      </c>
      <c r="G45" s="160" t="s">
        <v>157</v>
      </c>
      <c r="H45" s="160" t="s">
        <v>156</v>
      </c>
      <c r="I45" s="161" t="s">
        <v>156</v>
      </c>
      <c r="J45" s="160" t="s">
        <v>158</v>
      </c>
      <c r="K45" s="160" t="s">
        <v>158</v>
      </c>
      <c r="L45" s="160" t="s">
        <v>156</v>
      </c>
      <c r="M45" s="161" t="s">
        <v>156</v>
      </c>
      <c r="N45" s="160" t="s">
        <v>158</v>
      </c>
      <c r="O45" s="160" t="s">
        <v>158</v>
      </c>
      <c r="P45" s="160" t="s">
        <v>156</v>
      </c>
      <c r="Q45" s="161" t="s">
        <v>156</v>
      </c>
      <c r="R45" s="160" t="s">
        <v>158</v>
      </c>
      <c r="S45" s="160" t="s">
        <v>158</v>
      </c>
      <c r="T45" s="160" t="s">
        <v>156</v>
      </c>
      <c r="U45" s="161" t="s">
        <v>156</v>
      </c>
    </row>
    <row r="46" spans="1:21" s="188" customFormat="1" ht="21.75" customHeight="1">
      <c r="A46" s="51" t="s">
        <v>289</v>
      </c>
      <c r="B46" s="52">
        <f>SUM(B48:B51)</f>
        <v>3891</v>
      </c>
      <c r="C46" s="52">
        <f>SUM(C48:C51)</f>
        <v>4021</v>
      </c>
      <c r="D46" s="53">
        <v>100</v>
      </c>
      <c r="E46" s="240">
        <f>(C46-B46)/B46*100</f>
        <v>3.341043433564636</v>
      </c>
      <c r="F46" s="52">
        <f>SUM(F48:F51)</f>
        <v>96196</v>
      </c>
      <c r="G46" s="52">
        <f>SUM(G48:G51)</f>
        <v>97453</v>
      </c>
      <c r="H46" s="53">
        <v>100</v>
      </c>
      <c r="I46" s="240">
        <f>(G46-F46)/F46*100</f>
        <v>1.3067071395900038</v>
      </c>
      <c r="J46" s="52">
        <f>SUM(J48:J51)</f>
        <v>237845016</v>
      </c>
      <c r="K46" s="52">
        <f>SUM(K48:K51)</f>
        <v>249125742</v>
      </c>
      <c r="L46" s="53">
        <v>100</v>
      </c>
      <c r="M46" s="240">
        <f>(K46-J46)/J46*100</f>
        <v>4.742889378014127</v>
      </c>
      <c r="N46" s="52">
        <f>SUM(N48:N51)</f>
        <v>238143282</v>
      </c>
      <c r="O46" s="52">
        <f>SUM(O48:O51)</f>
        <v>249399510</v>
      </c>
      <c r="P46" s="53">
        <v>100</v>
      </c>
      <c r="Q46" s="240">
        <f>(O46-N46)/N46*100</f>
        <v>4.72666199334567</v>
      </c>
      <c r="R46" s="52">
        <f>SUM(R48:R51)</f>
        <v>86925302</v>
      </c>
      <c r="S46" s="52">
        <f>SUM(S48:S51)</f>
        <v>90722586</v>
      </c>
      <c r="T46" s="53">
        <v>100</v>
      </c>
      <c r="U46" s="240">
        <f>(S46-R46)/R46*100</f>
        <v>4.3684449896993165</v>
      </c>
    </row>
    <row r="47" spans="1:22" ht="21.75" customHeight="1">
      <c r="A47" s="106"/>
      <c r="B47" s="233"/>
      <c r="C47" s="233"/>
      <c r="D47" s="242"/>
      <c r="E47" s="241"/>
      <c r="F47" s="233"/>
      <c r="G47" s="233"/>
      <c r="H47" s="242"/>
      <c r="I47" s="241"/>
      <c r="J47" s="233"/>
      <c r="K47" s="233"/>
      <c r="L47" s="242"/>
      <c r="M47" s="241"/>
      <c r="N47" s="233"/>
      <c r="O47" s="233"/>
      <c r="P47" s="242"/>
      <c r="Q47" s="241"/>
      <c r="R47" s="233"/>
      <c r="S47" s="233"/>
      <c r="T47" s="242"/>
      <c r="U47" s="241"/>
      <c r="V47" s="99"/>
    </row>
    <row r="48" spans="1:21" s="151" customFormat="1" ht="21.75" customHeight="1">
      <c r="A48" s="176" t="s">
        <v>276</v>
      </c>
      <c r="B48" s="233">
        <v>2040</v>
      </c>
      <c r="C48" s="233">
        <v>2261</v>
      </c>
      <c r="D48" s="241">
        <f>C48/$C$46*100</f>
        <v>56.22979358368565</v>
      </c>
      <c r="E48" s="235">
        <f>(C48-B48)/B48*100</f>
        <v>10.833333333333334</v>
      </c>
      <c r="F48" s="233">
        <v>11807</v>
      </c>
      <c r="G48" s="233">
        <v>13055</v>
      </c>
      <c r="H48" s="241">
        <f>G48/$G$46*100</f>
        <v>13.396201245728712</v>
      </c>
      <c r="I48" s="235">
        <f>(G48-F48)/F48*100</f>
        <v>10.570000846955196</v>
      </c>
      <c r="J48" s="233">
        <v>11187656</v>
      </c>
      <c r="K48" s="233">
        <v>12308107</v>
      </c>
      <c r="L48" s="241">
        <f>K48/$K$46*100</f>
        <v>4.940519956384113</v>
      </c>
      <c r="M48" s="235">
        <f aca="true" t="shared" si="16" ref="M48:M56">(K48-J48)/J48*100</f>
        <v>10.01506481786712</v>
      </c>
      <c r="N48" s="233">
        <v>11187656</v>
      </c>
      <c r="O48" s="233">
        <v>12308107</v>
      </c>
      <c r="P48" s="241">
        <f>O48/$O$46*100</f>
        <v>4.935096704881257</v>
      </c>
      <c r="Q48" s="235">
        <f aca="true" t="shared" si="17" ref="Q48:Q56">(O48-N48)/N48*100</f>
        <v>10.01506481786712</v>
      </c>
      <c r="R48" s="233">
        <v>6256631</v>
      </c>
      <c r="S48" s="233">
        <v>6873610</v>
      </c>
      <c r="T48" s="241">
        <f>S48/$S$46*100</f>
        <v>7.576514628892964</v>
      </c>
      <c r="U48" s="235">
        <f aca="true" t="shared" si="18" ref="U48:U56">(S48-R48)/R48*100</f>
        <v>9.861201659487351</v>
      </c>
    </row>
    <row r="49" spans="1:21" s="152" customFormat="1" ht="21.75" customHeight="1">
      <c r="A49" s="177" t="s">
        <v>277</v>
      </c>
      <c r="B49" s="233">
        <v>884</v>
      </c>
      <c r="C49" s="233">
        <v>782</v>
      </c>
      <c r="D49" s="241">
        <f aca="true" t="shared" si="19" ref="D49:D56">C49/$C$46*100</f>
        <v>19.44789853270331</v>
      </c>
      <c r="E49" s="235">
        <f aca="true" t="shared" si="20" ref="E49:E56">(C49-B49)/B49*100</f>
        <v>-11.538461538461538</v>
      </c>
      <c r="F49" s="233">
        <v>12015</v>
      </c>
      <c r="G49" s="233">
        <v>10838</v>
      </c>
      <c r="H49" s="241">
        <f aca="true" t="shared" si="21" ref="H49:H56">G49/$G$46*100</f>
        <v>11.12125845279263</v>
      </c>
      <c r="I49" s="235">
        <f aca="true" t="shared" si="22" ref="I49:I56">(G49-F49)/F49*100</f>
        <v>-9.796088223054515</v>
      </c>
      <c r="J49" s="233">
        <v>16471716</v>
      </c>
      <c r="K49" s="233">
        <v>14982147</v>
      </c>
      <c r="L49" s="241">
        <f aca="true" t="shared" si="23" ref="L49:L56">K49/$K$46*100</f>
        <v>6.0138895642506505</v>
      </c>
      <c r="M49" s="235">
        <f t="shared" si="16"/>
        <v>-9.043192585399117</v>
      </c>
      <c r="N49" s="233">
        <v>16471716</v>
      </c>
      <c r="O49" s="233">
        <v>14982147</v>
      </c>
      <c r="P49" s="241">
        <f aca="true" t="shared" si="24" ref="P49:P56">O49/$O$46*100</f>
        <v>6.0072880656421495</v>
      </c>
      <c r="Q49" s="235">
        <f t="shared" si="17"/>
        <v>-9.043192585399117</v>
      </c>
      <c r="R49" s="233">
        <v>8400934</v>
      </c>
      <c r="S49" s="233">
        <v>7707025</v>
      </c>
      <c r="T49" s="241">
        <f aca="true" t="shared" si="25" ref="T49:T56">S49/$S$46*100</f>
        <v>8.495155770802212</v>
      </c>
      <c r="U49" s="235">
        <f t="shared" si="18"/>
        <v>-8.259903006022903</v>
      </c>
    </row>
    <row r="50" spans="1:21" s="151" customFormat="1" ht="21.75" customHeight="1">
      <c r="A50" s="178" t="s">
        <v>278</v>
      </c>
      <c r="B50" s="233">
        <v>391</v>
      </c>
      <c r="C50" s="233">
        <v>392</v>
      </c>
      <c r="D50" s="241">
        <f t="shared" si="19"/>
        <v>9.74881870181547</v>
      </c>
      <c r="E50" s="235">
        <f t="shared" si="20"/>
        <v>0.2557544757033248</v>
      </c>
      <c r="F50" s="233">
        <v>9555</v>
      </c>
      <c r="G50" s="233">
        <v>9544</v>
      </c>
      <c r="H50" s="241">
        <f t="shared" si="21"/>
        <v>9.793438888489836</v>
      </c>
      <c r="I50" s="235">
        <f t="shared" si="22"/>
        <v>-0.1151229722658294</v>
      </c>
      <c r="J50" s="233">
        <v>15009218</v>
      </c>
      <c r="K50" s="233">
        <v>16493699</v>
      </c>
      <c r="L50" s="241">
        <f t="shared" si="23"/>
        <v>6.620632162532606</v>
      </c>
      <c r="M50" s="235">
        <f t="shared" si="16"/>
        <v>9.890461981430345</v>
      </c>
      <c r="N50" s="233">
        <v>15009218</v>
      </c>
      <c r="O50" s="233">
        <v>16493699</v>
      </c>
      <c r="P50" s="241">
        <f t="shared" si="24"/>
        <v>6.613364637324268</v>
      </c>
      <c r="Q50" s="235">
        <f t="shared" si="17"/>
        <v>9.890461981430345</v>
      </c>
      <c r="R50" s="233">
        <v>7015901</v>
      </c>
      <c r="S50" s="233">
        <v>7645423</v>
      </c>
      <c r="T50" s="241">
        <f t="shared" si="25"/>
        <v>8.427254267200892</v>
      </c>
      <c r="U50" s="235">
        <f t="shared" si="18"/>
        <v>8.972789097223579</v>
      </c>
    </row>
    <row r="51" spans="1:21" s="151" customFormat="1" ht="21.75" customHeight="1">
      <c r="A51" s="177" t="s">
        <v>279</v>
      </c>
      <c r="B51" s="233">
        <f>SUM(B52:B56)</f>
        <v>576</v>
      </c>
      <c r="C51" s="233">
        <f>SUM(C52:C56)</f>
        <v>586</v>
      </c>
      <c r="D51" s="241">
        <f t="shared" si="19"/>
        <v>14.573489181795573</v>
      </c>
      <c r="E51" s="235">
        <f t="shared" si="20"/>
        <v>1.7361111111111112</v>
      </c>
      <c r="F51" s="233">
        <f>SUM(F52:F56)</f>
        <v>62819</v>
      </c>
      <c r="G51" s="233">
        <f>SUM(G52:G56)</f>
        <v>64016</v>
      </c>
      <c r="H51" s="241">
        <f t="shared" si="21"/>
        <v>65.68910141298883</v>
      </c>
      <c r="I51" s="235">
        <f t="shared" si="22"/>
        <v>1.9054744583645076</v>
      </c>
      <c r="J51" s="233">
        <f>SUM(J52:J56)</f>
        <v>195176426</v>
      </c>
      <c r="K51" s="233">
        <f>SUM(K52:K56)</f>
        <v>205341789</v>
      </c>
      <c r="L51" s="241">
        <f t="shared" si="23"/>
        <v>82.42495831683263</v>
      </c>
      <c r="M51" s="235">
        <f t="shared" si="16"/>
        <v>5.208294468923209</v>
      </c>
      <c r="N51" s="233">
        <f>SUM(N52:N56)</f>
        <v>195474692</v>
      </c>
      <c r="O51" s="233">
        <f>SUM(O52:O56)</f>
        <v>205615557</v>
      </c>
      <c r="P51" s="241">
        <f t="shared" si="24"/>
        <v>82.44425059215233</v>
      </c>
      <c r="Q51" s="235">
        <f t="shared" si="17"/>
        <v>5.187814799063604</v>
      </c>
      <c r="R51" s="233">
        <f>SUM(R52:R56)</f>
        <v>65251836</v>
      </c>
      <c r="S51" s="233">
        <f>SUM(S52:S56)</f>
        <v>68496528</v>
      </c>
      <c r="T51" s="241">
        <f t="shared" si="25"/>
        <v>75.50107533310393</v>
      </c>
      <c r="U51" s="235">
        <f t="shared" si="18"/>
        <v>4.972568128197956</v>
      </c>
    </row>
    <row r="52" spans="1:21" s="151" customFormat="1" ht="21.75" customHeight="1">
      <c r="A52" s="177" t="s">
        <v>280</v>
      </c>
      <c r="B52" s="233">
        <v>228</v>
      </c>
      <c r="C52" s="233">
        <v>229</v>
      </c>
      <c r="D52" s="241">
        <f t="shared" si="19"/>
        <v>5.695100721213628</v>
      </c>
      <c r="E52" s="235">
        <f t="shared" si="20"/>
        <v>0.43859649122807015</v>
      </c>
      <c r="F52" s="233">
        <v>8954</v>
      </c>
      <c r="G52" s="233">
        <v>8989</v>
      </c>
      <c r="H52" s="241">
        <f t="shared" si="21"/>
        <v>9.22393358849907</v>
      </c>
      <c r="I52" s="235">
        <f t="shared" si="22"/>
        <v>0.3908867545231181</v>
      </c>
      <c r="J52" s="233">
        <v>16779509</v>
      </c>
      <c r="K52" s="233">
        <v>17263297</v>
      </c>
      <c r="L52" s="241">
        <f t="shared" si="23"/>
        <v>6.929551663914362</v>
      </c>
      <c r="M52" s="235">
        <f t="shared" si="16"/>
        <v>2.883207130792683</v>
      </c>
      <c r="N52" s="233">
        <v>16848763</v>
      </c>
      <c r="O52" s="233">
        <v>17456172</v>
      </c>
      <c r="P52" s="241">
        <f t="shared" si="24"/>
        <v>6.9992807924923355</v>
      </c>
      <c r="Q52" s="235">
        <f t="shared" si="17"/>
        <v>3.6050658437061527</v>
      </c>
      <c r="R52" s="233">
        <v>7049122</v>
      </c>
      <c r="S52" s="233">
        <v>7152078</v>
      </c>
      <c r="T52" s="241">
        <f t="shared" si="25"/>
        <v>7.883459142136888</v>
      </c>
      <c r="U52" s="235">
        <f t="shared" si="18"/>
        <v>1.460550689858964</v>
      </c>
    </row>
    <row r="53" spans="1:21" s="151" customFormat="1" ht="21.75" customHeight="1">
      <c r="A53" s="177" t="s">
        <v>281</v>
      </c>
      <c r="B53" s="233">
        <v>193</v>
      </c>
      <c r="C53" s="233">
        <v>202</v>
      </c>
      <c r="D53" s="241">
        <f t="shared" si="19"/>
        <v>5.023625963690624</v>
      </c>
      <c r="E53" s="235">
        <f t="shared" si="20"/>
        <v>4.66321243523316</v>
      </c>
      <c r="F53" s="233">
        <v>13410</v>
      </c>
      <c r="G53" s="233">
        <v>14174</v>
      </c>
      <c r="H53" s="241">
        <f t="shared" si="21"/>
        <v>14.544447066791172</v>
      </c>
      <c r="I53" s="235">
        <f t="shared" si="22"/>
        <v>5.6972408650261</v>
      </c>
      <c r="J53" s="233">
        <v>31098717</v>
      </c>
      <c r="K53" s="233">
        <v>32821533</v>
      </c>
      <c r="L53" s="241">
        <f t="shared" si="23"/>
        <v>13.174685496772149</v>
      </c>
      <c r="M53" s="235">
        <f t="shared" si="16"/>
        <v>5.53982982642017</v>
      </c>
      <c r="N53" s="233">
        <v>31185858</v>
      </c>
      <c r="O53" s="233">
        <v>32960236</v>
      </c>
      <c r="P53" s="241">
        <f t="shared" si="24"/>
        <v>13.215838314999095</v>
      </c>
      <c r="Q53" s="235">
        <f t="shared" si="17"/>
        <v>5.689687934832513</v>
      </c>
      <c r="R53" s="233">
        <v>12136285</v>
      </c>
      <c r="S53" s="233">
        <v>12166560</v>
      </c>
      <c r="T53" s="241">
        <f t="shared" si="25"/>
        <v>13.410728834383093</v>
      </c>
      <c r="U53" s="235">
        <f t="shared" si="18"/>
        <v>0.24945854518083582</v>
      </c>
    </row>
    <row r="54" spans="1:21" s="152" customFormat="1" ht="21.75" customHeight="1">
      <c r="A54" s="177" t="s">
        <v>282</v>
      </c>
      <c r="B54" s="233">
        <v>95</v>
      </c>
      <c r="C54" s="233">
        <v>99</v>
      </c>
      <c r="D54" s="241">
        <f t="shared" si="19"/>
        <v>2.462074110917682</v>
      </c>
      <c r="E54" s="235">
        <f t="shared" si="20"/>
        <v>4.2105263157894735</v>
      </c>
      <c r="F54" s="233">
        <v>12955</v>
      </c>
      <c r="G54" s="233">
        <v>13729</v>
      </c>
      <c r="H54" s="241">
        <f t="shared" si="21"/>
        <v>14.087816691122901</v>
      </c>
      <c r="I54" s="235">
        <f t="shared" si="22"/>
        <v>5.974527209571594</v>
      </c>
      <c r="J54" s="233">
        <v>46909999</v>
      </c>
      <c r="K54" s="233">
        <v>46502399</v>
      </c>
      <c r="L54" s="241">
        <f t="shared" si="23"/>
        <v>18.66623602469792</v>
      </c>
      <c r="M54" s="235">
        <f t="shared" si="16"/>
        <v>-0.8688979080984418</v>
      </c>
      <c r="N54" s="233">
        <v>47009758</v>
      </c>
      <c r="O54" s="233">
        <v>46495321</v>
      </c>
      <c r="P54" s="241">
        <f t="shared" si="24"/>
        <v>18.642907919105376</v>
      </c>
      <c r="Q54" s="235">
        <f t="shared" si="17"/>
        <v>-1.0943196091330656</v>
      </c>
      <c r="R54" s="233">
        <v>16219742</v>
      </c>
      <c r="S54" s="233">
        <v>15639268</v>
      </c>
      <c r="T54" s="241">
        <f t="shared" si="25"/>
        <v>17.238560638031196</v>
      </c>
      <c r="U54" s="235">
        <f t="shared" si="18"/>
        <v>-3.578811549530196</v>
      </c>
    </row>
    <row r="55" spans="1:21" s="151" customFormat="1" ht="21.75" customHeight="1">
      <c r="A55" s="178" t="s">
        <v>283</v>
      </c>
      <c r="B55" s="233">
        <v>24</v>
      </c>
      <c r="C55" s="233">
        <v>18</v>
      </c>
      <c r="D55" s="241">
        <f t="shared" si="19"/>
        <v>0.44764983834866945</v>
      </c>
      <c r="E55" s="235">
        <f t="shared" si="20"/>
        <v>-25</v>
      </c>
      <c r="F55" s="233">
        <v>5801</v>
      </c>
      <c r="G55" s="233">
        <v>4498</v>
      </c>
      <c r="H55" s="241">
        <f t="shared" si="21"/>
        <v>4.615558269114342</v>
      </c>
      <c r="I55" s="235">
        <f t="shared" si="22"/>
        <v>-22.46164454404413</v>
      </c>
      <c r="J55" s="233">
        <v>12606642</v>
      </c>
      <c r="K55" s="233">
        <v>10410010</v>
      </c>
      <c r="L55" s="241">
        <f t="shared" si="23"/>
        <v>4.1786167565132635</v>
      </c>
      <c r="M55" s="235">
        <f t="shared" si="16"/>
        <v>-17.42440215245265</v>
      </c>
      <c r="N55" s="233">
        <v>12365876</v>
      </c>
      <c r="O55" s="233">
        <v>10453976</v>
      </c>
      <c r="P55" s="241">
        <f t="shared" si="24"/>
        <v>4.1916585962819255</v>
      </c>
      <c r="Q55" s="235">
        <f t="shared" si="17"/>
        <v>-15.46109632669776</v>
      </c>
      <c r="R55" s="233">
        <v>3773203</v>
      </c>
      <c r="S55" s="233">
        <v>3943143</v>
      </c>
      <c r="T55" s="241">
        <f t="shared" si="25"/>
        <v>4.346374121213873</v>
      </c>
      <c r="U55" s="235">
        <f t="shared" si="18"/>
        <v>4.503865813739679</v>
      </c>
    </row>
    <row r="56" spans="1:21" s="151" customFormat="1" ht="21.75" customHeight="1">
      <c r="A56" s="179" t="s">
        <v>284</v>
      </c>
      <c r="B56" s="233">
        <v>36</v>
      </c>
      <c r="C56" s="243">
        <v>38</v>
      </c>
      <c r="D56" s="241">
        <f t="shared" si="19"/>
        <v>0.945038547624969</v>
      </c>
      <c r="E56" s="235">
        <f t="shared" si="20"/>
        <v>5.555555555555555</v>
      </c>
      <c r="F56" s="233">
        <v>21699</v>
      </c>
      <c r="G56" s="233">
        <v>22626</v>
      </c>
      <c r="H56" s="241">
        <f t="shared" si="21"/>
        <v>23.217345797461338</v>
      </c>
      <c r="I56" s="235">
        <f t="shared" si="22"/>
        <v>4.27208627125674</v>
      </c>
      <c r="J56" s="233">
        <v>87781559</v>
      </c>
      <c r="K56" s="233">
        <v>98344550</v>
      </c>
      <c r="L56" s="241">
        <f t="shared" si="23"/>
        <v>39.47586837493493</v>
      </c>
      <c r="M56" s="235">
        <f t="shared" si="16"/>
        <v>12.033268855477948</v>
      </c>
      <c r="N56" s="233">
        <v>88064437</v>
      </c>
      <c r="O56" s="233">
        <v>98249852</v>
      </c>
      <c r="P56" s="241">
        <f t="shared" si="24"/>
        <v>39.394564969273596</v>
      </c>
      <c r="Q56" s="235">
        <f t="shared" si="17"/>
        <v>11.565866253139164</v>
      </c>
      <c r="R56" s="233">
        <v>26073484</v>
      </c>
      <c r="S56" s="233">
        <v>29595479</v>
      </c>
      <c r="T56" s="241">
        <f t="shared" si="25"/>
        <v>32.62195259733888</v>
      </c>
      <c r="U56" s="235">
        <f t="shared" si="18"/>
        <v>13.507956972685353</v>
      </c>
    </row>
    <row r="57" spans="1:21" s="151" customFormat="1" ht="15" customHeight="1">
      <c r="A57" s="339" t="s">
        <v>285</v>
      </c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167"/>
      <c r="S57" s="167"/>
      <c r="T57" s="167"/>
      <c r="U57" s="168"/>
    </row>
    <row r="58" spans="1:21" s="151" customFormat="1" ht="15" customHeight="1">
      <c r="A58" s="164" t="s">
        <v>73</v>
      </c>
      <c r="B58" s="170"/>
      <c r="C58" s="164"/>
      <c r="D58" s="164"/>
      <c r="E58" s="180"/>
      <c r="F58" s="170"/>
      <c r="G58" s="170"/>
      <c r="H58" s="170"/>
      <c r="I58" s="181"/>
      <c r="J58" s="170"/>
      <c r="K58" s="170"/>
      <c r="L58" s="170"/>
      <c r="M58" s="181"/>
      <c r="N58" s="170"/>
      <c r="O58" s="170"/>
      <c r="P58" s="170"/>
      <c r="Q58" s="181"/>
      <c r="R58" s="170"/>
      <c r="S58" s="170"/>
      <c r="T58" s="170"/>
      <c r="U58" s="181"/>
    </row>
    <row r="59" spans="3:21" s="151" customFormat="1" ht="14.25">
      <c r="C59" s="164"/>
      <c r="D59" s="172"/>
      <c r="E59" s="182"/>
      <c r="I59" s="183"/>
      <c r="M59" s="183"/>
      <c r="Q59" s="183"/>
      <c r="U59" s="183"/>
    </row>
    <row r="60" spans="3:21" s="151" customFormat="1" ht="14.25">
      <c r="C60" s="172"/>
      <c r="D60" s="172"/>
      <c r="E60" s="182"/>
      <c r="I60" s="183"/>
      <c r="M60" s="183"/>
      <c r="Q60" s="183"/>
      <c r="U60" s="183"/>
    </row>
    <row r="61" spans="3:21" s="151" customFormat="1" ht="14.25">
      <c r="C61" s="172"/>
      <c r="D61" s="172"/>
      <c r="E61" s="182"/>
      <c r="I61" s="183"/>
      <c r="M61" s="183"/>
      <c r="Q61" s="183"/>
      <c r="U61" s="183"/>
    </row>
    <row r="62" spans="3:5" ht="17.25">
      <c r="C62" s="101"/>
      <c r="D62" s="101"/>
      <c r="E62" s="102"/>
    </row>
    <row r="63" spans="3:5" ht="17.25">
      <c r="C63" s="101"/>
      <c r="D63" s="101"/>
      <c r="E63" s="102"/>
    </row>
    <row r="64" spans="3:5" ht="17.25">
      <c r="C64" s="101"/>
      <c r="D64" s="101"/>
      <c r="E64" s="102"/>
    </row>
    <row r="65" spans="3:5" ht="17.25">
      <c r="C65" s="101"/>
      <c r="D65" s="101"/>
      <c r="E65" s="102"/>
    </row>
    <row r="66" spans="3:5" ht="17.25">
      <c r="C66" s="101"/>
      <c r="D66" s="101"/>
      <c r="E66" s="102"/>
    </row>
    <row r="67" spans="3:5" ht="17.25">
      <c r="C67" s="101"/>
      <c r="D67" s="101"/>
      <c r="E67" s="102"/>
    </row>
    <row r="68" spans="3:5" ht="17.25">
      <c r="C68" s="101"/>
      <c r="D68" s="101"/>
      <c r="E68" s="102"/>
    </row>
    <row r="69" ht="17.25">
      <c r="C69" s="101"/>
    </row>
  </sheetData>
  <sheetProtection/>
  <mergeCells count="19">
    <mergeCell ref="A35:C35"/>
    <mergeCell ref="A57:Q57"/>
    <mergeCell ref="A40:U40"/>
    <mergeCell ref="A41:U41"/>
    <mergeCell ref="N43:Q43"/>
    <mergeCell ref="R43:U43"/>
    <mergeCell ref="A43:A44"/>
    <mergeCell ref="B43:E43"/>
    <mergeCell ref="F43:I43"/>
    <mergeCell ref="J43:M43"/>
    <mergeCell ref="A34:Q34"/>
    <mergeCell ref="A2:U2"/>
    <mergeCell ref="A3:U3"/>
    <mergeCell ref="A5:A6"/>
    <mergeCell ref="B5:E5"/>
    <mergeCell ref="F5:I5"/>
    <mergeCell ref="J5:M5"/>
    <mergeCell ref="N5:Q5"/>
    <mergeCell ref="R5:U5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23.59765625" style="4" customWidth="1"/>
    <col min="2" max="2" width="15.09765625" style="4" customWidth="1"/>
    <col min="3" max="10" width="11.59765625" style="4" customWidth="1"/>
    <col min="11" max="11" width="14.19921875" style="4" customWidth="1"/>
    <col min="12" max="15" width="15.69921875" style="4" customWidth="1"/>
    <col min="16" max="16" width="12.09765625" style="4" customWidth="1"/>
    <col min="17" max="16384" width="10.59765625" style="4" customWidth="1"/>
  </cols>
  <sheetData>
    <row r="1" spans="1:16" s="54" customFormat="1" ht="19.5" customHeight="1">
      <c r="A1" s="1" t="s">
        <v>55</v>
      </c>
      <c r="P1" s="3" t="s">
        <v>56</v>
      </c>
    </row>
    <row r="2" spans="1:16" s="56" customFormat="1" ht="19.5" customHeight="1">
      <c r="A2" s="364" t="s">
        <v>57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16" ht="19.5" customHeight="1">
      <c r="A3" s="330" t="s">
        <v>353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</row>
    <row r="4" spans="1:16" ht="18" customHeight="1" thickBot="1">
      <c r="A4" s="163" t="s">
        <v>304</v>
      </c>
      <c r="P4" s="189"/>
    </row>
    <row r="5" spans="1:16" ht="15" customHeight="1">
      <c r="A5" s="365" t="s">
        <v>305</v>
      </c>
      <c r="B5" s="357" t="s">
        <v>58</v>
      </c>
      <c r="C5" s="326" t="s">
        <v>59</v>
      </c>
      <c r="D5" s="353" t="s">
        <v>307</v>
      </c>
      <c r="E5" s="369"/>
      <c r="F5" s="369"/>
      <c r="G5" s="369"/>
      <c r="H5" s="369"/>
      <c r="I5" s="369"/>
      <c r="J5" s="370"/>
      <c r="K5" s="357" t="s">
        <v>213</v>
      </c>
      <c r="L5" s="357" t="s">
        <v>214</v>
      </c>
      <c r="M5" s="353" t="s">
        <v>61</v>
      </c>
      <c r="N5" s="354"/>
      <c r="O5" s="354"/>
      <c r="P5" s="354"/>
    </row>
    <row r="6" spans="1:16" ht="15" customHeight="1">
      <c r="A6" s="366"/>
      <c r="B6" s="358"/>
      <c r="C6" s="367"/>
      <c r="D6" s="360" t="s">
        <v>62</v>
      </c>
      <c r="E6" s="361" t="s">
        <v>63</v>
      </c>
      <c r="F6" s="362"/>
      <c r="G6" s="363"/>
      <c r="H6" s="361" t="s">
        <v>64</v>
      </c>
      <c r="I6" s="362"/>
      <c r="J6" s="363"/>
      <c r="K6" s="358"/>
      <c r="L6" s="358"/>
      <c r="M6" s="360" t="s">
        <v>65</v>
      </c>
      <c r="N6" s="371" t="s">
        <v>290</v>
      </c>
      <c r="O6" s="371" t="s">
        <v>66</v>
      </c>
      <c r="P6" s="355" t="s">
        <v>67</v>
      </c>
    </row>
    <row r="7" spans="1:16" ht="15" customHeight="1">
      <c r="A7" s="343"/>
      <c r="B7" s="359"/>
      <c r="C7" s="368"/>
      <c r="D7" s="328"/>
      <c r="E7" s="190" t="s">
        <v>65</v>
      </c>
      <c r="F7" s="190" t="s">
        <v>68</v>
      </c>
      <c r="G7" s="190" t="s">
        <v>69</v>
      </c>
      <c r="H7" s="190" t="s">
        <v>65</v>
      </c>
      <c r="I7" s="190" t="s">
        <v>68</v>
      </c>
      <c r="J7" s="190" t="s">
        <v>69</v>
      </c>
      <c r="K7" s="359"/>
      <c r="L7" s="359"/>
      <c r="M7" s="328"/>
      <c r="N7" s="359"/>
      <c r="O7" s="359"/>
      <c r="P7" s="356"/>
    </row>
    <row r="8" spans="1:16" s="195" customFormat="1" ht="15" customHeight="1">
      <c r="A8" s="194"/>
      <c r="B8" s="220" t="s">
        <v>354</v>
      </c>
      <c r="C8" s="33">
        <f aca="true" t="shared" si="0" ref="C8:P8">SUM(C10:C13)</f>
        <v>4021</v>
      </c>
      <c r="D8" s="33">
        <f t="shared" si="0"/>
        <v>97453</v>
      </c>
      <c r="E8" s="33">
        <f t="shared" si="0"/>
        <v>96003</v>
      </c>
      <c r="F8" s="33">
        <f t="shared" si="0"/>
        <v>59714</v>
      </c>
      <c r="G8" s="33">
        <f t="shared" si="0"/>
        <v>36289</v>
      </c>
      <c r="H8" s="33">
        <f t="shared" si="0"/>
        <v>1450</v>
      </c>
      <c r="I8" s="33">
        <f t="shared" si="0"/>
        <v>920</v>
      </c>
      <c r="J8" s="33">
        <f t="shared" si="0"/>
        <v>530</v>
      </c>
      <c r="K8" s="33">
        <f t="shared" si="0"/>
        <v>38251378</v>
      </c>
      <c r="L8" s="33">
        <f t="shared" si="0"/>
        <v>139736567</v>
      </c>
      <c r="M8" s="33">
        <f t="shared" si="0"/>
        <v>249125742</v>
      </c>
      <c r="N8" s="33">
        <f t="shared" si="0"/>
        <v>230046872</v>
      </c>
      <c r="O8" s="33">
        <f t="shared" si="0"/>
        <v>18108041</v>
      </c>
      <c r="P8" s="33">
        <f t="shared" si="0"/>
        <v>970829</v>
      </c>
    </row>
    <row r="9" spans="1:16" ht="15" customHeight="1">
      <c r="A9" s="123"/>
      <c r="B9" s="197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</row>
    <row r="10" spans="1:16" s="116" customFormat="1" ht="15" customHeight="1">
      <c r="A10" s="29" t="s">
        <v>356</v>
      </c>
      <c r="B10" s="113" t="s">
        <v>306</v>
      </c>
      <c r="C10" s="230">
        <f>SUM(C17,C24,C31,C38,C45,C52,C59,'９２'!C10,'９２'!C17,'９２'!C24,'９２'!C31,'９２'!C38,'９２'!C45,'９２'!C52,'９２'!C59,'９４'!C10,'９４'!C17,'９４'!C24,'９４'!C31,'９４'!C38,'９４'!C45,'９４'!C52,'９４'!C59,'９４'!C66)</f>
        <v>2261</v>
      </c>
      <c r="D10" s="230">
        <f>SUM(D17,D24,D31,D38,D45,D52,D59,'９２'!D10,'９２'!D17,'９２'!D24,'９２'!D31,'９２'!D38,'９２'!D45,'９２'!D52,'９２'!D59,'９４'!D10,'９４'!D17,'９４'!D24,'９４'!D31,'９４'!D38,'９４'!D45,'９４'!D52,'９４'!D59,'９４'!D66)</f>
        <v>13055</v>
      </c>
      <c r="E10" s="230">
        <f>SUM(E17,E24,E31,E38,E45,E52,E59,'９２'!E10,'９２'!E17,'９２'!E24,'９２'!E31,'９２'!E38,'９２'!E45,'９２'!E52,'９２'!E59,'９４'!E10,'９４'!E17,'９４'!E24,'９４'!E31,'９４'!E38,'９４'!E45,'９４'!E52,'９４'!E59,'９４'!E66)</f>
        <v>11700</v>
      </c>
      <c r="F10" s="230">
        <f>SUM(F17,F24,F31,F38,F45,F52,F59,'９２'!F10,'９２'!F17,'９２'!F24,'９２'!F31,'９２'!F38,'９２'!F45,'９２'!F52,'９２'!F59,'９４'!F10,'９４'!F17,'９４'!F24,'９４'!F31,'９４'!F38,'９４'!F45,'９４'!F52,'９４'!F59,'９４'!F66)</f>
        <v>6168</v>
      </c>
      <c r="G10" s="230">
        <f>SUM(G17,G24,G31,G38,G45,G52,G59,'９２'!G10,'９２'!G17,'９２'!G24,'９２'!G31,'９２'!G38,'９２'!G45,'９２'!G52,'９２'!G59,'９４'!G10,'９４'!G17,'９４'!G24,'９４'!G31,'９４'!G38,'９４'!G45,'９４'!G52,'９４'!G59,'９４'!G66)</f>
        <v>5532</v>
      </c>
      <c r="H10" s="230">
        <f>SUM(H17,H24,H31,H38,H45,H52,H59,'９２'!H10,'９２'!H17,'９２'!H24,'９２'!H31,'９２'!H38,'９２'!H45,'９２'!H52,'９２'!H59,'９４'!H10,'９４'!H17,'９４'!H24,'９４'!H31,'９４'!H38,'９４'!H45,'９４'!H52,'９４'!H59,'９４'!H66)</f>
        <v>1355</v>
      </c>
      <c r="I10" s="230">
        <f>SUM(I17,I24,I31,I38,I45,I52,I59,'９２'!I10,'９２'!I17,'９２'!I24,'９２'!I31,'９２'!I38,'９２'!I45,'９２'!I52,'９２'!I59,'９４'!I10,'９４'!I17,'９４'!I24,'９４'!I31,'９４'!I38,'９４'!I45,'９４'!I52,'９４'!I59,'９４'!I66)</f>
        <v>856</v>
      </c>
      <c r="J10" s="230">
        <f>SUM(J17,J24,J31,J38,J45,J52,J59,'９２'!J10,'９２'!J17,'９２'!J24,'９２'!J31,'９２'!J38,'９２'!J45,'９２'!J52,'９２'!J59,'９４'!J10,'９４'!J17,'９４'!J24,'９４'!J31,'９４'!J38,'９４'!J45,'９４'!J52,'９４'!J59,'９４'!J66)</f>
        <v>499</v>
      </c>
      <c r="K10" s="230">
        <f>SUM(K17,K24,K31,K38,K45,K52,K59,'９２'!K10,'９２'!K17,'９２'!K24,'９２'!K31,'９２'!K38,'９２'!K45,'９２'!K52,'９２'!K59,'９４'!K10,'９４'!K17,'９４'!K24,'９４'!K31,'９４'!K38,'９４'!K45,'９４'!K52,'９４'!K59,'９４'!K66)</f>
        <v>3381437</v>
      </c>
      <c r="L10" s="230">
        <f>SUM(L17,L24,L31,L38,L45,L52,L59,'９２'!L10,'９２'!L17,'９２'!L24,'９２'!L31,'９２'!L38,'９２'!L45,'９２'!L52,'９２'!L59,'９４'!L10,'９４'!L17,'９４'!L24,'９４'!L31,'９４'!L38,'９４'!L45,'９４'!L52,'９４'!L59,'９４'!L66)</f>
        <v>5076749</v>
      </c>
      <c r="M10" s="230">
        <f>SUM(M17,M24,M31,M38,M45,M52,M59,'９２'!M10,'９２'!M17,'９２'!M24,'９２'!M31,'９２'!M38,'９２'!M45,'９２'!M52,'９２'!M59,'９４'!M10,'９４'!M17,'９４'!M24,'９４'!M31,'９４'!M38,'９４'!M45,'９４'!M52,'９４'!M59,'９４'!M66)</f>
        <v>12308107</v>
      </c>
      <c r="N10" s="230">
        <f>SUM(N17,N24,N31,N38,N45,N52,N59,'９２'!N10,'９２'!N17,'９２'!N24,'９２'!N31,'９２'!N38,'９２'!N45,'９２'!N52,'９２'!N59,'９４'!N10,'９４'!N17,'９４'!N24,'９４'!N31,'９４'!N38,'９４'!N45,'９４'!N52,'９４'!N59,'９４'!N66)</f>
        <v>9117276</v>
      </c>
      <c r="O10" s="230">
        <f>SUM(O17,O24,O31,O38,O45,O52,O59,'９２'!O10,'９２'!O17,'９２'!O24,'９２'!O31,'９２'!O38,'９２'!O45,'９２'!O52,'９２'!O59,'９４'!O10,'９４'!O17,'９４'!O24,'９４'!O31,'９４'!O38,'９４'!O45,'９４'!O52,'９４'!O59,'９４'!O66)</f>
        <v>3140724</v>
      </c>
      <c r="P10" s="230">
        <f>SUM(P17,P24,P31,P38,P45,P52,P59,'９２'!P10,'９２'!P17,'９２'!P24,'９２'!P31,'９２'!P38,'９２'!P45,'９２'!P52,'９２'!P59,'９４'!P10,'９４'!P17,'９４'!P24,'９４'!P31,'９４'!P38,'９４'!P45,'９４'!P52,'９４'!P59,'９４'!P66)</f>
        <v>50107</v>
      </c>
    </row>
    <row r="11" spans="1:16" s="116" customFormat="1" ht="15" customHeight="1">
      <c r="A11" s="221"/>
      <c r="B11" s="113" t="s">
        <v>355</v>
      </c>
      <c r="C11" s="230">
        <f>SUM(C18,C25,C32,C39,C46,C53,C60,'９２'!C11,'９２'!C18,'９２'!C25,'９２'!C32,'９２'!C39,'９２'!C46,'９２'!C53,'９２'!C60,'９４'!C11,'９４'!C18,'９４'!C25,'９４'!C32,'９４'!C39,'９４'!C46,'９４'!C53,'９４'!C60,'９４'!C67)</f>
        <v>782</v>
      </c>
      <c r="D11" s="230">
        <f>SUM(D18,D25,D32,D39,D46,D53,D60,'９２'!D11,'９２'!D18,'９２'!D25,'９２'!D32,'９２'!D39,'９２'!D46,'９２'!D53,'９２'!D60,'９４'!D11,'９４'!D18,'９４'!D25,'９４'!D32,'９４'!D39,'９４'!D46,'９４'!D53,'９４'!D60,'９４'!D67)</f>
        <v>10838</v>
      </c>
      <c r="E11" s="230">
        <f>SUM(E18,E25,E32,E39,E46,E53,E60,'９２'!E11,'９２'!E18,'９２'!E25,'９２'!E32,'９２'!E39,'９２'!E46,'９２'!E53,'９２'!E60,'９４'!E11,'９４'!E18,'９４'!E25,'９４'!E32,'９４'!E39,'９４'!E46,'９４'!E53,'９４'!E60,'９４'!E67)</f>
        <v>10753</v>
      </c>
      <c r="F11" s="230">
        <f>SUM(F18,F25,F32,F39,F46,F53,F60,'９２'!F11,'９２'!F18,'９２'!F25,'９２'!F32,'９２'!F39,'９２'!F46,'９２'!F53,'９２'!F60,'９４'!F11,'９４'!F18,'９４'!F25,'９４'!F32,'９４'!F39,'９４'!F46,'９４'!F53,'９４'!F60,'９４'!F67)</f>
        <v>6143</v>
      </c>
      <c r="G11" s="230">
        <f>SUM(G18,G25,G32,G39,G46,G53,G60,'９２'!G11,'９２'!G18,'９２'!G25,'９２'!G32,'９２'!G39,'９２'!G46,'９２'!G53,'９２'!G60,'９４'!G11,'９４'!G18,'９４'!G25,'９４'!G32,'９４'!G39,'９４'!G46,'９４'!G53,'９４'!G60,'９４'!G67)</f>
        <v>4610</v>
      </c>
      <c r="H11" s="230">
        <f>SUM(H18,H25,H32,H39,H46,H53,H60,'９２'!H11,'９２'!H18,'９２'!H25,'９２'!H32,'９２'!H39,'９２'!H46,'９２'!H53,'９２'!H60,'９４'!H11,'９４'!H18,'９４'!H25,'９４'!H32,'９４'!H39,'９４'!H46,'９４'!H53,'９４'!H60,'９４'!H67)</f>
        <v>85</v>
      </c>
      <c r="I11" s="230">
        <f>SUM(I18,I25,I32,I39,I46,I53,I60,'９２'!I11,'９２'!I18,'９２'!I25,'９２'!I32,'９２'!I39,'９２'!I46,'９２'!I53,'９２'!I60,'９４'!I11,'９４'!I18,'９４'!I25,'９４'!I32,'９４'!I39,'９４'!I46,'９４'!I53,'９４'!I60,'９４'!I67)</f>
        <v>56</v>
      </c>
      <c r="J11" s="230">
        <f>SUM(J18,J25,J32,J39,J46,J53,J60,'９２'!J11,'９２'!J18,'９２'!J25,'９２'!J32,'９２'!J39,'９２'!J46,'９２'!J53,'９２'!J60,'９４'!J11,'９４'!J18,'９４'!J25,'９４'!J32,'９４'!J39,'９４'!J46,'９４'!J53,'９４'!J60,'９４'!J67)</f>
        <v>29</v>
      </c>
      <c r="K11" s="230">
        <v>3541412</v>
      </c>
      <c r="L11" s="230">
        <v>6882424</v>
      </c>
      <c r="M11" s="230">
        <v>14982147</v>
      </c>
      <c r="N11" s="230">
        <v>12229400</v>
      </c>
      <c r="O11" s="230">
        <v>2679735</v>
      </c>
      <c r="P11" s="230">
        <v>73012</v>
      </c>
    </row>
    <row r="12" spans="1:16" s="116" customFormat="1" ht="15" customHeight="1">
      <c r="A12" s="123"/>
      <c r="B12" s="141" t="s">
        <v>292</v>
      </c>
      <c r="C12" s="230">
        <f>SUM(C19,C26,C33,C40,C47,C54,C61,'９２'!C12,'９２'!C19,'９２'!C26,'９２'!C33,'９２'!C40,'９２'!C47,'９２'!C54,'９２'!C61,'９４'!C12,'９４'!C19,'９４'!C26,'９４'!C33,'９４'!C40,'９４'!C47,'９４'!C54,'９４'!C61,'９４'!C68)</f>
        <v>392</v>
      </c>
      <c r="D12" s="230">
        <f>SUM(D19,D26,D33,D40,D47,D54,D61,'９２'!D12,'９２'!D19,'９２'!D26,'９２'!D33,'９２'!D40,'９２'!D47,'９２'!D54,'９２'!D61,'９４'!D12,'９４'!D19,'９４'!D26,'９４'!D33,'９４'!D40,'９４'!D47,'９４'!D54,'９４'!D61,'９４'!D68)</f>
        <v>9544</v>
      </c>
      <c r="E12" s="230">
        <f>SUM(E19,E26,E33,E40,E47,E54,E61,'９２'!E12,'９２'!E19,'９２'!E26,'９２'!E33,'９２'!E40,'９２'!E47,'９２'!E54,'９２'!E61,'９４'!E12,'９４'!E19,'９４'!E26,'９４'!E33,'９４'!E40,'９４'!E47,'９４'!E54,'９４'!E61,'９４'!E68)</f>
        <v>9536</v>
      </c>
      <c r="F12" s="230">
        <f>SUM(F19,F26,F33,F40,F47,F54,F61,'９２'!F12,'９２'!F19,'９２'!F26,'９２'!F33,'９２'!F40,'９２'!F47,'９２'!F54,'９２'!F61,'９４'!F12,'９４'!F19,'９４'!F26,'９４'!F33,'９４'!F40,'９４'!F47,'９４'!F54,'９４'!F61,'９４'!F68)</f>
        <v>5466</v>
      </c>
      <c r="G12" s="230">
        <f>SUM(G19,G26,G33,G40,G47,G54,G61,'９２'!G12,'９２'!G19,'９２'!G26,'９２'!G33,'９２'!G40,'９２'!G47,'９２'!G54,'９２'!G61,'９４'!G12,'９４'!G19,'９４'!G26,'９４'!G33,'９４'!G40,'９４'!G47,'９４'!G54,'９４'!G61,'９４'!G68)</f>
        <v>4070</v>
      </c>
      <c r="H12" s="230">
        <f>SUM(H19,H26,H33,H40,H47,H54,H61,'９２'!H12,'９２'!H19,'９２'!H26,'９２'!H33,'９２'!H40,'９２'!H47,'９２'!H54,'９２'!H61,'９４'!H12,'９４'!H19,'９４'!H26,'９４'!H33,'９４'!H40,'９４'!H47,'９４'!H54,'９４'!H61,'９４'!H68)</f>
        <v>8</v>
      </c>
      <c r="I12" s="230">
        <f>SUM(I19,I26,I33,I40,I47,I54,I61,'９２'!I12,'９２'!I19,'９２'!I26,'９２'!I33,'９２'!I40,'９２'!I47,'９２'!I54,'９２'!I61,'９４'!I12,'９４'!I19,'９４'!I26,'９４'!I33,'９４'!I40,'９４'!I47,'９４'!I54,'９４'!I61,'９４'!I68)</f>
        <v>6</v>
      </c>
      <c r="J12" s="230">
        <f>SUM(J19,J26,J33,J40,J47,J54,J61,'９２'!J12,'９２'!J19,'９２'!J26,'９２'!J33,'９２'!J40,'９２'!J47,'９２'!J54,'９２'!J61,'９４'!J12,'９４'!J19,'９４'!J26,'９４'!J33,'９４'!J40,'９４'!J47,'９４'!J54,'９４'!J61,'９４'!J68)</f>
        <v>2</v>
      </c>
      <c r="K12" s="230">
        <v>3212614</v>
      </c>
      <c r="L12" s="230">
        <v>8431015</v>
      </c>
      <c r="M12" s="230">
        <v>16493699</v>
      </c>
      <c r="N12" s="230">
        <v>14450144</v>
      </c>
      <c r="O12" s="230">
        <v>1983151</v>
      </c>
      <c r="P12" s="230">
        <v>60404</v>
      </c>
    </row>
    <row r="13" spans="1:16" s="116" customFormat="1" ht="15" customHeight="1">
      <c r="A13" s="123"/>
      <c r="B13" s="141" t="s">
        <v>293</v>
      </c>
      <c r="C13" s="230">
        <f>SUM(C20,C27,C34,C41,C48,C55,C62,'９２'!C13,'９２'!C20,'９２'!C27,'９２'!C34,'９２'!C41,'９２'!C48,'９２'!C55,'９２'!C62,'９４'!C13,'９４'!C20,'９４'!C27,'９４'!C34,'９４'!C41,'９４'!C48,'９４'!C55,'９４'!C62,'９４'!C69)</f>
        <v>586</v>
      </c>
      <c r="D13" s="230">
        <f>SUM(D20,D27,D34,D41,D48,D55,D62,'９２'!D13,'９２'!D20,'９２'!D27,'９２'!D34,'９２'!D41,'９２'!D48,'９２'!D55,'９２'!D62,'９４'!D13,'９４'!D20,'９４'!D27,'９４'!D34,'９４'!D41,'９４'!D48,'９４'!D55,'９４'!D62,'９４'!D69)</f>
        <v>64016</v>
      </c>
      <c r="E13" s="230">
        <f>SUM(E20,E27,E34,E41,E48,E55,E62,'９２'!E13,'９２'!E20,'９２'!E27,'９２'!E34,'９２'!E41,'９２'!E48,'９２'!E55,'９２'!E62,'９４'!E13,'９４'!E20,'９４'!E27,'９４'!E34,'９４'!E41,'９４'!E48,'９４'!E55,'９４'!E62,'９４'!E69)</f>
        <v>64014</v>
      </c>
      <c r="F13" s="230">
        <f>SUM(F20,F27,F34,F41,F48,F55,F62,'９２'!F13,'９２'!F20,'９２'!F27,'９２'!F34,'９２'!F41,'９２'!F48,'９２'!F55,'９２'!F62,'９４'!F13,'９４'!F20,'９４'!F27,'９４'!F34,'９４'!F41,'９４'!F48,'９４'!F55,'９４'!F62,'９４'!F69)</f>
        <v>41937</v>
      </c>
      <c r="G13" s="230">
        <f>SUM(G20,G27,G34,G41,G48,G55,G62,'９２'!G13,'９２'!G20,'９２'!G27,'９２'!G34,'９２'!G41,'９２'!G48,'９２'!G55,'９２'!G62,'９４'!G13,'９４'!G20,'９４'!G27,'９４'!G34,'９４'!G41,'９４'!G48,'９４'!G55,'９４'!G62,'９４'!G69)</f>
        <v>22077</v>
      </c>
      <c r="H13" s="230">
        <f>SUM(H20,H27,H34,H41,H48,H55,H62,'９２'!H13,'９２'!H20,'９２'!H27,'９２'!H34,'９２'!H41,'９２'!H48,'９２'!H55,'９２'!H62,'９４'!H13,'９４'!H20,'９４'!H27,'９４'!H34,'９４'!H41,'９４'!H48,'９４'!H55,'９４'!H62,'９４'!H69)</f>
        <v>2</v>
      </c>
      <c r="I13" s="230">
        <f>SUM(I20,I27,I34,I41,I48,I55,I62,'９２'!I13,'９２'!I20,'９２'!I27,'９２'!I34,'９２'!I41,'９２'!I48,'９２'!I55,'９２'!I62,'９４'!I13,'９４'!I20,'９４'!I27,'９４'!I34,'９４'!I41,'９４'!I48,'９４'!I55,'９４'!I62,'９４'!I69)</f>
        <v>2</v>
      </c>
      <c r="J13" s="230" t="s">
        <v>26</v>
      </c>
      <c r="K13" s="230">
        <f>SUM(K20,K27,K34,K41,K48,K55,K62,'９２'!K13,'９２'!K20,'９２'!K27,'９２'!K34,'９２'!K41,'９２'!K48,'９２'!K55,'９２'!K62,'９４'!K13,'９４'!K20,'９４'!K27,'９４'!K34,'９４'!K41,'９４'!K48,'９４'!K55,'９４'!K62,'９４'!K69)</f>
        <v>28115915</v>
      </c>
      <c r="L13" s="230">
        <f>SUM(L20,L27,L34,L41,L48,L55,L62,'９２'!L13,'９２'!L20,'９２'!L27,'９２'!L34,'９２'!L41,'９２'!L48,'９２'!L55,'９２'!L62,'９４'!L13,'９４'!L20,'９４'!L27,'９４'!L34,'９４'!L41,'９４'!L48,'９４'!L55,'９４'!L62,'９４'!L69)</f>
        <v>119346379</v>
      </c>
      <c r="M13" s="230">
        <f>SUM(M20,M27,M34,M41,M48,M55,M62,'９２'!M13,'９２'!M20,'９２'!M27,'９２'!M34,'９２'!M41,'９２'!M48,'９２'!M55,'９２'!M62,'９４'!M13,'９４'!M20,'９４'!M27,'９４'!M34,'９４'!M41,'９４'!M48,'９４'!M55,'９４'!M62,'９４'!M69)</f>
        <v>205341789</v>
      </c>
      <c r="N13" s="230">
        <f>SUM(N20,N27,N34,N41,N48,N55,N62,'９２'!N13,'９２'!N20,'９２'!N27,'９２'!N34,'９２'!N41,'９２'!N48,'９２'!N55,'９２'!N62,'９４'!N13,'９４'!N20,'９４'!N27,'９４'!N34,'９４'!N41,'９４'!N48,'９４'!N55,'９４'!N62,'９４'!N69)</f>
        <v>194250052</v>
      </c>
      <c r="O13" s="230">
        <f>SUM(O20,O27,O34,O41,O48,O55,O62,'９２'!O13,'９２'!O20,'９２'!O27,'９２'!O34,'９２'!O41,'９２'!O48,'９２'!O55,'９２'!O62,'９４'!O13,'９４'!O20,'９４'!O27,'９４'!O34,'９４'!O41,'９４'!O48,'９４'!O55,'９４'!O62,'９４'!O69)</f>
        <v>10304431</v>
      </c>
      <c r="P13" s="230">
        <f>SUM(P20,P27,P34,P41,P48,P55,P62,'９２'!P13,'９２'!P20,'９２'!P27,'９２'!P34,'９２'!P41,'９２'!P48,'９２'!P55,'９２'!P62,'９４'!P13,'９４'!P20,'９４'!P27,'９４'!P34,'９４'!P41,'９４'!P48,'９４'!P55,'９４'!P62,'９４'!P69)</f>
        <v>787306</v>
      </c>
    </row>
    <row r="14" spans="1:16" s="116" customFormat="1" ht="15" customHeight="1">
      <c r="A14" s="123"/>
      <c r="B14" s="198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</row>
    <row r="15" spans="1:16" s="114" customFormat="1" ht="15" customHeight="1">
      <c r="A15" s="196"/>
      <c r="B15" s="199" t="s">
        <v>65</v>
      </c>
      <c r="C15" s="33">
        <f>SUM(C17:C20)</f>
        <v>510</v>
      </c>
      <c r="D15" s="33">
        <f>SUM(D17:D20)</f>
        <v>11971</v>
      </c>
      <c r="E15" s="33">
        <f>SUM(E17:E20)</f>
        <v>11730</v>
      </c>
      <c r="F15" s="33">
        <f>SUM(F17:F20)</f>
        <v>4153</v>
      </c>
      <c r="G15" s="33">
        <f aca="true" t="shared" si="1" ref="G15:P15">SUM(G17:G20)</f>
        <v>7577</v>
      </c>
      <c r="H15" s="33">
        <f t="shared" si="1"/>
        <v>241</v>
      </c>
      <c r="I15" s="33">
        <f t="shared" si="1"/>
        <v>142</v>
      </c>
      <c r="J15" s="33">
        <f t="shared" si="1"/>
        <v>99</v>
      </c>
      <c r="K15" s="33">
        <f t="shared" si="1"/>
        <v>2954704</v>
      </c>
      <c r="L15" s="33">
        <f t="shared" si="1"/>
        <v>7873432</v>
      </c>
      <c r="M15" s="33">
        <f t="shared" si="1"/>
        <v>14728362</v>
      </c>
      <c r="N15" s="33">
        <f t="shared" si="1"/>
        <v>14605610</v>
      </c>
      <c r="O15" s="33">
        <f t="shared" si="1"/>
        <v>106633</v>
      </c>
      <c r="P15" s="33">
        <f t="shared" si="1"/>
        <v>16119</v>
      </c>
    </row>
    <row r="16" spans="1:16" s="31" customFormat="1" ht="15" customHeight="1">
      <c r="A16" s="30"/>
      <c r="B16" s="20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</row>
    <row r="17" spans="1:16" s="116" customFormat="1" ht="15" customHeight="1">
      <c r="A17" s="22" t="s">
        <v>294</v>
      </c>
      <c r="B17" s="113" t="s">
        <v>295</v>
      </c>
      <c r="C17" s="231">
        <v>256</v>
      </c>
      <c r="D17" s="244">
        <f>SUM(E17,H17)</f>
        <v>1529</v>
      </c>
      <c r="E17" s="244">
        <f>SUM(F17:G17)</f>
        <v>1307</v>
      </c>
      <c r="F17" s="231">
        <v>453</v>
      </c>
      <c r="G17" s="231">
        <v>854</v>
      </c>
      <c r="H17" s="244">
        <f>SUM(I17:J17)</f>
        <v>222</v>
      </c>
      <c r="I17" s="231">
        <v>131</v>
      </c>
      <c r="J17" s="231">
        <v>91</v>
      </c>
      <c r="K17" s="244">
        <v>288751</v>
      </c>
      <c r="L17" s="244">
        <v>447104</v>
      </c>
      <c r="M17" s="244">
        <f>SUM(N17:P17)</f>
        <v>1010669</v>
      </c>
      <c r="N17" s="244">
        <v>999285</v>
      </c>
      <c r="O17" s="244">
        <v>11384</v>
      </c>
      <c r="P17" s="230" t="s">
        <v>26</v>
      </c>
    </row>
    <row r="18" spans="1:16" s="116" customFormat="1" ht="15" customHeight="1">
      <c r="A18" s="120"/>
      <c r="B18" s="141" t="s">
        <v>291</v>
      </c>
      <c r="C18" s="228">
        <v>107</v>
      </c>
      <c r="D18" s="244">
        <f>SUM(E18,H18)</f>
        <v>1523</v>
      </c>
      <c r="E18" s="244">
        <f>SUM(F18:G18)</f>
        <v>1504</v>
      </c>
      <c r="F18" s="228">
        <v>576</v>
      </c>
      <c r="G18" s="228">
        <v>928</v>
      </c>
      <c r="H18" s="244">
        <f>SUM(I18:J18)</f>
        <v>19</v>
      </c>
      <c r="I18" s="228">
        <v>11</v>
      </c>
      <c r="J18" s="228">
        <v>8</v>
      </c>
      <c r="K18" s="228">
        <v>393112</v>
      </c>
      <c r="L18" s="228">
        <v>765604</v>
      </c>
      <c r="M18" s="244">
        <f>SUM(N18:P18)</f>
        <v>1577597</v>
      </c>
      <c r="N18" s="228">
        <v>1565400</v>
      </c>
      <c r="O18" s="228">
        <v>6914</v>
      </c>
      <c r="P18" s="228">
        <v>5283</v>
      </c>
    </row>
    <row r="19" spans="1:16" s="116" customFormat="1" ht="15" customHeight="1">
      <c r="A19" s="120"/>
      <c r="B19" s="141" t="s">
        <v>292</v>
      </c>
      <c r="C19" s="230">
        <v>64</v>
      </c>
      <c r="D19" s="244">
        <f>SUM(E19,H19)</f>
        <v>1566</v>
      </c>
      <c r="E19" s="244">
        <f>SUM(F19:G19)</f>
        <v>1566</v>
      </c>
      <c r="F19" s="230">
        <v>559</v>
      </c>
      <c r="G19" s="230">
        <v>1007</v>
      </c>
      <c r="H19" s="230" t="s">
        <v>26</v>
      </c>
      <c r="I19" s="230" t="s">
        <v>26</v>
      </c>
      <c r="J19" s="230" t="s">
        <v>26</v>
      </c>
      <c r="K19" s="230">
        <v>413127</v>
      </c>
      <c r="L19" s="230">
        <v>1126600</v>
      </c>
      <c r="M19" s="244">
        <f>SUM(N19:P19)</f>
        <v>2091043</v>
      </c>
      <c r="N19" s="228">
        <v>2020424</v>
      </c>
      <c r="O19" s="228">
        <v>59783</v>
      </c>
      <c r="P19" s="228">
        <v>10836</v>
      </c>
    </row>
    <row r="20" spans="1:16" s="116" customFormat="1" ht="15" customHeight="1">
      <c r="A20" s="120"/>
      <c r="B20" s="141" t="s">
        <v>293</v>
      </c>
      <c r="C20" s="230">
        <v>83</v>
      </c>
      <c r="D20" s="244">
        <f>SUM(E20,H20)</f>
        <v>7353</v>
      </c>
      <c r="E20" s="244">
        <f>SUM(F20:G20)</f>
        <v>7353</v>
      </c>
      <c r="F20" s="230">
        <v>2565</v>
      </c>
      <c r="G20" s="230">
        <v>4788</v>
      </c>
      <c r="H20" s="230" t="s">
        <v>26</v>
      </c>
      <c r="I20" s="230" t="s">
        <v>26</v>
      </c>
      <c r="J20" s="230" t="s">
        <v>26</v>
      </c>
      <c r="K20" s="230">
        <v>1859714</v>
      </c>
      <c r="L20" s="230">
        <v>5534124</v>
      </c>
      <c r="M20" s="244">
        <f>SUM(N20:P20)</f>
        <v>10049053</v>
      </c>
      <c r="N20" s="230">
        <v>10020501</v>
      </c>
      <c r="O20" s="230">
        <v>28552</v>
      </c>
      <c r="P20" s="228" t="s">
        <v>26</v>
      </c>
    </row>
    <row r="21" spans="1:16" s="116" customFormat="1" ht="15" customHeight="1">
      <c r="A21" s="120"/>
      <c r="B21" s="198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28"/>
      <c r="N21" s="230"/>
      <c r="O21" s="230"/>
      <c r="P21" s="228"/>
    </row>
    <row r="22" spans="1:16" s="114" customFormat="1" ht="15" customHeight="1">
      <c r="A22" s="18"/>
      <c r="B22" s="199" t="s">
        <v>65</v>
      </c>
      <c r="C22" s="33">
        <f>SUM(C24:C27)</f>
        <v>42</v>
      </c>
      <c r="D22" s="33">
        <f aca="true" t="shared" si="2" ref="D22:P22">SUM(D24:D27)</f>
        <v>804</v>
      </c>
      <c r="E22" s="33">
        <f t="shared" si="2"/>
        <v>801</v>
      </c>
      <c r="F22" s="33">
        <f t="shared" si="2"/>
        <v>487</v>
      </c>
      <c r="G22" s="33">
        <f t="shared" si="2"/>
        <v>314</v>
      </c>
      <c r="H22" s="33">
        <f t="shared" si="2"/>
        <v>3</v>
      </c>
      <c r="I22" s="33">
        <f t="shared" si="2"/>
        <v>2</v>
      </c>
      <c r="J22" s="33">
        <f t="shared" si="2"/>
        <v>1</v>
      </c>
      <c r="K22" s="33">
        <f t="shared" si="2"/>
        <v>404743</v>
      </c>
      <c r="L22" s="33">
        <f t="shared" si="2"/>
        <v>1988116</v>
      </c>
      <c r="M22" s="33">
        <f t="shared" si="2"/>
        <v>14968715</v>
      </c>
      <c r="N22" s="33">
        <f t="shared" si="2"/>
        <v>14957654</v>
      </c>
      <c r="O22" s="33">
        <f t="shared" si="2"/>
        <v>9257</v>
      </c>
      <c r="P22" s="33">
        <f t="shared" si="2"/>
        <v>1804</v>
      </c>
    </row>
    <row r="23" spans="1:16" s="31" customFormat="1" ht="15" customHeight="1">
      <c r="A23" s="32"/>
      <c r="B23" s="20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28"/>
      <c r="N23" s="230"/>
      <c r="O23" s="230"/>
      <c r="P23" s="230"/>
    </row>
    <row r="24" spans="1:16" s="116" customFormat="1" ht="15" customHeight="1">
      <c r="A24" s="22" t="s">
        <v>70</v>
      </c>
      <c r="B24" s="113" t="s">
        <v>295</v>
      </c>
      <c r="C24" s="230">
        <v>24</v>
      </c>
      <c r="D24" s="244">
        <f>SUM(E24,H24)</f>
        <v>146</v>
      </c>
      <c r="E24" s="244">
        <f>SUM(F24:G24)</f>
        <v>143</v>
      </c>
      <c r="F24" s="230">
        <v>86</v>
      </c>
      <c r="G24" s="230">
        <v>57</v>
      </c>
      <c r="H24" s="244">
        <f>SUM(I24:J24)</f>
        <v>3</v>
      </c>
      <c r="I24" s="228">
        <v>2</v>
      </c>
      <c r="J24" s="228">
        <v>1</v>
      </c>
      <c r="K24" s="230">
        <v>48556</v>
      </c>
      <c r="L24" s="230">
        <v>54120</v>
      </c>
      <c r="M24" s="244">
        <f>SUM(N24:P24)</f>
        <v>178904</v>
      </c>
      <c r="N24" s="230">
        <v>167843</v>
      </c>
      <c r="O24" s="230">
        <v>9257</v>
      </c>
      <c r="P24" s="228">
        <v>1804</v>
      </c>
    </row>
    <row r="25" spans="1:16" s="116" customFormat="1" ht="15" customHeight="1">
      <c r="A25" s="120"/>
      <c r="B25" s="141" t="s">
        <v>291</v>
      </c>
      <c r="C25" s="230">
        <v>7</v>
      </c>
      <c r="D25" s="244">
        <f>SUM(E25,H25)</f>
        <v>91</v>
      </c>
      <c r="E25" s="244">
        <f>SUM(F25:G25)</f>
        <v>91</v>
      </c>
      <c r="F25" s="230">
        <v>42</v>
      </c>
      <c r="G25" s="230">
        <v>49</v>
      </c>
      <c r="H25" s="228" t="s">
        <v>26</v>
      </c>
      <c r="I25" s="228" t="s">
        <v>26</v>
      </c>
      <c r="J25" s="228" t="s">
        <v>26</v>
      </c>
      <c r="K25" s="230">
        <v>29127</v>
      </c>
      <c r="L25" s="230">
        <v>21400</v>
      </c>
      <c r="M25" s="244">
        <f>SUM(N25:P25)</f>
        <v>81566</v>
      </c>
      <c r="N25" s="230">
        <v>81566</v>
      </c>
      <c r="O25" s="230" t="s">
        <v>26</v>
      </c>
      <c r="P25" s="228" t="s">
        <v>26</v>
      </c>
    </row>
    <row r="26" spans="1:16" s="116" customFormat="1" ht="15" customHeight="1">
      <c r="A26" s="120"/>
      <c r="B26" s="141" t="s">
        <v>292</v>
      </c>
      <c r="C26" s="231">
        <v>4</v>
      </c>
      <c r="D26" s="244">
        <f>SUM(E26,H26)</f>
        <v>101</v>
      </c>
      <c r="E26" s="244">
        <f>SUM(F26:G26)</f>
        <v>101</v>
      </c>
      <c r="F26" s="231">
        <v>46</v>
      </c>
      <c r="G26" s="231">
        <v>55</v>
      </c>
      <c r="H26" s="231" t="s">
        <v>26</v>
      </c>
      <c r="I26" s="231" t="s">
        <v>26</v>
      </c>
      <c r="J26" s="231" t="s">
        <v>26</v>
      </c>
      <c r="K26" s="230">
        <v>47680</v>
      </c>
      <c r="L26" s="230">
        <v>79932</v>
      </c>
      <c r="M26" s="244">
        <f>SUM(N26:P26)</f>
        <v>266675</v>
      </c>
      <c r="N26" s="230">
        <v>266675</v>
      </c>
      <c r="O26" s="231" t="s">
        <v>26</v>
      </c>
      <c r="P26" s="230" t="s">
        <v>26</v>
      </c>
    </row>
    <row r="27" spans="1:16" s="116" customFormat="1" ht="15" customHeight="1">
      <c r="A27" s="120"/>
      <c r="B27" s="141" t="s">
        <v>293</v>
      </c>
      <c r="C27" s="228">
        <v>7</v>
      </c>
      <c r="D27" s="244">
        <f>SUM(E27,H27)</f>
        <v>466</v>
      </c>
      <c r="E27" s="244">
        <f>SUM(F27:G27)</f>
        <v>466</v>
      </c>
      <c r="F27" s="228">
        <v>313</v>
      </c>
      <c r="G27" s="228">
        <v>153</v>
      </c>
      <c r="H27" s="228" t="s">
        <v>26</v>
      </c>
      <c r="I27" s="228" t="s">
        <v>26</v>
      </c>
      <c r="J27" s="228" t="s">
        <v>26</v>
      </c>
      <c r="K27" s="228">
        <v>279380</v>
      </c>
      <c r="L27" s="228">
        <v>1832664</v>
      </c>
      <c r="M27" s="244">
        <f>SUM(N27:P27)</f>
        <v>14441570</v>
      </c>
      <c r="N27" s="228">
        <v>14441570</v>
      </c>
      <c r="O27" s="228" t="s">
        <v>26</v>
      </c>
      <c r="P27" s="230" t="s">
        <v>26</v>
      </c>
    </row>
    <row r="28" spans="1:16" s="116" customFormat="1" ht="15" customHeight="1">
      <c r="A28" s="120"/>
      <c r="B28" s="19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30"/>
    </row>
    <row r="29" spans="1:16" s="114" customFormat="1" ht="15" customHeight="1">
      <c r="A29" s="18"/>
      <c r="B29" s="199" t="s">
        <v>65</v>
      </c>
      <c r="C29" s="33">
        <f aca="true" t="shared" si="3" ref="C29:P29">SUM(C31:C34)</f>
        <v>769</v>
      </c>
      <c r="D29" s="33">
        <f t="shared" si="3"/>
        <v>10606</v>
      </c>
      <c r="E29" s="33">
        <f t="shared" si="3"/>
        <v>10188</v>
      </c>
      <c r="F29" s="33">
        <f t="shared" si="3"/>
        <v>5051</v>
      </c>
      <c r="G29" s="33">
        <f t="shared" si="3"/>
        <v>5137</v>
      </c>
      <c r="H29" s="33">
        <f t="shared" si="3"/>
        <v>418</v>
      </c>
      <c r="I29" s="33">
        <f t="shared" si="3"/>
        <v>254</v>
      </c>
      <c r="J29" s="33">
        <f t="shared" si="3"/>
        <v>164</v>
      </c>
      <c r="K29" s="33">
        <f t="shared" si="3"/>
        <v>3610679</v>
      </c>
      <c r="L29" s="33">
        <f t="shared" si="3"/>
        <v>8149351</v>
      </c>
      <c r="M29" s="33">
        <f t="shared" si="3"/>
        <v>16101220</v>
      </c>
      <c r="N29" s="33">
        <f t="shared" si="3"/>
        <v>7558126</v>
      </c>
      <c r="O29" s="33">
        <f t="shared" si="3"/>
        <v>8541613</v>
      </c>
      <c r="P29" s="33">
        <f t="shared" si="3"/>
        <v>1481</v>
      </c>
    </row>
    <row r="30" spans="1:16" s="31" customFormat="1" ht="15" customHeight="1">
      <c r="A30" s="32"/>
      <c r="B30" s="20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28"/>
      <c r="N30" s="228"/>
      <c r="O30" s="228"/>
      <c r="P30" s="245"/>
    </row>
    <row r="31" spans="1:16" s="116" customFormat="1" ht="15" customHeight="1">
      <c r="A31" s="22" t="s">
        <v>296</v>
      </c>
      <c r="B31" s="113" t="s">
        <v>295</v>
      </c>
      <c r="C31" s="230">
        <v>550</v>
      </c>
      <c r="D31" s="244">
        <f>SUM(E31,H31)</f>
        <v>3020</v>
      </c>
      <c r="E31" s="244">
        <f>SUM(F31:G31)</f>
        <v>2617</v>
      </c>
      <c r="F31" s="230">
        <v>875</v>
      </c>
      <c r="G31" s="230">
        <v>1742</v>
      </c>
      <c r="H31" s="244">
        <f>SUM(I31:J31)</f>
        <v>403</v>
      </c>
      <c r="I31" s="230">
        <v>245</v>
      </c>
      <c r="J31" s="230">
        <v>158</v>
      </c>
      <c r="K31" s="230">
        <v>622865</v>
      </c>
      <c r="L31" s="230">
        <v>1100529</v>
      </c>
      <c r="M31" s="244">
        <f>SUM(N31:P31)</f>
        <v>2520915</v>
      </c>
      <c r="N31" s="230">
        <v>1305866</v>
      </c>
      <c r="O31" s="230">
        <v>1214667</v>
      </c>
      <c r="P31" s="228">
        <v>382</v>
      </c>
    </row>
    <row r="32" spans="1:16" s="116" customFormat="1" ht="15" customHeight="1">
      <c r="A32" s="120"/>
      <c r="B32" s="141" t="s">
        <v>291</v>
      </c>
      <c r="C32" s="230">
        <v>119</v>
      </c>
      <c r="D32" s="244">
        <f>SUM(E32,H32)</f>
        <v>1630</v>
      </c>
      <c r="E32" s="244">
        <f>SUM(F32:G32)</f>
        <v>1619</v>
      </c>
      <c r="F32" s="230">
        <v>695</v>
      </c>
      <c r="G32" s="230">
        <v>924</v>
      </c>
      <c r="H32" s="244">
        <f>SUM(I32:J32)</f>
        <v>11</v>
      </c>
      <c r="I32" s="228">
        <v>7</v>
      </c>
      <c r="J32" s="228">
        <v>4</v>
      </c>
      <c r="K32" s="230">
        <v>488484</v>
      </c>
      <c r="L32" s="230">
        <v>1125247</v>
      </c>
      <c r="M32" s="244">
        <f>SUM(N32:P32)</f>
        <v>2202048</v>
      </c>
      <c r="N32" s="230">
        <v>1178069</v>
      </c>
      <c r="O32" s="230">
        <v>1023279</v>
      </c>
      <c r="P32" s="228">
        <v>700</v>
      </c>
    </row>
    <row r="33" spans="1:16" s="116" customFormat="1" ht="15" customHeight="1">
      <c r="A33" s="120"/>
      <c r="B33" s="141" t="s">
        <v>292</v>
      </c>
      <c r="C33" s="230">
        <v>37</v>
      </c>
      <c r="D33" s="244">
        <f>SUM(E33,H33)</f>
        <v>927</v>
      </c>
      <c r="E33" s="244">
        <f>SUM(F33:G33)</f>
        <v>923</v>
      </c>
      <c r="F33" s="230">
        <v>463</v>
      </c>
      <c r="G33" s="230">
        <v>460</v>
      </c>
      <c r="H33" s="244">
        <f>SUM(I33:J33)</f>
        <v>4</v>
      </c>
      <c r="I33" s="228">
        <v>2</v>
      </c>
      <c r="J33" s="228">
        <v>2</v>
      </c>
      <c r="K33" s="230">
        <v>285143</v>
      </c>
      <c r="L33" s="230">
        <v>594581</v>
      </c>
      <c r="M33" s="244">
        <f>SUM(N33:P33)</f>
        <v>1317649</v>
      </c>
      <c r="N33" s="230">
        <v>732759</v>
      </c>
      <c r="O33" s="228">
        <v>584890</v>
      </c>
      <c r="P33" s="228" t="s">
        <v>26</v>
      </c>
    </row>
    <row r="34" spans="1:16" s="116" customFormat="1" ht="15" customHeight="1">
      <c r="A34" s="120"/>
      <c r="B34" s="141" t="s">
        <v>293</v>
      </c>
      <c r="C34" s="230">
        <v>63</v>
      </c>
      <c r="D34" s="244">
        <f>SUM(E34,H34)</f>
        <v>5029</v>
      </c>
      <c r="E34" s="244">
        <f>SUM(F34:G34)</f>
        <v>5029</v>
      </c>
      <c r="F34" s="230">
        <v>3018</v>
      </c>
      <c r="G34" s="230">
        <v>2011</v>
      </c>
      <c r="H34" s="228" t="s">
        <v>26</v>
      </c>
      <c r="I34" s="228" t="s">
        <v>26</v>
      </c>
      <c r="J34" s="228" t="s">
        <v>26</v>
      </c>
      <c r="K34" s="230">
        <v>2214187</v>
      </c>
      <c r="L34" s="230">
        <v>5328994</v>
      </c>
      <c r="M34" s="244">
        <f>SUM(N34:P34)</f>
        <v>10060608</v>
      </c>
      <c r="N34" s="230">
        <v>4341432</v>
      </c>
      <c r="O34" s="228">
        <v>5718777</v>
      </c>
      <c r="P34" s="228">
        <v>399</v>
      </c>
    </row>
    <row r="35" spans="1:16" s="116" customFormat="1" ht="15" customHeight="1">
      <c r="A35" s="120"/>
      <c r="B35" s="198"/>
      <c r="C35" s="230"/>
      <c r="D35" s="230"/>
      <c r="E35" s="230"/>
      <c r="F35" s="230"/>
      <c r="G35" s="230"/>
      <c r="H35" s="228"/>
      <c r="I35" s="228"/>
      <c r="J35" s="228"/>
      <c r="K35" s="230"/>
      <c r="L35" s="230"/>
      <c r="M35" s="228"/>
      <c r="N35" s="230"/>
      <c r="O35" s="228"/>
      <c r="P35" s="228"/>
    </row>
    <row r="36" spans="1:16" s="114" customFormat="1" ht="15" customHeight="1">
      <c r="A36" s="18"/>
      <c r="B36" s="199" t="s">
        <v>65</v>
      </c>
      <c r="C36" s="33">
        <f aca="true" t="shared" si="4" ref="C36:P36">SUM(C38:C41)</f>
        <v>151</v>
      </c>
      <c r="D36" s="33">
        <f t="shared" si="4"/>
        <v>3151</v>
      </c>
      <c r="E36" s="33">
        <f t="shared" si="4"/>
        <v>3115</v>
      </c>
      <c r="F36" s="33">
        <f t="shared" si="4"/>
        <v>615</v>
      </c>
      <c r="G36" s="33">
        <f t="shared" si="4"/>
        <v>2500</v>
      </c>
      <c r="H36" s="33">
        <f t="shared" si="4"/>
        <v>36</v>
      </c>
      <c r="I36" s="33">
        <f t="shared" si="4"/>
        <v>23</v>
      </c>
      <c r="J36" s="33">
        <f t="shared" si="4"/>
        <v>13</v>
      </c>
      <c r="K36" s="33">
        <f t="shared" si="4"/>
        <v>768797</v>
      </c>
      <c r="L36" s="33">
        <f t="shared" si="4"/>
        <v>1281999</v>
      </c>
      <c r="M36" s="33">
        <f t="shared" si="4"/>
        <v>2713817</v>
      </c>
      <c r="N36" s="33">
        <f t="shared" si="4"/>
        <v>1933374</v>
      </c>
      <c r="O36" s="33">
        <f t="shared" si="4"/>
        <v>779939</v>
      </c>
      <c r="P36" s="33">
        <f t="shared" si="4"/>
        <v>504</v>
      </c>
    </row>
    <row r="37" spans="1:16" s="31" customFormat="1" ht="15" customHeight="1">
      <c r="A37" s="32"/>
      <c r="B37" s="200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0"/>
    </row>
    <row r="38" spans="1:16" s="116" customFormat="1" ht="15" customHeight="1">
      <c r="A38" s="22" t="s">
        <v>297</v>
      </c>
      <c r="B38" s="113" t="s">
        <v>295</v>
      </c>
      <c r="C38" s="228">
        <v>54</v>
      </c>
      <c r="D38" s="244">
        <f>SUM(E38,H38)</f>
        <v>343</v>
      </c>
      <c r="E38" s="244">
        <f>SUM(F38:G38)</f>
        <v>317</v>
      </c>
      <c r="F38" s="228">
        <v>86</v>
      </c>
      <c r="G38" s="228">
        <v>231</v>
      </c>
      <c r="H38" s="244">
        <f>SUM(I38:J38)</f>
        <v>26</v>
      </c>
      <c r="I38" s="228">
        <v>15</v>
      </c>
      <c r="J38" s="228">
        <v>11</v>
      </c>
      <c r="K38" s="228">
        <v>63532</v>
      </c>
      <c r="L38" s="228">
        <v>70961</v>
      </c>
      <c r="M38" s="244">
        <f>SUM(N38:P38)</f>
        <v>201845</v>
      </c>
      <c r="N38" s="228">
        <v>120369</v>
      </c>
      <c r="O38" s="228">
        <v>81128</v>
      </c>
      <c r="P38" s="230">
        <v>348</v>
      </c>
    </row>
    <row r="39" spans="1:16" s="116" customFormat="1" ht="15" customHeight="1">
      <c r="A39" s="120"/>
      <c r="B39" s="141" t="s">
        <v>291</v>
      </c>
      <c r="C39" s="230">
        <v>42</v>
      </c>
      <c r="D39" s="244">
        <f>SUM(E39,H39)</f>
        <v>590</v>
      </c>
      <c r="E39" s="244">
        <f>SUM(F39:G39)</f>
        <v>583</v>
      </c>
      <c r="F39" s="230">
        <v>95</v>
      </c>
      <c r="G39" s="230">
        <v>488</v>
      </c>
      <c r="H39" s="244">
        <f>SUM(I39:J39)</f>
        <v>7</v>
      </c>
      <c r="I39" s="230">
        <v>5</v>
      </c>
      <c r="J39" s="230">
        <v>2</v>
      </c>
      <c r="K39" s="230">
        <v>109369</v>
      </c>
      <c r="L39" s="230">
        <v>107883</v>
      </c>
      <c r="M39" s="244">
        <f>SUM(N39:P39)</f>
        <v>385356</v>
      </c>
      <c r="N39" s="228">
        <v>203791</v>
      </c>
      <c r="O39" s="228">
        <v>181409</v>
      </c>
      <c r="P39" s="230">
        <v>156</v>
      </c>
    </row>
    <row r="40" spans="1:16" s="116" customFormat="1" ht="15" customHeight="1">
      <c r="A40" s="120"/>
      <c r="B40" s="141" t="s">
        <v>292</v>
      </c>
      <c r="C40" s="230">
        <v>28</v>
      </c>
      <c r="D40" s="244">
        <f>SUM(E40,H40)</f>
        <v>678</v>
      </c>
      <c r="E40" s="244">
        <f>SUM(F40:G40)</f>
        <v>676</v>
      </c>
      <c r="F40" s="230">
        <v>90</v>
      </c>
      <c r="G40" s="230">
        <v>586</v>
      </c>
      <c r="H40" s="244">
        <f>SUM(I40:J40)</f>
        <v>2</v>
      </c>
      <c r="I40" s="230">
        <v>2</v>
      </c>
      <c r="J40" s="230" t="s">
        <v>26</v>
      </c>
      <c r="K40" s="230">
        <v>148709</v>
      </c>
      <c r="L40" s="230">
        <v>182922</v>
      </c>
      <c r="M40" s="244">
        <f>SUM(N40:P40)</f>
        <v>413219</v>
      </c>
      <c r="N40" s="230">
        <v>197024</v>
      </c>
      <c r="O40" s="230">
        <v>216195</v>
      </c>
      <c r="P40" s="231" t="s">
        <v>26</v>
      </c>
    </row>
    <row r="41" spans="1:16" s="116" customFormat="1" ht="15.75" customHeight="1">
      <c r="A41" s="120"/>
      <c r="B41" s="141" t="s">
        <v>293</v>
      </c>
      <c r="C41" s="230">
        <v>27</v>
      </c>
      <c r="D41" s="244">
        <f>SUM(E41,H41)</f>
        <v>1540</v>
      </c>
      <c r="E41" s="244">
        <f>SUM(F41:G41)</f>
        <v>1539</v>
      </c>
      <c r="F41" s="230">
        <v>344</v>
      </c>
      <c r="G41" s="230">
        <v>1195</v>
      </c>
      <c r="H41" s="244">
        <f>SUM(I41:J41)</f>
        <v>1</v>
      </c>
      <c r="I41" s="230">
        <v>1</v>
      </c>
      <c r="J41" s="230" t="s">
        <v>26</v>
      </c>
      <c r="K41" s="230">
        <v>447187</v>
      </c>
      <c r="L41" s="230">
        <v>920233</v>
      </c>
      <c r="M41" s="244">
        <f>SUM(N41:P41)</f>
        <v>1713397</v>
      </c>
      <c r="N41" s="230">
        <v>1412190</v>
      </c>
      <c r="O41" s="230">
        <v>301207</v>
      </c>
      <c r="P41" s="228" t="s">
        <v>26</v>
      </c>
    </row>
    <row r="42" spans="1:16" s="116" customFormat="1" ht="15.75" customHeight="1">
      <c r="A42" s="120"/>
      <c r="B42" s="198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28"/>
      <c r="N42" s="230"/>
      <c r="O42" s="230"/>
      <c r="P42" s="228"/>
    </row>
    <row r="43" spans="1:16" s="114" customFormat="1" ht="15" customHeight="1">
      <c r="A43" s="18"/>
      <c r="B43" s="199" t="s">
        <v>65</v>
      </c>
      <c r="C43" s="33">
        <f aca="true" t="shared" si="5" ref="C43:P43">SUM(C45:C48)</f>
        <v>110</v>
      </c>
      <c r="D43" s="33">
        <f t="shared" si="5"/>
        <v>1284</v>
      </c>
      <c r="E43" s="33">
        <f t="shared" si="5"/>
        <v>1227</v>
      </c>
      <c r="F43" s="33">
        <f t="shared" si="5"/>
        <v>872</v>
      </c>
      <c r="G43" s="33">
        <f t="shared" si="5"/>
        <v>355</v>
      </c>
      <c r="H43" s="33">
        <f t="shared" si="5"/>
        <v>57</v>
      </c>
      <c r="I43" s="33">
        <f t="shared" si="5"/>
        <v>36</v>
      </c>
      <c r="J43" s="33">
        <f t="shared" si="5"/>
        <v>21</v>
      </c>
      <c r="K43" s="33">
        <f t="shared" si="5"/>
        <v>413580</v>
      </c>
      <c r="L43" s="33">
        <f t="shared" si="5"/>
        <v>1176498</v>
      </c>
      <c r="M43" s="33">
        <f t="shared" si="5"/>
        <v>2072735</v>
      </c>
      <c r="N43" s="33">
        <f t="shared" si="5"/>
        <v>2039507</v>
      </c>
      <c r="O43" s="33">
        <f t="shared" si="5"/>
        <v>33121</v>
      </c>
      <c r="P43" s="33">
        <f t="shared" si="5"/>
        <v>107</v>
      </c>
    </row>
    <row r="44" spans="1:16" s="31" customFormat="1" ht="15" customHeight="1">
      <c r="A44" s="32"/>
      <c r="B44" s="20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28"/>
      <c r="N44" s="230"/>
      <c r="O44" s="230"/>
      <c r="P44" s="228"/>
    </row>
    <row r="45" spans="1:16" s="116" customFormat="1" ht="15" customHeight="1">
      <c r="A45" s="22" t="s">
        <v>298</v>
      </c>
      <c r="B45" s="113" t="s">
        <v>295</v>
      </c>
      <c r="C45" s="230">
        <v>85</v>
      </c>
      <c r="D45" s="244">
        <f>SUM(E45,H45)</f>
        <v>523</v>
      </c>
      <c r="E45" s="244">
        <f>SUM(F45:G45)</f>
        <v>472</v>
      </c>
      <c r="F45" s="230">
        <v>317</v>
      </c>
      <c r="G45" s="230">
        <v>155</v>
      </c>
      <c r="H45" s="244">
        <f>SUM(I45:J45)</f>
        <v>51</v>
      </c>
      <c r="I45" s="228">
        <v>32</v>
      </c>
      <c r="J45" s="228">
        <v>19</v>
      </c>
      <c r="K45" s="230">
        <v>139053</v>
      </c>
      <c r="L45" s="230">
        <v>305526</v>
      </c>
      <c r="M45" s="244">
        <f>SUM(N45:P45)</f>
        <v>554605</v>
      </c>
      <c r="N45" s="230">
        <v>537233</v>
      </c>
      <c r="O45" s="230">
        <v>17277</v>
      </c>
      <c r="P45" s="228">
        <v>95</v>
      </c>
    </row>
    <row r="46" spans="1:16" s="116" customFormat="1" ht="15" customHeight="1">
      <c r="A46" s="120"/>
      <c r="B46" s="141" t="s">
        <v>291</v>
      </c>
      <c r="C46" s="231">
        <v>11</v>
      </c>
      <c r="D46" s="244">
        <f>SUM(E46,H46)</f>
        <v>153</v>
      </c>
      <c r="E46" s="244">
        <f>SUM(F46:G46)</f>
        <v>147</v>
      </c>
      <c r="F46" s="231">
        <v>102</v>
      </c>
      <c r="G46" s="231">
        <v>45</v>
      </c>
      <c r="H46" s="244">
        <f>SUM(I46:J46)</f>
        <v>6</v>
      </c>
      <c r="I46" s="231">
        <v>4</v>
      </c>
      <c r="J46" s="231">
        <v>2</v>
      </c>
      <c r="K46" s="230">
        <v>52881</v>
      </c>
      <c r="L46" s="230">
        <v>129707</v>
      </c>
      <c r="M46" s="244">
        <f>SUM(N46:P46)</f>
        <v>210856</v>
      </c>
      <c r="N46" s="230">
        <v>210475</v>
      </c>
      <c r="O46" s="231">
        <v>381</v>
      </c>
      <c r="P46" s="230" t="s">
        <v>26</v>
      </c>
    </row>
    <row r="47" spans="1:16" s="116" customFormat="1" ht="15" customHeight="1">
      <c r="A47" s="120"/>
      <c r="B47" s="141" t="s">
        <v>292</v>
      </c>
      <c r="C47" s="228">
        <v>7</v>
      </c>
      <c r="D47" s="244">
        <f>SUM(E47,H47)</f>
        <v>167</v>
      </c>
      <c r="E47" s="244">
        <f>SUM(F47:G47)</f>
        <v>167</v>
      </c>
      <c r="F47" s="228">
        <v>92</v>
      </c>
      <c r="G47" s="228">
        <v>75</v>
      </c>
      <c r="H47" s="228" t="s">
        <v>26</v>
      </c>
      <c r="I47" s="228" t="s">
        <v>26</v>
      </c>
      <c r="J47" s="228" t="s">
        <v>26</v>
      </c>
      <c r="K47" s="228">
        <v>50641</v>
      </c>
      <c r="L47" s="228">
        <v>150047</v>
      </c>
      <c r="M47" s="244">
        <f>SUM(N47:P47)</f>
        <v>265476</v>
      </c>
      <c r="N47" s="228">
        <v>258576</v>
      </c>
      <c r="O47" s="228">
        <v>6900</v>
      </c>
      <c r="P47" s="230" t="s">
        <v>26</v>
      </c>
    </row>
    <row r="48" spans="1:16" s="116" customFormat="1" ht="15" customHeight="1">
      <c r="A48" s="120"/>
      <c r="B48" s="141" t="s">
        <v>293</v>
      </c>
      <c r="C48" s="230">
        <v>7</v>
      </c>
      <c r="D48" s="244">
        <f>SUM(E48,H48)</f>
        <v>441</v>
      </c>
      <c r="E48" s="244">
        <f>SUM(F48:G48)</f>
        <v>441</v>
      </c>
      <c r="F48" s="230">
        <v>361</v>
      </c>
      <c r="G48" s="230">
        <v>80</v>
      </c>
      <c r="H48" s="230" t="s">
        <v>26</v>
      </c>
      <c r="I48" s="230" t="s">
        <v>26</v>
      </c>
      <c r="J48" s="230" t="s">
        <v>26</v>
      </c>
      <c r="K48" s="230">
        <v>171005</v>
      </c>
      <c r="L48" s="230">
        <v>591218</v>
      </c>
      <c r="M48" s="244">
        <f>SUM(N48:P48)</f>
        <v>1041798</v>
      </c>
      <c r="N48" s="228">
        <v>1033223</v>
      </c>
      <c r="O48" s="228">
        <v>8563</v>
      </c>
      <c r="P48" s="230">
        <v>12</v>
      </c>
    </row>
    <row r="49" spans="1:16" s="116" customFormat="1" ht="15" customHeight="1">
      <c r="A49" s="120"/>
      <c r="B49" s="198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28"/>
      <c r="N49" s="228"/>
      <c r="O49" s="228"/>
      <c r="P49" s="230"/>
    </row>
    <row r="50" spans="1:16" s="114" customFormat="1" ht="15" customHeight="1">
      <c r="A50" s="18"/>
      <c r="B50" s="199" t="s">
        <v>65</v>
      </c>
      <c r="C50" s="33">
        <f aca="true" t="shared" si="6" ref="C50:J50">SUM(C52:C55)</f>
        <v>127</v>
      </c>
      <c r="D50" s="33">
        <f t="shared" si="6"/>
        <v>2232</v>
      </c>
      <c r="E50" s="33">
        <f t="shared" si="6"/>
        <v>2154</v>
      </c>
      <c r="F50" s="33">
        <f t="shared" si="6"/>
        <v>1624</v>
      </c>
      <c r="G50" s="33">
        <f t="shared" si="6"/>
        <v>530</v>
      </c>
      <c r="H50" s="33">
        <f t="shared" si="6"/>
        <v>78</v>
      </c>
      <c r="I50" s="33">
        <f t="shared" si="6"/>
        <v>55</v>
      </c>
      <c r="J50" s="33">
        <f t="shared" si="6"/>
        <v>23</v>
      </c>
      <c r="K50" s="33">
        <v>917237</v>
      </c>
      <c r="L50" s="33">
        <v>2389303</v>
      </c>
      <c r="M50" s="246">
        <f>SUM(N50:P50)</f>
        <v>6562414</v>
      </c>
      <c r="N50" s="33">
        <v>6480052</v>
      </c>
      <c r="O50" s="33">
        <v>81387</v>
      </c>
      <c r="P50" s="33">
        <v>975</v>
      </c>
    </row>
    <row r="51" spans="1:16" s="31" customFormat="1" ht="15" customHeight="1">
      <c r="A51" s="32"/>
      <c r="B51" s="20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28"/>
      <c r="N51" s="230"/>
      <c r="O51" s="230"/>
      <c r="P51" s="230"/>
    </row>
    <row r="52" spans="1:16" s="116" customFormat="1" ht="15" customHeight="1">
      <c r="A52" s="22" t="s">
        <v>299</v>
      </c>
      <c r="B52" s="113" t="s">
        <v>295</v>
      </c>
      <c r="C52" s="230">
        <v>106</v>
      </c>
      <c r="D52" s="244">
        <f>SUM(E52,H52)</f>
        <v>602</v>
      </c>
      <c r="E52" s="244">
        <f>SUM(F52:G52)</f>
        <v>525</v>
      </c>
      <c r="F52" s="230">
        <v>375</v>
      </c>
      <c r="G52" s="230">
        <v>150</v>
      </c>
      <c r="H52" s="244">
        <f>SUM(I52:J52)</f>
        <v>77</v>
      </c>
      <c r="I52" s="230">
        <v>54</v>
      </c>
      <c r="J52" s="230">
        <v>23</v>
      </c>
      <c r="K52" s="230">
        <v>166668</v>
      </c>
      <c r="L52" s="230">
        <v>220790</v>
      </c>
      <c r="M52" s="244">
        <f>SUM(N52:P52)</f>
        <v>543937</v>
      </c>
      <c r="N52" s="230">
        <v>492468</v>
      </c>
      <c r="O52" s="230">
        <v>50494</v>
      </c>
      <c r="P52" s="231">
        <v>975</v>
      </c>
    </row>
    <row r="53" spans="1:16" s="116" customFormat="1" ht="15" customHeight="1">
      <c r="A53" s="120"/>
      <c r="B53" s="141" t="s">
        <v>291</v>
      </c>
      <c r="C53" s="230">
        <v>13</v>
      </c>
      <c r="D53" s="244">
        <f>SUM(E53,H53)</f>
        <v>155</v>
      </c>
      <c r="E53" s="244">
        <f>SUM(F53:G53)</f>
        <v>154</v>
      </c>
      <c r="F53" s="230">
        <v>100</v>
      </c>
      <c r="G53" s="230">
        <v>54</v>
      </c>
      <c r="H53" s="244">
        <f>SUM(I53:J53)</f>
        <v>1</v>
      </c>
      <c r="I53" s="230">
        <v>1</v>
      </c>
      <c r="J53" s="228" t="s">
        <v>26</v>
      </c>
      <c r="K53" s="230" t="s">
        <v>71</v>
      </c>
      <c r="L53" s="230" t="s">
        <v>71</v>
      </c>
      <c r="M53" s="228" t="s">
        <v>71</v>
      </c>
      <c r="N53" s="230" t="s">
        <v>71</v>
      </c>
      <c r="O53" s="230" t="s">
        <v>71</v>
      </c>
      <c r="P53" s="228" t="s">
        <v>26</v>
      </c>
    </row>
    <row r="54" spans="1:16" s="116" customFormat="1" ht="15" customHeight="1">
      <c r="A54" s="120"/>
      <c r="B54" s="141" t="s">
        <v>292</v>
      </c>
      <c r="C54" s="230">
        <v>2</v>
      </c>
      <c r="D54" s="244">
        <f>SUM(E54,H54)</f>
        <v>43</v>
      </c>
      <c r="E54" s="244">
        <f>SUM(F54:G54)</f>
        <v>43</v>
      </c>
      <c r="F54" s="230">
        <v>28</v>
      </c>
      <c r="G54" s="230">
        <v>15</v>
      </c>
      <c r="H54" s="230" t="s">
        <v>26</v>
      </c>
      <c r="I54" s="230" t="s">
        <v>26</v>
      </c>
      <c r="J54" s="228" t="s">
        <v>26</v>
      </c>
      <c r="K54" s="230" t="s">
        <v>71</v>
      </c>
      <c r="L54" s="230" t="s">
        <v>71</v>
      </c>
      <c r="M54" s="228" t="s">
        <v>71</v>
      </c>
      <c r="N54" s="230" t="s">
        <v>71</v>
      </c>
      <c r="O54" s="230" t="s">
        <v>71</v>
      </c>
      <c r="P54" s="228" t="s">
        <v>26</v>
      </c>
    </row>
    <row r="55" spans="1:16" s="116" customFormat="1" ht="15" customHeight="1">
      <c r="A55" s="120"/>
      <c r="B55" s="141" t="s">
        <v>293</v>
      </c>
      <c r="C55" s="231">
        <v>6</v>
      </c>
      <c r="D55" s="244">
        <f>SUM(E55,H55)</f>
        <v>1432</v>
      </c>
      <c r="E55" s="244">
        <f>SUM(F55:G55)</f>
        <v>1432</v>
      </c>
      <c r="F55" s="244">
        <v>1121</v>
      </c>
      <c r="G55" s="244">
        <v>311</v>
      </c>
      <c r="H55" s="244" t="s">
        <v>26</v>
      </c>
      <c r="I55" s="244" t="s">
        <v>26</v>
      </c>
      <c r="J55" s="244" t="s">
        <v>26</v>
      </c>
      <c r="K55" s="244">
        <v>681433</v>
      </c>
      <c r="L55" s="244">
        <v>2078372</v>
      </c>
      <c r="M55" s="244">
        <f>SUM(N55:P55)</f>
        <v>5737583</v>
      </c>
      <c r="N55" s="244">
        <v>5737583</v>
      </c>
      <c r="O55" s="231" t="s">
        <v>26</v>
      </c>
      <c r="P55" s="228" t="s">
        <v>26</v>
      </c>
    </row>
    <row r="56" spans="1:16" s="116" customFormat="1" ht="15" customHeight="1">
      <c r="A56" s="120"/>
      <c r="B56" s="198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28"/>
    </row>
    <row r="57" spans="1:16" s="114" customFormat="1" ht="15" customHeight="1">
      <c r="A57" s="18"/>
      <c r="B57" s="199" t="s">
        <v>65</v>
      </c>
      <c r="C57" s="33">
        <f aca="true" t="shared" si="7" ref="C57:P57">SUM(C59:C62)</f>
        <v>80</v>
      </c>
      <c r="D57" s="33">
        <f t="shared" si="7"/>
        <v>1276</v>
      </c>
      <c r="E57" s="33">
        <f t="shared" si="7"/>
        <v>1239</v>
      </c>
      <c r="F57" s="33">
        <f t="shared" si="7"/>
        <v>794</v>
      </c>
      <c r="G57" s="33">
        <f t="shared" si="7"/>
        <v>445</v>
      </c>
      <c r="H57" s="33">
        <f t="shared" si="7"/>
        <v>37</v>
      </c>
      <c r="I57" s="33">
        <f t="shared" si="7"/>
        <v>19</v>
      </c>
      <c r="J57" s="33">
        <f t="shared" si="7"/>
        <v>18</v>
      </c>
      <c r="K57" s="33">
        <f t="shared" si="7"/>
        <v>437531</v>
      </c>
      <c r="L57" s="33">
        <f t="shared" si="7"/>
        <v>1195760</v>
      </c>
      <c r="M57" s="33">
        <f t="shared" si="7"/>
        <v>2194162</v>
      </c>
      <c r="N57" s="33">
        <f t="shared" si="7"/>
        <v>2087759</v>
      </c>
      <c r="O57" s="33">
        <f t="shared" si="7"/>
        <v>106399</v>
      </c>
      <c r="P57" s="33">
        <f t="shared" si="7"/>
        <v>4</v>
      </c>
    </row>
    <row r="58" spans="1:16" s="31" customFormat="1" ht="15" customHeight="1">
      <c r="A58" s="32"/>
      <c r="B58" s="200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30"/>
    </row>
    <row r="59" spans="1:16" s="116" customFormat="1" ht="15" customHeight="1">
      <c r="A59" s="22" t="s">
        <v>72</v>
      </c>
      <c r="B59" s="113" t="s">
        <v>300</v>
      </c>
      <c r="C59" s="230">
        <v>44</v>
      </c>
      <c r="D59" s="244">
        <f>SUM(E59,H59)</f>
        <v>259</v>
      </c>
      <c r="E59" s="244">
        <f>SUM(F59:G59)</f>
        <v>224</v>
      </c>
      <c r="F59" s="230">
        <v>101</v>
      </c>
      <c r="G59" s="230">
        <v>123</v>
      </c>
      <c r="H59" s="244">
        <f>SUM(I59:J59)</f>
        <v>35</v>
      </c>
      <c r="I59" s="230">
        <v>18</v>
      </c>
      <c r="J59" s="230">
        <v>17</v>
      </c>
      <c r="K59" s="230">
        <v>54617</v>
      </c>
      <c r="L59" s="230">
        <v>75505</v>
      </c>
      <c r="M59" s="244">
        <f>SUM(N59:P59)</f>
        <v>183027</v>
      </c>
      <c r="N59" s="228">
        <v>150233</v>
      </c>
      <c r="O59" s="228">
        <v>32790</v>
      </c>
      <c r="P59" s="230">
        <v>4</v>
      </c>
    </row>
    <row r="60" spans="1:16" s="116" customFormat="1" ht="15" customHeight="1">
      <c r="A60" s="120"/>
      <c r="B60" s="141" t="s">
        <v>301</v>
      </c>
      <c r="C60" s="230">
        <v>17</v>
      </c>
      <c r="D60" s="244">
        <f>SUM(E60,H60)</f>
        <v>236</v>
      </c>
      <c r="E60" s="244">
        <f>SUM(F60:G60)</f>
        <v>234</v>
      </c>
      <c r="F60" s="230">
        <v>122</v>
      </c>
      <c r="G60" s="230">
        <v>112</v>
      </c>
      <c r="H60" s="244">
        <f>SUM(I60:J60)</f>
        <v>2</v>
      </c>
      <c r="I60" s="230">
        <v>1</v>
      </c>
      <c r="J60" s="230">
        <v>1</v>
      </c>
      <c r="K60" s="230">
        <v>78633</v>
      </c>
      <c r="L60" s="230">
        <v>173457</v>
      </c>
      <c r="M60" s="244">
        <f>SUM(N60:P60)</f>
        <v>360661</v>
      </c>
      <c r="N60" s="230">
        <v>335859</v>
      </c>
      <c r="O60" s="230">
        <v>24802</v>
      </c>
      <c r="P60" s="230" t="s">
        <v>26</v>
      </c>
    </row>
    <row r="61" spans="1:16" s="116" customFormat="1" ht="15" customHeight="1">
      <c r="A61" s="123"/>
      <c r="B61" s="141" t="s">
        <v>302</v>
      </c>
      <c r="C61" s="230">
        <v>10</v>
      </c>
      <c r="D61" s="244">
        <f>SUM(E61,H61)</f>
        <v>244</v>
      </c>
      <c r="E61" s="244">
        <f>SUM(F61:G61)</f>
        <v>244</v>
      </c>
      <c r="F61" s="230">
        <v>147</v>
      </c>
      <c r="G61" s="230">
        <v>97</v>
      </c>
      <c r="H61" s="230" t="s">
        <v>26</v>
      </c>
      <c r="I61" s="230" t="s">
        <v>26</v>
      </c>
      <c r="J61" s="230" t="s">
        <v>26</v>
      </c>
      <c r="K61" s="230">
        <v>81244</v>
      </c>
      <c r="L61" s="230">
        <v>221802</v>
      </c>
      <c r="M61" s="244">
        <f>SUM(N61:P61)</f>
        <v>401569</v>
      </c>
      <c r="N61" s="230">
        <v>376494</v>
      </c>
      <c r="O61" s="230">
        <v>25075</v>
      </c>
      <c r="P61" s="228" t="s">
        <v>26</v>
      </c>
    </row>
    <row r="62" spans="1:16" s="116" customFormat="1" ht="15" customHeight="1">
      <c r="A62" s="192"/>
      <c r="B62" s="143" t="s">
        <v>303</v>
      </c>
      <c r="C62" s="230">
        <v>9</v>
      </c>
      <c r="D62" s="244">
        <f>SUM(E62,H62)</f>
        <v>537</v>
      </c>
      <c r="E62" s="244">
        <f>SUM(F62:G62)</f>
        <v>537</v>
      </c>
      <c r="F62" s="230">
        <v>424</v>
      </c>
      <c r="G62" s="230">
        <v>113</v>
      </c>
      <c r="H62" s="228" t="s">
        <v>26</v>
      </c>
      <c r="I62" s="228" t="s">
        <v>26</v>
      </c>
      <c r="J62" s="228" t="s">
        <v>26</v>
      </c>
      <c r="K62" s="230">
        <v>223037</v>
      </c>
      <c r="L62" s="230">
        <v>724996</v>
      </c>
      <c r="M62" s="244">
        <f>SUM(N62:P62)</f>
        <v>1248905</v>
      </c>
      <c r="N62" s="230">
        <v>1225173</v>
      </c>
      <c r="O62" s="230">
        <v>23732</v>
      </c>
      <c r="P62" s="228" t="s">
        <v>26</v>
      </c>
    </row>
    <row r="63" spans="1:16" s="116" customFormat="1" ht="15" customHeight="1">
      <c r="A63" s="117" t="s">
        <v>73</v>
      </c>
      <c r="B63" s="117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</row>
    <row r="64" spans="5:8" s="116" customFormat="1" ht="14.25">
      <c r="E64" s="129"/>
      <c r="F64" s="129"/>
      <c r="G64" s="129"/>
      <c r="H64" s="129"/>
    </row>
    <row r="65" spans="5:8" s="116" customFormat="1" ht="14.25">
      <c r="E65" s="129"/>
      <c r="F65" s="129"/>
      <c r="G65" s="129"/>
      <c r="H65" s="129"/>
    </row>
    <row r="66" s="116" customFormat="1" ht="14.25"/>
  </sheetData>
  <sheetProtection/>
  <mergeCells count="16">
    <mergeCell ref="A3:P3"/>
    <mergeCell ref="K5:K7"/>
    <mergeCell ref="A2:P2"/>
    <mergeCell ref="A5:A7"/>
    <mergeCell ref="B5:B7"/>
    <mergeCell ref="C5:C7"/>
    <mergeCell ref="D5:J5"/>
    <mergeCell ref="O6:O7"/>
    <mergeCell ref="M6:M7"/>
    <mergeCell ref="N6:N7"/>
    <mergeCell ref="M5:P5"/>
    <mergeCell ref="P6:P7"/>
    <mergeCell ref="L5:L7"/>
    <mergeCell ref="D6:D7"/>
    <mergeCell ref="E6:G6"/>
    <mergeCell ref="H6:J6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75" zoomScaleNormal="75" zoomScalePageLayoutView="0" workbookViewId="0" topLeftCell="D1">
      <selection activeCell="P1" sqref="P1"/>
    </sheetView>
  </sheetViews>
  <sheetFormatPr defaultColWidth="10.59765625" defaultRowHeight="15"/>
  <cols>
    <col min="1" max="1" width="23.59765625" style="4" customWidth="1"/>
    <col min="2" max="2" width="15.09765625" style="4" customWidth="1"/>
    <col min="3" max="10" width="11.59765625" style="4" customWidth="1"/>
    <col min="11" max="11" width="12.59765625" style="4" customWidth="1"/>
    <col min="12" max="14" width="13.59765625" style="4" customWidth="1"/>
    <col min="15" max="15" width="12.59765625" style="4" customWidth="1"/>
    <col min="16" max="16384" width="10.59765625" style="4" customWidth="1"/>
  </cols>
  <sheetData>
    <row r="1" spans="1:16" s="54" customFormat="1" ht="19.5" customHeight="1">
      <c r="A1" s="1" t="s">
        <v>74</v>
      </c>
      <c r="P1" s="3" t="s">
        <v>75</v>
      </c>
    </row>
    <row r="2" spans="1:16" s="56" customFormat="1" ht="19.5" customHeight="1">
      <c r="A2" s="364" t="s">
        <v>57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16" ht="19.5" customHeight="1">
      <c r="A3" s="330" t="s">
        <v>308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</row>
    <row r="4" spans="1:16" ht="18" customHeight="1" thickBot="1">
      <c r="A4" s="163" t="s">
        <v>304</v>
      </c>
      <c r="P4" s="189"/>
    </row>
    <row r="5" spans="1:16" ht="15" customHeight="1">
      <c r="A5" s="365" t="s">
        <v>357</v>
      </c>
      <c r="B5" s="357" t="s">
        <v>58</v>
      </c>
      <c r="C5" s="326" t="s">
        <v>59</v>
      </c>
      <c r="D5" s="353" t="s">
        <v>60</v>
      </c>
      <c r="E5" s="369"/>
      <c r="F5" s="369"/>
      <c r="G5" s="369"/>
      <c r="H5" s="369"/>
      <c r="I5" s="369"/>
      <c r="J5" s="370"/>
      <c r="K5" s="357" t="s">
        <v>76</v>
      </c>
      <c r="L5" s="357" t="s">
        <v>77</v>
      </c>
      <c r="M5" s="353" t="s">
        <v>61</v>
      </c>
      <c r="N5" s="354"/>
      <c r="O5" s="354"/>
      <c r="P5" s="354"/>
    </row>
    <row r="6" spans="1:16" ht="15" customHeight="1">
      <c r="A6" s="366"/>
      <c r="B6" s="358"/>
      <c r="C6" s="336"/>
      <c r="D6" s="360" t="s">
        <v>62</v>
      </c>
      <c r="E6" s="361" t="s">
        <v>63</v>
      </c>
      <c r="F6" s="362"/>
      <c r="G6" s="363"/>
      <c r="H6" s="361" t="s">
        <v>64</v>
      </c>
      <c r="I6" s="362"/>
      <c r="J6" s="363"/>
      <c r="K6" s="358"/>
      <c r="L6" s="358"/>
      <c r="M6" s="360" t="s">
        <v>65</v>
      </c>
      <c r="N6" s="371" t="s">
        <v>309</v>
      </c>
      <c r="O6" s="371" t="s">
        <v>66</v>
      </c>
      <c r="P6" s="355" t="s">
        <v>67</v>
      </c>
    </row>
    <row r="7" spans="1:16" ht="15" customHeight="1">
      <c r="A7" s="343"/>
      <c r="B7" s="359"/>
      <c r="C7" s="328"/>
      <c r="D7" s="328"/>
      <c r="E7" s="190" t="s">
        <v>65</v>
      </c>
      <c r="F7" s="190" t="s">
        <v>68</v>
      </c>
      <c r="G7" s="190" t="s">
        <v>69</v>
      </c>
      <c r="H7" s="190" t="s">
        <v>65</v>
      </c>
      <c r="I7" s="190" t="s">
        <v>68</v>
      </c>
      <c r="J7" s="190" t="s">
        <v>69</v>
      </c>
      <c r="K7" s="359"/>
      <c r="L7" s="359"/>
      <c r="M7" s="328"/>
      <c r="N7" s="359"/>
      <c r="O7" s="359"/>
      <c r="P7" s="356"/>
    </row>
    <row r="8" spans="1:16" s="114" customFormat="1" ht="15" customHeight="1">
      <c r="A8" s="196"/>
      <c r="B8" s="29" t="s">
        <v>65</v>
      </c>
      <c r="C8" s="33">
        <f aca="true" t="shared" si="0" ref="C8:P8">SUM(C10:C13)</f>
        <v>192</v>
      </c>
      <c r="D8" s="33">
        <f t="shared" si="0"/>
        <v>4464</v>
      </c>
      <c r="E8" s="33">
        <f t="shared" si="0"/>
        <v>4420</v>
      </c>
      <c r="F8" s="33">
        <f t="shared" si="0"/>
        <v>2811</v>
      </c>
      <c r="G8" s="33">
        <f t="shared" si="0"/>
        <v>1609</v>
      </c>
      <c r="H8" s="33">
        <f t="shared" si="0"/>
        <v>44</v>
      </c>
      <c r="I8" s="33">
        <f t="shared" si="0"/>
        <v>33</v>
      </c>
      <c r="J8" s="33">
        <f t="shared" si="0"/>
        <v>11</v>
      </c>
      <c r="K8" s="33">
        <f t="shared" si="0"/>
        <v>1704994</v>
      </c>
      <c r="L8" s="33">
        <f t="shared" si="0"/>
        <v>3552621</v>
      </c>
      <c r="M8" s="33">
        <f t="shared" si="0"/>
        <v>8012596</v>
      </c>
      <c r="N8" s="33">
        <f t="shared" si="0"/>
        <v>7608293</v>
      </c>
      <c r="O8" s="33">
        <f t="shared" si="0"/>
        <v>403571</v>
      </c>
      <c r="P8" s="33">
        <f t="shared" si="0"/>
        <v>732</v>
      </c>
    </row>
    <row r="9" spans="1:16" s="31" customFormat="1" ht="15" customHeight="1">
      <c r="A9" s="30"/>
      <c r="B9" s="193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</row>
    <row r="10" spans="1:16" s="116" customFormat="1" ht="15" customHeight="1">
      <c r="A10" s="372" t="s">
        <v>310</v>
      </c>
      <c r="B10" s="112" t="s">
        <v>306</v>
      </c>
      <c r="C10" s="229">
        <v>99</v>
      </c>
      <c r="D10" s="244">
        <f>SUM(E10,H10)</f>
        <v>537</v>
      </c>
      <c r="E10" s="244">
        <f>SUM(F10:G10)</f>
        <v>494</v>
      </c>
      <c r="F10" s="229">
        <v>251</v>
      </c>
      <c r="G10" s="229">
        <v>243</v>
      </c>
      <c r="H10" s="244">
        <f>SUM(I10:J10)</f>
        <v>43</v>
      </c>
      <c r="I10" s="230">
        <v>32</v>
      </c>
      <c r="J10" s="230">
        <v>11</v>
      </c>
      <c r="K10" s="230">
        <v>145511</v>
      </c>
      <c r="L10" s="230">
        <v>139314</v>
      </c>
      <c r="M10" s="244">
        <f>SUM(N10:P10)</f>
        <v>409175</v>
      </c>
      <c r="N10" s="226">
        <v>305651</v>
      </c>
      <c r="O10" s="226">
        <v>103497</v>
      </c>
      <c r="P10" s="230">
        <v>27</v>
      </c>
    </row>
    <row r="11" spans="1:16" s="116" customFormat="1" ht="15" customHeight="1">
      <c r="A11" s="315"/>
      <c r="B11" s="191" t="s">
        <v>291</v>
      </c>
      <c r="C11" s="230">
        <v>37</v>
      </c>
      <c r="D11" s="244">
        <f>SUM(E11,H11)</f>
        <v>507</v>
      </c>
      <c r="E11" s="244">
        <f>SUM(F11:G11)</f>
        <v>506</v>
      </c>
      <c r="F11" s="230">
        <v>287</v>
      </c>
      <c r="G11" s="230">
        <v>219</v>
      </c>
      <c r="H11" s="244">
        <f>SUM(I11:J11)</f>
        <v>1</v>
      </c>
      <c r="I11" s="230">
        <v>1</v>
      </c>
      <c r="J11" s="230" t="s">
        <v>26</v>
      </c>
      <c r="K11" s="230">
        <v>168231</v>
      </c>
      <c r="L11" s="230">
        <v>227915</v>
      </c>
      <c r="M11" s="244">
        <f>SUM(N11:P11)</f>
        <v>592025</v>
      </c>
      <c r="N11" s="230">
        <v>520817</v>
      </c>
      <c r="O11" s="230">
        <v>70963</v>
      </c>
      <c r="P11" s="231">
        <v>245</v>
      </c>
    </row>
    <row r="12" spans="1:16" s="116" customFormat="1" ht="15" customHeight="1">
      <c r="A12" s="123"/>
      <c r="B12" s="191" t="s">
        <v>292</v>
      </c>
      <c r="C12" s="230">
        <v>26</v>
      </c>
      <c r="D12" s="244">
        <f>SUM(E12,H12)</f>
        <v>643</v>
      </c>
      <c r="E12" s="244">
        <f>SUM(F12:G12)</f>
        <v>643</v>
      </c>
      <c r="F12" s="230">
        <v>466</v>
      </c>
      <c r="G12" s="230">
        <v>177</v>
      </c>
      <c r="H12" s="230" t="s">
        <v>26</v>
      </c>
      <c r="I12" s="230" t="s">
        <v>26</v>
      </c>
      <c r="J12" s="230" t="s">
        <v>26</v>
      </c>
      <c r="K12" s="230">
        <v>245631</v>
      </c>
      <c r="L12" s="230">
        <v>522460</v>
      </c>
      <c r="M12" s="244">
        <f>SUM(N12:P12)</f>
        <v>1010874</v>
      </c>
      <c r="N12" s="230">
        <v>942555</v>
      </c>
      <c r="O12" s="230">
        <v>68319</v>
      </c>
      <c r="P12" s="231" t="s">
        <v>26</v>
      </c>
    </row>
    <row r="13" spans="1:16" s="116" customFormat="1" ht="15" customHeight="1">
      <c r="A13" s="123"/>
      <c r="B13" s="191" t="s">
        <v>311</v>
      </c>
      <c r="C13" s="230">
        <v>30</v>
      </c>
      <c r="D13" s="244">
        <f>SUM(E13,H13)</f>
        <v>2777</v>
      </c>
      <c r="E13" s="244">
        <f>SUM(F13:G13)</f>
        <v>2777</v>
      </c>
      <c r="F13" s="230">
        <v>1807</v>
      </c>
      <c r="G13" s="230">
        <v>970</v>
      </c>
      <c r="H13" s="230" t="s">
        <v>26</v>
      </c>
      <c r="I13" s="228" t="s">
        <v>26</v>
      </c>
      <c r="J13" s="228" t="s">
        <v>26</v>
      </c>
      <c r="K13" s="230">
        <v>1145621</v>
      </c>
      <c r="L13" s="230">
        <v>2662932</v>
      </c>
      <c r="M13" s="244">
        <f>SUM(N13:P13)</f>
        <v>6000522</v>
      </c>
      <c r="N13" s="230">
        <v>5839270</v>
      </c>
      <c r="O13" s="230">
        <v>160792</v>
      </c>
      <c r="P13" s="230">
        <v>460</v>
      </c>
    </row>
    <row r="14" spans="1:16" s="116" customFormat="1" ht="15" customHeight="1">
      <c r="A14" s="123"/>
      <c r="B14" s="123"/>
      <c r="C14" s="230"/>
      <c r="D14" s="229"/>
      <c r="E14" s="229"/>
      <c r="F14" s="230"/>
      <c r="G14" s="230"/>
      <c r="H14" s="230"/>
      <c r="I14" s="228"/>
      <c r="J14" s="228"/>
      <c r="K14" s="230"/>
      <c r="L14" s="230"/>
      <c r="M14" s="226"/>
      <c r="N14" s="230"/>
      <c r="O14" s="230"/>
      <c r="P14" s="230"/>
    </row>
    <row r="15" spans="1:16" s="114" customFormat="1" ht="15" customHeight="1">
      <c r="A15" s="196"/>
      <c r="B15" s="29" t="s">
        <v>65</v>
      </c>
      <c r="C15" s="33">
        <f aca="true" t="shared" si="1" ref="C15:J15">SUM(C17:C20)</f>
        <v>24</v>
      </c>
      <c r="D15" s="33">
        <f t="shared" si="1"/>
        <v>1473</v>
      </c>
      <c r="E15" s="33">
        <f t="shared" si="1"/>
        <v>1469</v>
      </c>
      <c r="F15" s="33">
        <f t="shared" si="1"/>
        <v>1029</v>
      </c>
      <c r="G15" s="33">
        <f t="shared" si="1"/>
        <v>440</v>
      </c>
      <c r="H15" s="33">
        <f t="shared" si="1"/>
        <v>4</v>
      </c>
      <c r="I15" s="33">
        <f t="shared" si="1"/>
        <v>2</v>
      </c>
      <c r="J15" s="33">
        <f t="shared" si="1"/>
        <v>2</v>
      </c>
      <c r="K15" s="33">
        <v>739366</v>
      </c>
      <c r="L15" s="33">
        <v>4651162</v>
      </c>
      <c r="M15" s="246">
        <f>SUM(N15:P15)</f>
        <v>12030839</v>
      </c>
      <c r="N15" s="33">
        <v>11944783</v>
      </c>
      <c r="O15" s="33">
        <v>86056</v>
      </c>
      <c r="P15" s="203" t="s">
        <v>26</v>
      </c>
    </row>
    <row r="16" spans="1:16" s="31" customFormat="1" ht="15" customHeight="1">
      <c r="A16" s="30"/>
      <c r="B16" s="193"/>
      <c r="C16" s="230"/>
      <c r="D16" s="229"/>
      <c r="E16" s="229"/>
      <c r="F16" s="230"/>
      <c r="G16" s="230"/>
      <c r="H16" s="230"/>
      <c r="I16" s="228"/>
      <c r="J16" s="228"/>
      <c r="K16" s="230"/>
      <c r="L16" s="230"/>
      <c r="M16" s="226"/>
      <c r="N16" s="230"/>
      <c r="O16" s="230"/>
      <c r="P16" s="231"/>
    </row>
    <row r="17" spans="1:16" s="116" customFormat="1" ht="15" customHeight="1">
      <c r="A17" s="372" t="s">
        <v>312</v>
      </c>
      <c r="B17" s="112" t="s">
        <v>295</v>
      </c>
      <c r="C17" s="231">
        <v>5</v>
      </c>
      <c r="D17" s="244">
        <f>SUM(E17,H17)</f>
        <v>32</v>
      </c>
      <c r="E17" s="244">
        <f>SUM(F17:G17)</f>
        <v>28</v>
      </c>
      <c r="F17" s="231">
        <v>10</v>
      </c>
      <c r="G17" s="231">
        <v>18</v>
      </c>
      <c r="H17" s="244">
        <f>SUM(I17:J17)</f>
        <v>4</v>
      </c>
      <c r="I17" s="231">
        <v>2</v>
      </c>
      <c r="J17" s="231">
        <v>2</v>
      </c>
      <c r="K17" s="244">
        <v>8460</v>
      </c>
      <c r="L17" s="244">
        <v>12615</v>
      </c>
      <c r="M17" s="244">
        <f>SUM(N17:P17)</f>
        <v>28642</v>
      </c>
      <c r="N17" s="244">
        <v>28642</v>
      </c>
      <c r="O17" s="231" t="s">
        <v>26</v>
      </c>
      <c r="P17" s="231" t="s">
        <v>26</v>
      </c>
    </row>
    <row r="18" spans="1:16" s="116" customFormat="1" ht="15" customHeight="1">
      <c r="A18" s="373"/>
      <c r="B18" s="191" t="s">
        <v>291</v>
      </c>
      <c r="C18" s="226">
        <v>6</v>
      </c>
      <c r="D18" s="244">
        <f>SUM(E18,H18)</f>
        <v>80</v>
      </c>
      <c r="E18" s="244">
        <f>SUM(F18:G18)</f>
        <v>80</v>
      </c>
      <c r="F18" s="226">
        <v>41</v>
      </c>
      <c r="G18" s="226">
        <v>39</v>
      </c>
      <c r="H18" s="228" t="s">
        <v>26</v>
      </c>
      <c r="I18" s="228" t="s">
        <v>26</v>
      </c>
      <c r="J18" s="228" t="s">
        <v>26</v>
      </c>
      <c r="K18" s="230" t="s">
        <v>71</v>
      </c>
      <c r="L18" s="230" t="s">
        <v>71</v>
      </c>
      <c r="M18" s="230" t="s">
        <v>71</v>
      </c>
      <c r="N18" s="230" t="s">
        <v>71</v>
      </c>
      <c r="O18" s="230" t="s">
        <v>71</v>
      </c>
      <c r="P18" s="231" t="s">
        <v>26</v>
      </c>
    </row>
    <row r="19" spans="1:16" s="116" customFormat="1" ht="15" customHeight="1">
      <c r="A19" s="123"/>
      <c r="B19" s="191" t="s">
        <v>292</v>
      </c>
      <c r="C19" s="229">
        <v>2</v>
      </c>
      <c r="D19" s="244">
        <f>SUM(E19,H19)</f>
        <v>44</v>
      </c>
      <c r="E19" s="244">
        <f>SUM(F19:G19)</f>
        <v>44</v>
      </c>
      <c r="F19" s="229">
        <v>25</v>
      </c>
      <c r="G19" s="229">
        <v>19</v>
      </c>
      <c r="H19" s="230" t="s">
        <v>26</v>
      </c>
      <c r="I19" s="230" t="s">
        <v>26</v>
      </c>
      <c r="J19" s="230" t="s">
        <v>26</v>
      </c>
      <c r="K19" s="230" t="s">
        <v>71</v>
      </c>
      <c r="L19" s="230" t="s">
        <v>71</v>
      </c>
      <c r="M19" s="230" t="s">
        <v>71</v>
      </c>
      <c r="N19" s="230" t="s">
        <v>71</v>
      </c>
      <c r="O19" s="230" t="s">
        <v>71</v>
      </c>
      <c r="P19" s="231" t="s">
        <v>26</v>
      </c>
    </row>
    <row r="20" spans="1:16" s="116" customFormat="1" ht="15" customHeight="1">
      <c r="A20" s="123"/>
      <c r="B20" s="191" t="s">
        <v>311</v>
      </c>
      <c r="C20" s="229">
        <v>11</v>
      </c>
      <c r="D20" s="244">
        <f>SUM(E20,H20)</f>
        <v>1317</v>
      </c>
      <c r="E20" s="244">
        <f>SUM(F20:G20)</f>
        <v>1317</v>
      </c>
      <c r="F20" s="230">
        <v>953</v>
      </c>
      <c r="G20" s="230">
        <v>364</v>
      </c>
      <c r="H20" s="230" t="s">
        <v>26</v>
      </c>
      <c r="I20" s="230" t="s">
        <v>26</v>
      </c>
      <c r="J20" s="230" t="s">
        <v>26</v>
      </c>
      <c r="K20" s="230">
        <v>683328</v>
      </c>
      <c r="L20" s="230">
        <v>4521668</v>
      </c>
      <c r="M20" s="244">
        <f>SUM(N20:P20)</f>
        <v>11762817</v>
      </c>
      <c r="N20" s="230">
        <v>11692614</v>
      </c>
      <c r="O20" s="230">
        <v>70203</v>
      </c>
      <c r="P20" s="231" t="s">
        <v>26</v>
      </c>
    </row>
    <row r="21" spans="1:16" s="116" customFormat="1" ht="15" customHeight="1">
      <c r="A21" s="123"/>
      <c r="B21" s="123"/>
      <c r="C21" s="229"/>
      <c r="D21" s="229"/>
      <c r="E21" s="229"/>
      <c r="F21" s="230"/>
      <c r="G21" s="230"/>
      <c r="H21" s="230"/>
      <c r="I21" s="230"/>
      <c r="J21" s="230"/>
      <c r="K21" s="230"/>
      <c r="L21" s="230"/>
      <c r="M21" s="226"/>
      <c r="N21" s="230"/>
      <c r="O21" s="230"/>
      <c r="P21" s="231"/>
    </row>
    <row r="22" spans="1:16" s="114" customFormat="1" ht="15" customHeight="1">
      <c r="A22" s="196"/>
      <c r="B22" s="29" t="s">
        <v>65</v>
      </c>
      <c r="C22" s="33">
        <f>SUM(C24:C27)</f>
        <v>9</v>
      </c>
      <c r="D22" s="33">
        <f>SUM(D24:D27)</f>
        <v>87</v>
      </c>
      <c r="E22" s="33">
        <f>SUM(E24:E27)</f>
        <v>87</v>
      </c>
      <c r="F22" s="33">
        <f>SUM(F24:F27)</f>
        <v>68</v>
      </c>
      <c r="G22" s="33">
        <f>SUM(G24:G27)</f>
        <v>19</v>
      </c>
      <c r="H22" s="33" t="s">
        <v>26</v>
      </c>
      <c r="I22" s="28" t="s">
        <v>26</v>
      </c>
      <c r="J22" s="28" t="s">
        <v>26</v>
      </c>
      <c r="K22" s="28" t="s">
        <v>71</v>
      </c>
      <c r="L22" s="28" t="s">
        <v>71</v>
      </c>
      <c r="M22" s="28" t="s">
        <v>71</v>
      </c>
      <c r="N22" s="28" t="s">
        <v>71</v>
      </c>
      <c r="O22" s="28" t="s">
        <v>71</v>
      </c>
      <c r="P22" s="28" t="s">
        <v>26</v>
      </c>
    </row>
    <row r="23" spans="1:16" s="31" customFormat="1" ht="15" customHeight="1">
      <c r="A23" s="30"/>
      <c r="B23" s="193"/>
      <c r="C23" s="229"/>
      <c r="D23" s="230"/>
      <c r="E23" s="230"/>
      <c r="F23" s="230"/>
      <c r="G23" s="230"/>
      <c r="H23" s="230"/>
      <c r="I23" s="228"/>
      <c r="J23" s="228"/>
      <c r="K23" s="228"/>
      <c r="L23" s="228"/>
      <c r="M23" s="228"/>
      <c r="N23" s="228"/>
      <c r="O23" s="228"/>
      <c r="P23" s="228"/>
    </row>
    <row r="24" spans="1:16" s="116" customFormat="1" ht="15" customHeight="1">
      <c r="A24" s="372" t="s">
        <v>78</v>
      </c>
      <c r="B24" s="112" t="s">
        <v>313</v>
      </c>
      <c r="C24" s="229">
        <v>5</v>
      </c>
      <c r="D24" s="244">
        <f>SUM(E24,H24)</f>
        <v>30</v>
      </c>
      <c r="E24" s="244">
        <f>SUM(F24:G24)</f>
        <v>30</v>
      </c>
      <c r="F24" s="230">
        <v>23</v>
      </c>
      <c r="G24" s="230">
        <v>7</v>
      </c>
      <c r="H24" s="230" t="s">
        <v>26</v>
      </c>
      <c r="I24" s="228" t="s">
        <v>26</v>
      </c>
      <c r="J24" s="228" t="s">
        <v>26</v>
      </c>
      <c r="K24" s="230">
        <v>11292</v>
      </c>
      <c r="L24" s="230">
        <v>75726</v>
      </c>
      <c r="M24" s="244">
        <f>SUM(N24:P24)</f>
        <v>123269</v>
      </c>
      <c r="N24" s="230">
        <v>123085</v>
      </c>
      <c r="O24" s="230">
        <v>184</v>
      </c>
      <c r="P24" s="230" t="s">
        <v>26</v>
      </c>
    </row>
    <row r="25" spans="1:16" s="116" customFormat="1" ht="15" customHeight="1">
      <c r="A25" s="313"/>
      <c r="B25" s="191" t="s">
        <v>314</v>
      </c>
      <c r="C25" s="229">
        <v>3</v>
      </c>
      <c r="D25" s="244">
        <f>SUM(E25,H25)</f>
        <v>37</v>
      </c>
      <c r="E25" s="244">
        <f>SUM(F25:G25)</f>
        <v>37</v>
      </c>
      <c r="F25" s="231">
        <v>29</v>
      </c>
      <c r="G25" s="231">
        <v>8</v>
      </c>
      <c r="H25" s="230" t="s">
        <v>26</v>
      </c>
      <c r="I25" s="228" t="s">
        <v>26</v>
      </c>
      <c r="J25" s="228" t="s">
        <v>26</v>
      </c>
      <c r="K25" s="230" t="s">
        <v>71</v>
      </c>
      <c r="L25" s="230" t="s">
        <v>71</v>
      </c>
      <c r="M25" s="230" t="s">
        <v>71</v>
      </c>
      <c r="N25" s="230" t="s">
        <v>71</v>
      </c>
      <c r="O25" s="230" t="s">
        <v>71</v>
      </c>
      <c r="P25" s="228" t="s">
        <v>26</v>
      </c>
    </row>
    <row r="26" spans="1:16" s="116" customFormat="1" ht="15" customHeight="1">
      <c r="A26" s="123"/>
      <c r="B26" s="191" t="s">
        <v>315</v>
      </c>
      <c r="C26" s="231">
        <v>1</v>
      </c>
      <c r="D26" s="244">
        <f>SUM(E26,H26)</f>
        <v>20</v>
      </c>
      <c r="E26" s="244">
        <f>SUM(F26:G26)</f>
        <v>20</v>
      </c>
      <c r="F26" s="231">
        <v>16</v>
      </c>
      <c r="G26" s="231">
        <v>4</v>
      </c>
      <c r="H26" s="231" t="s">
        <v>26</v>
      </c>
      <c r="I26" s="231" t="s">
        <v>26</v>
      </c>
      <c r="J26" s="231" t="s">
        <v>26</v>
      </c>
      <c r="K26" s="230" t="s">
        <v>71</v>
      </c>
      <c r="L26" s="230" t="s">
        <v>71</v>
      </c>
      <c r="M26" s="230" t="s">
        <v>71</v>
      </c>
      <c r="N26" s="230" t="s">
        <v>71</v>
      </c>
      <c r="O26" s="230" t="s">
        <v>71</v>
      </c>
      <c r="P26" s="228" t="s">
        <v>26</v>
      </c>
    </row>
    <row r="27" spans="1:16" s="116" customFormat="1" ht="15" customHeight="1">
      <c r="A27" s="123"/>
      <c r="B27" s="191" t="s">
        <v>316</v>
      </c>
      <c r="C27" s="228" t="s">
        <v>26</v>
      </c>
      <c r="D27" s="230" t="s">
        <v>26</v>
      </c>
      <c r="E27" s="230" t="s">
        <v>26</v>
      </c>
      <c r="F27" s="230" t="s">
        <v>26</v>
      </c>
      <c r="G27" s="230" t="s">
        <v>26</v>
      </c>
      <c r="H27" s="230" t="s">
        <v>26</v>
      </c>
      <c r="I27" s="228" t="s">
        <v>26</v>
      </c>
      <c r="J27" s="228" t="s">
        <v>26</v>
      </c>
      <c r="K27" s="228" t="s">
        <v>26</v>
      </c>
      <c r="L27" s="228" t="s">
        <v>26</v>
      </c>
      <c r="M27" s="228" t="s">
        <v>26</v>
      </c>
      <c r="N27" s="228" t="s">
        <v>26</v>
      </c>
      <c r="O27" s="228" t="s">
        <v>26</v>
      </c>
      <c r="P27" s="228" t="s">
        <v>26</v>
      </c>
    </row>
    <row r="28" spans="1:16" s="116" customFormat="1" ht="15" customHeight="1">
      <c r="A28" s="123"/>
      <c r="B28" s="123"/>
      <c r="C28" s="228"/>
      <c r="D28" s="230"/>
      <c r="E28" s="230"/>
      <c r="F28" s="230"/>
      <c r="G28" s="230"/>
      <c r="H28" s="230"/>
      <c r="I28" s="228"/>
      <c r="J28" s="228"/>
      <c r="K28" s="228"/>
      <c r="L28" s="228"/>
      <c r="M28" s="228"/>
      <c r="N28" s="228"/>
      <c r="O28" s="228"/>
      <c r="P28" s="228"/>
    </row>
    <row r="29" spans="1:16" s="114" customFormat="1" ht="15" customHeight="1">
      <c r="A29" s="196"/>
      <c r="B29" s="29" t="s">
        <v>65</v>
      </c>
      <c r="C29" s="33">
        <f aca="true" t="shared" si="2" ref="C29:P29">SUM(C31:C34)</f>
        <v>144</v>
      </c>
      <c r="D29" s="33">
        <f t="shared" si="2"/>
        <v>3227</v>
      </c>
      <c r="E29" s="33">
        <f t="shared" si="2"/>
        <v>3199</v>
      </c>
      <c r="F29" s="33">
        <f t="shared" si="2"/>
        <v>1747</v>
      </c>
      <c r="G29" s="33">
        <f t="shared" si="2"/>
        <v>1452</v>
      </c>
      <c r="H29" s="33">
        <f t="shared" si="2"/>
        <v>28</v>
      </c>
      <c r="I29" s="33">
        <f t="shared" si="2"/>
        <v>19</v>
      </c>
      <c r="J29" s="33">
        <f t="shared" si="2"/>
        <v>9</v>
      </c>
      <c r="K29" s="33">
        <f t="shared" si="2"/>
        <v>1094759</v>
      </c>
      <c r="L29" s="33">
        <f t="shared" si="2"/>
        <v>3378541</v>
      </c>
      <c r="M29" s="33">
        <f t="shared" si="2"/>
        <v>6076243</v>
      </c>
      <c r="N29" s="33">
        <f t="shared" si="2"/>
        <v>5850616</v>
      </c>
      <c r="O29" s="33">
        <f t="shared" si="2"/>
        <v>225286</v>
      </c>
      <c r="P29" s="33">
        <f t="shared" si="2"/>
        <v>341</v>
      </c>
    </row>
    <row r="30" spans="1:16" s="31" customFormat="1" ht="15" customHeight="1">
      <c r="A30" s="30"/>
      <c r="B30" s="193"/>
      <c r="C30" s="230"/>
      <c r="D30" s="229"/>
      <c r="E30" s="229"/>
      <c r="F30" s="247"/>
      <c r="G30" s="229"/>
      <c r="H30" s="229"/>
      <c r="I30" s="230"/>
      <c r="J30" s="230"/>
      <c r="K30" s="230"/>
      <c r="L30" s="230"/>
      <c r="M30" s="248"/>
      <c r="N30" s="230"/>
      <c r="O30" s="230"/>
      <c r="P30" s="230"/>
    </row>
    <row r="31" spans="1:16" s="116" customFormat="1" ht="15" customHeight="1">
      <c r="A31" s="372" t="s">
        <v>317</v>
      </c>
      <c r="B31" s="112" t="s">
        <v>313</v>
      </c>
      <c r="C31" s="230">
        <v>83</v>
      </c>
      <c r="D31" s="244">
        <f>SUM(E31,H31)</f>
        <v>480</v>
      </c>
      <c r="E31" s="244">
        <f>SUM(F31:G31)</f>
        <v>452</v>
      </c>
      <c r="F31" s="228">
        <v>240</v>
      </c>
      <c r="G31" s="230">
        <v>212</v>
      </c>
      <c r="H31" s="244">
        <f>SUM(I31:J31)</f>
        <v>28</v>
      </c>
      <c r="I31" s="228">
        <v>19</v>
      </c>
      <c r="J31" s="228">
        <v>9</v>
      </c>
      <c r="K31" s="230">
        <v>133370</v>
      </c>
      <c r="L31" s="230">
        <v>263030</v>
      </c>
      <c r="M31" s="244">
        <f>SUM(N31:P31)</f>
        <v>576464</v>
      </c>
      <c r="N31" s="230">
        <v>465541</v>
      </c>
      <c r="O31" s="230">
        <v>110860</v>
      </c>
      <c r="P31" s="230">
        <v>63</v>
      </c>
    </row>
    <row r="32" spans="1:16" s="116" customFormat="1" ht="15" customHeight="1">
      <c r="A32" s="373"/>
      <c r="B32" s="191" t="s">
        <v>314</v>
      </c>
      <c r="C32" s="230">
        <v>20</v>
      </c>
      <c r="D32" s="244">
        <f>SUM(E32,H32)</f>
        <v>303</v>
      </c>
      <c r="E32" s="244">
        <f>SUM(F32:G32)</f>
        <v>303</v>
      </c>
      <c r="F32" s="230">
        <v>155</v>
      </c>
      <c r="G32" s="230">
        <v>148</v>
      </c>
      <c r="H32" s="230" t="s">
        <v>26</v>
      </c>
      <c r="I32" s="228" t="s">
        <v>26</v>
      </c>
      <c r="J32" s="228" t="s">
        <v>26</v>
      </c>
      <c r="K32" s="230">
        <v>97503</v>
      </c>
      <c r="L32" s="230">
        <v>175031</v>
      </c>
      <c r="M32" s="244">
        <f>SUM(N32:P32)</f>
        <v>432963</v>
      </c>
      <c r="N32" s="230">
        <v>365015</v>
      </c>
      <c r="O32" s="230">
        <v>67670</v>
      </c>
      <c r="P32" s="230">
        <v>278</v>
      </c>
    </row>
    <row r="33" spans="1:16" s="116" customFormat="1" ht="15" customHeight="1">
      <c r="A33" s="123"/>
      <c r="B33" s="191" t="s">
        <v>315</v>
      </c>
      <c r="C33" s="230">
        <v>18</v>
      </c>
      <c r="D33" s="244">
        <f>SUM(E33,H33)</f>
        <v>454</v>
      </c>
      <c r="E33" s="244">
        <f>SUM(F33:G33)</f>
        <v>454</v>
      </c>
      <c r="F33" s="230">
        <v>269</v>
      </c>
      <c r="G33" s="230">
        <v>185</v>
      </c>
      <c r="H33" s="230" t="s">
        <v>26</v>
      </c>
      <c r="I33" s="228" t="s">
        <v>26</v>
      </c>
      <c r="J33" s="228" t="s">
        <v>26</v>
      </c>
      <c r="K33" s="230">
        <v>163190</v>
      </c>
      <c r="L33" s="230">
        <v>504790</v>
      </c>
      <c r="M33" s="244">
        <f>SUM(N33:P33)</f>
        <v>845411</v>
      </c>
      <c r="N33" s="230">
        <v>824158</v>
      </c>
      <c r="O33" s="230">
        <v>21253</v>
      </c>
      <c r="P33" s="230" t="s">
        <v>26</v>
      </c>
    </row>
    <row r="34" spans="1:16" s="116" customFormat="1" ht="15" customHeight="1">
      <c r="A34" s="123"/>
      <c r="B34" s="191" t="s">
        <v>316</v>
      </c>
      <c r="C34" s="230">
        <v>23</v>
      </c>
      <c r="D34" s="244">
        <f>SUM(E34,H34)</f>
        <v>1990</v>
      </c>
      <c r="E34" s="244">
        <f>SUM(F34:G34)</f>
        <v>1990</v>
      </c>
      <c r="F34" s="228">
        <v>1083</v>
      </c>
      <c r="G34" s="228">
        <v>907</v>
      </c>
      <c r="H34" s="230" t="s">
        <v>26</v>
      </c>
      <c r="I34" s="228" t="s">
        <v>26</v>
      </c>
      <c r="J34" s="228" t="s">
        <v>26</v>
      </c>
      <c r="K34" s="230">
        <v>700696</v>
      </c>
      <c r="L34" s="230">
        <v>2435690</v>
      </c>
      <c r="M34" s="244">
        <f>SUM(N34:P34)</f>
        <v>4221405</v>
      </c>
      <c r="N34" s="230">
        <v>4195902</v>
      </c>
      <c r="O34" s="230">
        <v>25503</v>
      </c>
      <c r="P34" s="230" t="s">
        <v>26</v>
      </c>
    </row>
    <row r="35" spans="1:16" s="116" customFormat="1" ht="15" customHeight="1">
      <c r="A35" s="123"/>
      <c r="B35" s="123"/>
      <c r="C35" s="230"/>
      <c r="D35" s="228"/>
      <c r="E35" s="228"/>
      <c r="F35" s="228"/>
      <c r="G35" s="228"/>
      <c r="H35" s="230"/>
      <c r="I35" s="228"/>
      <c r="J35" s="228"/>
      <c r="K35" s="230"/>
      <c r="L35" s="230"/>
      <c r="M35" s="230"/>
      <c r="N35" s="230"/>
      <c r="O35" s="230"/>
      <c r="P35" s="230"/>
    </row>
    <row r="36" spans="1:16" s="114" customFormat="1" ht="15" customHeight="1">
      <c r="A36" s="196"/>
      <c r="B36" s="29" t="s">
        <v>65</v>
      </c>
      <c r="C36" s="33">
        <f aca="true" t="shared" si="3" ref="C36:P36">SUM(C38:C41)</f>
        <v>19</v>
      </c>
      <c r="D36" s="33">
        <f t="shared" si="3"/>
        <v>262</v>
      </c>
      <c r="E36" s="33">
        <f t="shared" si="3"/>
        <v>259</v>
      </c>
      <c r="F36" s="33">
        <f t="shared" si="3"/>
        <v>126</v>
      </c>
      <c r="G36" s="33">
        <f t="shared" si="3"/>
        <v>133</v>
      </c>
      <c r="H36" s="33">
        <f t="shared" si="3"/>
        <v>3</v>
      </c>
      <c r="I36" s="33">
        <f t="shared" si="3"/>
        <v>2</v>
      </c>
      <c r="J36" s="33">
        <f t="shared" si="3"/>
        <v>1</v>
      </c>
      <c r="K36" s="33">
        <f t="shared" si="3"/>
        <v>73508</v>
      </c>
      <c r="L36" s="33">
        <f t="shared" si="3"/>
        <v>143745</v>
      </c>
      <c r="M36" s="33">
        <f t="shared" si="3"/>
        <v>313672</v>
      </c>
      <c r="N36" s="33">
        <f t="shared" si="3"/>
        <v>299158</v>
      </c>
      <c r="O36" s="33">
        <f t="shared" si="3"/>
        <v>13758</v>
      </c>
      <c r="P36" s="33">
        <f t="shared" si="3"/>
        <v>756</v>
      </c>
    </row>
    <row r="37" spans="1:16" s="31" customFormat="1" ht="15" customHeight="1">
      <c r="A37" s="30"/>
      <c r="B37" s="193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</row>
    <row r="38" spans="1:16" s="116" customFormat="1" ht="15" customHeight="1">
      <c r="A38" s="372" t="s">
        <v>318</v>
      </c>
      <c r="B38" s="112" t="s">
        <v>313</v>
      </c>
      <c r="C38" s="226">
        <v>8</v>
      </c>
      <c r="D38" s="244">
        <f>SUM(E38,H38)</f>
        <v>41</v>
      </c>
      <c r="E38" s="244">
        <f>SUM(F38:G38)</f>
        <v>38</v>
      </c>
      <c r="F38" s="226">
        <v>20</v>
      </c>
      <c r="G38" s="226">
        <v>18</v>
      </c>
      <c r="H38" s="244">
        <f>SUM(I38:J38)</f>
        <v>3</v>
      </c>
      <c r="I38" s="226">
        <v>2</v>
      </c>
      <c r="J38" s="228">
        <v>1</v>
      </c>
      <c r="K38" s="226">
        <v>13379</v>
      </c>
      <c r="L38" s="226">
        <v>26214</v>
      </c>
      <c r="M38" s="244">
        <f>SUM(N38:P38)</f>
        <v>62481</v>
      </c>
      <c r="N38" s="226">
        <v>59791</v>
      </c>
      <c r="O38" s="226">
        <v>2690</v>
      </c>
      <c r="P38" s="230" t="s">
        <v>26</v>
      </c>
    </row>
    <row r="39" spans="1:16" s="116" customFormat="1" ht="15" customHeight="1">
      <c r="A39" s="373"/>
      <c r="B39" s="191" t="s">
        <v>314</v>
      </c>
      <c r="C39" s="229">
        <v>4</v>
      </c>
      <c r="D39" s="244">
        <f>SUM(E39,H39)</f>
        <v>47</v>
      </c>
      <c r="E39" s="244">
        <f>SUM(F39:G39)</f>
        <v>47</v>
      </c>
      <c r="F39" s="229">
        <v>34</v>
      </c>
      <c r="G39" s="229">
        <v>13</v>
      </c>
      <c r="H39" s="230" t="s">
        <v>26</v>
      </c>
      <c r="I39" s="230" t="s">
        <v>26</v>
      </c>
      <c r="J39" s="230" t="s">
        <v>26</v>
      </c>
      <c r="K39" s="230">
        <v>13920</v>
      </c>
      <c r="L39" s="230">
        <v>13811</v>
      </c>
      <c r="M39" s="244">
        <f>SUM(N39:P39)</f>
        <v>39793</v>
      </c>
      <c r="N39" s="226">
        <v>33169</v>
      </c>
      <c r="O39" s="228">
        <v>5868</v>
      </c>
      <c r="P39" s="230">
        <v>756</v>
      </c>
    </row>
    <row r="40" spans="1:16" s="116" customFormat="1" ht="15" customHeight="1">
      <c r="A40" s="123"/>
      <c r="B40" s="191" t="s">
        <v>315</v>
      </c>
      <c r="C40" s="230">
        <v>7</v>
      </c>
      <c r="D40" s="244">
        <f>SUM(E40,H40)</f>
        <v>174</v>
      </c>
      <c r="E40" s="244">
        <f>SUM(F40:G40)</f>
        <v>174</v>
      </c>
      <c r="F40" s="230">
        <v>72</v>
      </c>
      <c r="G40" s="230">
        <v>102</v>
      </c>
      <c r="H40" s="230" t="s">
        <v>26</v>
      </c>
      <c r="I40" s="230" t="s">
        <v>26</v>
      </c>
      <c r="J40" s="230" t="s">
        <v>26</v>
      </c>
      <c r="K40" s="230">
        <v>46209</v>
      </c>
      <c r="L40" s="230">
        <v>103720</v>
      </c>
      <c r="M40" s="244">
        <f>SUM(N40:P40)</f>
        <v>211398</v>
      </c>
      <c r="N40" s="230">
        <v>206198</v>
      </c>
      <c r="O40" s="230">
        <v>5200</v>
      </c>
      <c r="P40" s="230"/>
    </row>
    <row r="41" spans="1:16" s="116" customFormat="1" ht="15" customHeight="1">
      <c r="A41" s="123"/>
      <c r="B41" s="191" t="s">
        <v>316</v>
      </c>
      <c r="C41" s="230" t="s">
        <v>26</v>
      </c>
      <c r="D41" s="230" t="s">
        <v>26</v>
      </c>
      <c r="E41" s="230" t="s">
        <v>26</v>
      </c>
      <c r="F41" s="230" t="s">
        <v>26</v>
      </c>
      <c r="G41" s="230" t="s">
        <v>26</v>
      </c>
      <c r="H41" s="230" t="s">
        <v>26</v>
      </c>
      <c r="I41" s="230" t="s">
        <v>26</v>
      </c>
      <c r="J41" s="230" t="s">
        <v>26</v>
      </c>
      <c r="K41" s="230" t="s">
        <v>26</v>
      </c>
      <c r="L41" s="230" t="s">
        <v>26</v>
      </c>
      <c r="M41" s="228" t="s">
        <v>26</v>
      </c>
      <c r="N41" s="230" t="s">
        <v>26</v>
      </c>
      <c r="O41" s="230" t="s">
        <v>26</v>
      </c>
      <c r="P41" s="230"/>
    </row>
    <row r="42" spans="1:16" s="116" customFormat="1" ht="15" customHeight="1">
      <c r="A42" s="123"/>
      <c r="B42" s="123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28"/>
      <c r="N42" s="230"/>
      <c r="O42" s="230"/>
      <c r="P42" s="230"/>
    </row>
    <row r="43" spans="1:16" s="114" customFormat="1" ht="15" customHeight="1">
      <c r="A43" s="196"/>
      <c r="B43" s="29" t="s">
        <v>65</v>
      </c>
      <c r="C43" s="33">
        <f>SUM(C45:C48)</f>
        <v>1</v>
      </c>
      <c r="D43" s="33">
        <f>SUM(D45:D48)</f>
        <v>20</v>
      </c>
      <c r="E43" s="33">
        <f>SUM(E45:E48)</f>
        <v>20</v>
      </c>
      <c r="F43" s="33">
        <f>SUM(F45:F48)</f>
        <v>11</v>
      </c>
      <c r="G43" s="33">
        <f>SUM(G45:G48)</f>
        <v>9</v>
      </c>
      <c r="H43" s="33" t="s">
        <v>26</v>
      </c>
      <c r="I43" s="28" t="s">
        <v>26</v>
      </c>
      <c r="J43" s="28" t="s">
        <v>26</v>
      </c>
      <c r="K43" s="28" t="s">
        <v>71</v>
      </c>
      <c r="L43" s="28" t="s">
        <v>71</v>
      </c>
      <c r="M43" s="28" t="s">
        <v>71</v>
      </c>
      <c r="N43" s="28" t="s">
        <v>71</v>
      </c>
      <c r="O43" s="28" t="s">
        <v>71</v>
      </c>
      <c r="P43" s="28" t="s">
        <v>26</v>
      </c>
    </row>
    <row r="44" spans="1:16" s="31" customFormat="1" ht="15" customHeight="1">
      <c r="A44" s="30"/>
      <c r="B44" s="193"/>
      <c r="C44" s="230"/>
      <c r="D44" s="230"/>
      <c r="E44" s="230"/>
      <c r="F44" s="230"/>
      <c r="G44" s="230"/>
      <c r="H44" s="230"/>
      <c r="I44" s="228"/>
      <c r="J44" s="228"/>
      <c r="K44" s="228"/>
      <c r="L44" s="228"/>
      <c r="M44" s="228"/>
      <c r="N44" s="228"/>
      <c r="O44" s="228"/>
      <c r="P44" s="228"/>
    </row>
    <row r="45" spans="1:16" ht="15" customHeight="1">
      <c r="A45" s="372" t="s">
        <v>79</v>
      </c>
      <c r="B45" s="112" t="s">
        <v>319</v>
      </c>
      <c r="C45" s="230" t="s">
        <v>26</v>
      </c>
      <c r="D45" s="230" t="s">
        <v>26</v>
      </c>
      <c r="E45" s="230" t="s">
        <v>26</v>
      </c>
      <c r="F45" s="230" t="s">
        <v>26</v>
      </c>
      <c r="G45" s="230" t="s">
        <v>26</v>
      </c>
      <c r="H45" s="230" t="s">
        <v>26</v>
      </c>
      <c r="I45" s="228" t="s">
        <v>26</v>
      </c>
      <c r="J45" s="228" t="s">
        <v>26</v>
      </c>
      <c r="K45" s="230" t="s">
        <v>26</v>
      </c>
      <c r="L45" s="230" t="s">
        <v>26</v>
      </c>
      <c r="M45" s="228" t="s">
        <v>26</v>
      </c>
      <c r="N45" s="230" t="s">
        <v>26</v>
      </c>
      <c r="O45" s="230" t="s">
        <v>26</v>
      </c>
      <c r="P45" s="230" t="s">
        <v>26</v>
      </c>
    </row>
    <row r="46" spans="1:16" ht="15" customHeight="1">
      <c r="A46" s="372"/>
      <c r="B46" s="112" t="s">
        <v>320</v>
      </c>
      <c r="C46" s="231" t="s">
        <v>26</v>
      </c>
      <c r="D46" s="231" t="s">
        <v>26</v>
      </c>
      <c r="E46" s="231" t="s">
        <v>26</v>
      </c>
      <c r="F46" s="231" t="s">
        <v>26</v>
      </c>
      <c r="G46" s="231" t="s">
        <v>26</v>
      </c>
      <c r="H46" s="231" t="s">
        <v>26</v>
      </c>
      <c r="I46" s="231" t="s">
        <v>26</v>
      </c>
      <c r="J46" s="231" t="s">
        <v>26</v>
      </c>
      <c r="K46" s="231" t="s">
        <v>26</v>
      </c>
      <c r="L46" s="231" t="s">
        <v>26</v>
      </c>
      <c r="M46" s="231" t="s">
        <v>26</v>
      </c>
      <c r="N46" s="231" t="s">
        <v>26</v>
      </c>
      <c r="O46" s="231" t="s">
        <v>26</v>
      </c>
      <c r="P46" s="231" t="s">
        <v>26</v>
      </c>
    </row>
    <row r="47" spans="1:16" s="116" customFormat="1" ht="15" customHeight="1">
      <c r="A47" s="22"/>
      <c r="B47" s="112" t="s">
        <v>321</v>
      </c>
      <c r="C47" s="226">
        <v>1</v>
      </c>
      <c r="D47" s="244">
        <f>SUM(E47,H47)</f>
        <v>20</v>
      </c>
      <c r="E47" s="244">
        <f>SUM(F47:G47)</f>
        <v>20</v>
      </c>
      <c r="F47" s="228">
        <v>11</v>
      </c>
      <c r="G47" s="228">
        <v>9</v>
      </c>
      <c r="H47" s="230" t="s">
        <v>26</v>
      </c>
      <c r="I47" s="228" t="s">
        <v>26</v>
      </c>
      <c r="J47" s="228" t="s">
        <v>26</v>
      </c>
      <c r="K47" s="228" t="s">
        <v>71</v>
      </c>
      <c r="L47" s="228" t="s">
        <v>71</v>
      </c>
      <c r="M47" s="228" t="s">
        <v>71</v>
      </c>
      <c r="N47" s="228" t="s">
        <v>71</v>
      </c>
      <c r="O47" s="228" t="s">
        <v>71</v>
      </c>
      <c r="P47" s="228" t="s">
        <v>26</v>
      </c>
    </row>
    <row r="48" spans="1:16" s="116" customFormat="1" ht="15" customHeight="1">
      <c r="A48" s="120"/>
      <c r="B48" s="191" t="s">
        <v>322</v>
      </c>
      <c r="C48" s="230" t="s">
        <v>26</v>
      </c>
      <c r="D48" s="230" t="s">
        <v>26</v>
      </c>
      <c r="E48" s="230" t="s">
        <v>26</v>
      </c>
      <c r="F48" s="230" t="s">
        <v>26</v>
      </c>
      <c r="G48" s="230" t="s">
        <v>26</v>
      </c>
      <c r="H48" s="230" t="s">
        <v>26</v>
      </c>
      <c r="I48" s="230" t="s">
        <v>26</v>
      </c>
      <c r="J48" s="230" t="s">
        <v>26</v>
      </c>
      <c r="K48" s="230" t="s">
        <v>26</v>
      </c>
      <c r="L48" s="230" t="s">
        <v>26</v>
      </c>
      <c r="M48" s="228" t="s">
        <v>26</v>
      </c>
      <c r="N48" s="228" t="s">
        <v>26</v>
      </c>
      <c r="O48" s="228" t="s">
        <v>26</v>
      </c>
      <c r="P48" s="228" t="s">
        <v>26</v>
      </c>
    </row>
    <row r="49" spans="1:16" s="116" customFormat="1" ht="15" customHeight="1">
      <c r="A49" s="120"/>
      <c r="B49" s="123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28"/>
      <c r="N49" s="228"/>
      <c r="O49" s="228"/>
      <c r="P49" s="228"/>
    </row>
    <row r="50" spans="1:16" s="114" customFormat="1" ht="15" customHeight="1">
      <c r="A50" s="18"/>
      <c r="B50" s="29" t="s">
        <v>65</v>
      </c>
      <c r="C50" s="33">
        <f aca="true" t="shared" si="4" ref="C50:P50">SUM(C52:C55)</f>
        <v>234</v>
      </c>
      <c r="D50" s="33">
        <f t="shared" si="4"/>
        <v>3564</v>
      </c>
      <c r="E50" s="33">
        <f t="shared" si="4"/>
        <v>3466</v>
      </c>
      <c r="F50" s="33">
        <f t="shared" si="4"/>
        <v>2294</v>
      </c>
      <c r="G50" s="33">
        <f t="shared" si="4"/>
        <v>1172</v>
      </c>
      <c r="H50" s="33">
        <f t="shared" si="4"/>
        <v>98</v>
      </c>
      <c r="I50" s="33">
        <f t="shared" si="4"/>
        <v>63</v>
      </c>
      <c r="J50" s="33">
        <f t="shared" si="4"/>
        <v>35</v>
      </c>
      <c r="K50" s="33">
        <f t="shared" si="4"/>
        <v>1400772</v>
      </c>
      <c r="L50" s="33">
        <f t="shared" si="4"/>
        <v>2516689</v>
      </c>
      <c r="M50" s="33">
        <f t="shared" si="4"/>
        <v>6081872</v>
      </c>
      <c r="N50" s="33">
        <f t="shared" si="4"/>
        <v>5906821</v>
      </c>
      <c r="O50" s="33">
        <f t="shared" si="4"/>
        <v>170556</v>
      </c>
      <c r="P50" s="33">
        <f t="shared" si="4"/>
        <v>4495</v>
      </c>
    </row>
    <row r="51" spans="1:16" s="31" customFormat="1" ht="15" customHeight="1">
      <c r="A51" s="32"/>
      <c r="B51" s="193"/>
      <c r="C51" s="230"/>
      <c r="D51" s="229"/>
      <c r="E51" s="229"/>
      <c r="F51" s="230"/>
      <c r="G51" s="230"/>
      <c r="H51" s="230"/>
      <c r="I51" s="228"/>
      <c r="J51" s="228"/>
      <c r="K51" s="230"/>
      <c r="L51" s="230"/>
      <c r="M51" s="226"/>
      <c r="N51" s="230"/>
      <c r="O51" s="230"/>
      <c r="P51" s="230"/>
    </row>
    <row r="52" spans="1:16" s="116" customFormat="1" ht="15" customHeight="1">
      <c r="A52" s="372" t="s">
        <v>323</v>
      </c>
      <c r="B52" s="112" t="s">
        <v>319</v>
      </c>
      <c r="C52" s="230">
        <v>129</v>
      </c>
      <c r="D52" s="244">
        <f>SUM(E52,H52)</f>
        <v>789</v>
      </c>
      <c r="E52" s="244">
        <f>SUM(F52:G52)</f>
        <v>700</v>
      </c>
      <c r="F52" s="230">
        <v>452</v>
      </c>
      <c r="G52" s="230">
        <v>248</v>
      </c>
      <c r="H52" s="244">
        <f>SUM(I52:J52)</f>
        <v>89</v>
      </c>
      <c r="I52" s="228">
        <v>57</v>
      </c>
      <c r="J52" s="228">
        <v>32</v>
      </c>
      <c r="K52" s="230">
        <v>228530</v>
      </c>
      <c r="L52" s="230">
        <v>484125</v>
      </c>
      <c r="M52" s="244">
        <f>SUM(N52:P52)</f>
        <v>1028713</v>
      </c>
      <c r="N52" s="230">
        <v>1002737</v>
      </c>
      <c r="O52" s="230">
        <v>23653</v>
      </c>
      <c r="P52" s="230">
        <v>2323</v>
      </c>
    </row>
    <row r="53" spans="1:16" s="116" customFormat="1" ht="15" customHeight="1">
      <c r="A53" s="313"/>
      <c r="B53" s="191" t="s">
        <v>324</v>
      </c>
      <c r="C53" s="230">
        <v>74</v>
      </c>
      <c r="D53" s="244">
        <f>SUM(E53,H53)</f>
        <v>1003</v>
      </c>
      <c r="E53" s="244">
        <f>SUM(F53:G53)</f>
        <v>994</v>
      </c>
      <c r="F53" s="230">
        <v>730</v>
      </c>
      <c r="G53" s="230">
        <v>264</v>
      </c>
      <c r="H53" s="244">
        <f>SUM(I53:J53)</f>
        <v>9</v>
      </c>
      <c r="I53" s="228">
        <v>6</v>
      </c>
      <c r="J53" s="228">
        <v>3</v>
      </c>
      <c r="K53" s="230">
        <v>385875</v>
      </c>
      <c r="L53" s="230">
        <v>747989</v>
      </c>
      <c r="M53" s="244">
        <f>SUM(N53:P53)</f>
        <v>1761413</v>
      </c>
      <c r="N53" s="230">
        <v>1665921</v>
      </c>
      <c r="O53" s="230">
        <v>94761</v>
      </c>
      <c r="P53" s="230">
        <v>731</v>
      </c>
    </row>
    <row r="54" spans="1:16" s="116" customFormat="1" ht="15" customHeight="1">
      <c r="A54" s="120"/>
      <c r="B54" s="191" t="s">
        <v>325</v>
      </c>
      <c r="C54" s="230">
        <v>18</v>
      </c>
      <c r="D54" s="244">
        <f>SUM(E54,H54)</f>
        <v>415</v>
      </c>
      <c r="E54" s="244">
        <f>SUM(F54:G54)</f>
        <v>415</v>
      </c>
      <c r="F54" s="230">
        <v>320</v>
      </c>
      <c r="G54" s="230">
        <v>95</v>
      </c>
      <c r="H54" s="230" t="s">
        <v>26</v>
      </c>
      <c r="I54" s="228" t="s">
        <v>26</v>
      </c>
      <c r="J54" s="228" t="s">
        <v>26</v>
      </c>
      <c r="K54" s="230">
        <v>158484</v>
      </c>
      <c r="L54" s="230">
        <v>323345</v>
      </c>
      <c r="M54" s="244">
        <f>SUM(N54:P54)</f>
        <v>845267</v>
      </c>
      <c r="N54" s="230">
        <v>829525</v>
      </c>
      <c r="O54" s="230">
        <v>15742</v>
      </c>
      <c r="P54" s="230" t="s">
        <v>26</v>
      </c>
    </row>
    <row r="55" spans="1:16" s="116" customFormat="1" ht="15" customHeight="1">
      <c r="A55" s="120"/>
      <c r="B55" s="191" t="s">
        <v>322</v>
      </c>
      <c r="C55" s="231">
        <v>13</v>
      </c>
      <c r="D55" s="244">
        <f>SUM(E55,H55)</f>
        <v>1357</v>
      </c>
      <c r="E55" s="244">
        <f>SUM(F55:G55)</f>
        <v>1357</v>
      </c>
      <c r="F55" s="231">
        <v>792</v>
      </c>
      <c r="G55" s="231">
        <v>565</v>
      </c>
      <c r="H55" s="231" t="s">
        <v>26</v>
      </c>
      <c r="I55" s="231" t="s">
        <v>26</v>
      </c>
      <c r="J55" s="231" t="s">
        <v>26</v>
      </c>
      <c r="K55" s="244">
        <v>627883</v>
      </c>
      <c r="L55" s="244">
        <v>961230</v>
      </c>
      <c r="M55" s="244">
        <f>SUM(N55:P55)</f>
        <v>2446479</v>
      </c>
      <c r="N55" s="244">
        <v>2408638</v>
      </c>
      <c r="O55" s="244">
        <v>36400</v>
      </c>
      <c r="P55" s="231">
        <v>1441</v>
      </c>
    </row>
    <row r="56" spans="1:16" s="116" customFormat="1" ht="15" customHeight="1">
      <c r="A56" s="120"/>
      <c r="B56" s="123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</row>
    <row r="57" spans="1:16" s="114" customFormat="1" ht="15" customHeight="1">
      <c r="A57" s="18"/>
      <c r="B57" s="29" t="s">
        <v>65</v>
      </c>
      <c r="C57" s="33">
        <f aca="true" t="shared" si="5" ref="C57:P57">SUM(C59:C62)</f>
        <v>52</v>
      </c>
      <c r="D57" s="33">
        <f t="shared" si="5"/>
        <v>1010</v>
      </c>
      <c r="E57" s="33">
        <f t="shared" si="5"/>
        <v>999</v>
      </c>
      <c r="F57" s="33">
        <f t="shared" si="5"/>
        <v>824</v>
      </c>
      <c r="G57" s="33">
        <f t="shared" si="5"/>
        <v>175</v>
      </c>
      <c r="H57" s="33">
        <f t="shared" si="5"/>
        <v>11</v>
      </c>
      <c r="I57" s="33">
        <f t="shared" si="5"/>
        <v>8</v>
      </c>
      <c r="J57" s="33">
        <f t="shared" si="5"/>
        <v>3</v>
      </c>
      <c r="K57" s="33">
        <f t="shared" si="5"/>
        <v>445997</v>
      </c>
      <c r="L57" s="33">
        <f t="shared" si="5"/>
        <v>2024676</v>
      </c>
      <c r="M57" s="33">
        <f t="shared" si="5"/>
        <v>3553801</v>
      </c>
      <c r="N57" s="33">
        <f t="shared" si="5"/>
        <v>3378777</v>
      </c>
      <c r="O57" s="33">
        <f t="shared" si="5"/>
        <v>174741</v>
      </c>
      <c r="P57" s="33">
        <f t="shared" si="5"/>
        <v>283</v>
      </c>
    </row>
    <row r="58" spans="1:16" s="31" customFormat="1" ht="15" customHeight="1">
      <c r="A58" s="32"/>
      <c r="B58" s="193"/>
      <c r="C58" s="230"/>
      <c r="D58" s="228"/>
      <c r="E58" s="228"/>
      <c r="F58" s="228"/>
      <c r="G58" s="228"/>
      <c r="H58" s="230"/>
      <c r="I58" s="228"/>
      <c r="J58" s="228"/>
      <c r="K58" s="230"/>
      <c r="L58" s="230"/>
      <c r="M58" s="230"/>
      <c r="N58" s="230"/>
      <c r="O58" s="230"/>
      <c r="P58" s="230"/>
    </row>
    <row r="59" spans="1:16" s="116" customFormat="1" ht="15" customHeight="1">
      <c r="A59" s="372" t="s">
        <v>326</v>
      </c>
      <c r="B59" s="112" t="s">
        <v>319</v>
      </c>
      <c r="C59" s="229">
        <v>19</v>
      </c>
      <c r="D59" s="244">
        <f>SUM(E59,H59)</f>
        <v>110</v>
      </c>
      <c r="E59" s="244">
        <f>SUM(F59:G59)</f>
        <v>103</v>
      </c>
      <c r="F59" s="229">
        <v>81</v>
      </c>
      <c r="G59" s="229">
        <v>22</v>
      </c>
      <c r="H59" s="244">
        <f>SUM(I59:J59)</f>
        <v>7</v>
      </c>
      <c r="I59" s="230">
        <v>4</v>
      </c>
      <c r="J59" s="230">
        <v>3</v>
      </c>
      <c r="K59" s="230">
        <v>37062</v>
      </c>
      <c r="L59" s="230">
        <v>48668</v>
      </c>
      <c r="M59" s="244">
        <f>SUM(N59:P59)</f>
        <v>135553</v>
      </c>
      <c r="N59" s="228">
        <v>91525</v>
      </c>
      <c r="O59" s="228">
        <v>44028</v>
      </c>
      <c r="P59" s="230" t="s">
        <v>26</v>
      </c>
    </row>
    <row r="60" spans="1:16" s="116" customFormat="1" ht="15" customHeight="1">
      <c r="A60" s="373"/>
      <c r="B60" s="191" t="s">
        <v>324</v>
      </c>
      <c r="C60" s="230">
        <v>14</v>
      </c>
      <c r="D60" s="244">
        <f>SUM(E60,H60)</f>
        <v>193</v>
      </c>
      <c r="E60" s="244">
        <f>SUM(F60:G60)</f>
        <v>189</v>
      </c>
      <c r="F60" s="230">
        <v>157</v>
      </c>
      <c r="G60" s="230">
        <v>32</v>
      </c>
      <c r="H60" s="244">
        <f>SUM(I60:J60)</f>
        <v>4</v>
      </c>
      <c r="I60" s="228">
        <v>4</v>
      </c>
      <c r="J60" s="228" t="s">
        <v>26</v>
      </c>
      <c r="K60" s="230">
        <v>69520</v>
      </c>
      <c r="L60" s="230">
        <v>279384</v>
      </c>
      <c r="M60" s="244">
        <f>SUM(N60:P60)</f>
        <v>451645</v>
      </c>
      <c r="N60" s="230">
        <v>401364</v>
      </c>
      <c r="O60" s="230">
        <v>50281</v>
      </c>
      <c r="P60" s="230" t="s">
        <v>26</v>
      </c>
    </row>
    <row r="61" spans="1:16" s="116" customFormat="1" ht="15" customHeight="1">
      <c r="A61" s="123"/>
      <c r="B61" s="191" t="s">
        <v>325</v>
      </c>
      <c r="C61" s="230">
        <v>9</v>
      </c>
      <c r="D61" s="244">
        <f>SUM(E61,H61)</f>
        <v>231</v>
      </c>
      <c r="E61" s="244">
        <f>SUM(F61:G61)</f>
        <v>231</v>
      </c>
      <c r="F61" s="230">
        <v>189</v>
      </c>
      <c r="G61" s="230">
        <v>42</v>
      </c>
      <c r="H61" s="230" t="s">
        <v>26</v>
      </c>
      <c r="I61" s="228" t="s">
        <v>26</v>
      </c>
      <c r="J61" s="228" t="s">
        <v>26</v>
      </c>
      <c r="K61" s="230">
        <v>105354</v>
      </c>
      <c r="L61" s="230">
        <v>545608</v>
      </c>
      <c r="M61" s="244">
        <f>SUM(N61:P61)</f>
        <v>1021140</v>
      </c>
      <c r="N61" s="230">
        <v>983469</v>
      </c>
      <c r="O61" s="230">
        <v>37671</v>
      </c>
      <c r="P61" s="230" t="s">
        <v>26</v>
      </c>
    </row>
    <row r="62" spans="1:16" s="116" customFormat="1" ht="15" customHeight="1">
      <c r="A62" s="192"/>
      <c r="B62" s="202" t="s">
        <v>322</v>
      </c>
      <c r="C62" s="230">
        <v>10</v>
      </c>
      <c r="D62" s="244">
        <f>SUM(E62,H62)</f>
        <v>476</v>
      </c>
      <c r="E62" s="244">
        <f>SUM(F62:G62)</f>
        <v>476</v>
      </c>
      <c r="F62" s="230">
        <v>397</v>
      </c>
      <c r="G62" s="230">
        <v>79</v>
      </c>
      <c r="H62" s="230" t="s">
        <v>26</v>
      </c>
      <c r="I62" s="228" t="s">
        <v>26</v>
      </c>
      <c r="J62" s="228" t="s">
        <v>26</v>
      </c>
      <c r="K62" s="230">
        <v>234061</v>
      </c>
      <c r="L62" s="230">
        <v>1151016</v>
      </c>
      <c r="M62" s="244">
        <f>SUM(N62:P62)</f>
        <v>1945463</v>
      </c>
      <c r="N62" s="230">
        <v>1902419</v>
      </c>
      <c r="O62" s="230">
        <v>42761</v>
      </c>
      <c r="P62" s="230">
        <v>283</v>
      </c>
    </row>
    <row r="63" spans="1:16" s="116" customFormat="1" ht="15" customHeight="1">
      <c r="A63" s="117" t="s">
        <v>73</v>
      </c>
      <c r="B63" s="117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</row>
    <row r="64" spans="2:16" s="116" customFormat="1" ht="14.2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</row>
    <row r="65" spans="2:16" s="116" customFormat="1" ht="14.25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</row>
  </sheetData>
  <sheetProtection/>
  <mergeCells count="24">
    <mergeCell ref="A2:P2"/>
    <mergeCell ref="A5:A7"/>
    <mergeCell ref="B5:B7"/>
    <mergeCell ref="C5:C7"/>
    <mergeCell ref="D5:J5"/>
    <mergeCell ref="K5:K7"/>
    <mergeCell ref="L5:L7"/>
    <mergeCell ref="M5:P5"/>
    <mergeCell ref="H6:J6"/>
    <mergeCell ref="M6:M7"/>
    <mergeCell ref="N6:N7"/>
    <mergeCell ref="E6:G6"/>
    <mergeCell ref="A3:P3"/>
    <mergeCell ref="A10:A11"/>
    <mergeCell ref="A59:A60"/>
    <mergeCell ref="A24:A25"/>
    <mergeCell ref="A31:A32"/>
    <mergeCell ref="A38:A39"/>
    <mergeCell ref="A45:A46"/>
    <mergeCell ref="P6:P7"/>
    <mergeCell ref="A17:A18"/>
    <mergeCell ref="A52:A53"/>
    <mergeCell ref="D6:D7"/>
    <mergeCell ref="O6:O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80" zoomScaleNormal="80" zoomScalePageLayoutView="0" workbookViewId="0" topLeftCell="G1">
      <selection activeCell="P1" sqref="P1"/>
    </sheetView>
  </sheetViews>
  <sheetFormatPr defaultColWidth="10.59765625" defaultRowHeight="15"/>
  <cols>
    <col min="1" max="1" width="23.59765625" style="4" customWidth="1"/>
    <col min="2" max="2" width="15.09765625" style="4" customWidth="1"/>
    <col min="3" max="10" width="11.59765625" style="4" customWidth="1"/>
    <col min="11" max="11" width="13.3984375" style="4" customWidth="1"/>
    <col min="12" max="14" width="13.59765625" style="4" customWidth="1"/>
    <col min="15" max="15" width="12.59765625" style="4" customWidth="1"/>
    <col min="16" max="16" width="10.59765625" style="4" customWidth="1"/>
    <col min="17" max="16384" width="10.59765625" style="4" customWidth="1"/>
  </cols>
  <sheetData>
    <row r="1" spans="1:16" s="54" customFormat="1" ht="19.5" customHeight="1">
      <c r="A1" s="1" t="s">
        <v>80</v>
      </c>
      <c r="P1" s="3" t="s">
        <v>81</v>
      </c>
    </row>
    <row r="2" spans="1:16" s="56" customFormat="1" ht="19.5" customHeight="1">
      <c r="A2" s="364" t="s">
        <v>57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16" ht="19.5" customHeight="1">
      <c r="A3" s="330" t="s">
        <v>327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</row>
    <row r="4" spans="1:16" ht="18" customHeight="1" thickBot="1">
      <c r="A4" s="163" t="s">
        <v>190</v>
      </c>
      <c r="P4" s="189"/>
    </row>
    <row r="5" spans="1:16" ht="15" customHeight="1">
      <c r="A5" s="365" t="s">
        <v>358</v>
      </c>
      <c r="B5" s="357" t="s">
        <v>58</v>
      </c>
      <c r="C5" s="326" t="s">
        <v>59</v>
      </c>
      <c r="D5" s="353" t="s">
        <v>60</v>
      </c>
      <c r="E5" s="369"/>
      <c r="F5" s="369"/>
      <c r="G5" s="369"/>
      <c r="H5" s="369"/>
      <c r="I5" s="369"/>
      <c r="J5" s="370"/>
      <c r="K5" s="357" t="s">
        <v>82</v>
      </c>
      <c r="L5" s="357" t="s">
        <v>83</v>
      </c>
      <c r="M5" s="353" t="s">
        <v>61</v>
      </c>
      <c r="N5" s="354"/>
      <c r="O5" s="354"/>
      <c r="P5" s="354"/>
    </row>
    <row r="6" spans="1:16" ht="15" customHeight="1">
      <c r="A6" s="374"/>
      <c r="B6" s="358"/>
      <c r="C6" s="367"/>
      <c r="D6" s="360" t="s">
        <v>62</v>
      </c>
      <c r="E6" s="361" t="s">
        <v>63</v>
      </c>
      <c r="F6" s="362"/>
      <c r="G6" s="363"/>
      <c r="H6" s="361" t="s">
        <v>64</v>
      </c>
      <c r="I6" s="362"/>
      <c r="J6" s="363"/>
      <c r="K6" s="358"/>
      <c r="L6" s="358"/>
      <c r="M6" s="360" t="s">
        <v>65</v>
      </c>
      <c r="N6" s="371" t="s">
        <v>309</v>
      </c>
      <c r="O6" s="371" t="s">
        <v>66</v>
      </c>
      <c r="P6" s="355" t="s">
        <v>67</v>
      </c>
    </row>
    <row r="7" spans="1:16" ht="15" customHeight="1">
      <c r="A7" s="375"/>
      <c r="B7" s="359"/>
      <c r="C7" s="368"/>
      <c r="D7" s="328"/>
      <c r="E7" s="190" t="s">
        <v>65</v>
      </c>
      <c r="F7" s="190" t="s">
        <v>68</v>
      </c>
      <c r="G7" s="190" t="s">
        <v>69</v>
      </c>
      <c r="H7" s="190" t="s">
        <v>65</v>
      </c>
      <c r="I7" s="190" t="s">
        <v>68</v>
      </c>
      <c r="J7" s="190" t="s">
        <v>69</v>
      </c>
      <c r="K7" s="359"/>
      <c r="L7" s="359"/>
      <c r="M7" s="328"/>
      <c r="N7" s="359"/>
      <c r="O7" s="359"/>
      <c r="P7" s="356"/>
    </row>
    <row r="8" spans="1:16" s="114" customFormat="1" ht="15" customHeight="1">
      <c r="A8" s="196"/>
      <c r="B8" s="29" t="s">
        <v>65</v>
      </c>
      <c r="C8" s="33">
        <f>SUM(C10:C13)</f>
        <v>20</v>
      </c>
      <c r="D8" s="33">
        <f>SUM(D10:D13)</f>
        <v>832</v>
      </c>
      <c r="E8" s="33">
        <f>SUM(E10:E13)</f>
        <v>832</v>
      </c>
      <c r="F8" s="33">
        <f>SUM(F10:F13)</f>
        <v>684</v>
      </c>
      <c r="G8" s="33">
        <f>SUM(G10:G13)</f>
        <v>148</v>
      </c>
      <c r="H8" s="28" t="s">
        <v>26</v>
      </c>
      <c r="I8" s="28" t="s">
        <v>26</v>
      </c>
      <c r="J8" s="28" t="s">
        <v>26</v>
      </c>
      <c r="K8" s="33">
        <f aca="true" t="shared" si="0" ref="K8:P8">SUM(K10:K13)</f>
        <v>393442</v>
      </c>
      <c r="L8" s="33">
        <f t="shared" si="0"/>
        <v>2674441</v>
      </c>
      <c r="M8" s="33">
        <f t="shared" si="0"/>
        <v>3952121</v>
      </c>
      <c r="N8" s="33">
        <f t="shared" si="0"/>
        <v>3805960</v>
      </c>
      <c r="O8" s="33">
        <f t="shared" si="0"/>
        <v>9784</v>
      </c>
      <c r="P8" s="33">
        <f t="shared" si="0"/>
        <v>136377</v>
      </c>
    </row>
    <row r="9" spans="1:16" s="31" customFormat="1" ht="15" customHeight="1">
      <c r="A9" s="30"/>
      <c r="B9" s="193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</row>
    <row r="10" spans="1:16" s="116" customFormat="1" ht="15" customHeight="1">
      <c r="A10" s="372" t="s">
        <v>328</v>
      </c>
      <c r="B10" s="112" t="s">
        <v>306</v>
      </c>
      <c r="C10" s="230">
        <v>9</v>
      </c>
      <c r="D10" s="244">
        <f>SUM(E10,H10)</f>
        <v>61</v>
      </c>
      <c r="E10" s="244">
        <f>SUM(F10:G10)</f>
        <v>61</v>
      </c>
      <c r="F10" s="232">
        <v>51</v>
      </c>
      <c r="G10" s="232">
        <v>10</v>
      </c>
      <c r="H10" s="228" t="s">
        <v>26</v>
      </c>
      <c r="I10" s="228" t="s">
        <v>26</v>
      </c>
      <c r="J10" s="228" t="s">
        <v>26</v>
      </c>
      <c r="K10" s="228">
        <v>19688</v>
      </c>
      <c r="L10" s="228">
        <v>21341</v>
      </c>
      <c r="M10" s="244">
        <f>SUM(N10:P10)</f>
        <v>57929</v>
      </c>
      <c r="N10" s="228">
        <v>57929</v>
      </c>
      <c r="O10" s="228" t="s">
        <v>26</v>
      </c>
      <c r="P10" s="230" t="s">
        <v>26</v>
      </c>
    </row>
    <row r="11" spans="1:16" s="116" customFormat="1" ht="15" customHeight="1">
      <c r="A11" s="313"/>
      <c r="B11" s="191" t="s">
        <v>291</v>
      </c>
      <c r="C11" s="230">
        <v>4</v>
      </c>
      <c r="D11" s="244">
        <f>SUM(E11,H11)</f>
        <v>48</v>
      </c>
      <c r="E11" s="244">
        <f>SUM(F11:G11)</f>
        <v>48</v>
      </c>
      <c r="F11" s="228">
        <v>38</v>
      </c>
      <c r="G11" s="228">
        <v>10</v>
      </c>
      <c r="H11" s="228" t="s">
        <v>26</v>
      </c>
      <c r="I11" s="228" t="s">
        <v>26</v>
      </c>
      <c r="J11" s="228" t="s">
        <v>26</v>
      </c>
      <c r="K11" s="228">
        <v>18428</v>
      </c>
      <c r="L11" s="228">
        <v>17644</v>
      </c>
      <c r="M11" s="244">
        <f>SUM(N11:P11)</f>
        <v>59483</v>
      </c>
      <c r="N11" s="228">
        <v>49654</v>
      </c>
      <c r="O11" s="228">
        <v>9784</v>
      </c>
      <c r="P11" s="230">
        <v>45</v>
      </c>
    </row>
    <row r="12" spans="1:16" s="116" customFormat="1" ht="15" customHeight="1">
      <c r="A12" s="120"/>
      <c r="B12" s="191" t="s">
        <v>292</v>
      </c>
      <c r="C12" s="230">
        <v>3</v>
      </c>
      <c r="D12" s="244">
        <f>SUM(E12,H12)</f>
        <v>61</v>
      </c>
      <c r="E12" s="244">
        <f>SUM(F12:G12)</f>
        <v>61</v>
      </c>
      <c r="F12" s="228">
        <v>54</v>
      </c>
      <c r="G12" s="228">
        <v>7</v>
      </c>
      <c r="H12" s="228" t="s">
        <v>26</v>
      </c>
      <c r="I12" s="228" t="s">
        <v>26</v>
      </c>
      <c r="J12" s="228" t="s">
        <v>26</v>
      </c>
      <c r="K12" s="228">
        <v>26793</v>
      </c>
      <c r="L12" s="228">
        <v>509084</v>
      </c>
      <c r="M12" s="244">
        <f>SUM(N12:P12)</f>
        <v>585203</v>
      </c>
      <c r="N12" s="228">
        <v>585203</v>
      </c>
      <c r="O12" s="228" t="s">
        <v>26</v>
      </c>
      <c r="P12" s="228" t="s">
        <v>26</v>
      </c>
    </row>
    <row r="13" spans="1:16" s="116" customFormat="1" ht="15" customHeight="1">
      <c r="A13" s="120"/>
      <c r="B13" s="191" t="s">
        <v>311</v>
      </c>
      <c r="C13" s="230">
        <v>4</v>
      </c>
      <c r="D13" s="244">
        <f>SUM(E13,H13)</f>
        <v>662</v>
      </c>
      <c r="E13" s="244">
        <f>SUM(F13:G13)</f>
        <v>662</v>
      </c>
      <c r="F13" s="228">
        <v>541</v>
      </c>
      <c r="G13" s="228">
        <v>121</v>
      </c>
      <c r="H13" s="228" t="s">
        <v>26</v>
      </c>
      <c r="I13" s="228" t="s">
        <v>26</v>
      </c>
      <c r="J13" s="228" t="s">
        <v>26</v>
      </c>
      <c r="K13" s="228">
        <v>328533</v>
      </c>
      <c r="L13" s="228">
        <v>2126372</v>
      </c>
      <c r="M13" s="244">
        <f>SUM(N13:P13)</f>
        <v>3249506</v>
      </c>
      <c r="N13" s="228">
        <v>3113174</v>
      </c>
      <c r="O13" s="228" t="s">
        <v>26</v>
      </c>
      <c r="P13" s="228">
        <v>136332</v>
      </c>
    </row>
    <row r="14" spans="1:16" s="116" customFormat="1" ht="15" customHeight="1">
      <c r="A14" s="120"/>
      <c r="B14" s="123"/>
      <c r="C14" s="230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</row>
    <row r="15" spans="1:16" s="114" customFormat="1" ht="15" customHeight="1">
      <c r="A15" s="18"/>
      <c r="B15" s="29" t="s">
        <v>65</v>
      </c>
      <c r="C15" s="33">
        <f aca="true" t="shared" si="1" ref="C15:P15">SUM(C17:C20)</f>
        <v>389</v>
      </c>
      <c r="D15" s="33">
        <f t="shared" si="1"/>
        <v>6960</v>
      </c>
      <c r="E15" s="33">
        <f t="shared" si="1"/>
        <v>6860</v>
      </c>
      <c r="F15" s="33">
        <f t="shared" si="1"/>
        <v>5033</v>
      </c>
      <c r="G15" s="33">
        <f t="shared" si="1"/>
        <v>1827</v>
      </c>
      <c r="H15" s="33">
        <f t="shared" si="1"/>
        <v>100</v>
      </c>
      <c r="I15" s="33">
        <f t="shared" si="1"/>
        <v>66</v>
      </c>
      <c r="J15" s="33">
        <f t="shared" si="1"/>
        <v>34</v>
      </c>
      <c r="K15" s="33">
        <f t="shared" si="1"/>
        <v>2774288</v>
      </c>
      <c r="L15" s="33">
        <f t="shared" si="1"/>
        <v>6203042</v>
      </c>
      <c r="M15" s="33">
        <f t="shared" si="1"/>
        <v>12258107</v>
      </c>
      <c r="N15" s="33">
        <f t="shared" si="1"/>
        <v>10310263</v>
      </c>
      <c r="O15" s="33">
        <f t="shared" si="1"/>
        <v>1903344</v>
      </c>
      <c r="P15" s="33">
        <f t="shared" si="1"/>
        <v>44500</v>
      </c>
    </row>
    <row r="16" spans="1:16" s="31" customFormat="1" ht="15" customHeight="1">
      <c r="A16" s="32"/>
      <c r="B16" s="193"/>
      <c r="C16" s="230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30"/>
    </row>
    <row r="17" spans="1:16" s="116" customFormat="1" ht="15" customHeight="1">
      <c r="A17" s="372" t="s">
        <v>329</v>
      </c>
      <c r="B17" s="112" t="s">
        <v>295</v>
      </c>
      <c r="C17" s="228">
        <v>227</v>
      </c>
      <c r="D17" s="244">
        <f>SUM(E17,H17)</f>
        <v>1328</v>
      </c>
      <c r="E17" s="244">
        <f>SUM(F17:G17)</f>
        <v>1233</v>
      </c>
      <c r="F17" s="231">
        <v>832</v>
      </c>
      <c r="G17" s="231">
        <v>401</v>
      </c>
      <c r="H17" s="244">
        <f>SUM(I17:J17)</f>
        <v>95</v>
      </c>
      <c r="I17" s="231">
        <v>63</v>
      </c>
      <c r="J17" s="231">
        <v>32</v>
      </c>
      <c r="K17" s="244">
        <v>404862</v>
      </c>
      <c r="L17" s="244">
        <v>609113</v>
      </c>
      <c r="M17" s="244">
        <f>SUM(N17:P17)</f>
        <v>1487446</v>
      </c>
      <c r="N17" s="244">
        <v>1078763</v>
      </c>
      <c r="O17" s="244">
        <v>403863</v>
      </c>
      <c r="P17" s="244">
        <v>4820</v>
      </c>
    </row>
    <row r="18" spans="1:16" s="116" customFormat="1" ht="15" customHeight="1">
      <c r="A18" s="313"/>
      <c r="B18" s="191" t="s">
        <v>291</v>
      </c>
      <c r="C18" s="228">
        <v>74</v>
      </c>
      <c r="D18" s="244">
        <f>SUM(E18,H18)</f>
        <v>1042</v>
      </c>
      <c r="E18" s="244">
        <f>SUM(F18:G18)</f>
        <v>1038</v>
      </c>
      <c r="F18" s="228">
        <v>805</v>
      </c>
      <c r="G18" s="228">
        <v>233</v>
      </c>
      <c r="H18" s="244">
        <f>SUM(I18:J18)</f>
        <v>4</v>
      </c>
      <c r="I18" s="228">
        <v>2</v>
      </c>
      <c r="J18" s="228">
        <v>2</v>
      </c>
      <c r="K18" s="228">
        <v>388098</v>
      </c>
      <c r="L18" s="228">
        <v>751094</v>
      </c>
      <c r="M18" s="244">
        <f>SUM(N18:P18)</f>
        <v>1608442</v>
      </c>
      <c r="N18" s="228">
        <v>1248495</v>
      </c>
      <c r="O18" s="228">
        <v>358194</v>
      </c>
      <c r="P18" s="228">
        <v>1753</v>
      </c>
    </row>
    <row r="19" spans="1:16" s="116" customFormat="1" ht="15" customHeight="1">
      <c r="A19" s="120"/>
      <c r="B19" s="191" t="s">
        <v>292</v>
      </c>
      <c r="C19" s="230">
        <v>32</v>
      </c>
      <c r="D19" s="244">
        <f>SUM(E19,H19)</f>
        <v>769</v>
      </c>
      <c r="E19" s="244">
        <f>SUM(F19:G19)</f>
        <v>768</v>
      </c>
      <c r="F19" s="230">
        <v>591</v>
      </c>
      <c r="G19" s="230">
        <v>177</v>
      </c>
      <c r="H19" s="244">
        <f>SUM(I19:J19)</f>
        <v>1</v>
      </c>
      <c r="I19" s="230">
        <v>1</v>
      </c>
      <c r="J19" s="230" t="s">
        <v>26</v>
      </c>
      <c r="K19" s="230">
        <v>293950</v>
      </c>
      <c r="L19" s="230">
        <v>661616</v>
      </c>
      <c r="M19" s="244">
        <f>SUM(N19:P19)</f>
        <v>1333096</v>
      </c>
      <c r="N19" s="228">
        <v>1063898</v>
      </c>
      <c r="O19" s="228">
        <v>266221</v>
      </c>
      <c r="P19" s="230">
        <v>2977</v>
      </c>
    </row>
    <row r="20" spans="1:16" s="116" customFormat="1" ht="15" customHeight="1">
      <c r="A20" s="120"/>
      <c r="B20" s="191" t="s">
        <v>311</v>
      </c>
      <c r="C20" s="230">
        <v>56</v>
      </c>
      <c r="D20" s="244">
        <f>SUM(E20,H20)</f>
        <v>3821</v>
      </c>
      <c r="E20" s="244">
        <f>SUM(F20:G20)</f>
        <v>3821</v>
      </c>
      <c r="F20" s="230">
        <v>2805</v>
      </c>
      <c r="G20" s="230">
        <v>1016</v>
      </c>
      <c r="H20" s="230" t="s">
        <v>26</v>
      </c>
      <c r="I20" s="230" t="s">
        <v>26</v>
      </c>
      <c r="J20" s="230" t="s">
        <v>26</v>
      </c>
      <c r="K20" s="230">
        <v>1687378</v>
      </c>
      <c r="L20" s="230">
        <v>4181219</v>
      </c>
      <c r="M20" s="244">
        <f>SUM(N20:P20)</f>
        <v>7829123</v>
      </c>
      <c r="N20" s="230">
        <v>6919107</v>
      </c>
      <c r="O20" s="230">
        <v>875066</v>
      </c>
      <c r="P20" s="230">
        <v>34950</v>
      </c>
    </row>
    <row r="21" spans="1:16" s="116" customFormat="1" ht="15" customHeight="1">
      <c r="A21" s="120"/>
      <c r="B21" s="123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26"/>
      <c r="N21" s="230"/>
      <c r="O21" s="230"/>
      <c r="P21" s="230"/>
    </row>
    <row r="22" spans="1:16" s="114" customFormat="1" ht="15" customHeight="1">
      <c r="A22" s="18"/>
      <c r="B22" s="29" t="s">
        <v>65</v>
      </c>
      <c r="C22" s="33">
        <f aca="true" t="shared" si="2" ref="C22:J22">SUM(C24:C27)</f>
        <v>641</v>
      </c>
      <c r="D22" s="33">
        <f t="shared" si="2"/>
        <v>20954</v>
      </c>
      <c r="E22" s="33">
        <f t="shared" si="2"/>
        <v>20859</v>
      </c>
      <c r="F22" s="33">
        <f t="shared" si="2"/>
        <v>17035</v>
      </c>
      <c r="G22" s="33">
        <f t="shared" si="2"/>
        <v>3824</v>
      </c>
      <c r="H22" s="33">
        <f t="shared" si="2"/>
        <v>95</v>
      </c>
      <c r="I22" s="33">
        <f t="shared" si="2"/>
        <v>68</v>
      </c>
      <c r="J22" s="33">
        <f t="shared" si="2"/>
        <v>27</v>
      </c>
      <c r="K22" s="33">
        <f aca="true" t="shared" si="3" ref="K22:P22">SUM(K24:K27)</f>
        <v>10251761</v>
      </c>
      <c r="L22" s="33">
        <f t="shared" si="3"/>
        <v>42907099</v>
      </c>
      <c r="M22" s="33">
        <f t="shared" si="3"/>
        <v>66288595</v>
      </c>
      <c r="N22" s="33">
        <f t="shared" si="3"/>
        <v>62967146</v>
      </c>
      <c r="O22" s="33">
        <f t="shared" si="3"/>
        <v>2938624</v>
      </c>
      <c r="P22" s="33">
        <f t="shared" si="3"/>
        <v>382825</v>
      </c>
    </row>
    <row r="23" spans="1:16" s="31" customFormat="1" ht="15" customHeight="1">
      <c r="A23" s="32"/>
      <c r="B23" s="193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26"/>
      <c r="N23" s="230"/>
      <c r="O23" s="230"/>
      <c r="P23" s="230"/>
    </row>
    <row r="24" spans="1:16" s="116" customFormat="1" ht="15" customHeight="1">
      <c r="A24" s="372" t="s">
        <v>330</v>
      </c>
      <c r="B24" s="112" t="s">
        <v>295</v>
      </c>
      <c r="C24" s="230">
        <v>318</v>
      </c>
      <c r="D24" s="244">
        <f>SUM(E24,H24)</f>
        <v>1867</v>
      </c>
      <c r="E24" s="244">
        <f>SUM(F24:G24)</f>
        <v>1778</v>
      </c>
      <c r="F24" s="230">
        <v>1274</v>
      </c>
      <c r="G24" s="230">
        <v>504</v>
      </c>
      <c r="H24" s="244">
        <f>SUM(I24:J24)</f>
        <v>89</v>
      </c>
      <c r="I24" s="230">
        <v>64</v>
      </c>
      <c r="J24" s="230">
        <v>25</v>
      </c>
      <c r="K24" s="230">
        <v>643543</v>
      </c>
      <c r="L24" s="230">
        <v>701896</v>
      </c>
      <c r="M24" s="244">
        <f>SUM(N24:P24)</f>
        <v>2077901</v>
      </c>
      <c r="N24" s="230">
        <v>1245781</v>
      </c>
      <c r="O24" s="230">
        <v>802356</v>
      </c>
      <c r="P24" s="230">
        <v>29764</v>
      </c>
    </row>
    <row r="25" spans="1:16" s="116" customFormat="1" ht="15" customHeight="1">
      <c r="A25" s="313"/>
      <c r="B25" s="191" t="s">
        <v>291</v>
      </c>
      <c r="C25" s="230">
        <v>131</v>
      </c>
      <c r="D25" s="244">
        <f>SUM(E25,H25)</f>
        <v>1779</v>
      </c>
      <c r="E25" s="244">
        <f>SUM(F25:G25)</f>
        <v>1774</v>
      </c>
      <c r="F25" s="230">
        <v>1405</v>
      </c>
      <c r="G25" s="230">
        <v>369</v>
      </c>
      <c r="H25" s="244">
        <f>SUM(I25:J25)</f>
        <v>5</v>
      </c>
      <c r="I25" s="230">
        <v>3</v>
      </c>
      <c r="J25" s="230">
        <v>2</v>
      </c>
      <c r="K25" s="230">
        <v>712620</v>
      </c>
      <c r="L25" s="230">
        <v>1301647</v>
      </c>
      <c r="M25" s="244">
        <f>SUM(N25:P25)</f>
        <v>2901371</v>
      </c>
      <c r="N25" s="230">
        <v>2326557</v>
      </c>
      <c r="O25" s="230">
        <v>521741</v>
      </c>
      <c r="P25" s="230">
        <v>53073</v>
      </c>
    </row>
    <row r="26" spans="1:16" s="116" customFormat="1" ht="15" customHeight="1">
      <c r="A26" s="120"/>
      <c r="B26" s="191" t="s">
        <v>292</v>
      </c>
      <c r="C26" s="228">
        <v>64</v>
      </c>
      <c r="D26" s="244">
        <f>SUM(E26,H26)</f>
        <v>1542</v>
      </c>
      <c r="E26" s="244">
        <f>SUM(F26:G26)</f>
        <v>1542</v>
      </c>
      <c r="F26" s="244">
        <v>1227</v>
      </c>
      <c r="G26" s="231">
        <v>315</v>
      </c>
      <c r="H26" s="231" t="s">
        <v>26</v>
      </c>
      <c r="I26" s="231" t="s">
        <v>26</v>
      </c>
      <c r="J26" s="231" t="s">
        <v>26</v>
      </c>
      <c r="K26" s="244">
        <v>609640</v>
      </c>
      <c r="L26" s="244">
        <v>1385019</v>
      </c>
      <c r="M26" s="244">
        <f>SUM(N26:P26)</f>
        <v>2959121</v>
      </c>
      <c r="N26" s="244">
        <v>2632696</v>
      </c>
      <c r="O26" s="244">
        <v>307431</v>
      </c>
      <c r="P26" s="244">
        <v>18994</v>
      </c>
    </row>
    <row r="27" spans="1:16" s="116" customFormat="1" ht="15" customHeight="1">
      <c r="A27" s="120"/>
      <c r="B27" s="191" t="s">
        <v>311</v>
      </c>
      <c r="C27" s="228">
        <v>128</v>
      </c>
      <c r="D27" s="244">
        <f>SUM(E27,H27)</f>
        <v>15766</v>
      </c>
      <c r="E27" s="244">
        <f>SUM(F27:G27)</f>
        <v>15765</v>
      </c>
      <c r="F27" s="228">
        <v>13129</v>
      </c>
      <c r="G27" s="228">
        <v>2636</v>
      </c>
      <c r="H27" s="244">
        <f>SUM(I27:J27)</f>
        <v>1</v>
      </c>
      <c r="I27" s="228">
        <v>1</v>
      </c>
      <c r="J27" s="228" t="s">
        <v>26</v>
      </c>
      <c r="K27" s="228">
        <v>8285958</v>
      </c>
      <c r="L27" s="228">
        <v>39518537</v>
      </c>
      <c r="M27" s="244">
        <f>SUM(N27:P27)</f>
        <v>58350202</v>
      </c>
      <c r="N27" s="228">
        <v>56762112</v>
      </c>
      <c r="O27" s="228">
        <v>1307096</v>
      </c>
      <c r="P27" s="228">
        <v>280994</v>
      </c>
    </row>
    <row r="28" spans="1:16" s="116" customFormat="1" ht="15" customHeight="1">
      <c r="A28" s="120"/>
      <c r="B28" s="123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</row>
    <row r="29" spans="1:16" s="114" customFormat="1" ht="15" customHeight="1">
      <c r="A29" s="18"/>
      <c r="B29" s="29" t="s">
        <v>65</v>
      </c>
      <c r="C29" s="33">
        <f aca="true" t="shared" si="4" ref="C29:P29">SUM(C31:C34)</f>
        <v>121</v>
      </c>
      <c r="D29" s="33">
        <f t="shared" si="4"/>
        <v>4794</v>
      </c>
      <c r="E29" s="33">
        <f t="shared" si="4"/>
        <v>4763</v>
      </c>
      <c r="F29" s="33">
        <f t="shared" si="4"/>
        <v>2585</v>
      </c>
      <c r="G29" s="33">
        <f t="shared" si="4"/>
        <v>2178</v>
      </c>
      <c r="H29" s="33">
        <f t="shared" si="4"/>
        <v>31</v>
      </c>
      <c r="I29" s="33">
        <f t="shared" si="4"/>
        <v>20</v>
      </c>
      <c r="J29" s="33">
        <f t="shared" si="4"/>
        <v>11</v>
      </c>
      <c r="K29" s="33">
        <f t="shared" si="4"/>
        <v>1810032</v>
      </c>
      <c r="L29" s="33">
        <f t="shared" si="4"/>
        <v>5680711</v>
      </c>
      <c r="M29" s="33">
        <f t="shared" si="4"/>
        <v>8851339</v>
      </c>
      <c r="N29" s="33">
        <f t="shared" si="4"/>
        <v>8150980</v>
      </c>
      <c r="O29" s="33">
        <f t="shared" si="4"/>
        <v>572006</v>
      </c>
      <c r="P29" s="33">
        <f t="shared" si="4"/>
        <v>128353</v>
      </c>
    </row>
    <row r="30" spans="1:16" s="31" customFormat="1" ht="15" customHeight="1">
      <c r="A30" s="32"/>
      <c r="B30" s="193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28"/>
      <c r="N30" s="228"/>
      <c r="O30" s="228"/>
      <c r="P30" s="230"/>
    </row>
    <row r="31" spans="1:16" s="116" customFormat="1" ht="15" customHeight="1">
      <c r="A31" s="372" t="s">
        <v>331</v>
      </c>
      <c r="B31" s="112" t="s">
        <v>295</v>
      </c>
      <c r="C31" s="230">
        <v>41</v>
      </c>
      <c r="D31" s="244">
        <f>SUM(E31,H31)</f>
        <v>250</v>
      </c>
      <c r="E31" s="244">
        <f>SUM(F31:G31)</f>
        <v>233</v>
      </c>
      <c r="F31" s="230">
        <v>110</v>
      </c>
      <c r="G31" s="230">
        <v>123</v>
      </c>
      <c r="H31" s="244">
        <f>SUM(I31:J31)</f>
        <v>17</v>
      </c>
      <c r="I31" s="230">
        <v>11</v>
      </c>
      <c r="J31" s="230">
        <v>6</v>
      </c>
      <c r="K31" s="230">
        <v>70569</v>
      </c>
      <c r="L31" s="230">
        <v>72552</v>
      </c>
      <c r="M31" s="244">
        <f>SUM(N31:P31)</f>
        <v>203022</v>
      </c>
      <c r="N31" s="230">
        <v>141135</v>
      </c>
      <c r="O31" s="230">
        <v>61884</v>
      </c>
      <c r="P31" s="230">
        <v>3</v>
      </c>
    </row>
    <row r="32" spans="1:16" s="116" customFormat="1" ht="15" customHeight="1">
      <c r="A32" s="373"/>
      <c r="B32" s="191" t="s">
        <v>291</v>
      </c>
      <c r="C32" s="230">
        <v>29</v>
      </c>
      <c r="D32" s="244">
        <f>SUM(E32,H32)</f>
        <v>400</v>
      </c>
      <c r="E32" s="244">
        <f>SUM(F32:G32)</f>
        <v>387</v>
      </c>
      <c r="F32" s="230">
        <v>133</v>
      </c>
      <c r="G32" s="230">
        <v>254</v>
      </c>
      <c r="H32" s="244">
        <f>SUM(I32:J32)</f>
        <v>13</v>
      </c>
      <c r="I32" s="230">
        <v>8</v>
      </c>
      <c r="J32" s="230">
        <v>5</v>
      </c>
      <c r="K32" s="230">
        <v>94552</v>
      </c>
      <c r="L32" s="230">
        <v>117657</v>
      </c>
      <c r="M32" s="244">
        <f>SUM(N32:P32)</f>
        <v>269094</v>
      </c>
      <c r="N32" s="230">
        <v>187963</v>
      </c>
      <c r="O32" s="230">
        <v>79240</v>
      </c>
      <c r="P32" s="230">
        <v>1891</v>
      </c>
    </row>
    <row r="33" spans="1:16" s="116" customFormat="1" ht="15" customHeight="1">
      <c r="A33" s="123"/>
      <c r="B33" s="191" t="s">
        <v>292</v>
      </c>
      <c r="C33" s="230">
        <v>20</v>
      </c>
      <c r="D33" s="244">
        <f>SUM(E33,H33)</f>
        <v>501</v>
      </c>
      <c r="E33" s="244">
        <f>SUM(F33:G33)</f>
        <v>500</v>
      </c>
      <c r="F33" s="230">
        <v>212</v>
      </c>
      <c r="G33" s="230">
        <v>288</v>
      </c>
      <c r="H33" s="244">
        <f>SUM(I33:J33)</f>
        <v>1</v>
      </c>
      <c r="I33" s="230">
        <v>1</v>
      </c>
      <c r="J33" s="230" t="s">
        <v>26</v>
      </c>
      <c r="K33" s="230">
        <v>139579</v>
      </c>
      <c r="L33" s="230">
        <v>518817</v>
      </c>
      <c r="M33" s="244">
        <f>SUM(N33:P33)</f>
        <v>876607</v>
      </c>
      <c r="N33" s="230">
        <v>744661</v>
      </c>
      <c r="O33" s="230">
        <v>113268</v>
      </c>
      <c r="P33" s="230">
        <v>18678</v>
      </c>
    </row>
    <row r="34" spans="1:16" s="116" customFormat="1" ht="15" customHeight="1">
      <c r="A34" s="123"/>
      <c r="B34" s="191" t="s">
        <v>311</v>
      </c>
      <c r="C34" s="230">
        <v>31</v>
      </c>
      <c r="D34" s="244">
        <f>SUM(E34,H34)</f>
        <v>3643</v>
      </c>
      <c r="E34" s="244">
        <f>SUM(F34:G34)</f>
        <v>3643</v>
      </c>
      <c r="F34" s="230">
        <v>2130</v>
      </c>
      <c r="G34" s="230">
        <v>1513</v>
      </c>
      <c r="H34" s="230" t="s">
        <v>26</v>
      </c>
      <c r="I34" s="230" t="s">
        <v>26</v>
      </c>
      <c r="J34" s="230" t="s">
        <v>26</v>
      </c>
      <c r="K34" s="230">
        <v>1505332</v>
      </c>
      <c r="L34" s="230">
        <v>4971685</v>
      </c>
      <c r="M34" s="244">
        <f>SUM(N34:P34)</f>
        <v>7502616</v>
      </c>
      <c r="N34" s="230">
        <v>7077221</v>
      </c>
      <c r="O34" s="230">
        <v>317614</v>
      </c>
      <c r="P34" s="230">
        <v>107781</v>
      </c>
    </row>
    <row r="35" spans="1:16" s="116" customFormat="1" ht="15" customHeight="1">
      <c r="A35" s="123"/>
      <c r="B35" s="123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26"/>
      <c r="N35" s="230"/>
      <c r="O35" s="230"/>
      <c r="P35" s="230"/>
    </row>
    <row r="36" spans="1:16" s="114" customFormat="1" ht="15" customHeight="1">
      <c r="A36" s="196"/>
      <c r="B36" s="29" t="s">
        <v>65</v>
      </c>
      <c r="C36" s="33">
        <f aca="true" t="shared" si="5" ref="C36:P36">SUM(C38:C41)</f>
        <v>29</v>
      </c>
      <c r="D36" s="33">
        <f t="shared" si="5"/>
        <v>3079</v>
      </c>
      <c r="E36" s="33">
        <f t="shared" si="5"/>
        <v>3075</v>
      </c>
      <c r="F36" s="33">
        <f t="shared" si="5"/>
        <v>1646</v>
      </c>
      <c r="G36" s="33">
        <f t="shared" si="5"/>
        <v>1429</v>
      </c>
      <c r="H36" s="33">
        <f t="shared" si="5"/>
        <v>4</v>
      </c>
      <c r="I36" s="33">
        <f t="shared" si="5"/>
        <v>3</v>
      </c>
      <c r="J36" s="33">
        <f t="shared" si="5"/>
        <v>1</v>
      </c>
      <c r="K36" s="33">
        <f t="shared" si="5"/>
        <v>1285421</v>
      </c>
      <c r="L36" s="33">
        <f t="shared" si="5"/>
        <v>17402773</v>
      </c>
      <c r="M36" s="33">
        <f t="shared" si="5"/>
        <v>22845816</v>
      </c>
      <c r="N36" s="33">
        <f t="shared" si="5"/>
        <v>22576362</v>
      </c>
      <c r="O36" s="33">
        <f t="shared" si="5"/>
        <v>255995</v>
      </c>
      <c r="P36" s="33">
        <f t="shared" si="5"/>
        <v>13459</v>
      </c>
    </row>
    <row r="37" spans="1:16" s="31" customFormat="1" ht="15" customHeight="1">
      <c r="A37" s="30"/>
      <c r="B37" s="193"/>
      <c r="C37" s="228"/>
      <c r="D37" s="245"/>
      <c r="E37" s="245"/>
      <c r="F37" s="245"/>
      <c r="G37" s="245"/>
      <c r="H37" s="231"/>
      <c r="I37" s="231"/>
      <c r="J37" s="231"/>
      <c r="K37" s="231"/>
      <c r="L37" s="231"/>
      <c r="M37" s="231"/>
      <c r="N37" s="231"/>
      <c r="O37" s="231"/>
      <c r="P37" s="231"/>
    </row>
    <row r="38" spans="1:16" s="116" customFormat="1" ht="15" customHeight="1">
      <c r="A38" s="22" t="s">
        <v>84</v>
      </c>
      <c r="B38" s="112" t="s">
        <v>295</v>
      </c>
      <c r="C38" s="228">
        <v>5</v>
      </c>
      <c r="D38" s="244">
        <f>SUM(E38,H38)</f>
        <v>28</v>
      </c>
      <c r="E38" s="244">
        <f>SUM(F38:G38)</f>
        <v>25</v>
      </c>
      <c r="F38" s="228">
        <v>10</v>
      </c>
      <c r="G38" s="228">
        <v>15</v>
      </c>
      <c r="H38" s="244">
        <f>SUM(I38:J38)</f>
        <v>3</v>
      </c>
      <c r="I38" s="228">
        <v>2</v>
      </c>
      <c r="J38" s="228">
        <v>1</v>
      </c>
      <c r="K38" s="228">
        <v>11610</v>
      </c>
      <c r="L38" s="228">
        <v>15262</v>
      </c>
      <c r="M38" s="244">
        <f>SUM(N38:P38)</f>
        <v>36283</v>
      </c>
      <c r="N38" s="228">
        <v>31944</v>
      </c>
      <c r="O38" s="228">
        <v>4109</v>
      </c>
      <c r="P38" s="230">
        <v>230</v>
      </c>
    </row>
    <row r="39" spans="1:16" s="116" customFormat="1" ht="15" customHeight="1">
      <c r="A39" s="120"/>
      <c r="B39" s="191" t="s">
        <v>291</v>
      </c>
      <c r="C39" s="230">
        <v>5</v>
      </c>
      <c r="D39" s="244">
        <f>SUM(E39,H39)</f>
        <v>69</v>
      </c>
      <c r="E39" s="244">
        <f>SUM(F39:G39)</f>
        <v>68</v>
      </c>
      <c r="F39" s="230">
        <v>25</v>
      </c>
      <c r="G39" s="230">
        <v>43</v>
      </c>
      <c r="H39" s="244">
        <f>SUM(I39:J39)</f>
        <v>1</v>
      </c>
      <c r="I39" s="230">
        <v>1</v>
      </c>
      <c r="J39" s="230" t="s">
        <v>26</v>
      </c>
      <c r="K39" s="230">
        <v>21041</v>
      </c>
      <c r="L39" s="230">
        <v>71431</v>
      </c>
      <c r="M39" s="244">
        <f>SUM(N39:P39)</f>
        <v>146238</v>
      </c>
      <c r="N39" s="228">
        <v>134509</v>
      </c>
      <c r="O39" s="228">
        <v>11729</v>
      </c>
      <c r="P39" s="230" t="s">
        <v>26</v>
      </c>
    </row>
    <row r="40" spans="1:16" s="116" customFormat="1" ht="15" customHeight="1">
      <c r="A40" s="123"/>
      <c r="B40" s="191" t="s">
        <v>292</v>
      </c>
      <c r="C40" s="230">
        <v>5</v>
      </c>
      <c r="D40" s="244">
        <f>SUM(E40,H40)</f>
        <v>123</v>
      </c>
      <c r="E40" s="244">
        <f>SUM(F40:G40)</f>
        <v>123</v>
      </c>
      <c r="F40" s="230">
        <v>59</v>
      </c>
      <c r="G40" s="230">
        <v>64</v>
      </c>
      <c r="H40" s="230" t="s">
        <v>26</v>
      </c>
      <c r="I40" s="230" t="s">
        <v>26</v>
      </c>
      <c r="J40" s="230" t="s">
        <v>26</v>
      </c>
      <c r="K40" s="230">
        <v>36234</v>
      </c>
      <c r="L40" s="230">
        <v>104848</v>
      </c>
      <c r="M40" s="244">
        <f>SUM(N40:P40)</f>
        <v>186243</v>
      </c>
      <c r="N40" s="230">
        <v>90043</v>
      </c>
      <c r="O40" s="230">
        <v>96200</v>
      </c>
      <c r="P40" s="230" t="s">
        <v>26</v>
      </c>
    </row>
    <row r="41" spans="1:16" s="116" customFormat="1" ht="15" customHeight="1">
      <c r="A41" s="123"/>
      <c r="B41" s="191" t="s">
        <v>311</v>
      </c>
      <c r="C41" s="230">
        <v>14</v>
      </c>
      <c r="D41" s="244">
        <f>SUM(E41,H41)</f>
        <v>2859</v>
      </c>
      <c r="E41" s="244">
        <f>SUM(F41:G41)</f>
        <v>2859</v>
      </c>
      <c r="F41" s="230">
        <v>1552</v>
      </c>
      <c r="G41" s="230">
        <v>1307</v>
      </c>
      <c r="H41" s="230" t="s">
        <v>26</v>
      </c>
      <c r="I41" s="230" t="s">
        <v>26</v>
      </c>
      <c r="J41" s="230" t="s">
        <v>26</v>
      </c>
      <c r="K41" s="230">
        <v>1216536</v>
      </c>
      <c r="L41" s="230">
        <v>17211232</v>
      </c>
      <c r="M41" s="244">
        <f>SUM(N41:P41)</f>
        <v>22477052</v>
      </c>
      <c r="N41" s="230">
        <v>22319866</v>
      </c>
      <c r="O41" s="230">
        <v>143957</v>
      </c>
      <c r="P41" s="230">
        <v>13229</v>
      </c>
    </row>
    <row r="42" spans="1:16" s="116" customFormat="1" ht="15" customHeight="1">
      <c r="A42" s="123"/>
      <c r="B42" s="123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26"/>
      <c r="N42" s="230"/>
      <c r="O42" s="230"/>
      <c r="P42" s="230"/>
    </row>
    <row r="43" spans="1:16" s="114" customFormat="1" ht="15" customHeight="1">
      <c r="A43" s="196"/>
      <c r="B43" s="29" t="s">
        <v>65</v>
      </c>
      <c r="C43" s="33">
        <f aca="true" t="shared" si="6" ref="C43:I43">SUM(C45:C48)</f>
        <v>44</v>
      </c>
      <c r="D43" s="33">
        <f t="shared" si="6"/>
        <v>8475</v>
      </c>
      <c r="E43" s="33">
        <f t="shared" si="6"/>
        <v>8473</v>
      </c>
      <c r="F43" s="33">
        <f t="shared" si="6"/>
        <v>5352</v>
      </c>
      <c r="G43" s="33">
        <f t="shared" si="6"/>
        <v>3121</v>
      </c>
      <c r="H43" s="33">
        <f t="shared" si="6"/>
        <v>2</v>
      </c>
      <c r="I43" s="33">
        <f t="shared" si="6"/>
        <v>2</v>
      </c>
      <c r="J43" s="33" t="s">
        <v>26</v>
      </c>
      <c r="K43" s="33">
        <f>SUM(K45:K48)</f>
        <v>3907114</v>
      </c>
      <c r="L43" s="33">
        <f>SUM(L45:L48)</f>
        <v>15933234</v>
      </c>
      <c r="M43" s="33">
        <f>SUM(M45:M48)</f>
        <v>24537898</v>
      </c>
      <c r="N43" s="33">
        <f>SUM(N45:N48)</f>
        <v>23905045</v>
      </c>
      <c r="O43" s="33">
        <f>SUM(O45:O48)</f>
        <v>632853</v>
      </c>
      <c r="P43" s="33" t="s">
        <v>26</v>
      </c>
    </row>
    <row r="44" spans="1:16" s="31" customFormat="1" ht="15" customHeight="1">
      <c r="A44" s="30"/>
      <c r="B44" s="193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26"/>
      <c r="N44" s="230"/>
      <c r="O44" s="230"/>
      <c r="P44" s="230"/>
    </row>
    <row r="45" spans="1:16" s="116" customFormat="1" ht="15" customHeight="1">
      <c r="A45" s="22" t="s">
        <v>85</v>
      </c>
      <c r="B45" s="112" t="s">
        <v>295</v>
      </c>
      <c r="C45" s="230">
        <v>4</v>
      </c>
      <c r="D45" s="244">
        <f>SUM(E45,H45)</f>
        <v>20</v>
      </c>
      <c r="E45" s="244">
        <f>SUM(F45:G45)</f>
        <v>19</v>
      </c>
      <c r="F45" s="230">
        <v>6</v>
      </c>
      <c r="G45" s="230">
        <v>13</v>
      </c>
      <c r="H45" s="244">
        <f>SUM(I45:J45)</f>
        <v>1</v>
      </c>
      <c r="I45" s="230">
        <v>1</v>
      </c>
      <c r="J45" s="230" t="s">
        <v>26</v>
      </c>
      <c r="K45" s="230">
        <v>6212</v>
      </c>
      <c r="L45" s="230">
        <v>9629</v>
      </c>
      <c r="M45" s="244">
        <f>SUM(N45:P45)</f>
        <v>17396</v>
      </c>
      <c r="N45" s="230">
        <v>14363</v>
      </c>
      <c r="O45" s="230">
        <v>3033</v>
      </c>
      <c r="P45" s="230" t="s">
        <v>26</v>
      </c>
    </row>
    <row r="46" spans="1:16" s="116" customFormat="1" ht="15" customHeight="1">
      <c r="A46" s="120"/>
      <c r="B46" s="191" t="s">
        <v>291</v>
      </c>
      <c r="C46" s="228">
        <v>6</v>
      </c>
      <c r="D46" s="244">
        <f>SUM(E46,H46)</f>
        <v>93</v>
      </c>
      <c r="E46" s="244">
        <f>SUM(F46:G46)</f>
        <v>92</v>
      </c>
      <c r="F46" s="231">
        <v>32</v>
      </c>
      <c r="G46" s="231">
        <v>60</v>
      </c>
      <c r="H46" s="244">
        <f>SUM(I46:J46)</f>
        <v>1</v>
      </c>
      <c r="I46" s="231">
        <v>1</v>
      </c>
      <c r="J46" s="231" t="s">
        <v>26</v>
      </c>
      <c r="K46" s="244">
        <v>23298</v>
      </c>
      <c r="L46" s="244">
        <v>62885</v>
      </c>
      <c r="M46" s="244">
        <f>SUM(N46:P46)</f>
        <v>127743</v>
      </c>
      <c r="N46" s="244">
        <v>96430</v>
      </c>
      <c r="O46" s="244">
        <v>31313</v>
      </c>
      <c r="P46" s="230" t="s">
        <v>26</v>
      </c>
    </row>
    <row r="47" spans="1:16" s="116" customFormat="1" ht="15" customHeight="1">
      <c r="A47" s="120"/>
      <c r="B47" s="191" t="s">
        <v>292</v>
      </c>
      <c r="C47" s="228">
        <v>5</v>
      </c>
      <c r="D47" s="244">
        <f>SUM(E47,H47)</f>
        <v>117</v>
      </c>
      <c r="E47" s="244">
        <f>SUM(F47:G47)</f>
        <v>117</v>
      </c>
      <c r="F47" s="228">
        <v>43</v>
      </c>
      <c r="G47" s="228">
        <v>74</v>
      </c>
      <c r="H47" s="228" t="s">
        <v>26</v>
      </c>
      <c r="I47" s="228" t="s">
        <v>26</v>
      </c>
      <c r="J47" s="228" t="s">
        <v>26</v>
      </c>
      <c r="K47" s="228">
        <v>32685</v>
      </c>
      <c r="L47" s="228">
        <v>21203</v>
      </c>
      <c r="M47" s="244">
        <f>SUM(N47:P47)</f>
        <v>91963</v>
      </c>
      <c r="N47" s="228">
        <v>72696</v>
      </c>
      <c r="O47" s="228">
        <v>19267</v>
      </c>
      <c r="P47" s="230" t="s">
        <v>26</v>
      </c>
    </row>
    <row r="48" spans="1:16" s="116" customFormat="1" ht="15" customHeight="1">
      <c r="A48" s="120"/>
      <c r="B48" s="191" t="s">
        <v>311</v>
      </c>
      <c r="C48" s="230">
        <v>29</v>
      </c>
      <c r="D48" s="244">
        <f>SUM(E48,H48)</f>
        <v>8245</v>
      </c>
      <c r="E48" s="244">
        <f>SUM(F48:G48)</f>
        <v>8245</v>
      </c>
      <c r="F48" s="230">
        <v>5271</v>
      </c>
      <c r="G48" s="230">
        <v>2974</v>
      </c>
      <c r="H48" s="230" t="s">
        <v>26</v>
      </c>
      <c r="I48" s="230" t="s">
        <v>26</v>
      </c>
      <c r="J48" s="230" t="s">
        <v>26</v>
      </c>
      <c r="K48" s="230">
        <v>3844919</v>
      </c>
      <c r="L48" s="230">
        <v>15839517</v>
      </c>
      <c r="M48" s="244">
        <f>SUM(N48:P48)</f>
        <v>24300796</v>
      </c>
      <c r="N48" s="228">
        <v>23721556</v>
      </c>
      <c r="O48" s="228">
        <v>579240</v>
      </c>
      <c r="P48" s="230" t="s">
        <v>26</v>
      </c>
    </row>
    <row r="49" spans="1:16" s="116" customFormat="1" ht="15" customHeight="1">
      <c r="A49" s="120"/>
      <c r="B49" s="123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28"/>
      <c r="N49" s="228"/>
      <c r="O49" s="228"/>
      <c r="P49" s="230"/>
    </row>
    <row r="50" spans="1:16" s="114" customFormat="1" ht="15" customHeight="1">
      <c r="A50" s="18"/>
      <c r="B50" s="29" t="s">
        <v>65</v>
      </c>
      <c r="C50" s="33">
        <f aca="true" t="shared" si="7" ref="C50:P50">SUM(C52:C55)</f>
        <v>88</v>
      </c>
      <c r="D50" s="33">
        <f t="shared" si="7"/>
        <v>3801</v>
      </c>
      <c r="E50" s="33">
        <f t="shared" si="7"/>
        <v>3790</v>
      </c>
      <c r="F50" s="33">
        <f t="shared" si="7"/>
        <v>3218</v>
      </c>
      <c r="G50" s="33">
        <f t="shared" si="7"/>
        <v>572</v>
      </c>
      <c r="H50" s="33">
        <f t="shared" si="7"/>
        <v>11</v>
      </c>
      <c r="I50" s="33">
        <f t="shared" si="7"/>
        <v>8</v>
      </c>
      <c r="J50" s="33">
        <f t="shared" si="7"/>
        <v>3</v>
      </c>
      <c r="K50" s="33">
        <f t="shared" si="7"/>
        <v>1858564</v>
      </c>
      <c r="L50" s="33">
        <f t="shared" si="7"/>
        <v>6259287</v>
      </c>
      <c r="M50" s="33">
        <f t="shared" si="7"/>
        <v>9914615</v>
      </c>
      <c r="N50" s="33">
        <f t="shared" si="7"/>
        <v>9315647</v>
      </c>
      <c r="O50" s="33">
        <f t="shared" si="7"/>
        <v>379881</v>
      </c>
      <c r="P50" s="33">
        <f t="shared" si="7"/>
        <v>219087</v>
      </c>
    </row>
    <row r="51" spans="1:16" s="31" customFormat="1" ht="15" customHeight="1">
      <c r="A51" s="32"/>
      <c r="B51" s="193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26"/>
      <c r="N51" s="230"/>
      <c r="O51" s="230"/>
      <c r="P51" s="228"/>
    </row>
    <row r="52" spans="1:16" s="116" customFormat="1" ht="15" customHeight="1">
      <c r="A52" s="22" t="s">
        <v>16</v>
      </c>
      <c r="B52" s="112" t="s">
        <v>295</v>
      </c>
      <c r="C52" s="230">
        <v>26</v>
      </c>
      <c r="D52" s="244">
        <f>SUM(E52,H52)</f>
        <v>161</v>
      </c>
      <c r="E52" s="244">
        <f>SUM(F52:G52)</f>
        <v>150</v>
      </c>
      <c r="F52" s="230">
        <v>109</v>
      </c>
      <c r="G52" s="230">
        <v>41</v>
      </c>
      <c r="H52" s="244">
        <f>SUM(I52:J52)</f>
        <v>11</v>
      </c>
      <c r="I52" s="230">
        <v>8</v>
      </c>
      <c r="J52" s="230">
        <v>3</v>
      </c>
      <c r="K52" s="230">
        <v>54887</v>
      </c>
      <c r="L52" s="230">
        <v>68908</v>
      </c>
      <c r="M52" s="244">
        <f>SUM(N52:P52)</f>
        <v>188230</v>
      </c>
      <c r="N52" s="230">
        <v>116378</v>
      </c>
      <c r="O52" s="230">
        <v>71772</v>
      </c>
      <c r="P52" s="230">
        <v>80</v>
      </c>
    </row>
    <row r="53" spans="1:16" s="116" customFormat="1" ht="15" customHeight="1">
      <c r="A53" s="120"/>
      <c r="B53" s="191" t="s">
        <v>291</v>
      </c>
      <c r="C53" s="230">
        <v>24</v>
      </c>
      <c r="D53" s="244">
        <f>SUM(E53,H53)</f>
        <v>369</v>
      </c>
      <c r="E53" s="244">
        <f>SUM(F53:G53)</f>
        <v>369</v>
      </c>
      <c r="F53" s="230">
        <v>279</v>
      </c>
      <c r="G53" s="230">
        <v>90</v>
      </c>
      <c r="H53" s="230" t="s">
        <v>26</v>
      </c>
      <c r="I53" s="230" t="s">
        <v>26</v>
      </c>
      <c r="J53" s="230" t="s">
        <v>26</v>
      </c>
      <c r="K53" s="230">
        <v>144569</v>
      </c>
      <c r="L53" s="230">
        <v>324793</v>
      </c>
      <c r="M53" s="244">
        <f>SUM(N53:P53)</f>
        <v>731039</v>
      </c>
      <c r="N53" s="230">
        <v>663978</v>
      </c>
      <c r="O53" s="230">
        <v>66828</v>
      </c>
      <c r="P53" s="228">
        <v>233</v>
      </c>
    </row>
    <row r="54" spans="1:16" s="116" customFormat="1" ht="15" customHeight="1">
      <c r="A54" s="120"/>
      <c r="B54" s="191" t="s">
        <v>292</v>
      </c>
      <c r="C54" s="230">
        <v>19</v>
      </c>
      <c r="D54" s="244">
        <f>SUM(E54,H54)</f>
        <v>463</v>
      </c>
      <c r="E54" s="244">
        <f>SUM(F54:G54)</f>
        <v>463</v>
      </c>
      <c r="F54" s="230">
        <v>384</v>
      </c>
      <c r="G54" s="230">
        <v>79</v>
      </c>
      <c r="H54" s="230" t="s">
        <v>26</v>
      </c>
      <c r="I54" s="230" t="s">
        <v>26</v>
      </c>
      <c r="J54" s="230" t="s">
        <v>26</v>
      </c>
      <c r="K54" s="230">
        <v>199830</v>
      </c>
      <c r="L54" s="230">
        <v>608422</v>
      </c>
      <c r="M54" s="244">
        <f>SUM(N54:P54)</f>
        <v>1158342</v>
      </c>
      <c r="N54" s="230">
        <v>1063774</v>
      </c>
      <c r="O54" s="230">
        <v>85649</v>
      </c>
      <c r="P54" s="230">
        <v>8919</v>
      </c>
    </row>
    <row r="55" spans="1:16" s="116" customFormat="1" ht="15" customHeight="1">
      <c r="A55" s="120"/>
      <c r="B55" s="191" t="s">
        <v>311</v>
      </c>
      <c r="C55" s="228">
        <v>19</v>
      </c>
      <c r="D55" s="244">
        <f>SUM(E55,H55)</f>
        <v>2808</v>
      </c>
      <c r="E55" s="244">
        <f>SUM(F55:G55)</f>
        <v>2808</v>
      </c>
      <c r="F55" s="244">
        <v>2446</v>
      </c>
      <c r="G55" s="231">
        <v>362</v>
      </c>
      <c r="H55" s="231" t="s">
        <v>26</v>
      </c>
      <c r="I55" s="231" t="s">
        <v>26</v>
      </c>
      <c r="J55" s="231" t="s">
        <v>26</v>
      </c>
      <c r="K55" s="230">
        <v>1459278</v>
      </c>
      <c r="L55" s="230">
        <v>5257164</v>
      </c>
      <c r="M55" s="244">
        <f>SUM(N55:P55)</f>
        <v>7837004</v>
      </c>
      <c r="N55" s="230">
        <v>7471517</v>
      </c>
      <c r="O55" s="230">
        <v>155632</v>
      </c>
      <c r="P55" s="230">
        <v>209855</v>
      </c>
    </row>
    <row r="56" spans="1:16" s="116" customFormat="1" ht="15" customHeight="1">
      <c r="A56" s="120"/>
      <c r="B56" s="123"/>
      <c r="C56" s="228"/>
      <c r="D56" s="245"/>
      <c r="E56" s="245"/>
      <c r="F56" s="245"/>
      <c r="G56" s="231"/>
      <c r="H56" s="231"/>
      <c r="I56" s="231"/>
      <c r="J56" s="231"/>
      <c r="K56" s="230"/>
      <c r="L56" s="230"/>
      <c r="M56" s="226"/>
      <c r="N56" s="230"/>
      <c r="O56" s="230"/>
      <c r="P56" s="230"/>
    </row>
    <row r="57" spans="1:16" s="114" customFormat="1" ht="15" customHeight="1">
      <c r="A57" s="18"/>
      <c r="B57" s="29" t="s">
        <v>65</v>
      </c>
      <c r="C57" s="33">
        <f aca="true" t="shared" si="8" ref="C57:J57">SUM(C59:C62)</f>
        <v>16</v>
      </c>
      <c r="D57" s="33">
        <f t="shared" si="8"/>
        <v>556</v>
      </c>
      <c r="E57" s="33">
        <f t="shared" si="8"/>
        <v>551</v>
      </c>
      <c r="F57" s="33">
        <f t="shared" si="8"/>
        <v>349</v>
      </c>
      <c r="G57" s="33">
        <f t="shared" si="8"/>
        <v>202</v>
      </c>
      <c r="H57" s="33">
        <f t="shared" si="8"/>
        <v>5</v>
      </c>
      <c r="I57" s="33">
        <f t="shared" si="8"/>
        <v>3</v>
      </c>
      <c r="J57" s="33">
        <f t="shared" si="8"/>
        <v>2</v>
      </c>
      <c r="K57" s="28">
        <v>213292</v>
      </c>
      <c r="L57" s="28">
        <v>289370</v>
      </c>
      <c r="M57" s="246">
        <f>SUM(N57:P57)</f>
        <v>900536</v>
      </c>
      <c r="N57" s="28">
        <v>893869</v>
      </c>
      <c r="O57" s="28">
        <v>5479</v>
      </c>
      <c r="P57" s="28">
        <v>1188</v>
      </c>
    </row>
    <row r="58" spans="1:16" s="31" customFormat="1" ht="15" customHeight="1">
      <c r="A58" s="32"/>
      <c r="B58" s="193"/>
      <c r="C58" s="228"/>
      <c r="D58" s="230"/>
      <c r="E58" s="230"/>
      <c r="F58" s="228"/>
      <c r="G58" s="228"/>
      <c r="H58" s="228"/>
      <c r="I58" s="228"/>
      <c r="J58" s="230"/>
      <c r="K58" s="228"/>
      <c r="L58" s="228"/>
      <c r="M58" s="228"/>
      <c r="N58" s="228"/>
      <c r="O58" s="228"/>
      <c r="P58" s="228"/>
    </row>
    <row r="59" spans="1:16" s="116" customFormat="1" ht="15" customHeight="1">
      <c r="A59" s="22" t="s">
        <v>17</v>
      </c>
      <c r="B59" s="112" t="s">
        <v>295</v>
      </c>
      <c r="C59" s="230">
        <v>8</v>
      </c>
      <c r="D59" s="244">
        <f>SUM(E59,H59)</f>
        <v>39</v>
      </c>
      <c r="E59" s="244">
        <f>SUM(F59:G59)</f>
        <v>34</v>
      </c>
      <c r="F59" s="230">
        <v>19</v>
      </c>
      <c r="G59" s="230">
        <v>15</v>
      </c>
      <c r="H59" s="244">
        <f>SUM(I59:J59)</f>
        <v>5</v>
      </c>
      <c r="I59" s="230">
        <v>3</v>
      </c>
      <c r="J59" s="230">
        <v>2</v>
      </c>
      <c r="K59" s="230">
        <v>12273</v>
      </c>
      <c r="L59" s="230">
        <v>11969</v>
      </c>
      <c r="M59" s="244">
        <f>SUM(N59:P59)</f>
        <v>38352</v>
      </c>
      <c r="N59" s="228">
        <v>33733</v>
      </c>
      <c r="O59" s="228">
        <v>4614</v>
      </c>
      <c r="P59" s="230">
        <v>5</v>
      </c>
    </row>
    <row r="60" spans="1:16" s="116" customFormat="1" ht="15" customHeight="1">
      <c r="A60" s="201"/>
      <c r="B60" s="191" t="s">
        <v>291</v>
      </c>
      <c r="C60" s="230">
        <v>4</v>
      </c>
      <c r="D60" s="244">
        <f>SUM(E60,H60)</f>
        <v>50</v>
      </c>
      <c r="E60" s="244">
        <f>SUM(F60:G60)</f>
        <v>50</v>
      </c>
      <c r="F60" s="230">
        <v>34</v>
      </c>
      <c r="G60" s="230">
        <v>16</v>
      </c>
      <c r="H60" s="230" t="s">
        <v>26</v>
      </c>
      <c r="I60" s="230" t="s">
        <v>26</v>
      </c>
      <c r="J60" s="230" t="s">
        <v>26</v>
      </c>
      <c r="K60" s="230" t="s">
        <v>71</v>
      </c>
      <c r="L60" s="230" t="s">
        <v>71</v>
      </c>
      <c r="M60" s="230" t="s">
        <v>71</v>
      </c>
      <c r="N60" s="230" t="s">
        <v>71</v>
      </c>
      <c r="O60" s="230" t="s">
        <v>71</v>
      </c>
      <c r="P60" s="230" t="s">
        <v>71</v>
      </c>
    </row>
    <row r="61" spans="1:16" s="116" customFormat="1" ht="15" customHeight="1">
      <c r="A61" s="123"/>
      <c r="B61" s="191" t="s">
        <v>292</v>
      </c>
      <c r="C61" s="230">
        <v>1</v>
      </c>
      <c r="D61" s="244">
        <f>SUM(E61,H61)</f>
        <v>24</v>
      </c>
      <c r="E61" s="244">
        <f>SUM(F61:G61)</f>
        <v>24</v>
      </c>
      <c r="F61" s="230">
        <v>13</v>
      </c>
      <c r="G61" s="230">
        <v>11</v>
      </c>
      <c r="H61" s="230" t="s">
        <v>26</v>
      </c>
      <c r="I61" s="230" t="s">
        <v>26</v>
      </c>
      <c r="J61" s="230" t="s">
        <v>26</v>
      </c>
      <c r="K61" s="230" t="s">
        <v>71</v>
      </c>
      <c r="L61" s="230" t="s">
        <v>71</v>
      </c>
      <c r="M61" s="228" t="s">
        <v>71</v>
      </c>
      <c r="N61" s="230" t="s">
        <v>71</v>
      </c>
      <c r="O61" s="230" t="s">
        <v>71</v>
      </c>
      <c r="P61" s="230" t="s">
        <v>71</v>
      </c>
    </row>
    <row r="62" spans="1:16" s="116" customFormat="1" ht="15" customHeight="1">
      <c r="A62" s="120"/>
      <c r="B62" s="191" t="s">
        <v>311</v>
      </c>
      <c r="C62" s="230">
        <v>3</v>
      </c>
      <c r="D62" s="244">
        <f>SUM(E62,H62)</f>
        <v>443</v>
      </c>
      <c r="E62" s="244">
        <f>SUM(F62:G62)</f>
        <v>443</v>
      </c>
      <c r="F62" s="230">
        <v>283</v>
      </c>
      <c r="G62" s="230">
        <v>160</v>
      </c>
      <c r="H62" s="230" t="s">
        <v>26</v>
      </c>
      <c r="I62" s="230" t="s">
        <v>26</v>
      </c>
      <c r="J62" s="230" t="s">
        <v>26</v>
      </c>
      <c r="K62" s="230">
        <v>170137</v>
      </c>
      <c r="L62" s="230">
        <v>260236</v>
      </c>
      <c r="M62" s="244">
        <f>SUM(N62:P62)</f>
        <v>788021</v>
      </c>
      <c r="N62" s="230">
        <v>788021</v>
      </c>
      <c r="O62" s="230" t="s">
        <v>26</v>
      </c>
      <c r="P62" s="230" t="s">
        <v>26</v>
      </c>
    </row>
    <row r="63" spans="1:16" s="116" customFormat="1" ht="15" customHeight="1">
      <c r="A63" s="120"/>
      <c r="B63" s="123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26"/>
      <c r="N63" s="230"/>
      <c r="O63" s="230"/>
      <c r="P63" s="230"/>
    </row>
    <row r="64" spans="1:16" s="114" customFormat="1" ht="15" customHeight="1">
      <c r="A64" s="18"/>
      <c r="B64" s="29" t="s">
        <v>65</v>
      </c>
      <c r="C64" s="33">
        <f aca="true" t="shared" si="9" ref="C64:P64">SUM(C66:C69)</f>
        <v>209</v>
      </c>
      <c r="D64" s="33">
        <f t="shared" si="9"/>
        <v>2571</v>
      </c>
      <c r="E64" s="33">
        <f t="shared" si="9"/>
        <v>2427</v>
      </c>
      <c r="F64" s="33">
        <f t="shared" si="9"/>
        <v>1306</v>
      </c>
      <c r="G64" s="33">
        <f t="shared" si="9"/>
        <v>1121</v>
      </c>
      <c r="H64" s="33">
        <f>SUM(H66:H69)</f>
        <v>144</v>
      </c>
      <c r="I64" s="33">
        <f t="shared" si="9"/>
        <v>92</v>
      </c>
      <c r="J64" s="33">
        <f t="shared" si="9"/>
        <v>52</v>
      </c>
      <c r="K64" s="33">
        <f t="shared" si="9"/>
        <v>746566</v>
      </c>
      <c r="L64" s="33">
        <f t="shared" si="9"/>
        <v>1775838</v>
      </c>
      <c r="M64" s="33">
        <f t="shared" si="9"/>
        <v>3677082</v>
      </c>
      <c r="N64" s="33">
        <f t="shared" si="9"/>
        <v>2987727</v>
      </c>
      <c r="O64" s="33">
        <f t="shared" si="9"/>
        <v>671916</v>
      </c>
      <c r="P64" s="33">
        <f t="shared" si="9"/>
        <v>17439</v>
      </c>
    </row>
    <row r="65" spans="1:16" s="31" customFormat="1" ht="15" customHeight="1">
      <c r="A65" s="32"/>
      <c r="B65" s="193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26"/>
      <c r="N65" s="230"/>
      <c r="O65" s="230"/>
      <c r="P65" s="228"/>
    </row>
    <row r="66" spans="1:16" s="116" customFormat="1" ht="15" customHeight="1">
      <c r="A66" s="22" t="s">
        <v>332</v>
      </c>
      <c r="B66" s="113" t="s">
        <v>295</v>
      </c>
      <c r="C66" s="249">
        <v>156</v>
      </c>
      <c r="D66" s="244">
        <f>SUM(E66,H66)</f>
        <v>860</v>
      </c>
      <c r="E66" s="244">
        <f>SUM(F66:G66)</f>
        <v>717</v>
      </c>
      <c r="F66" s="231">
        <v>387</v>
      </c>
      <c r="G66" s="231">
        <v>330</v>
      </c>
      <c r="H66" s="244">
        <f>SUM(I66:J66)</f>
        <v>143</v>
      </c>
      <c r="I66" s="231">
        <v>91</v>
      </c>
      <c r="J66" s="231">
        <v>52</v>
      </c>
      <c r="K66" s="230">
        <v>196147</v>
      </c>
      <c r="L66" s="230">
        <v>241852</v>
      </c>
      <c r="M66" s="244">
        <f>SUM(N66:P66)</f>
        <v>643349</v>
      </c>
      <c r="N66" s="228">
        <v>546981</v>
      </c>
      <c r="O66" s="228">
        <v>87184</v>
      </c>
      <c r="P66" s="228">
        <v>9184</v>
      </c>
    </row>
    <row r="67" spans="1:16" s="116" customFormat="1" ht="15" customHeight="1">
      <c r="A67" s="201"/>
      <c r="B67" s="141" t="s">
        <v>291</v>
      </c>
      <c r="C67" s="228">
        <v>31</v>
      </c>
      <c r="D67" s="244">
        <f>SUM(E67,H67)</f>
        <v>440</v>
      </c>
      <c r="E67" s="244">
        <f>SUM(F67:G67)</f>
        <v>439</v>
      </c>
      <c r="F67" s="228">
        <v>227</v>
      </c>
      <c r="G67" s="228">
        <v>212</v>
      </c>
      <c r="H67" s="244">
        <f>SUM(I67:J67)</f>
        <v>1</v>
      </c>
      <c r="I67" s="228">
        <v>1</v>
      </c>
      <c r="J67" s="228" t="s">
        <v>26</v>
      </c>
      <c r="K67" s="228">
        <v>133630</v>
      </c>
      <c r="L67" s="228">
        <v>209503</v>
      </c>
      <c r="M67" s="244">
        <f>SUM(N67:P67)</f>
        <v>460246</v>
      </c>
      <c r="N67" s="228">
        <v>415305</v>
      </c>
      <c r="O67" s="228">
        <v>38256</v>
      </c>
      <c r="P67" s="228">
        <v>6685</v>
      </c>
    </row>
    <row r="68" spans="1:16" s="116" customFormat="1" ht="15" customHeight="1">
      <c r="A68" s="123"/>
      <c r="B68" s="141" t="s">
        <v>292</v>
      </c>
      <c r="C68" s="230">
        <v>9</v>
      </c>
      <c r="D68" s="244">
        <f>SUM(E68,H68)</f>
        <v>217</v>
      </c>
      <c r="E68" s="244">
        <f>SUM(F68:G68)</f>
        <v>217</v>
      </c>
      <c r="F68" s="230">
        <v>90</v>
      </c>
      <c r="G68" s="230">
        <v>127</v>
      </c>
      <c r="H68" s="230" t="s">
        <v>26</v>
      </c>
      <c r="I68" s="230" t="s">
        <v>26</v>
      </c>
      <c r="J68" s="230" t="s">
        <v>26</v>
      </c>
      <c r="K68" s="230">
        <v>66477</v>
      </c>
      <c r="L68" s="230">
        <v>87203</v>
      </c>
      <c r="M68" s="244">
        <f>SUM(N68:P68)</f>
        <v>235618</v>
      </c>
      <c r="N68" s="230">
        <v>198478</v>
      </c>
      <c r="O68" s="230">
        <v>37140</v>
      </c>
      <c r="P68" s="230" t="s">
        <v>26</v>
      </c>
    </row>
    <row r="69" spans="1:16" s="116" customFormat="1" ht="15" customHeight="1">
      <c r="A69" s="192"/>
      <c r="B69" s="202" t="s">
        <v>311</v>
      </c>
      <c r="C69" s="250">
        <v>13</v>
      </c>
      <c r="D69" s="251">
        <f>SUM(E69,H69)</f>
        <v>1054</v>
      </c>
      <c r="E69" s="251">
        <f>SUM(F69:G69)</f>
        <v>1054</v>
      </c>
      <c r="F69" s="252">
        <v>602</v>
      </c>
      <c r="G69" s="252">
        <v>452</v>
      </c>
      <c r="H69" s="252" t="s">
        <v>26</v>
      </c>
      <c r="I69" s="252" t="s">
        <v>26</v>
      </c>
      <c r="J69" s="252" t="s">
        <v>26</v>
      </c>
      <c r="K69" s="252">
        <v>350312</v>
      </c>
      <c r="L69" s="252">
        <v>1237280</v>
      </c>
      <c r="M69" s="251">
        <f>SUM(N69:P69)</f>
        <v>2337869</v>
      </c>
      <c r="N69" s="252">
        <v>1826963</v>
      </c>
      <c r="O69" s="252">
        <v>509336</v>
      </c>
      <c r="P69" s="252">
        <v>1570</v>
      </c>
    </row>
    <row r="70" spans="1:16" s="116" customFormat="1" ht="15" customHeight="1">
      <c r="A70" s="117" t="s">
        <v>73</v>
      </c>
      <c r="B70" s="117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</row>
    <row r="71" spans="5:12" s="116" customFormat="1" ht="14.25">
      <c r="E71" s="129"/>
      <c r="F71" s="129"/>
      <c r="G71" s="129"/>
      <c r="H71" s="129"/>
      <c r="I71" s="129"/>
      <c r="J71" s="129"/>
      <c r="K71" s="129"/>
      <c r="L71" s="129"/>
    </row>
    <row r="72" spans="5:12" s="116" customFormat="1" ht="14.25">
      <c r="E72" s="129"/>
      <c r="F72" s="129"/>
      <c r="G72" s="129"/>
      <c r="H72" s="129"/>
      <c r="I72" s="129"/>
      <c r="J72" s="129"/>
      <c r="K72" s="129"/>
      <c r="L72" s="129"/>
    </row>
  </sheetData>
  <sheetProtection/>
  <mergeCells count="20">
    <mergeCell ref="A24:A25"/>
    <mergeCell ref="A31:A32"/>
    <mergeCell ref="O6:O7"/>
    <mergeCell ref="P6:P7"/>
    <mergeCell ref="A10:A11"/>
    <mergeCell ref="A17:A18"/>
    <mergeCell ref="E6:G6"/>
    <mergeCell ref="H6:J6"/>
    <mergeCell ref="M6:M7"/>
    <mergeCell ref="N6:N7"/>
    <mergeCell ref="A2:P2"/>
    <mergeCell ref="A5:A7"/>
    <mergeCell ref="B5:B7"/>
    <mergeCell ref="C5:C7"/>
    <mergeCell ref="D5:J5"/>
    <mergeCell ref="K5:K7"/>
    <mergeCell ref="L5:L7"/>
    <mergeCell ref="D6:D7"/>
    <mergeCell ref="M5:P5"/>
    <mergeCell ref="A3:P3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4" customWidth="1"/>
    <col min="2" max="2" width="11.19921875" style="4" customWidth="1"/>
    <col min="3" max="10" width="15.09765625" style="4" customWidth="1"/>
    <col min="11" max="12" width="16" style="4" customWidth="1"/>
    <col min="13" max="16" width="15.09765625" style="4" customWidth="1"/>
    <col min="17" max="17" width="10.59765625" style="4" customWidth="1"/>
    <col min="18" max="18" width="13.19921875" style="4" bestFit="1" customWidth="1"/>
    <col min="19" max="16384" width="10.59765625" style="4" customWidth="1"/>
  </cols>
  <sheetData>
    <row r="1" spans="1:16" s="54" customFormat="1" ht="19.5" customHeight="1">
      <c r="A1" s="1" t="s">
        <v>86</v>
      </c>
      <c r="P1" s="3" t="s">
        <v>87</v>
      </c>
    </row>
    <row r="2" spans="1:16" s="56" customFormat="1" ht="19.5" customHeight="1">
      <c r="A2" s="364" t="s">
        <v>57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16" ht="19.5" customHeight="1">
      <c r="A3" s="330" t="s">
        <v>333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</row>
    <row r="4" ht="18" customHeight="1" thickBot="1">
      <c r="A4" s="163" t="s">
        <v>215</v>
      </c>
    </row>
    <row r="5" spans="1:16" ht="15" customHeight="1">
      <c r="A5" s="377" t="s">
        <v>174</v>
      </c>
      <c r="B5" s="378"/>
      <c r="C5" s="204"/>
      <c r="D5" s="353" t="s">
        <v>361</v>
      </c>
      <c r="E5" s="369"/>
      <c r="F5" s="369"/>
      <c r="G5" s="369"/>
      <c r="H5" s="369"/>
      <c r="I5" s="369"/>
      <c r="J5" s="370"/>
      <c r="K5" s="357" t="s">
        <v>362</v>
      </c>
      <c r="L5" s="357" t="s">
        <v>363</v>
      </c>
      <c r="M5" s="353" t="s">
        <v>88</v>
      </c>
      <c r="N5" s="369"/>
      <c r="O5" s="369"/>
      <c r="P5" s="369"/>
    </row>
    <row r="6" spans="1:16" ht="15" customHeight="1">
      <c r="A6" s="379"/>
      <c r="B6" s="366"/>
      <c r="C6" s="112" t="s">
        <v>359</v>
      </c>
      <c r="D6" s="360" t="s">
        <v>62</v>
      </c>
      <c r="E6" s="361" t="s">
        <v>360</v>
      </c>
      <c r="F6" s="362"/>
      <c r="G6" s="363"/>
      <c r="H6" s="361" t="s">
        <v>89</v>
      </c>
      <c r="I6" s="362"/>
      <c r="J6" s="363"/>
      <c r="K6" s="358"/>
      <c r="L6" s="358"/>
      <c r="M6" s="360" t="s">
        <v>65</v>
      </c>
      <c r="N6" s="371" t="s">
        <v>364</v>
      </c>
      <c r="O6" s="371" t="s">
        <v>365</v>
      </c>
      <c r="P6" s="355" t="s">
        <v>366</v>
      </c>
    </row>
    <row r="7" spans="1:16" ht="15" customHeight="1">
      <c r="A7" s="380"/>
      <c r="B7" s="343"/>
      <c r="C7" s="6"/>
      <c r="D7" s="328"/>
      <c r="E7" s="190" t="s">
        <v>65</v>
      </c>
      <c r="F7" s="190" t="s">
        <v>68</v>
      </c>
      <c r="G7" s="190" t="s">
        <v>69</v>
      </c>
      <c r="H7" s="190" t="s">
        <v>65</v>
      </c>
      <c r="I7" s="190" t="s">
        <v>68</v>
      </c>
      <c r="J7" s="190" t="s">
        <v>69</v>
      </c>
      <c r="K7" s="359"/>
      <c r="L7" s="359"/>
      <c r="M7" s="328"/>
      <c r="N7" s="359"/>
      <c r="O7" s="359"/>
      <c r="P7" s="356"/>
    </row>
    <row r="8" spans="1:18" s="114" customFormat="1" ht="15" customHeight="1">
      <c r="A8" s="376" t="s">
        <v>90</v>
      </c>
      <c r="B8" s="306"/>
      <c r="C8" s="260">
        <f>SUM(C10:C19,C21,C24,C27,C31,C35,C38)</f>
        <v>4021</v>
      </c>
      <c r="D8" s="260">
        <f>SUM(D10:D19,D21,D24,D27,D31,D35,D38)</f>
        <v>97453</v>
      </c>
      <c r="E8" s="260">
        <f>SUM(E10:E19,E21,E24,E27,E31,E35,E38)</f>
        <v>96003</v>
      </c>
      <c r="F8" s="260">
        <f>SUM(F10:F19,F21,F24,F27,F31,F35,F38)</f>
        <v>59714</v>
      </c>
      <c r="G8" s="260">
        <f aca="true" t="shared" si="0" ref="G8:P8">SUM(G10:G19,G21,G24,G27,G31,G35,G38)</f>
        <v>36289</v>
      </c>
      <c r="H8" s="260">
        <f t="shared" si="0"/>
        <v>1450</v>
      </c>
      <c r="I8" s="260">
        <f t="shared" si="0"/>
        <v>920</v>
      </c>
      <c r="J8" s="260">
        <f t="shared" si="0"/>
        <v>530</v>
      </c>
      <c r="K8" s="260">
        <f t="shared" si="0"/>
        <v>38251378</v>
      </c>
      <c r="L8" s="260">
        <f t="shared" si="0"/>
        <v>139736567</v>
      </c>
      <c r="M8" s="260">
        <f t="shared" si="0"/>
        <v>249125742</v>
      </c>
      <c r="N8" s="260">
        <f t="shared" si="0"/>
        <v>230046872</v>
      </c>
      <c r="O8" s="260">
        <f t="shared" si="0"/>
        <v>18108041</v>
      </c>
      <c r="P8" s="260">
        <f t="shared" si="0"/>
        <v>970829</v>
      </c>
      <c r="R8" s="205"/>
    </row>
    <row r="9" spans="1:16" s="114" customFormat="1" ht="15" customHeight="1">
      <c r="A9" s="305"/>
      <c r="B9" s="306"/>
      <c r="C9" s="253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</row>
    <row r="10" spans="1:16" s="114" customFormat="1" ht="15" customHeight="1">
      <c r="A10" s="376" t="s">
        <v>91</v>
      </c>
      <c r="B10" s="306"/>
      <c r="C10" s="34">
        <v>1062</v>
      </c>
      <c r="D10" s="35">
        <f>SUM(E10,H10)</f>
        <v>21393</v>
      </c>
      <c r="E10" s="35">
        <f>SUM(F10:G10)</f>
        <v>21122</v>
      </c>
      <c r="F10" s="35">
        <v>12614</v>
      </c>
      <c r="G10" s="35">
        <v>8508</v>
      </c>
      <c r="H10" s="35">
        <f>SUM(I10:J10)</f>
        <v>271</v>
      </c>
      <c r="I10" s="35">
        <v>192</v>
      </c>
      <c r="J10" s="35">
        <v>79</v>
      </c>
      <c r="K10" s="35">
        <v>7944299</v>
      </c>
      <c r="L10" s="35">
        <v>25525691</v>
      </c>
      <c r="M10" s="35">
        <f>SUM(N10:P10)</f>
        <v>54339238</v>
      </c>
      <c r="N10" s="35">
        <v>51145334</v>
      </c>
      <c r="O10" s="35">
        <v>3104754</v>
      </c>
      <c r="P10" s="35">
        <v>89150</v>
      </c>
    </row>
    <row r="11" spans="1:16" s="114" customFormat="1" ht="15" customHeight="1">
      <c r="A11" s="376" t="s">
        <v>92</v>
      </c>
      <c r="B11" s="306"/>
      <c r="C11" s="36">
        <v>196</v>
      </c>
      <c r="D11" s="35">
        <f>SUM(E11,H11)</f>
        <v>4267</v>
      </c>
      <c r="E11" s="35">
        <f>SUM(F11:G11)</f>
        <v>4175</v>
      </c>
      <c r="F11" s="37">
        <v>1988</v>
      </c>
      <c r="G11" s="37">
        <v>2187</v>
      </c>
      <c r="H11" s="35">
        <f aca="true" t="shared" si="1" ref="H11:H19">SUM(I11:J11)</f>
        <v>92</v>
      </c>
      <c r="I11" s="37">
        <v>55</v>
      </c>
      <c r="J11" s="37">
        <v>37</v>
      </c>
      <c r="K11" s="35">
        <v>1345696</v>
      </c>
      <c r="L11" s="37">
        <v>4074165</v>
      </c>
      <c r="M11" s="35">
        <f aca="true" t="shared" si="2" ref="M11:M19">SUM(N11:P11)</f>
        <v>7201216</v>
      </c>
      <c r="N11" s="37">
        <v>6682576</v>
      </c>
      <c r="O11" s="37">
        <v>509309</v>
      </c>
      <c r="P11" s="37">
        <v>9331</v>
      </c>
    </row>
    <row r="12" spans="1:16" s="114" customFormat="1" ht="15" customHeight="1">
      <c r="A12" s="376" t="s">
        <v>93</v>
      </c>
      <c r="B12" s="306"/>
      <c r="C12" s="36">
        <v>526</v>
      </c>
      <c r="D12" s="35">
        <f aca="true" t="shared" si="3" ref="D12:D19">SUM(E12,H12)</f>
        <v>14156</v>
      </c>
      <c r="E12" s="35">
        <f aca="true" t="shared" si="4" ref="E12:E19">SUM(F12:G12)</f>
        <v>13918</v>
      </c>
      <c r="F12" s="37">
        <v>9872</v>
      </c>
      <c r="G12" s="37">
        <v>4046</v>
      </c>
      <c r="H12" s="35">
        <f t="shared" si="1"/>
        <v>238</v>
      </c>
      <c r="I12" s="37">
        <v>143</v>
      </c>
      <c r="J12" s="37">
        <v>95</v>
      </c>
      <c r="K12" s="37">
        <v>6478043</v>
      </c>
      <c r="L12" s="37">
        <v>33855271</v>
      </c>
      <c r="M12" s="35">
        <f t="shared" si="2"/>
        <v>50535436</v>
      </c>
      <c r="N12" s="37">
        <v>47688548</v>
      </c>
      <c r="O12" s="37">
        <v>2572336</v>
      </c>
      <c r="P12" s="37">
        <v>274552</v>
      </c>
    </row>
    <row r="13" spans="1:16" s="114" customFormat="1" ht="15" customHeight="1">
      <c r="A13" s="376" t="s">
        <v>94</v>
      </c>
      <c r="B13" s="306"/>
      <c r="C13" s="36">
        <v>107</v>
      </c>
      <c r="D13" s="35">
        <f t="shared" si="3"/>
        <v>1335</v>
      </c>
      <c r="E13" s="35">
        <f t="shared" si="4"/>
        <v>1246</v>
      </c>
      <c r="F13" s="37">
        <v>641</v>
      </c>
      <c r="G13" s="37">
        <v>605</v>
      </c>
      <c r="H13" s="35">
        <f t="shared" si="1"/>
        <v>89</v>
      </c>
      <c r="I13" s="37">
        <v>54</v>
      </c>
      <c r="J13" s="37">
        <v>35</v>
      </c>
      <c r="K13" s="37">
        <v>370600</v>
      </c>
      <c r="L13" s="37">
        <v>854946</v>
      </c>
      <c r="M13" s="35">
        <f t="shared" si="2"/>
        <v>1535131</v>
      </c>
      <c r="N13" s="37">
        <v>1488810</v>
      </c>
      <c r="O13" s="37">
        <v>43809</v>
      </c>
      <c r="P13" s="37">
        <v>2512</v>
      </c>
    </row>
    <row r="14" spans="1:16" s="114" customFormat="1" ht="15" customHeight="1">
      <c r="A14" s="376" t="s">
        <v>95</v>
      </c>
      <c r="B14" s="306"/>
      <c r="C14" s="36">
        <v>62</v>
      </c>
      <c r="D14" s="35">
        <f t="shared" si="3"/>
        <v>1188</v>
      </c>
      <c r="E14" s="35">
        <f t="shared" si="4"/>
        <v>1157</v>
      </c>
      <c r="F14" s="37">
        <v>423</v>
      </c>
      <c r="G14" s="37">
        <v>734</v>
      </c>
      <c r="H14" s="35">
        <f t="shared" si="1"/>
        <v>31</v>
      </c>
      <c r="I14" s="37">
        <v>19</v>
      </c>
      <c r="J14" s="37">
        <v>12</v>
      </c>
      <c r="K14" s="37">
        <v>289255</v>
      </c>
      <c r="L14" s="37">
        <v>609961</v>
      </c>
      <c r="M14" s="35">
        <f t="shared" si="2"/>
        <v>1186393</v>
      </c>
      <c r="N14" s="37">
        <v>1006975</v>
      </c>
      <c r="O14" s="37">
        <v>179418</v>
      </c>
      <c r="P14" s="37" t="s">
        <v>26</v>
      </c>
    </row>
    <row r="15" spans="1:16" s="114" customFormat="1" ht="15" customHeight="1">
      <c r="A15" s="376" t="s">
        <v>96</v>
      </c>
      <c r="B15" s="306"/>
      <c r="C15" s="36">
        <v>350</v>
      </c>
      <c r="D15" s="35">
        <f t="shared" si="3"/>
        <v>7712</v>
      </c>
      <c r="E15" s="35">
        <f t="shared" si="4"/>
        <v>7525</v>
      </c>
      <c r="F15" s="37">
        <v>4536</v>
      </c>
      <c r="G15" s="37">
        <v>2989</v>
      </c>
      <c r="H15" s="35">
        <f t="shared" si="1"/>
        <v>187</v>
      </c>
      <c r="I15" s="37">
        <v>113</v>
      </c>
      <c r="J15" s="37">
        <v>74</v>
      </c>
      <c r="K15" s="37">
        <v>2898813</v>
      </c>
      <c r="L15" s="37">
        <v>7136149</v>
      </c>
      <c r="M15" s="35">
        <f t="shared" si="2"/>
        <v>13843857</v>
      </c>
      <c r="N15" s="37">
        <v>11959981</v>
      </c>
      <c r="O15" s="37">
        <v>1881485</v>
      </c>
      <c r="P15" s="37">
        <v>2391</v>
      </c>
    </row>
    <row r="16" spans="1:16" s="114" customFormat="1" ht="15" customHeight="1">
      <c r="A16" s="376" t="s">
        <v>97</v>
      </c>
      <c r="B16" s="306"/>
      <c r="C16" s="36">
        <v>81</v>
      </c>
      <c r="D16" s="35">
        <f t="shared" si="3"/>
        <v>2334</v>
      </c>
      <c r="E16" s="35">
        <f t="shared" si="4"/>
        <v>2312</v>
      </c>
      <c r="F16" s="37">
        <v>1315</v>
      </c>
      <c r="G16" s="37">
        <v>997</v>
      </c>
      <c r="H16" s="35">
        <f t="shared" si="1"/>
        <v>22</v>
      </c>
      <c r="I16" s="37">
        <v>14</v>
      </c>
      <c r="J16" s="37">
        <v>8</v>
      </c>
      <c r="K16" s="37">
        <v>876815</v>
      </c>
      <c r="L16" s="37">
        <v>2224592</v>
      </c>
      <c r="M16" s="35">
        <f t="shared" si="2"/>
        <v>4669010</v>
      </c>
      <c r="N16" s="37">
        <v>4161910</v>
      </c>
      <c r="O16" s="37">
        <v>485243</v>
      </c>
      <c r="P16" s="37">
        <v>21857</v>
      </c>
    </row>
    <row r="17" spans="1:16" s="114" customFormat="1" ht="15" customHeight="1">
      <c r="A17" s="376" t="s">
        <v>175</v>
      </c>
      <c r="B17" s="306"/>
      <c r="C17" s="36">
        <v>301</v>
      </c>
      <c r="D17" s="35">
        <f t="shared" si="3"/>
        <v>4281</v>
      </c>
      <c r="E17" s="35">
        <f t="shared" si="4"/>
        <v>4168</v>
      </c>
      <c r="F17" s="37">
        <v>2251</v>
      </c>
      <c r="G17" s="37">
        <v>1917</v>
      </c>
      <c r="H17" s="35">
        <f t="shared" si="1"/>
        <v>113</v>
      </c>
      <c r="I17" s="37">
        <v>69</v>
      </c>
      <c r="J17" s="37">
        <v>44</v>
      </c>
      <c r="K17" s="37">
        <v>1534596</v>
      </c>
      <c r="L17" s="37">
        <v>8348701</v>
      </c>
      <c r="M17" s="35">
        <f t="shared" si="2"/>
        <v>12491129</v>
      </c>
      <c r="N17" s="37">
        <v>11559639</v>
      </c>
      <c r="O17" s="37">
        <v>929773</v>
      </c>
      <c r="P17" s="37">
        <v>1717</v>
      </c>
    </row>
    <row r="18" spans="1:16" s="114" customFormat="1" ht="15" customHeight="1">
      <c r="A18" s="376" t="s">
        <v>98</v>
      </c>
      <c r="B18" s="306"/>
      <c r="C18" s="36">
        <v>464</v>
      </c>
      <c r="D18" s="35">
        <f t="shared" si="3"/>
        <v>17332</v>
      </c>
      <c r="E18" s="35">
        <f t="shared" si="4"/>
        <v>17269</v>
      </c>
      <c r="F18" s="37">
        <v>11866</v>
      </c>
      <c r="G18" s="37">
        <v>5403</v>
      </c>
      <c r="H18" s="35">
        <f t="shared" si="1"/>
        <v>63</v>
      </c>
      <c r="I18" s="37">
        <v>43</v>
      </c>
      <c r="J18" s="37">
        <v>20</v>
      </c>
      <c r="K18" s="37">
        <v>7485274</v>
      </c>
      <c r="L18" s="37">
        <v>27823306</v>
      </c>
      <c r="M18" s="35">
        <f t="shared" si="2"/>
        <v>48634453</v>
      </c>
      <c r="N18" s="37">
        <v>46159792</v>
      </c>
      <c r="O18" s="37">
        <v>2195978</v>
      </c>
      <c r="P18" s="37">
        <v>278683</v>
      </c>
    </row>
    <row r="19" spans="1:16" s="114" customFormat="1" ht="15" customHeight="1">
      <c r="A19" s="376" t="s">
        <v>99</v>
      </c>
      <c r="B19" s="306"/>
      <c r="C19" s="36">
        <v>261</v>
      </c>
      <c r="D19" s="35">
        <f t="shared" si="3"/>
        <v>8300</v>
      </c>
      <c r="E19" s="35">
        <f t="shared" si="4"/>
        <v>8206</v>
      </c>
      <c r="F19" s="37">
        <v>5733</v>
      </c>
      <c r="G19" s="37">
        <v>2473</v>
      </c>
      <c r="H19" s="35">
        <f t="shared" si="1"/>
        <v>94</v>
      </c>
      <c r="I19" s="37">
        <v>66</v>
      </c>
      <c r="J19" s="37">
        <v>28</v>
      </c>
      <c r="K19" s="37">
        <v>3658032</v>
      </c>
      <c r="L19" s="37">
        <v>14367593</v>
      </c>
      <c r="M19" s="35">
        <f t="shared" si="2"/>
        <v>23954380</v>
      </c>
      <c r="N19" s="37">
        <v>20636063</v>
      </c>
      <c r="O19" s="37">
        <v>3285975</v>
      </c>
      <c r="P19" s="37">
        <v>32342</v>
      </c>
    </row>
    <row r="20" spans="1:16" s="31" customFormat="1" ht="15" customHeight="1">
      <c r="A20" s="38"/>
      <c r="B20" s="29"/>
      <c r="C20" s="36"/>
      <c r="D20" s="37"/>
      <c r="E20" s="35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s="114" customFormat="1" ht="15" customHeight="1">
      <c r="A21" s="376" t="s">
        <v>100</v>
      </c>
      <c r="B21" s="306"/>
      <c r="C21" s="36">
        <f aca="true" t="shared" si="5" ref="C21:P21">SUM(C22)</f>
        <v>46</v>
      </c>
      <c r="D21" s="37">
        <f t="shared" si="5"/>
        <v>1782</v>
      </c>
      <c r="E21" s="37">
        <f t="shared" si="5"/>
        <v>1773</v>
      </c>
      <c r="F21" s="37">
        <f t="shared" si="5"/>
        <v>1406</v>
      </c>
      <c r="G21" s="37">
        <f t="shared" si="5"/>
        <v>367</v>
      </c>
      <c r="H21" s="37">
        <f t="shared" si="5"/>
        <v>9</v>
      </c>
      <c r="I21" s="37">
        <f t="shared" si="5"/>
        <v>5</v>
      </c>
      <c r="J21" s="37">
        <f t="shared" si="5"/>
        <v>4</v>
      </c>
      <c r="K21" s="37">
        <f t="shared" si="5"/>
        <v>889963</v>
      </c>
      <c r="L21" s="37">
        <f t="shared" si="5"/>
        <v>2173723</v>
      </c>
      <c r="M21" s="37">
        <f t="shared" si="5"/>
        <v>3778756</v>
      </c>
      <c r="N21" s="37">
        <f t="shared" si="5"/>
        <v>3700663</v>
      </c>
      <c r="O21" s="37">
        <f t="shared" si="5"/>
        <v>74848</v>
      </c>
      <c r="P21" s="37">
        <f t="shared" si="5"/>
        <v>3245</v>
      </c>
    </row>
    <row r="22" spans="1:16" s="116" customFormat="1" ht="15" customHeight="1">
      <c r="A22" s="27"/>
      <c r="B22" s="22" t="s">
        <v>101</v>
      </c>
      <c r="C22" s="255">
        <v>46</v>
      </c>
      <c r="D22" s="254">
        <f>SUM(E22,H22)</f>
        <v>1782</v>
      </c>
      <c r="E22" s="254">
        <f>SUM(F22:G22)</f>
        <v>1773</v>
      </c>
      <c r="F22" s="256">
        <v>1406</v>
      </c>
      <c r="G22" s="256">
        <v>367</v>
      </c>
      <c r="H22" s="254">
        <f>SUM(I22:J22)</f>
        <v>9</v>
      </c>
      <c r="I22" s="256">
        <v>5</v>
      </c>
      <c r="J22" s="256">
        <v>4</v>
      </c>
      <c r="K22" s="256">
        <v>889963</v>
      </c>
      <c r="L22" s="256">
        <v>2173723</v>
      </c>
      <c r="M22" s="254">
        <f>SUM(N22:P22)</f>
        <v>3778756</v>
      </c>
      <c r="N22" s="256">
        <v>3700663</v>
      </c>
      <c r="O22" s="256">
        <v>74848</v>
      </c>
      <c r="P22" s="256">
        <v>3245</v>
      </c>
    </row>
    <row r="23" spans="1:16" ht="15" customHeight="1">
      <c r="A23" s="206"/>
      <c r="B23" s="120"/>
      <c r="C23" s="255"/>
      <c r="D23" s="256"/>
      <c r="E23" s="254"/>
      <c r="F23" s="256"/>
      <c r="G23" s="256"/>
      <c r="H23" s="256"/>
      <c r="I23" s="256"/>
      <c r="J23" s="256"/>
      <c r="K23" s="256"/>
      <c r="L23" s="256"/>
      <c r="M23" s="254"/>
      <c r="N23" s="256"/>
      <c r="O23" s="256"/>
      <c r="P23" s="256"/>
    </row>
    <row r="24" spans="1:16" s="114" customFormat="1" ht="15" customHeight="1">
      <c r="A24" s="376" t="s">
        <v>102</v>
      </c>
      <c r="B24" s="306"/>
      <c r="C24" s="36">
        <f aca="true" t="shared" si="6" ref="C24:P24">SUM(C25)</f>
        <v>75</v>
      </c>
      <c r="D24" s="37">
        <f t="shared" si="6"/>
        <v>2383</v>
      </c>
      <c r="E24" s="37">
        <f t="shared" si="6"/>
        <v>2367</v>
      </c>
      <c r="F24" s="37">
        <f t="shared" si="6"/>
        <v>1459</v>
      </c>
      <c r="G24" s="37">
        <f t="shared" si="6"/>
        <v>908</v>
      </c>
      <c r="H24" s="37">
        <f t="shared" si="6"/>
        <v>16</v>
      </c>
      <c r="I24" s="37">
        <f t="shared" si="6"/>
        <v>11</v>
      </c>
      <c r="J24" s="37">
        <f t="shared" si="6"/>
        <v>5</v>
      </c>
      <c r="K24" s="37">
        <f t="shared" si="6"/>
        <v>847451</v>
      </c>
      <c r="L24" s="37">
        <f t="shared" si="6"/>
        <v>1946146</v>
      </c>
      <c r="M24" s="37">
        <f t="shared" si="6"/>
        <v>3735243</v>
      </c>
      <c r="N24" s="37">
        <f t="shared" si="6"/>
        <v>3225009</v>
      </c>
      <c r="O24" s="37">
        <f t="shared" si="6"/>
        <v>417442</v>
      </c>
      <c r="P24" s="37">
        <f t="shared" si="6"/>
        <v>92792</v>
      </c>
    </row>
    <row r="25" spans="1:16" s="116" customFormat="1" ht="15" customHeight="1">
      <c r="A25" s="27"/>
      <c r="B25" s="22" t="s">
        <v>103</v>
      </c>
      <c r="C25" s="255">
        <v>75</v>
      </c>
      <c r="D25" s="254">
        <f>SUM(E25,H25)</f>
        <v>2383</v>
      </c>
      <c r="E25" s="254">
        <f>SUM(F25:G25)</f>
        <v>2367</v>
      </c>
      <c r="F25" s="256">
        <v>1459</v>
      </c>
      <c r="G25" s="256">
        <v>908</v>
      </c>
      <c r="H25" s="254">
        <f>SUM(I25:J25)</f>
        <v>16</v>
      </c>
      <c r="I25" s="256">
        <v>11</v>
      </c>
      <c r="J25" s="256">
        <v>5</v>
      </c>
      <c r="K25" s="256">
        <v>847451</v>
      </c>
      <c r="L25" s="256">
        <v>1946146</v>
      </c>
      <c r="M25" s="254">
        <f>SUM(N25:P25)</f>
        <v>3735243</v>
      </c>
      <c r="N25" s="256">
        <v>3225009</v>
      </c>
      <c r="O25" s="256">
        <v>417442</v>
      </c>
      <c r="P25" s="256">
        <v>92792</v>
      </c>
    </row>
    <row r="26" spans="1:16" s="116" customFormat="1" ht="15" customHeight="1">
      <c r="A26" s="206"/>
      <c r="B26" s="120"/>
      <c r="C26" s="255"/>
      <c r="D26" s="256"/>
      <c r="E26" s="254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</row>
    <row r="27" spans="1:16" s="114" customFormat="1" ht="15" customHeight="1">
      <c r="A27" s="376" t="s">
        <v>104</v>
      </c>
      <c r="B27" s="306"/>
      <c r="C27" s="36">
        <f aca="true" t="shared" si="7" ref="C27:P27">SUM(C28:C29)</f>
        <v>125</v>
      </c>
      <c r="D27" s="37">
        <f t="shared" si="7"/>
        <v>2606</v>
      </c>
      <c r="E27" s="37">
        <f t="shared" si="7"/>
        <v>2548</v>
      </c>
      <c r="F27" s="37">
        <f t="shared" si="7"/>
        <v>1307</v>
      </c>
      <c r="G27" s="37">
        <f t="shared" si="7"/>
        <v>1241</v>
      </c>
      <c r="H27" s="37">
        <f t="shared" si="7"/>
        <v>58</v>
      </c>
      <c r="I27" s="37">
        <f t="shared" si="7"/>
        <v>33</v>
      </c>
      <c r="J27" s="37">
        <f t="shared" si="7"/>
        <v>25</v>
      </c>
      <c r="K27" s="37">
        <f t="shared" si="7"/>
        <v>893600</v>
      </c>
      <c r="L27" s="37">
        <f t="shared" si="7"/>
        <v>2241331</v>
      </c>
      <c r="M27" s="37">
        <f t="shared" si="7"/>
        <v>4248916</v>
      </c>
      <c r="N27" s="37">
        <f t="shared" si="7"/>
        <v>3910287</v>
      </c>
      <c r="O27" s="37">
        <f t="shared" si="7"/>
        <v>331299</v>
      </c>
      <c r="P27" s="37">
        <f t="shared" si="7"/>
        <v>7330</v>
      </c>
    </row>
    <row r="28" spans="1:16" s="116" customFormat="1" ht="15" customHeight="1">
      <c r="A28" s="27"/>
      <c r="B28" s="22" t="s">
        <v>105</v>
      </c>
      <c r="C28" s="255">
        <v>80</v>
      </c>
      <c r="D28" s="254">
        <f>SUM(E28,H28)</f>
        <v>2145</v>
      </c>
      <c r="E28" s="254">
        <f>SUM(F28:G28)</f>
        <v>2116</v>
      </c>
      <c r="F28" s="256">
        <v>1164</v>
      </c>
      <c r="G28" s="256">
        <v>952</v>
      </c>
      <c r="H28" s="254">
        <f>SUM(I28:J28)</f>
        <v>29</v>
      </c>
      <c r="I28" s="256">
        <v>18</v>
      </c>
      <c r="J28" s="256">
        <v>11</v>
      </c>
      <c r="K28" s="256">
        <v>788391</v>
      </c>
      <c r="L28" s="256">
        <v>1986599</v>
      </c>
      <c r="M28" s="254">
        <f>SUM(N28:P28)</f>
        <v>3638145</v>
      </c>
      <c r="N28" s="256">
        <v>3407400</v>
      </c>
      <c r="O28" s="256">
        <v>223415</v>
      </c>
      <c r="P28" s="256">
        <v>7330</v>
      </c>
    </row>
    <row r="29" spans="1:16" s="116" customFormat="1" ht="15" customHeight="1">
      <c r="A29" s="206"/>
      <c r="B29" s="120" t="s">
        <v>106</v>
      </c>
      <c r="C29" s="255">
        <v>45</v>
      </c>
      <c r="D29" s="254">
        <f>SUM(E29,H29)</f>
        <v>461</v>
      </c>
      <c r="E29" s="254">
        <f>SUM(F29:G29)</f>
        <v>432</v>
      </c>
      <c r="F29" s="256">
        <v>143</v>
      </c>
      <c r="G29" s="256">
        <v>289</v>
      </c>
      <c r="H29" s="254">
        <f>SUM(I29:J29)</f>
        <v>29</v>
      </c>
      <c r="I29" s="256">
        <v>15</v>
      </c>
      <c r="J29" s="256">
        <v>14</v>
      </c>
      <c r="K29" s="256">
        <v>105209</v>
      </c>
      <c r="L29" s="256">
        <v>254732</v>
      </c>
      <c r="M29" s="254">
        <f>SUM(N29:P29)</f>
        <v>610771</v>
      </c>
      <c r="N29" s="256">
        <v>502887</v>
      </c>
      <c r="O29" s="256">
        <v>107884</v>
      </c>
      <c r="P29" s="256" t="s">
        <v>26</v>
      </c>
    </row>
    <row r="30" spans="1:16" s="116" customFormat="1" ht="15" customHeight="1">
      <c r="A30" s="206"/>
      <c r="B30" s="120"/>
      <c r="C30" s="255"/>
      <c r="D30" s="256"/>
      <c r="E30" s="254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</row>
    <row r="31" spans="1:16" s="114" customFormat="1" ht="15" customHeight="1">
      <c r="A31" s="376" t="s">
        <v>107</v>
      </c>
      <c r="B31" s="306"/>
      <c r="C31" s="36">
        <f aca="true" t="shared" si="8" ref="C31:P31">SUM(C32:C33)</f>
        <v>159</v>
      </c>
      <c r="D31" s="37">
        <f t="shared" si="8"/>
        <v>4186</v>
      </c>
      <c r="E31" s="37">
        <f t="shared" si="8"/>
        <v>4120</v>
      </c>
      <c r="F31" s="37">
        <f t="shared" si="8"/>
        <v>2463</v>
      </c>
      <c r="G31" s="37">
        <f t="shared" si="8"/>
        <v>1657</v>
      </c>
      <c r="H31" s="37">
        <f t="shared" si="8"/>
        <v>66</v>
      </c>
      <c r="I31" s="37">
        <f t="shared" si="8"/>
        <v>40</v>
      </c>
      <c r="J31" s="37">
        <f t="shared" si="8"/>
        <v>26</v>
      </c>
      <c r="K31" s="37">
        <f t="shared" si="8"/>
        <v>1534345</v>
      </c>
      <c r="L31" s="37">
        <f t="shared" si="8"/>
        <v>5988853</v>
      </c>
      <c r="M31" s="37">
        <f t="shared" si="8"/>
        <v>13748265</v>
      </c>
      <c r="N31" s="37">
        <f t="shared" si="8"/>
        <v>12897173</v>
      </c>
      <c r="O31" s="37">
        <f t="shared" si="8"/>
        <v>698361</v>
      </c>
      <c r="P31" s="37">
        <f t="shared" si="8"/>
        <v>152731</v>
      </c>
    </row>
    <row r="32" spans="1:16" s="116" customFormat="1" ht="15" customHeight="1">
      <c r="A32" s="27"/>
      <c r="B32" s="22" t="s">
        <v>108</v>
      </c>
      <c r="C32" s="255">
        <v>95</v>
      </c>
      <c r="D32" s="254">
        <f>SUM(E32,H32)</f>
        <v>2616</v>
      </c>
      <c r="E32" s="254">
        <f>SUM(F32:G32)</f>
        <v>2568</v>
      </c>
      <c r="F32" s="256">
        <v>1597</v>
      </c>
      <c r="G32" s="256">
        <v>971</v>
      </c>
      <c r="H32" s="254">
        <f>SUM(I32:J32)</f>
        <v>48</v>
      </c>
      <c r="I32" s="256">
        <v>29</v>
      </c>
      <c r="J32" s="256">
        <v>19</v>
      </c>
      <c r="K32" s="256">
        <v>993718</v>
      </c>
      <c r="L32" s="256">
        <v>3661583</v>
      </c>
      <c r="M32" s="254">
        <f>SUM(N32:P32)</f>
        <v>6036556</v>
      </c>
      <c r="N32" s="256">
        <v>5703462</v>
      </c>
      <c r="O32" s="256">
        <v>318093</v>
      </c>
      <c r="P32" s="256">
        <v>15001</v>
      </c>
    </row>
    <row r="33" spans="1:16" s="116" customFormat="1" ht="15" customHeight="1">
      <c r="A33" s="206"/>
      <c r="B33" s="208" t="s">
        <v>109</v>
      </c>
      <c r="C33" s="255">
        <v>64</v>
      </c>
      <c r="D33" s="254">
        <f>SUM(E33,H33)</f>
        <v>1570</v>
      </c>
      <c r="E33" s="254">
        <f>SUM(F33:G33)</f>
        <v>1552</v>
      </c>
      <c r="F33" s="256">
        <v>866</v>
      </c>
      <c r="G33" s="256">
        <v>686</v>
      </c>
      <c r="H33" s="254">
        <f>SUM(I33:J33)</f>
        <v>18</v>
      </c>
      <c r="I33" s="256">
        <v>11</v>
      </c>
      <c r="J33" s="256">
        <v>7</v>
      </c>
      <c r="K33" s="256">
        <v>540627</v>
      </c>
      <c r="L33" s="256">
        <v>2327270</v>
      </c>
      <c r="M33" s="254">
        <f>SUM(N33:P33)</f>
        <v>7711709</v>
      </c>
      <c r="N33" s="256">
        <v>7193711</v>
      </c>
      <c r="O33" s="256">
        <v>380268</v>
      </c>
      <c r="P33" s="256">
        <v>137730</v>
      </c>
    </row>
    <row r="34" spans="1:16" s="116" customFormat="1" ht="15" customHeight="1">
      <c r="A34" s="206"/>
      <c r="B34" s="120"/>
      <c r="C34" s="255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</row>
    <row r="35" spans="1:16" s="114" customFormat="1" ht="15" customHeight="1">
      <c r="A35" s="376" t="s">
        <v>110</v>
      </c>
      <c r="B35" s="306"/>
      <c r="C35" s="36">
        <f aca="true" t="shared" si="9" ref="C35:P35">SUM(C36)</f>
        <v>93</v>
      </c>
      <c r="D35" s="37">
        <f t="shared" si="9"/>
        <v>1858</v>
      </c>
      <c r="E35" s="37">
        <f t="shared" si="9"/>
        <v>1821</v>
      </c>
      <c r="F35" s="37">
        <f t="shared" si="9"/>
        <v>930</v>
      </c>
      <c r="G35" s="37">
        <f t="shared" si="9"/>
        <v>891</v>
      </c>
      <c r="H35" s="37">
        <f t="shared" si="9"/>
        <v>37</v>
      </c>
      <c r="I35" s="37">
        <f t="shared" si="9"/>
        <v>23</v>
      </c>
      <c r="J35" s="37">
        <f t="shared" si="9"/>
        <v>14</v>
      </c>
      <c r="K35" s="37">
        <f t="shared" si="9"/>
        <v>545003</v>
      </c>
      <c r="L35" s="37">
        <f t="shared" si="9"/>
        <v>1204815</v>
      </c>
      <c r="M35" s="37">
        <f t="shared" si="9"/>
        <v>2328485</v>
      </c>
      <c r="N35" s="37">
        <f t="shared" si="9"/>
        <v>1292583</v>
      </c>
      <c r="O35" s="37">
        <f t="shared" si="9"/>
        <v>1035856</v>
      </c>
      <c r="P35" s="37">
        <f t="shared" si="9"/>
        <v>46</v>
      </c>
    </row>
    <row r="36" spans="1:16" s="116" customFormat="1" ht="15" customHeight="1">
      <c r="A36" s="27"/>
      <c r="B36" s="22" t="s">
        <v>111</v>
      </c>
      <c r="C36" s="255">
        <v>93</v>
      </c>
      <c r="D36" s="254">
        <f>SUM(E36,H36)</f>
        <v>1858</v>
      </c>
      <c r="E36" s="254">
        <f>SUM(F36:G36)</f>
        <v>1821</v>
      </c>
      <c r="F36" s="256">
        <v>930</v>
      </c>
      <c r="G36" s="256">
        <v>891</v>
      </c>
      <c r="H36" s="254">
        <f>SUM(I36:J36)</f>
        <v>37</v>
      </c>
      <c r="I36" s="256">
        <v>23</v>
      </c>
      <c r="J36" s="256">
        <v>14</v>
      </c>
      <c r="K36" s="256">
        <v>545003</v>
      </c>
      <c r="L36" s="256">
        <v>1204815</v>
      </c>
      <c r="M36" s="254">
        <f>SUM(N36:P36)</f>
        <v>2328485</v>
      </c>
      <c r="N36" s="256">
        <v>1292583</v>
      </c>
      <c r="O36" s="256">
        <v>1035856</v>
      </c>
      <c r="P36" s="256">
        <v>46</v>
      </c>
    </row>
    <row r="37" spans="1:16" ht="15" customHeight="1">
      <c r="A37" s="206"/>
      <c r="B37" s="120"/>
      <c r="C37" s="255"/>
      <c r="D37" s="256"/>
      <c r="E37" s="254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</row>
    <row r="38" spans="1:16" s="114" customFormat="1" ht="15" customHeight="1">
      <c r="A38" s="376" t="s">
        <v>112</v>
      </c>
      <c r="B38" s="306"/>
      <c r="C38" s="36">
        <f aca="true" t="shared" si="10" ref="C38:P38">SUM(C39:C41)</f>
        <v>113</v>
      </c>
      <c r="D38" s="37">
        <f t="shared" si="10"/>
        <v>2340</v>
      </c>
      <c r="E38" s="37">
        <f t="shared" si="10"/>
        <v>2276</v>
      </c>
      <c r="F38" s="37">
        <f t="shared" si="10"/>
        <v>910</v>
      </c>
      <c r="G38" s="37">
        <f t="shared" si="10"/>
        <v>1366</v>
      </c>
      <c r="H38" s="37">
        <f t="shared" si="10"/>
        <v>64</v>
      </c>
      <c r="I38" s="37">
        <f t="shared" si="10"/>
        <v>40</v>
      </c>
      <c r="J38" s="37">
        <f t="shared" si="10"/>
        <v>24</v>
      </c>
      <c r="K38" s="37">
        <f t="shared" si="10"/>
        <v>659593</v>
      </c>
      <c r="L38" s="37">
        <f t="shared" si="10"/>
        <v>1361324</v>
      </c>
      <c r="M38" s="37">
        <f t="shared" si="10"/>
        <v>2895834</v>
      </c>
      <c r="N38" s="37">
        <f t="shared" si="10"/>
        <v>2531529</v>
      </c>
      <c r="O38" s="37">
        <f t="shared" si="10"/>
        <v>362155</v>
      </c>
      <c r="P38" s="37">
        <f t="shared" si="10"/>
        <v>2150</v>
      </c>
    </row>
    <row r="39" spans="1:16" s="116" customFormat="1" ht="15" customHeight="1">
      <c r="A39" s="27"/>
      <c r="B39" s="22" t="s">
        <v>113</v>
      </c>
      <c r="C39" s="255">
        <v>26</v>
      </c>
      <c r="D39" s="254">
        <f>SUM(E39,H39)</f>
        <v>446</v>
      </c>
      <c r="E39" s="254">
        <f>SUM(F39:G39)</f>
        <v>430</v>
      </c>
      <c r="F39" s="256">
        <v>162</v>
      </c>
      <c r="G39" s="256">
        <v>268</v>
      </c>
      <c r="H39" s="254">
        <f>SUM(I39:J39)</f>
        <v>16</v>
      </c>
      <c r="I39" s="256">
        <v>10</v>
      </c>
      <c r="J39" s="256">
        <v>6</v>
      </c>
      <c r="K39" s="256">
        <v>132387</v>
      </c>
      <c r="L39" s="256">
        <v>328142</v>
      </c>
      <c r="M39" s="254">
        <f>SUM(N39:P39)</f>
        <v>646623</v>
      </c>
      <c r="N39" s="256">
        <v>591236</v>
      </c>
      <c r="O39" s="256">
        <v>55387</v>
      </c>
      <c r="P39" s="256" t="s">
        <v>26</v>
      </c>
    </row>
    <row r="40" spans="1:16" s="116" customFormat="1" ht="15" customHeight="1">
      <c r="A40" s="206"/>
      <c r="B40" s="120" t="s">
        <v>114</v>
      </c>
      <c r="C40" s="255">
        <v>20</v>
      </c>
      <c r="D40" s="254">
        <f>SUM(E40,H40)</f>
        <v>473</v>
      </c>
      <c r="E40" s="254">
        <f>SUM(F40:G40)</f>
        <v>460</v>
      </c>
      <c r="F40" s="256">
        <v>168</v>
      </c>
      <c r="G40" s="256">
        <v>292</v>
      </c>
      <c r="H40" s="254">
        <f>SUM(I40:J40)</f>
        <v>13</v>
      </c>
      <c r="I40" s="256">
        <v>7</v>
      </c>
      <c r="J40" s="256">
        <v>6</v>
      </c>
      <c r="K40" s="256">
        <v>140008</v>
      </c>
      <c r="L40" s="256">
        <v>177548</v>
      </c>
      <c r="M40" s="254">
        <f>SUM(N40:P40)</f>
        <v>654671</v>
      </c>
      <c r="N40" s="256">
        <v>614663</v>
      </c>
      <c r="O40" s="256">
        <v>39858</v>
      </c>
      <c r="P40" s="256">
        <v>150</v>
      </c>
    </row>
    <row r="41" spans="1:16" s="116" customFormat="1" ht="15" customHeight="1">
      <c r="A41" s="209"/>
      <c r="B41" s="210" t="s">
        <v>115</v>
      </c>
      <c r="C41" s="257">
        <v>67</v>
      </c>
      <c r="D41" s="258">
        <f>SUM(E41,H41)</f>
        <v>1421</v>
      </c>
      <c r="E41" s="258">
        <f>SUM(F41:G41)</f>
        <v>1386</v>
      </c>
      <c r="F41" s="259">
        <v>580</v>
      </c>
      <c r="G41" s="259">
        <v>806</v>
      </c>
      <c r="H41" s="258">
        <f>SUM(I41:J41)</f>
        <v>35</v>
      </c>
      <c r="I41" s="259">
        <v>23</v>
      </c>
      <c r="J41" s="259">
        <v>12</v>
      </c>
      <c r="K41" s="259">
        <v>387198</v>
      </c>
      <c r="L41" s="259">
        <v>855634</v>
      </c>
      <c r="M41" s="258">
        <f>SUM(N41:P41)</f>
        <v>1594540</v>
      </c>
      <c r="N41" s="259">
        <v>1325630</v>
      </c>
      <c r="O41" s="259">
        <v>266910</v>
      </c>
      <c r="P41" s="259">
        <v>2000</v>
      </c>
    </row>
    <row r="42" spans="1:16" ht="15" customHeight="1">
      <c r="A42" s="206"/>
      <c r="B42" s="120"/>
      <c r="C42" s="207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5" customHeight="1">
      <c r="A43" s="17" t="s">
        <v>73</v>
      </c>
      <c r="B43" s="17"/>
      <c r="C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32">
    <mergeCell ref="A19:B19"/>
    <mergeCell ref="A35:B35"/>
    <mergeCell ref="A3:P3"/>
    <mergeCell ref="A38:B38"/>
    <mergeCell ref="A21:B21"/>
    <mergeCell ref="A24:B24"/>
    <mergeCell ref="A27:B27"/>
    <mergeCell ref="A31:B31"/>
    <mergeCell ref="A17:B17"/>
    <mergeCell ref="A18:B18"/>
    <mergeCell ref="A13:B13"/>
    <mergeCell ref="A14:B14"/>
    <mergeCell ref="A15:B15"/>
    <mergeCell ref="A16:B16"/>
    <mergeCell ref="N6:N7"/>
    <mergeCell ref="O6:O7"/>
    <mergeCell ref="H6:J6"/>
    <mergeCell ref="M6:M7"/>
    <mergeCell ref="A9:B9"/>
    <mergeCell ref="A10:B10"/>
    <mergeCell ref="A2:P2"/>
    <mergeCell ref="A5:B7"/>
    <mergeCell ref="D5:J5"/>
    <mergeCell ref="K5:K7"/>
    <mergeCell ref="L5:L7"/>
    <mergeCell ref="M5:P5"/>
    <mergeCell ref="D6:D7"/>
    <mergeCell ref="E6:G6"/>
    <mergeCell ref="A11:B11"/>
    <mergeCell ref="A12:B12"/>
    <mergeCell ref="P6:P7"/>
    <mergeCell ref="A8:B8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2.59765625" style="56" customWidth="1"/>
    <col min="2" max="5" width="17.3984375" style="56" customWidth="1"/>
    <col min="6" max="6" width="15.69921875" style="56" customWidth="1"/>
    <col min="7" max="10" width="17.3984375" style="56" customWidth="1"/>
    <col min="11" max="16384" width="10.59765625" style="56" customWidth="1"/>
  </cols>
  <sheetData>
    <row r="1" spans="1:10" s="54" customFormat="1" ht="19.5" customHeight="1">
      <c r="A1" s="1" t="s">
        <v>116</v>
      </c>
      <c r="J1" s="3" t="s">
        <v>117</v>
      </c>
    </row>
    <row r="2" spans="1:15" ht="19.5" customHeight="1">
      <c r="A2" s="364" t="s">
        <v>118</v>
      </c>
      <c r="B2" s="364"/>
      <c r="C2" s="364"/>
      <c r="D2" s="364"/>
      <c r="E2" s="364"/>
      <c r="F2" s="364"/>
      <c r="G2" s="364"/>
      <c r="H2" s="364"/>
      <c r="I2" s="364"/>
      <c r="J2" s="364"/>
      <c r="K2" s="41"/>
      <c r="L2" s="41"/>
      <c r="M2" s="41"/>
      <c r="N2" s="41"/>
      <c r="O2" s="41"/>
    </row>
    <row r="3" spans="1:10" s="4" customFormat="1" ht="19.5" customHeight="1">
      <c r="A3" s="330" t="s">
        <v>367</v>
      </c>
      <c r="B3" s="330"/>
      <c r="C3" s="330"/>
      <c r="D3" s="330"/>
      <c r="E3" s="330"/>
      <c r="F3" s="330"/>
      <c r="G3" s="330"/>
      <c r="H3" s="330"/>
      <c r="I3" s="330"/>
      <c r="J3" s="330"/>
    </row>
    <row r="4" spans="1:10" s="4" customFormat="1" ht="18" customHeight="1" thickBot="1">
      <c r="A4" s="211"/>
      <c r="B4" s="211"/>
      <c r="C4" s="211"/>
      <c r="D4" s="211"/>
      <c r="E4" s="211"/>
      <c r="F4" s="211"/>
      <c r="G4" s="211"/>
      <c r="H4" s="17"/>
      <c r="I4" s="211"/>
      <c r="J4" s="24" t="s">
        <v>119</v>
      </c>
    </row>
    <row r="5" spans="1:10" s="4" customFormat="1" ht="18.75" customHeight="1">
      <c r="A5" s="381" t="s">
        <v>120</v>
      </c>
      <c r="B5" s="353" t="s">
        <v>344</v>
      </c>
      <c r="C5" s="354"/>
      <c r="D5" s="354"/>
      <c r="E5" s="353" t="s">
        <v>121</v>
      </c>
      <c r="F5" s="369"/>
      <c r="G5" s="369"/>
      <c r="H5" s="369"/>
      <c r="I5" s="369"/>
      <c r="J5" s="369"/>
    </row>
    <row r="6" spans="1:10" s="4" customFormat="1" ht="18.75" customHeight="1">
      <c r="A6" s="382"/>
      <c r="B6" s="153" t="s">
        <v>334</v>
      </c>
      <c r="C6" s="153" t="s">
        <v>335</v>
      </c>
      <c r="D6" s="212" t="s">
        <v>336</v>
      </c>
      <c r="E6" s="213" t="s">
        <v>337</v>
      </c>
      <c r="F6" s="190" t="s">
        <v>191</v>
      </c>
      <c r="G6" s="153" t="s">
        <v>335</v>
      </c>
      <c r="H6" s="190" t="s">
        <v>191</v>
      </c>
      <c r="I6" s="153" t="s">
        <v>336</v>
      </c>
      <c r="J6" s="214" t="s">
        <v>191</v>
      </c>
    </row>
    <row r="7" spans="1:13" s="195" customFormat="1" ht="23.25" customHeight="1">
      <c r="A7" s="38" t="s">
        <v>338</v>
      </c>
      <c r="B7" s="268">
        <f>SUM(B33:B37)</f>
        <v>180868387</v>
      </c>
      <c r="C7" s="269">
        <f>SUM(C33:C37)</f>
        <v>184263960</v>
      </c>
      <c r="D7" s="28">
        <f>SUM(D33:D37)</f>
        <v>194250052</v>
      </c>
      <c r="E7" s="268">
        <f>SUM(E33:E37)</f>
        <v>5005796</v>
      </c>
      <c r="F7" s="270">
        <f>E7/B7*100</f>
        <v>2.767645625103076</v>
      </c>
      <c r="G7" s="28">
        <f>SUM(G33:G37)</f>
        <v>5334935</v>
      </c>
      <c r="H7" s="270">
        <f>G7/C7*100</f>
        <v>2.8952677452498037</v>
      </c>
      <c r="I7" s="28">
        <f>SUM(I33:I37)</f>
        <v>5401913</v>
      </c>
      <c r="J7" s="270">
        <f>I7/D7*100</f>
        <v>2.780906848869209</v>
      </c>
      <c r="K7" s="216"/>
      <c r="L7" s="216"/>
      <c r="M7" s="216"/>
    </row>
    <row r="8" spans="1:13" ht="23.25" customHeight="1">
      <c r="A8" s="62"/>
      <c r="B8" s="261"/>
      <c r="C8" s="228"/>
      <c r="D8" s="228"/>
      <c r="E8" s="261"/>
      <c r="F8" s="262"/>
      <c r="G8" s="228"/>
      <c r="H8" s="262"/>
      <c r="I8" s="228"/>
      <c r="J8" s="262"/>
      <c r="K8" s="96"/>
      <c r="L8" s="96"/>
      <c r="M8" s="96"/>
    </row>
    <row r="9" spans="1:13" s="116" customFormat="1" ht="23.25" customHeight="1">
      <c r="A9" s="22" t="s">
        <v>122</v>
      </c>
      <c r="B9" s="261">
        <v>9612962</v>
      </c>
      <c r="C9" s="228">
        <v>9948641</v>
      </c>
      <c r="D9" s="228">
        <v>10020501</v>
      </c>
      <c r="E9" s="261">
        <v>144270</v>
      </c>
      <c r="F9" s="262">
        <f>E9/B9*100</f>
        <v>1.5007861260660347</v>
      </c>
      <c r="G9" s="228">
        <v>185213</v>
      </c>
      <c r="H9" s="262">
        <f>G9/C9*100</f>
        <v>1.861691461175451</v>
      </c>
      <c r="I9" s="228">
        <v>174558</v>
      </c>
      <c r="J9" s="262">
        <f>I9/D9*100</f>
        <v>1.7420087079478361</v>
      </c>
      <c r="K9" s="215"/>
      <c r="L9" s="215"/>
      <c r="M9" s="215"/>
    </row>
    <row r="10" spans="1:13" s="116" customFormat="1" ht="23.25" customHeight="1">
      <c r="A10" s="120" t="s">
        <v>70</v>
      </c>
      <c r="B10" s="261">
        <v>18123047</v>
      </c>
      <c r="C10" s="228">
        <v>20539224</v>
      </c>
      <c r="D10" s="228">
        <v>14441570</v>
      </c>
      <c r="E10" s="261">
        <v>263968</v>
      </c>
      <c r="F10" s="262">
        <f aca="true" t="shared" si="0" ref="F10:F17">E10/B10*100</f>
        <v>1.4565321162605824</v>
      </c>
      <c r="G10" s="228">
        <v>366988</v>
      </c>
      <c r="H10" s="262">
        <f aca="true" t="shared" si="1" ref="H10:H17">G10/C10*100</f>
        <v>1.7867666275999523</v>
      </c>
      <c r="I10" s="228">
        <v>243196</v>
      </c>
      <c r="J10" s="262">
        <f aca="true" t="shared" si="2" ref="J10:J17">I10/D10*100</f>
        <v>1.6839997313311503</v>
      </c>
      <c r="K10" s="215"/>
      <c r="L10" s="215"/>
      <c r="M10" s="215"/>
    </row>
    <row r="11" spans="1:13" s="116" customFormat="1" ht="23.25" customHeight="1">
      <c r="A11" s="120" t="s">
        <v>123</v>
      </c>
      <c r="B11" s="261">
        <v>4264142</v>
      </c>
      <c r="C11" s="228">
        <v>4360761</v>
      </c>
      <c r="D11" s="228">
        <v>4341432</v>
      </c>
      <c r="E11" s="261">
        <v>310884</v>
      </c>
      <c r="F11" s="262">
        <f t="shared" si="0"/>
        <v>7.290657768901693</v>
      </c>
      <c r="G11" s="228">
        <v>322101</v>
      </c>
      <c r="H11" s="262">
        <f t="shared" si="1"/>
        <v>7.386348391943516</v>
      </c>
      <c r="I11" s="228">
        <v>343845</v>
      </c>
      <c r="J11" s="262">
        <f t="shared" si="2"/>
        <v>7.920082590260541</v>
      </c>
      <c r="K11" s="215"/>
      <c r="L11" s="215"/>
      <c r="M11" s="215"/>
    </row>
    <row r="12" spans="1:13" s="116" customFormat="1" ht="23.25" customHeight="1">
      <c r="A12" s="120" t="s">
        <v>124</v>
      </c>
      <c r="B12" s="261">
        <v>1439381</v>
      </c>
      <c r="C12" s="228">
        <v>1442339</v>
      </c>
      <c r="D12" s="228">
        <v>1412190</v>
      </c>
      <c r="E12" s="261">
        <v>139540</v>
      </c>
      <c r="F12" s="262">
        <f t="shared" si="0"/>
        <v>9.694445042695436</v>
      </c>
      <c r="G12" s="228">
        <v>119082</v>
      </c>
      <c r="H12" s="262">
        <f t="shared" si="1"/>
        <v>8.256172786009392</v>
      </c>
      <c r="I12" s="228">
        <v>112781</v>
      </c>
      <c r="J12" s="262">
        <f t="shared" si="2"/>
        <v>7.986248309363471</v>
      </c>
      <c r="K12" s="215"/>
      <c r="L12" s="215"/>
      <c r="M12" s="215"/>
    </row>
    <row r="13" spans="1:13" s="116" customFormat="1" ht="23.25" customHeight="1">
      <c r="A13" s="120" t="s">
        <v>125</v>
      </c>
      <c r="B13" s="261">
        <v>997516</v>
      </c>
      <c r="C13" s="228">
        <v>1189460</v>
      </c>
      <c r="D13" s="228">
        <v>1033223</v>
      </c>
      <c r="E13" s="261">
        <v>60637</v>
      </c>
      <c r="F13" s="262">
        <f t="shared" si="0"/>
        <v>6.078799738550559</v>
      </c>
      <c r="G13" s="228">
        <v>69905</v>
      </c>
      <c r="H13" s="262">
        <f t="shared" si="1"/>
        <v>5.877036638474602</v>
      </c>
      <c r="I13" s="228">
        <v>79325</v>
      </c>
      <c r="J13" s="262">
        <f t="shared" si="2"/>
        <v>7.677432654906056</v>
      </c>
      <c r="K13" s="215"/>
      <c r="L13" s="215"/>
      <c r="M13" s="215"/>
    </row>
    <row r="14" spans="1:13" s="116" customFormat="1" ht="23.25" customHeight="1">
      <c r="A14" s="120" t="s">
        <v>126</v>
      </c>
      <c r="B14" s="261">
        <v>3665436</v>
      </c>
      <c r="C14" s="228">
        <v>3887000</v>
      </c>
      <c r="D14" s="228">
        <v>5737583</v>
      </c>
      <c r="E14" s="261">
        <v>38616</v>
      </c>
      <c r="F14" s="262">
        <f t="shared" si="0"/>
        <v>1.0535172350574393</v>
      </c>
      <c r="G14" s="228">
        <v>71830</v>
      </c>
      <c r="H14" s="262">
        <f t="shared" si="1"/>
        <v>1.8479547208644198</v>
      </c>
      <c r="I14" s="228">
        <v>106792</v>
      </c>
      <c r="J14" s="262">
        <f t="shared" si="2"/>
        <v>1.8612715493614644</v>
      </c>
      <c r="K14" s="215"/>
      <c r="L14" s="215"/>
      <c r="M14" s="215"/>
    </row>
    <row r="15" spans="1:13" s="116" customFormat="1" ht="23.25" customHeight="1">
      <c r="A15" s="120" t="s">
        <v>127</v>
      </c>
      <c r="B15" s="261">
        <v>1331867</v>
      </c>
      <c r="C15" s="228">
        <v>1225112</v>
      </c>
      <c r="D15" s="228">
        <v>1225173</v>
      </c>
      <c r="E15" s="261">
        <v>75253</v>
      </c>
      <c r="F15" s="262">
        <f t="shared" si="0"/>
        <v>5.650188795127441</v>
      </c>
      <c r="G15" s="228">
        <v>79736</v>
      </c>
      <c r="H15" s="262">
        <f t="shared" si="1"/>
        <v>6.508466164726164</v>
      </c>
      <c r="I15" s="228">
        <v>94876</v>
      </c>
      <c r="J15" s="262">
        <f t="shared" si="2"/>
        <v>7.74388596549222</v>
      </c>
      <c r="K15" s="215"/>
      <c r="L15" s="215"/>
      <c r="M15" s="215"/>
    </row>
    <row r="16" spans="1:13" s="116" customFormat="1" ht="23.25" customHeight="1">
      <c r="A16" s="120" t="s">
        <v>165</v>
      </c>
      <c r="B16" s="261">
        <v>6191176</v>
      </c>
      <c r="C16" s="228">
        <v>6047872</v>
      </c>
      <c r="D16" s="228">
        <v>5839270</v>
      </c>
      <c r="E16" s="261">
        <v>83816</v>
      </c>
      <c r="F16" s="262">
        <f t="shared" si="0"/>
        <v>1.3537977276045778</v>
      </c>
      <c r="G16" s="228">
        <v>89923</v>
      </c>
      <c r="H16" s="262">
        <f t="shared" si="1"/>
        <v>1.486853557747254</v>
      </c>
      <c r="I16" s="228">
        <v>86841</v>
      </c>
      <c r="J16" s="262">
        <f t="shared" si="2"/>
        <v>1.4871893233229496</v>
      </c>
      <c r="K16" s="215"/>
      <c r="L16" s="215"/>
      <c r="M16" s="215"/>
    </row>
    <row r="17" spans="1:13" s="116" customFormat="1" ht="23.25" customHeight="1">
      <c r="A17" s="120" t="s">
        <v>128</v>
      </c>
      <c r="B17" s="261">
        <v>11832773</v>
      </c>
      <c r="C17" s="228">
        <v>10246890</v>
      </c>
      <c r="D17" s="228">
        <v>11692614</v>
      </c>
      <c r="E17" s="261">
        <v>426777</v>
      </c>
      <c r="F17" s="262">
        <f t="shared" si="0"/>
        <v>3.6067369837991485</v>
      </c>
      <c r="G17" s="228">
        <v>407196</v>
      </c>
      <c r="H17" s="262">
        <f t="shared" si="1"/>
        <v>3.973849626569623</v>
      </c>
      <c r="I17" s="228">
        <v>644836</v>
      </c>
      <c r="J17" s="262">
        <f t="shared" si="2"/>
        <v>5.514900260968163</v>
      </c>
      <c r="K17" s="215"/>
      <c r="L17" s="215"/>
      <c r="M17" s="215"/>
    </row>
    <row r="18" spans="1:13" s="116" customFormat="1" ht="23.25" customHeight="1">
      <c r="A18" s="120" t="s">
        <v>129</v>
      </c>
      <c r="B18" s="261" t="s">
        <v>130</v>
      </c>
      <c r="C18" s="228" t="s">
        <v>26</v>
      </c>
      <c r="D18" s="228" t="s">
        <v>26</v>
      </c>
      <c r="E18" s="261" t="s">
        <v>130</v>
      </c>
      <c r="F18" s="228" t="s">
        <v>130</v>
      </c>
      <c r="G18" s="228" t="s">
        <v>26</v>
      </c>
      <c r="H18" s="262" t="s">
        <v>26</v>
      </c>
      <c r="I18" s="228" t="s">
        <v>26</v>
      </c>
      <c r="J18" s="262" t="s">
        <v>26</v>
      </c>
      <c r="K18" s="215"/>
      <c r="L18" s="215"/>
      <c r="M18" s="215"/>
    </row>
    <row r="19" spans="1:13" s="116" customFormat="1" ht="23.25" customHeight="1">
      <c r="A19" s="120" t="s">
        <v>53</v>
      </c>
      <c r="B19" s="261">
        <v>4025840</v>
      </c>
      <c r="C19" s="228">
        <v>3962818</v>
      </c>
      <c r="D19" s="228">
        <v>4195902</v>
      </c>
      <c r="E19" s="261">
        <v>141082</v>
      </c>
      <c r="F19" s="262">
        <f>E19/B19*100</f>
        <v>3.5044115016990243</v>
      </c>
      <c r="G19" s="228">
        <v>148141</v>
      </c>
      <c r="H19" s="262">
        <f>G19/C19*100</f>
        <v>3.738274127148913</v>
      </c>
      <c r="I19" s="228">
        <v>113037</v>
      </c>
      <c r="J19" s="262">
        <f>I19/D19*100</f>
        <v>2.693985703193259</v>
      </c>
      <c r="K19" s="215"/>
      <c r="L19" s="215"/>
      <c r="M19" s="215"/>
    </row>
    <row r="20" spans="1:13" s="116" customFormat="1" ht="23.25" customHeight="1">
      <c r="A20" s="120" t="s">
        <v>131</v>
      </c>
      <c r="B20" s="261" t="s">
        <v>26</v>
      </c>
      <c r="C20" s="228" t="s">
        <v>26</v>
      </c>
      <c r="D20" s="228" t="s">
        <v>26</v>
      </c>
      <c r="E20" s="261" t="s">
        <v>26</v>
      </c>
      <c r="F20" s="262" t="s">
        <v>26</v>
      </c>
      <c r="G20" s="228" t="s">
        <v>26</v>
      </c>
      <c r="H20" s="262" t="s">
        <v>26</v>
      </c>
      <c r="I20" s="228" t="s">
        <v>26</v>
      </c>
      <c r="J20" s="262" t="s">
        <v>26</v>
      </c>
      <c r="K20" s="215"/>
      <c r="L20" s="215"/>
      <c r="M20" s="215"/>
    </row>
    <row r="21" spans="1:13" s="116" customFormat="1" ht="23.25" customHeight="1">
      <c r="A21" s="120" t="s">
        <v>79</v>
      </c>
      <c r="B21" s="261" t="s">
        <v>26</v>
      </c>
      <c r="C21" s="228" t="s">
        <v>26</v>
      </c>
      <c r="D21" s="228" t="s">
        <v>26</v>
      </c>
      <c r="E21" s="261" t="s">
        <v>26</v>
      </c>
      <c r="F21" s="262" t="s">
        <v>26</v>
      </c>
      <c r="G21" s="228" t="s">
        <v>26</v>
      </c>
      <c r="H21" s="262" t="s">
        <v>26</v>
      </c>
      <c r="I21" s="228" t="s">
        <v>26</v>
      </c>
      <c r="J21" s="262" t="s">
        <v>26</v>
      </c>
      <c r="K21" s="215"/>
      <c r="L21" s="215"/>
      <c r="M21" s="215"/>
    </row>
    <row r="22" spans="1:13" s="116" customFormat="1" ht="23.25" customHeight="1">
      <c r="A22" s="120" t="s">
        <v>132</v>
      </c>
      <c r="B22" s="261">
        <v>2213749</v>
      </c>
      <c r="C22" s="228">
        <v>2264751</v>
      </c>
      <c r="D22" s="228">
        <v>2408638</v>
      </c>
      <c r="E22" s="261">
        <v>204760</v>
      </c>
      <c r="F22" s="262">
        <f aca="true" t="shared" si="3" ref="F22:F30">E22/B22*100</f>
        <v>9.249467758088201</v>
      </c>
      <c r="G22" s="228">
        <v>204951</v>
      </c>
      <c r="H22" s="262">
        <f>G22/C22*100</f>
        <v>9.0496041286658</v>
      </c>
      <c r="I22" s="228">
        <v>194902</v>
      </c>
      <c r="J22" s="262">
        <f aca="true" t="shared" si="4" ref="J22:J37">I22/D22*100</f>
        <v>8.091792955188783</v>
      </c>
      <c r="K22" s="215"/>
      <c r="L22" s="215"/>
      <c r="M22" s="215"/>
    </row>
    <row r="23" spans="1:13" s="116" customFormat="1" ht="23.25" customHeight="1">
      <c r="A23" s="120" t="s">
        <v>133</v>
      </c>
      <c r="B23" s="261">
        <v>1391133</v>
      </c>
      <c r="C23" s="228">
        <v>1452549</v>
      </c>
      <c r="D23" s="228">
        <v>1902419</v>
      </c>
      <c r="E23" s="261">
        <v>39956</v>
      </c>
      <c r="F23" s="262">
        <f t="shared" si="3"/>
        <v>2.8721912283009603</v>
      </c>
      <c r="G23" s="228">
        <v>48814</v>
      </c>
      <c r="H23" s="262">
        <f>G23/C23*100</f>
        <v>3.3605750993598154</v>
      </c>
      <c r="I23" s="228">
        <v>56575</v>
      </c>
      <c r="J23" s="262">
        <f t="shared" si="4"/>
        <v>2.973845404193293</v>
      </c>
      <c r="K23" s="215"/>
      <c r="L23" s="215"/>
      <c r="M23" s="215"/>
    </row>
    <row r="24" spans="1:13" s="116" customFormat="1" ht="23.25" customHeight="1">
      <c r="A24" s="120" t="s">
        <v>134</v>
      </c>
      <c r="B24" s="261">
        <v>1922884</v>
      </c>
      <c r="C24" s="228" t="s">
        <v>130</v>
      </c>
      <c r="D24" s="228">
        <v>3113174</v>
      </c>
      <c r="E24" s="261">
        <v>21166</v>
      </c>
      <c r="F24" s="262">
        <f t="shared" si="3"/>
        <v>1.1007424264802244</v>
      </c>
      <c r="G24" s="228" t="s">
        <v>130</v>
      </c>
      <c r="H24" s="228" t="s">
        <v>130</v>
      </c>
      <c r="I24" s="228">
        <v>62434</v>
      </c>
      <c r="J24" s="262">
        <f t="shared" si="4"/>
        <v>2.0054773681137</v>
      </c>
      <c r="K24" s="215"/>
      <c r="L24" s="215"/>
      <c r="M24" s="215"/>
    </row>
    <row r="25" spans="1:13" s="116" customFormat="1" ht="23.25" customHeight="1">
      <c r="A25" s="120" t="s">
        <v>135</v>
      </c>
      <c r="B25" s="261">
        <v>5573054</v>
      </c>
      <c r="C25" s="228">
        <v>6642740</v>
      </c>
      <c r="D25" s="228">
        <v>6919107</v>
      </c>
      <c r="E25" s="261">
        <v>318731</v>
      </c>
      <c r="F25" s="262">
        <f t="shared" si="3"/>
        <v>5.7191442968254025</v>
      </c>
      <c r="G25" s="228">
        <v>180197</v>
      </c>
      <c r="H25" s="262">
        <f aca="true" t="shared" si="5" ref="H25:H30">G25/C25*100</f>
        <v>2.7126908474515035</v>
      </c>
      <c r="I25" s="228">
        <v>193730</v>
      </c>
      <c r="J25" s="262">
        <f t="shared" si="4"/>
        <v>2.7999277941503147</v>
      </c>
      <c r="K25" s="215"/>
      <c r="L25" s="215"/>
      <c r="M25" s="215"/>
    </row>
    <row r="26" spans="1:13" s="116" customFormat="1" ht="23.25" customHeight="1">
      <c r="A26" s="120" t="s">
        <v>136</v>
      </c>
      <c r="B26" s="261">
        <v>42760181</v>
      </c>
      <c r="C26" s="228">
        <v>47741016</v>
      </c>
      <c r="D26" s="228">
        <v>56762112</v>
      </c>
      <c r="E26" s="261">
        <v>1267620</v>
      </c>
      <c r="F26" s="262">
        <f t="shared" si="3"/>
        <v>2.964486983813282</v>
      </c>
      <c r="G26" s="228">
        <v>1422307</v>
      </c>
      <c r="H26" s="262">
        <f t="shared" si="5"/>
        <v>2.9792139321040008</v>
      </c>
      <c r="I26" s="228">
        <v>1303053</v>
      </c>
      <c r="J26" s="262">
        <f t="shared" si="4"/>
        <v>2.295638682366153</v>
      </c>
      <c r="K26" s="215"/>
      <c r="L26" s="215"/>
      <c r="M26" s="215"/>
    </row>
    <row r="27" spans="1:13" s="116" customFormat="1" ht="23.25" customHeight="1">
      <c r="A27" s="120" t="s">
        <v>137</v>
      </c>
      <c r="B27" s="261">
        <v>6066597</v>
      </c>
      <c r="C27" s="228">
        <v>5967097</v>
      </c>
      <c r="D27" s="228">
        <v>7077221</v>
      </c>
      <c r="E27" s="261">
        <v>94187</v>
      </c>
      <c r="F27" s="262">
        <f t="shared" si="3"/>
        <v>1.552550795775622</v>
      </c>
      <c r="G27" s="228">
        <v>116113</v>
      </c>
      <c r="H27" s="262">
        <f t="shared" si="5"/>
        <v>1.945887589895053</v>
      </c>
      <c r="I27" s="228">
        <v>158304</v>
      </c>
      <c r="J27" s="262">
        <f t="shared" si="4"/>
        <v>2.2368101829800144</v>
      </c>
      <c r="K27" s="215"/>
      <c r="L27" s="215"/>
      <c r="M27" s="215"/>
    </row>
    <row r="28" spans="1:13" s="116" customFormat="1" ht="23.25" customHeight="1">
      <c r="A28" s="120" t="s">
        <v>84</v>
      </c>
      <c r="B28" s="261">
        <v>24995418</v>
      </c>
      <c r="C28" s="228">
        <v>23866184</v>
      </c>
      <c r="D28" s="228">
        <v>22319866</v>
      </c>
      <c r="E28" s="261">
        <v>672456</v>
      </c>
      <c r="F28" s="262">
        <f t="shared" si="3"/>
        <v>2.6903170813146633</v>
      </c>
      <c r="G28" s="228">
        <v>812535</v>
      </c>
      <c r="H28" s="262">
        <f t="shared" si="5"/>
        <v>3.404545108677617</v>
      </c>
      <c r="I28" s="228">
        <v>713191</v>
      </c>
      <c r="J28" s="262">
        <f t="shared" si="4"/>
        <v>3.1953193625804026</v>
      </c>
      <c r="K28" s="215"/>
      <c r="L28" s="215"/>
      <c r="M28" s="215"/>
    </row>
    <row r="29" spans="1:13" s="116" customFormat="1" ht="23.25" customHeight="1">
      <c r="A29" s="120" t="s">
        <v>85</v>
      </c>
      <c r="B29" s="261">
        <v>26608822</v>
      </c>
      <c r="C29" s="228">
        <v>22707872</v>
      </c>
      <c r="D29" s="228">
        <v>23721556</v>
      </c>
      <c r="E29" s="261">
        <v>540784</v>
      </c>
      <c r="F29" s="262">
        <f t="shared" si="3"/>
        <v>2.0323485196000033</v>
      </c>
      <c r="G29" s="228">
        <v>488899</v>
      </c>
      <c r="H29" s="262">
        <f t="shared" si="5"/>
        <v>2.152993464116761</v>
      </c>
      <c r="I29" s="228">
        <v>554697</v>
      </c>
      <c r="J29" s="262">
        <f t="shared" si="4"/>
        <v>2.338366842377456</v>
      </c>
      <c r="K29" s="215"/>
      <c r="L29" s="215"/>
      <c r="M29" s="215"/>
    </row>
    <row r="30" spans="1:13" s="116" customFormat="1" ht="23.25" customHeight="1">
      <c r="A30" s="120" t="s">
        <v>16</v>
      </c>
      <c r="B30" s="261">
        <v>5602970</v>
      </c>
      <c r="C30" s="228">
        <v>6799639</v>
      </c>
      <c r="D30" s="228">
        <v>7471517</v>
      </c>
      <c r="E30" s="261">
        <v>22502</v>
      </c>
      <c r="F30" s="262">
        <f t="shared" si="3"/>
        <v>0.40160843267053015</v>
      </c>
      <c r="G30" s="228">
        <v>30589</v>
      </c>
      <c r="H30" s="262">
        <f t="shared" si="5"/>
        <v>0.449862117680071</v>
      </c>
      <c r="I30" s="228">
        <v>37486</v>
      </c>
      <c r="J30" s="262">
        <f t="shared" si="4"/>
        <v>0.501718727267836</v>
      </c>
      <c r="K30" s="215"/>
      <c r="L30" s="215"/>
      <c r="M30" s="215"/>
    </row>
    <row r="31" spans="1:13" s="116" customFormat="1" ht="23.25" customHeight="1">
      <c r="A31" s="120" t="s">
        <v>17</v>
      </c>
      <c r="B31" s="261" t="s">
        <v>130</v>
      </c>
      <c r="C31" s="228" t="s">
        <v>130</v>
      </c>
      <c r="D31" s="228">
        <v>788021</v>
      </c>
      <c r="E31" s="261" t="s">
        <v>130</v>
      </c>
      <c r="F31" s="228" t="s">
        <v>130</v>
      </c>
      <c r="G31" s="228" t="s">
        <v>130</v>
      </c>
      <c r="H31" s="228" t="s">
        <v>130</v>
      </c>
      <c r="I31" s="228">
        <v>14804</v>
      </c>
      <c r="J31" s="262">
        <f t="shared" si="4"/>
        <v>1.8786301380293162</v>
      </c>
      <c r="K31" s="215"/>
      <c r="L31" s="215"/>
      <c r="M31" s="215"/>
    </row>
    <row r="32" spans="1:13" s="116" customFormat="1" ht="23.25" customHeight="1">
      <c r="A32" s="120" t="s">
        <v>272</v>
      </c>
      <c r="B32" s="261">
        <v>1863988</v>
      </c>
      <c r="C32" s="228">
        <v>1815128</v>
      </c>
      <c r="D32" s="228">
        <v>1826963</v>
      </c>
      <c r="E32" s="261">
        <v>138791</v>
      </c>
      <c r="F32" s="263">
        <f aca="true" t="shared" si="6" ref="F32:F37">E32/B32*100</f>
        <v>7.445917033800646</v>
      </c>
      <c r="G32" s="264">
        <v>122718</v>
      </c>
      <c r="H32" s="263">
        <f aca="true" t="shared" si="7" ref="H32:H37">G32/C32*100</f>
        <v>6.76084551612889</v>
      </c>
      <c r="I32" s="228">
        <v>112650</v>
      </c>
      <c r="J32" s="263">
        <f t="shared" si="4"/>
        <v>6.165970520475784</v>
      </c>
      <c r="K32" s="215"/>
      <c r="L32" s="215"/>
      <c r="M32" s="215"/>
    </row>
    <row r="33" spans="1:13" s="116" customFormat="1" ht="23.25" customHeight="1">
      <c r="A33" s="217" t="s">
        <v>339</v>
      </c>
      <c r="B33" s="265">
        <v>13960920</v>
      </c>
      <c r="C33" s="266">
        <v>14823729</v>
      </c>
      <c r="D33" s="266">
        <v>15038842</v>
      </c>
      <c r="E33" s="265">
        <v>650963</v>
      </c>
      <c r="F33" s="262">
        <f t="shared" si="6"/>
        <v>4.6627514519100455</v>
      </c>
      <c r="G33" s="228">
        <v>673089</v>
      </c>
      <c r="H33" s="262">
        <f t="shared" si="7"/>
        <v>4.540618625718266</v>
      </c>
      <c r="I33" s="266">
        <v>951507</v>
      </c>
      <c r="J33" s="262">
        <f t="shared" si="4"/>
        <v>6.326996453583328</v>
      </c>
      <c r="K33" s="215"/>
      <c r="L33" s="215"/>
      <c r="M33" s="215"/>
    </row>
    <row r="34" spans="1:13" s="116" customFormat="1" ht="23.25" customHeight="1">
      <c r="A34" s="191" t="s">
        <v>340</v>
      </c>
      <c r="B34" s="261">
        <v>27694929</v>
      </c>
      <c r="C34" s="228">
        <v>28396374</v>
      </c>
      <c r="D34" s="228">
        <v>29821408</v>
      </c>
      <c r="E34" s="261">
        <v>860753</v>
      </c>
      <c r="F34" s="262">
        <f t="shared" si="6"/>
        <v>3.1079805259656017</v>
      </c>
      <c r="G34" s="228">
        <v>889690</v>
      </c>
      <c r="H34" s="262">
        <f t="shared" si="7"/>
        <v>3.133111290899324</v>
      </c>
      <c r="I34" s="228">
        <v>806133</v>
      </c>
      <c r="J34" s="262">
        <f t="shared" si="4"/>
        <v>2.7032023437659283</v>
      </c>
      <c r="K34" s="215"/>
      <c r="L34" s="215"/>
      <c r="M34" s="215"/>
    </row>
    <row r="35" spans="1:13" s="116" customFormat="1" ht="23.25" customHeight="1">
      <c r="A35" s="191" t="s">
        <v>341</v>
      </c>
      <c r="B35" s="261">
        <v>37853146</v>
      </c>
      <c r="C35" s="228">
        <v>42968457</v>
      </c>
      <c r="D35" s="228">
        <v>43369117</v>
      </c>
      <c r="E35" s="261">
        <v>1056131</v>
      </c>
      <c r="F35" s="262">
        <f t="shared" si="6"/>
        <v>2.790074568702955</v>
      </c>
      <c r="G35" s="228">
        <v>1032338</v>
      </c>
      <c r="H35" s="262">
        <f t="shared" si="7"/>
        <v>2.402548455486777</v>
      </c>
      <c r="I35" s="228">
        <v>1021790</v>
      </c>
      <c r="J35" s="262">
        <f t="shared" si="4"/>
        <v>2.35603136674422</v>
      </c>
      <c r="K35" s="215"/>
      <c r="L35" s="215"/>
      <c r="M35" s="215"/>
    </row>
    <row r="36" spans="1:13" s="116" customFormat="1" ht="23.25" customHeight="1">
      <c r="A36" s="191" t="s">
        <v>342</v>
      </c>
      <c r="B36" s="261">
        <v>9884529</v>
      </c>
      <c r="C36" s="228">
        <v>11589212</v>
      </c>
      <c r="D36" s="228">
        <v>9677502</v>
      </c>
      <c r="E36" s="261">
        <v>308576</v>
      </c>
      <c r="F36" s="262">
        <f t="shared" si="6"/>
        <v>3.121807827161011</v>
      </c>
      <c r="G36" s="228">
        <v>263749</v>
      </c>
      <c r="H36" s="262">
        <f t="shared" si="7"/>
        <v>2.275814783610827</v>
      </c>
      <c r="I36" s="228">
        <v>163428</v>
      </c>
      <c r="J36" s="262">
        <f t="shared" si="4"/>
        <v>1.6887415781469226</v>
      </c>
      <c r="K36" s="215"/>
      <c r="L36" s="215"/>
      <c r="M36" s="215"/>
    </row>
    <row r="37" spans="1:13" s="116" customFormat="1" ht="23.25" customHeight="1">
      <c r="A37" s="218" t="s">
        <v>343</v>
      </c>
      <c r="B37" s="267">
        <v>91474863</v>
      </c>
      <c r="C37" s="264">
        <v>86486188</v>
      </c>
      <c r="D37" s="264">
        <v>96343183</v>
      </c>
      <c r="E37" s="267">
        <v>2129373</v>
      </c>
      <c r="F37" s="263">
        <f t="shared" si="6"/>
        <v>2.3278231091748123</v>
      </c>
      <c r="G37" s="264">
        <v>2476069</v>
      </c>
      <c r="H37" s="263">
        <f t="shared" si="7"/>
        <v>2.86296466205679</v>
      </c>
      <c r="I37" s="264">
        <v>2459055</v>
      </c>
      <c r="J37" s="263">
        <f t="shared" si="4"/>
        <v>2.5523912781665103</v>
      </c>
      <c r="K37" s="215"/>
      <c r="L37" s="215"/>
      <c r="M37" s="215"/>
    </row>
    <row r="38" spans="1:10" s="116" customFormat="1" ht="15" customHeight="1">
      <c r="A38" s="117" t="s">
        <v>73</v>
      </c>
      <c r="B38" s="126"/>
      <c r="C38" s="126"/>
      <c r="D38" s="126"/>
      <c r="E38" s="117"/>
      <c r="F38" s="117"/>
      <c r="G38" s="126"/>
      <c r="H38" s="117"/>
      <c r="I38" s="117"/>
      <c r="J38" s="117"/>
    </row>
    <row r="39" spans="1:4" s="116" customFormat="1" ht="14.25">
      <c r="A39" s="129"/>
      <c r="B39" s="129"/>
      <c r="C39" s="129"/>
      <c r="D39" s="129"/>
    </row>
  </sheetData>
  <sheetProtection/>
  <mergeCells count="5">
    <mergeCell ref="A2:J2"/>
    <mergeCell ref="A3:J3"/>
    <mergeCell ref="A5:A6"/>
    <mergeCell ref="B5:D5"/>
    <mergeCell ref="E5:J5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kimie-h</dc:creator>
  <cp:keywords/>
  <dc:description/>
  <cp:lastModifiedBy>yutaka-k</cp:lastModifiedBy>
  <cp:lastPrinted>2007-06-14T01:50:12Z</cp:lastPrinted>
  <dcterms:created xsi:type="dcterms:W3CDTF">2007-03-25T06:49:06Z</dcterms:created>
  <dcterms:modified xsi:type="dcterms:W3CDTF">2012-07-05T02:00:45Z</dcterms:modified>
  <cp:category/>
  <cp:version/>
  <cp:contentType/>
  <cp:contentStatus/>
</cp:coreProperties>
</file>