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3"/>
  </bookViews>
  <sheets>
    <sheet name="２５６" sheetId="1" r:id="rId1"/>
    <sheet name="２５８" sheetId="2" r:id="rId2"/>
    <sheet name="２６０" sheetId="3" r:id="rId3"/>
    <sheet name="２６２" sheetId="4" r:id="rId4"/>
  </sheets>
  <definedNames/>
  <calcPr fullCalcOnLoad="1"/>
</workbook>
</file>

<file path=xl/sharedStrings.xml><?xml version="1.0" encoding="utf-8"?>
<sst xmlns="http://schemas.openxmlformats.org/spreadsheetml/2006/main" count="1705" uniqueCount="455">
  <si>
    <t>２２　　災　　害　　及　　び　　事　　故</t>
  </si>
  <si>
    <t>（単位：金額　千円）</t>
  </si>
  <si>
    <t>り　災     世帯数</t>
  </si>
  <si>
    <t>人　　的　　被　　害</t>
  </si>
  <si>
    <t>住　　宅　　被　　害</t>
  </si>
  <si>
    <t>項　　　　　　　　　目</t>
  </si>
  <si>
    <t>計　　　　（人）</t>
  </si>
  <si>
    <t>死　者</t>
  </si>
  <si>
    <t>負傷者</t>
  </si>
  <si>
    <t>行　方　　不明者</t>
  </si>
  <si>
    <t>計　　　　（棟）</t>
  </si>
  <si>
    <t>全　壊</t>
  </si>
  <si>
    <t>半　壊</t>
  </si>
  <si>
    <t>一　部　　破　損</t>
  </si>
  <si>
    <t>床　上　　浸　水</t>
  </si>
  <si>
    <t>床　下　　浸　水</t>
  </si>
  <si>
    <t>被　　　害　　　総　　　額</t>
  </si>
  <si>
    <t>被害額（査定額）計</t>
  </si>
  <si>
    <t>―</t>
  </si>
  <si>
    <t>農業用施設</t>
  </si>
  <si>
    <t>被害額(査定額)</t>
  </si>
  <si>
    <t>津　　波</t>
  </si>
  <si>
    <t>大　　雨</t>
  </si>
  <si>
    <t>強　　風</t>
  </si>
  <si>
    <t>台　　風</t>
  </si>
  <si>
    <t>崖くずれ</t>
  </si>
  <si>
    <t>雪　　害</t>
  </si>
  <si>
    <t>地　　震</t>
  </si>
  <si>
    <t>そ の 他</t>
  </si>
  <si>
    <t>注　公共とは災害復旧対策（国庫補助及び国庫負担）の対象となるものであり、非公共とはその対象とならないものである。</t>
  </si>
  <si>
    <t>資料　石川県農業基盤整備課、森林管理課、水産課、中山間地域対策課</t>
  </si>
  <si>
    <t>計</t>
  </si>
  <si>
    <t>田</t>
  </si>
  <si>
    <t>畑</t>
  </si>
  <si>
    <t>流出・　　　　　埋没等</t>
  </si>
  <si>
    <t>冠　水</t>
  </si>
  <si>
    <t>(箇所)</t>
  </si>
  <si>
    <t>資料　石川県森林管理課「森林病害虫一斉調査」</t>
  </si>
  <si>
    <t>鉄道不通</t>
  </si>
  <si>
    <t>水 道</t>
  </si>
  <si>
    <t>電 話</t>
  </si>
  <si>
    <t>電 気</t>
  </si>
  <si>
    <t>(隻数)</t>
  </si>
  <si>
    <t>(回線)</t>
  </si>
  <si>
    <t>(戸数)</t>
  </si>
  <si>
    <t>(千円)</t>
  </si>
  <si>
    <t>資料　石川県消防防災課「消防防災年報」</t>
  </si>
  <si>
    <t>１６０　　農　林　水　産　業　施　設　被　害　状　況</t>
  </si>
  <si>
    <t>被 害 面 積</t>
  </si>
  <si>
    <t>合計</t>
  </si>
  <si>
    <t>被害実面積</t>
  </si>
  <si>
    <t>国(直轄)工　　　事対象の被害</t>
  </si>
  <si>
    <t>被  害  量</t>
  </si>
  <si>
    <t>箇所数</t>
  </si>
  <si>
    <t>金額</t>
  </si>
  <si>
    <t>被害面積</t>
  </si>
  <si>
    <t>被害量</t>
  </si>
  <si>
    <t>県単独　　　　事業対象の　　　　被害</t>
  </si>
  <si>
    <t>風水害</t>
  </si>
  <si>
    <t>急 傾 斜 地　    　崩壊防止施設</t>
  </si>
  <si>
    <t>干害</t>
  </si>
  <si>
    <t>冷害</t>
  </si>
  <si>
    <t>その他</t>
  </si>
  <si>
    <t>査定決定額合計</t>
  </si>
  <si>
    <t>査定決定額計</t>
  </si>
  <si>
    <t>いもち病</t>
  </si>
  <si>
    <t>病害</t>
  </si>
  <si>
    <t>紋枯病</t>
  </si>
  <si>
    <t>地すべり　　　　防止施設</t>
  </si>
  <si>
    <t xml:space="preserve">急 傾 斜 地　　崩壊防止施設 </t>
  </si>
  <si>
    <t>国庫補助　　　　事業対象の　　　　被害</t>
  </si>
  <si>
    <t>公園</t>
  </si>
  <si>
    <t>ﾆｶﾒｲﾁｭｳ</t>
  </si>
  <si>
    <t>虫害</t>
  </si>
  <si>
    <t>ウンカ</t>
  </si>
  <si>
    <t xml:space="preserve">急傾斜地　　崩壊防止施設 </t>
  </si>
  <si>
    <t>その他の被害</t>
  </si>
  <si>
    <t>注　被害率は被害量の平年収量に対する割合（百分比）である。</t>
  </si>
  <si>
    <t>資料　北陸農政局統計部「石川作物統計」</t>
  </si>
  <si>
    <t>下水道</t>
  </si>
  <si>
    <t>合　　　　計</t>
  </si>
  <si>
    <t>原動機</t>
  </si>
  <si>
    <t>木材加工用機械</t>
  </si>
  <si>
    <t>金属加工用機械</t>
  </si>
  <si>
    <t>一般動力機械</t>
  </si>
  <si>
    <t>動力クレ―ン等</t>
  </si>
  <si>
    <t>動力運搬機</t>
  </si>
  <si>
    <t>乗　　　　物</t>
  </si>
  <si>
    <t>圧力容器</t>
  </si>
  <si>
    <t>化学設備</t>
  </si>
  <si>
    <t>電気設備</t>
  </si>
  <si>
    <t>人力機械工具等</t>
  </si>
  <si>
    <t>用　　　　具</t>
  </si>
  <si>
    <t>仮設物建築物等</t>
  </si>
  <si>
    <t>危険物・有害物等</t>
  </si>
  <si>
    <t>材　　　　料</t>
  </si>
  <si>
    <t>荷</t>
  </si>
  <si>
    <t>環境等</t>
  </si>
  <si>
    <t>その他</t>
  </si>
  <si>
    <t>焼    損    棟    数</t>
  </si>
  <si>
    <t>り    災　　　人 員 数</t>
  </si>
  <si>
    <t>部分焼</t>
  </si>
  <si>
    <t>製造業</t>
  </si>
  <si>
    <t>食料品製造業</t>
  </si>
  <si>
    <t>衣服その他の繊維製品製造業</t>
  </si>
  <si>
    <t>木材・木製品製造業</t>
  </si>
  <si>
    <t>家具装備品製造業</t>
  </si>
  <si>
    <t>パルプ・紙・紙加工品製造業</t>
  </si>
  <si>
    <t>窯業・土石製品製造業</t>
  </si>
  <si>
    <t>計</t>
  </si>
  <si>
    <t>一般機械器具製造業</t>
  </si>
  <si>
    <t>電気機械器具製造業</t>
  </si>
  <si>
    <t>たき火</t>
  </si>
  <si>
    <t>輸送用機械器具製造業</t>
  </si>
  <si>
    <t>こんろ</t>
  </si>
  <si>
    <t>電気・ガス・水道業</t>
  </si>
  <si>
    <t>たばこ</t>
  </si>
  <si>
    <t>その他の製造業</t>
  </si>
  <si>
    <t>放火</t>
  </si>
  <si>
    <t>鉱業</t>
  </si>
  <si>
    <t>ストーブ</t>
  </si>
  <si>
    <t>ﾏｯﾁ･ﾗｲﾀｰ</t>
  </si>
  <si>
    <t>火遊び</t>
  </si>
  <si>
    <t>煙突</t>
  </si>
  <si>
    <t>その他の建設業</t>
  </si>
  <si>
    <t>風呂かまど</t>
  </si>
  <si>
    <t>鉄道等</t>
  </si>
  <si>
    <t>その他の運輸交通業</t>
  </si>
  <si>
    <t>（単位：台、人）</t>
  </si>
  <si>
    <t>港湾運送業</t>
  </si>
  <si>
    <t>消 防 ポ ン プ　　      自　　動　　車</t>
  </si>
  <si>
    <t>そ  の　他　の　　　  　消 防 自 動 車</t>
  </si>
  <si>
    <t>消 防 団 員 数</t>
  </si>
  <si>
    <t>農林業</t>
  </si>
  <si>
    <t>畜産・水産業</t>
  </si>
  <si>
    <t>商業</t>
  </si>
  <si>
    <t>金融広告業</t>
  </si>
  <si>
    <t>映画演劇業</t>
  </si>
  <si>
    <t>通信業</t>
  </si>
  <si>
    <t>教育研究業</t>
  </si>
  <si>
    <t>保健衛生業</t>
  </si>
  <si>
    <t>接客娯楽業</t>
  </si>
  <si>
    <t>清掃・と畜業</t>
  </si>
  <si>
    <t>その他の事業</t>
  </si>
  <si>
    <t>①　3</t>
  </si>
  <si>
    <t>-</t>
  </si>
  <si>
    <t>自   動   車</t>
  </si>
  <si>
    <t>自 動 車 台 数</t>
  </si>
  <si>
    <t>１万台当　　件　　数</t>
  </si>
  <si>
    <t>人</t>
  </si>
  <si>
    <t>台</t>
  </si>
  <si>
    <t>件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</si>
  <si>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</si>
  <si>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</si>
  <si>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</si>
  <si>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</si>
  <si>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</si>
  <si>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</si>
  <si>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</si>
  <si>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</si>
  <si>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</si>
  <si>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</si>
  <si>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</si>
  <si>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－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</si>
  <si>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</si>
  <si>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</si>
  <si>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</si>
  <si>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</si>
  <si>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</si>
  <si>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</si>
  <si>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</si>
  <si>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門前町</t>
  </si>
  <si>
    <t>能登町</t>
  </si>
  <si>
    <t>高速道路</t>
  </si>
  <si>
    <t>資料　石川県警本部「いしかわの交通統計」</t>
  </si>
  <si>
    <t>資料　石川県警察本部「いしかわの交通統計」</t>
  </si>
  <si>
    <t>道　路　別</t>
  </si>
  <si>
    <t>一般国道</t>
  </si>
  <si>
    <t>北陸自動車道</t>
  </si>
  <si>
    <t>主要地方道</t>
  </si>
  <si>
    <t>能登有料道</t>
  </si>
  <si>
    <t>-</t>
  </si>
  <si>
    <t>能登大規模農道</t>
  </si>
  <si>
    <t>一般県道</t>
  </si>
  <si>
    <t>市道</t>
  </si>
  <si>
    <t>256 災害及び事故</t>
  </si>
  <si>
    <t>災害及び事故 257</t>
  </si>
  <si>
    <t>災害及び事故 259</t>
  </si>
  <si>
    <t>262 災害及び事故</t>
  </si>
  <si>
    <t>災害及び事故 263</t>
  </si>
  <si>
    <t>１６６　　交　  　　通　  　　事　  　　故</t>
  </si>
  <si>
    <t>件　数</t>
  </si>
  <si>
    <t>死　者</t>
  </si>
  <si>
    <t>負 傷 者</t>
  </si>
  <si>
    <t>10万人当　　　死 者 数</t>
  </si>
  <si>
    <t>合　　計</t>
  </si>
  <si>
    <t>件</t>
  </si>
  <si>
    <t>260 災害及び事故</t>
  </si>
  <si>
    <t>災害及び事故 261</t>
  </si>
  <si>
    <t>建設用機械</t>
  </si>
  <si>
    <t>年  　次</t>
  </si>
  <si>
    <t>全産業計</t>
  </si>
  <si>
    <t>⑰1185</t>
  </si>
  <si>
    <t>１６５　　　火　　　　　　　　　災　（つづき）</t>
  </si>
  <si>
    <t>原 因 別</t>
  </si>
  <si>
    <t>年　     　次</t>
  </si>
  <si>
    <t>小  型　動　力        　      ポ    ン    プ</t>
  </si>
  <si>
    <t>救 急 自 動 車</t>
  </si>
  <si>
    <t>消 防 吏 員 数</t>
  </si>
  <si>
    <t>258 災害及び事故</t>
  </si>
  <si>
    <t>１６２　　水　　稲　　の　　被　　害　　状　　況</t>
  </si>
  <si>
    <t>１６３　　　土　　木　　関　　係　　災　　害　　状　　況</t>
  </si>
  <si>
    <t>被害総額</t>
  </si>
  <si>
    <t>河川</t>
  </si>
  <si>
    <t>海岸</t>
  </si>
  <si>
    <t>砂防</t>
  </si>
  <si>
    <t>砂防施設</t>
  </si>
  <si>
    <t>資料　石川県河川課、港湾課</t>
  </si>
  <si>
    <t>１６１　　森　林　病　害　虫　被　害　状　況</t>
  </si>
  <si>
    <t>まつくいむし被害　</t>
  </si>
  <si>
    <t>崖くずれ</t>
  </si>
  <si>
    <t>１５９　　風　　水　　害　　の　　状　　況</t>
  </si>
  <si>
    <t>河 川
（箇所）</t>
  </si>
  <si>
    <t>橋りょう
（箇所）</t>
  </si>
  <si>
    <t>道　路
（箇所）</t>
  </si>
  <si>
    <t>病　院
（箇所）</t>
  </si>
  <si>
    <t>学　校
（箇所）</t>
  </si>
  <si>
    <t>非住宅
（棟）</t>
  </si>
  <si>
    <t>年　　次
及　　び
災 害 別</t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</si>
  <si>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</si>
  <si>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4 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</si>
  <si>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5 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</si>
  <si>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6 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</si>
  <si>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7  </t>
    </r>
    <r>
      <rPr>
        <sz val="12"/>
        <rFont val="ＭＳ 明朝"/>
        <family val="1"/>
      </rPr>
      <t>年</t>
    </r>
  </si>
  <si>
    <r>
      <t>(単位：ha、千円、</t>
    </r>
    <r>
      <rPr>
        <sz val="12"/>
        <rFont val="ＭＳ Ｐゴシック"/>
        <family val="3"/>
      </rPr>
      <t>㎥、</t>
    </r>
    <r>
      <rPr>
        <sz val="12"/>
        <rFont val="ＭＳ 明朝"/>
        <family val="1"/>
      </rPr>
      <t>千本)</t>
    </r>
  </si>
  <si>
    <t>項　　　　　　　　　　目</t>
  </si>
  <si>
    <r>
      <t>カ 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ガ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シ
被　　　　　　</t>
    </r>
    <r>
      <rPr>
        <sz val="12"/>
        <rFont val="ＭＳ 明朝"/>
        <family val="1"/>
      </rPr>
      <t xml:space="preserve">   　</t>
    </r>
    <r>
      <rPr>
        <sz val="12"/>
        <rFont val="ＭＳ 明朝"/>
        <family val="1"/>
      </rPr>
      <t>　　　　害</t>
    </r>
  </si>
  <si>
    <t>項　　　　　　　目</t>
  </si>
  <si>
    <t>気　象
　　　　　被　害</t>
  </si>
  <si>
    <t>項　　　　　　　　　　目</t>
  </si>
  <si>
    <t>14　年</t>
  </si>
  <si>
    <t>15　年</t>
  </si>
  <si>
    <t>16　年</t>
  </si>
  <si>
    <t>13　年</t>
  </si>
  <si>
    <t>平成12年</t>
  </si>
  <si>
    <t>１６４　　業種別起因物別労働災害発生状況（平成17年）</t>
  </si>
  <si>
    <t>注 　「その他の消防自動車」とは、はしご車、化学車等を含む。</t>
  </si>
  <si>
    <t>１６５　　　火　　　　　　　　　　　　　災</t>
  </si>
  <si>
    <t>　 2　その他は、その他の起因物、起因物なし、分類不可能を含む。</t>
  </si>
  <si>
    <t>負　　傷　　者　　数</t>
  </si>
  <si>
    <t>１６５　　　　火　　　　　　　　　　　災　（つづき）</t>
  </si>
  <si>
    <r>
      <t>平 成</t>
    </r>
    <r>
      <rPr>
        <sz val="12"/>
        <rFont val="ＭＳ 明朝"/>
        <family val="1"/>
      </rPr>
      <t xml:space="preserve"> 13 </t>
    </r>
    <r>
      <rPr>
        <sz val="12"/>
        <rFont val="ＭＳ 明朝"/>
        <family val="1"/>
      </rPr>
      <t>年</t>
    </r>
  </si>
  <si>
    <t>人  　　　口</t>
  </si>
  <si>
    <t>人　 口</t>
  </si>
  <si>
    <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  　  　月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</si>
  <si>
    <r>
      <t>平 成</t>
    </r>
    <r>
      <rPr>
        <sz val="12"/>
        <rFont val="ＭＳ 明朝"/>
        <family val="1"/>
      </rPr>
      <t xml:space="preserve"> 13 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</si>
  <si>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1月</t>
    </r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</si>
  <si>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人口は、石川県統計情報室資料による。</t>
    </r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</si>
  <si>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自動車台数（軽二輪車以上）は、北陸信越運輸局石川運輸支局資料による。</t>
    </r>
  </si>
  <si>
    <t>１６６　 交　  　通  　　事　  　故 （つづき）</t>
  </si>
  <si>
    <t>年    次
及    び
災 害 別</t>
  </si>
  <si>
    <t>耕　　　地　　　被　　　害</t>
  </si>
  <si>
    <t>計
（ha）</t>
  </si>
  <si>
    <t>死　  亡 　 者　  数</t>
  </si>
  <si>
    <t>損   　　　　　 害　　　　    　額</t>
  </si>
  <si>
    <t>合 　計</t>
  </si>
  <si>
    <t>建 　物</t>
  </si>
  <si>
    <t>収 容 物</t>
  </si>
  <si>
    <t>その他</t>
  </si>
  <si>
    <t>平成13年</t>
  </si>
  <si>
    <t>注　　放火は疑いを含む。</t>
  </si>
  <si>
    <t>その
他</t>
  </si>
  <si>
    <t>消防　　団員</t>
  </si>
  <si>
    <t>消防
吏員</t>
  </si>
  <si>
    <t>消防
団員</t>
  </si>
  <si>
    <t>合　　  計</t>
  </si>
  <si>
    <t>１６６　 交 　　通　 　事　 　故（つづき）</t>
  </si>
  <si>
    <t>合　　　  計</t>
  </si>
  <si>
    <t>り災者数</t>
  </si>
  <si>
    <t>（人）</t>
  </si>
  <si>
    <t>平成13年</t>
  </si>
  <si>
    <t>平成13年</t>
  </si>
  <si>
    <t>港 湾</t>
  </si>
  <si>
    <t>砂 防</t>
  </si>
  <si>
    <t>被害船舶</t>
  </si>
  <si>
    <t>ガ ス</t>
  </si>
  <si>
    <t>総 被 害 額</t>
  </si>
  <si>
    <t>平成13年</t>
  </si>
  <si>
    <t>平成13年</t>
  </si>
  <si>
    <t>14  年</t>
  </si>
  <si>
    <t>15  年</t>
  </si>
  <si>
    <t>16  年</t>
  </si>
  <si>
    <t>17  年</t>
  </si>
  <si>
    <t>農 地 関
係 被 害</t>
  </si>
  <si>
    <t>林 野 関
係 被 害</t>
  </si>
  <si>
    <t>水 産 関
係 被 害</t>
  </si>
  <si>
    <t>農       地</t>
  </si>
  <si>
    <t>箇        所</t>
  </si>
  <si>
    <t>被   害   額</t>
  </si>
  <si>
    <t>箇        所</t>
  </si>
  <si>
    <t>公　共</t>
  </si>
  <si>
    <t>被   害   額</t>
  </si>
  <si>
    <t>海 岸 保 全　　　　施       設</t>
  </si>
  <si>
    <t>地 す べ り　　　防 止 施 設</t>
  </si>
  <si>
    <t>箇       所</t>
  </si>
  <si>
    <t>治 山 施 設</t>
  </si>
  <si>
    <t>箇       所</t>
  </si>
  <si>
    <t>林       道</t>
  </si>
  <si>
    <t>公　共</t>
  </si>
  <si>
    <t>漁       港</t>
  </si>
  <si>
    <t>港        数</t>
  </si>
  <si>
    <r>
      <t xml:space="preserve">面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 積</t>
    </r>
  </si>
  <si>
    <r>
      <t xml:space="preserve">金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額</t>
    </r>
  </si>
  <si>
    <r>
      <t xml:space="preserve">材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積</t>
    </r>
  </si>
  <si>
    <r>
      <t xml:space="preserve">面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積</t>
    </r>
  </si>
  <si>
    <t>(単位：ha、ｔ）</t>
  </si>
  <si>
    <t>平 成 13 年</t>
  </si>
  <si>
    <t>14　年</t>
  </si>
  <si>
    <t>15　年</t>
  </si>
  <si>
    <t>16　年</t>
  </si>
  <si>
    <t>17　年</t>
  </si>
  <si>
    <t>被　　害　　率（％）</t>
  </si>
  <si>
    <t>道路</t>
  </si>
  <si>
    <t>橋梁</t>
  </si>
  <si>
    <t>港湾</t>
  </si>
  <si>
    <t>道路</t>
  </si>
  <si>
    <t>港湾</t>
  </si>
  <si>
    <t>その他</t>
  </si>
  <si>
    <t>箇所数</t>
  </si>
  <si>
    <t>金額</t>
  </si>
  <si>
    <t>被害額合計</t>
  </si>
  <si>
    <t>市町村工事</t>
  </si>
  <si>
    <t>　県　工　事</t>
  </si>
  <si>
    <t>動力伝導機構</t>
  </si>
  <si>
    <t>溶接装置</t>
  </si>
  <si>
    <t>炉・窯等</t>
  </si>
  <si>
    <t>その他の装置・設備</t>
  </si>
  <si>
    <t>　　　　起因物別</t>
  </si>
  <si>
    <t xml:space="preserve"> 業　種　別</t>
  </si>
  <si>
    <t>-</t>
  </si>
  <si>
    <t>① 396</t>
  </si>
  <si>
    <t>-</t>
  </si>
  <si>
    <t>①　16</t>
  </si>
  <si>
    <t>-</t>
  </si>
  <si>
    <t>繊維工業</t>
  </si>
  <si>
    <t>-</t>
  </si>
  <si>
    <t>-</t>
  </si>
  <si>
    <t>印刷・製本業</t>
  </si>
  <si>
    <t>化学工業</t>
  </si>
  <si>
    <t>鉄鋼業　　</t>
  </si>
  <si>
    <t>非鉄金属製造業</t>
  </si>
  <si>
    <t>金属製品製造業</t>
  </si>
  <si>
    <t>①　6</t>
  </si>
  <si>
    <t>-</t>
  </si>
  <si>
    <t>-</t>
  </si>
  <si>
    <t>建設業</t>
  </si>
  <si>
    <t>①　6</t>
  </si>
  <si>
    <t>①　4</t>
  </si>
  <si>
    <t>②　9</t>
  </si>
  <si>
    <t>土木工事業</t>
  </si>
  <si>
    <t>④  39</t>
  </si>
  <si>
    <t>①　5</t>
  </si>
  <si>
    <t>①　1</t>
  </si>
  <si>
    <t>②　6</t>
  </si>
  <si>
    <t>建築工事業</t>
  </si>
  <si>
    <t>運輸交通業</t>
  </si>
  <si>
    <t>⑦ 141</t>
  </si>
  <si>
    <t>⑥　56</t>
  </si>
  <si>
    <t>①　14</t>
  </si>
  <si>
    <t>-</t>
  </si>
  <si>
    <t>道路旅客運送業</t>
  </si>
  <si>
    <t>道路貨物運送業</t>
  </si>
  <si>
    <t>⑦ 128</t>
  </si>
  <si>
    <t>⑥　55</t>
  </si>
  <si>
    <t>①　14</t>
  </si>
  <si>
    <t>貨物取扱業</t>
  </si>
  <si>
    <t>陸上貨物取扱業</t>
  </si>
  <si>
    <t>③　15</t>
  </si>
  <si>
    <t>-</t>
  </si>
  <si>
    <t>-</t>
  </si>
  <si>
    <t>-</t>
  </si>
  <si>
    <t>-</t>
  </si>
  <si>
    <t>②  31</t>
  </si>
  <si>
    <t>①　2</t>
  </si>
  <si>
    <r>
      <t xml:space="preserve">注 </t>
    </r>
    <r>
      <rPr>
        <sz val="12"/>
        <rFont val="ＭＳ 明朝"/>
        <family val="1"/>
      </rPr>
      <t>1　休業4日以上の死傷数で、〇内数字は死亡者数を内数で示す。</t>
    </r>
  </si>
  <si>
    <r>
      <t>資料　</t>
    </r>
    <r>
      <rPr>
        <sz val="12"/>
        <rFont val="ＭＳ 明朝"/>
        <family val="1"/>
      </rPr>
      <t>石川労働局</t>
    </r>
  </si>
  <si>
    <t>り  災  世  帯  数</t>
  </si>
  <si>
    <t>合  計</t>
  </si>
  <si>
    <t>建  物</t>
  </si>
  <si>
    <t>林  野</t>
  </si>
  <si>
    <t>車  両</t>
  </si>
  <si>
    <t>船  舶</t>
  </si>
  <si>
    <t>ぼ　や</t>
  </si>
  <si>
    <t>半  焼</t>
  </si>
  <si>
    <t>全  焼</t>
  </si>
  <si>
    <t>小  損</t>
  </si>
  <si>
    <t>半  損</t>
  </si>
  <si>
    <t>全  損</t>
  </si>
  <si>
    <t>平成13年</t>
  </si>
  <si>
    <t>焼損　　　　　船舶　　　　　　　　隻数
（隻）</t>
  </si>
  <si>
    <t>焼損　　　　　車両　　　　　台数
（台）</t>
  </si>
  <si>
    <t>建　物　　　　　焼　損　　　　　面　積
（㎡）</t>
  </si>
  <si>
    <t>山林原          野焼損　　　　　面　積
（a）</t>
  </si>
  <si>
    <t>（単位：金額　千円）</t>
  </si>
  <si>
    <t>年  　次</t>
  </si>
  <si>
    <t>火   　　 　災 　　　　  件 　　　　  数</t>
  </si>
  <si>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</si>
  <si>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</si>
  <si>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</si>
  <si>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</si>
  <si>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</si>
  <si>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</si>
  <si>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</si>
  <si>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</si>
  <si>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</si>
  <si>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10  月</t>
  </si>
  <si>
    <t>11  月</t>
  </si>
  <si>
    <t>12  月</t>
  </si>
  <si>
    <t>件　　　　　　     数</t>
  </si>
  <si>
    <t>死　　　　　　     者</t>
  </si>
  <si>
    <t>負       傷       者</t>
  </si>
  <si>
    <t>平成16年</t>
  </si>
  <si>
    <t>17  年</t>
  </si>
  <si>
    <t>増　減</t>
  </si>
  <si>
    <t>平成16年</t>
  </si>
  <si>
    <t>町村道</t>
  </si>
  <si>
    <r>
      <t>(2)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道 　路 　別　 発　 生　 状　 況</t>
    </r>
  </si>
  <si>
    <t>(3)　市   町   別   発   生   状   況</t>
  </si>
  <si>
    <t>市 町 別</t>
  </si>
  <si>
    <t>件　　　　　　    数</t>
  </si>
  <si>
    <t>死　　　　　　    者</t>
  </si>
  <si>
    <t>負　　　 傷　　  者</t>
  </si>
  <si>
    <t>平成16年</t>
  </si>
  <si>
    <t>(1)　　件数、焼損棟数及び損害額</t>
  </si>
  <si>
    <t>(2)    原因別月別件数（平成17年）</t>
  </si>
  <si>
    <r>
      <t>(</t>
    </r>
    <r>
      <rPr>
        <sz val="12"/>
        <rFont val="ＭＳ 明朝"/>
        <family val="1"/>
      </rPr>
      <t>3)</t>
    </r>
    <r>
      <rPr>
        <sz val="12"/>
        <rFont val="ＭＳ 明朝"/>
        <family val="1"/>
      </rPr>
      <t>　　消防現有勢力（各年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</si>
  <si>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r>
      <t>(</t>
    </r>
    <r>
      <rPr>
        <sz val="12"/>
        <rFont val="ＭＳ 明朝"/>
        <family val="1"/>
      </rPr>
      <t>1)　</t>
    </r>
    <r>
      <rPr>
        <sz val="12"/>
        <rFont val="ＭＳ 明朝"/>
        <family val="1"/>
      </rPr>
      <t>　年  次  別  月  別  発  生  状  況</t>
    </r>
  </si>
  <si>
    <t>-</t>
  </si>
  <si>
    <r>
      <t xml:space="preserve">   </t>
    </r>
    <r>
      <rPr>
        <sz val="12"/>
        <rFont val="ＭＳ 明朝"/>
        <family val="1"/>
      </rPr>
      <t>14</t>
    </r>
  </si>
  <si>
    <r>
      <t xml:space="preserve">   </t>
    </r>
    <r>
      <rPr>
        <sz val="12"/>
        <rFont val="ＭＳ 明朝"/>
        <family val="1"/>
      </rPr>
      <t>15</t>
    </r>
  </si>
  <si>
    <r>
      <t xml:space="preserve">   </t>
    </r>
    <r>
      <rPr>
        <sz val="12"/>
        <rFont val="ＭＳ 明朝"/>
        <family val="1"/>
      </rPr>
      <t>16</t>
    </r>
  </si>
  <si>
    <t xml:space="preserve">  17</t>
  </si>
  <si>
    <t>① 13</t>
  </si>
  <si>
    <t>① 82</t>
  </si>
  <si>
    <t>① 35</t>
  </si>
  <si>
    <t>⑦ 116</t>
  </si>
  <si>
    <t>① 61</t>
  </si>
  <si>
    <t>-</t>
  </si>
  <si>
    <t>① 34</t>
  </si>
  <si>
    <t>⑤ 82</t>
  </si>
  <si>
    <t>①　71</t>
  </si>
  <si>
    <t>-</t>
  </si>
  <si>
    <t>④ 145</t>
  </si>
  <si>
    <t>-</t>
  </si>
  <si>
    <t>③　47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</si>
</sst>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.00_);[Red]\(#,##0.00\)"/>
    <numFmt numFmtId="188" formatCode="0_);[Red]\(0\)"/>
    <numFmt numFmtId="189" formatCode="#,##0;[Red]#,##0"/>
  </numFmts>
  <fonts count="5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8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 quotePrefix="1">
      <alignment horizontal="center" vertical="center"/>
      <protection/>
    </xf>
    <xf numFmtId="38" fontId="13" fillId="0" borderId="0" xfId="49" applyNumberFormat="1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vertical="center"/>
    </xf>
    <xf numFmtId="38" fontId="13" fillId="0" borderId="0" xfId="49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38" fontId="11" fillId="0" borderId="0" xfId="49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37" fontId="13" fillId="0" borderId="11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13" fillId="0" borderId="12" xfId="0" applyFont="1" applyFill="1" applyBorder="1" applyAlignment="1" applyProtection="1">
      <alignment horizontal="distributed" vertical="center"/>
      <protection/>
    </xf>
    <xf numFmtId="37" fontId="13" fillId="0" borderId="1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0" fontId="19" fillId="0" borderId="10" xfId="0" applyFont="1" applyFill="1" applyBorder="1" applyAlignment="1" applyProtection="1">
      <alignment horizontal="distributed" vertical="center" wrapText="1" shrinkToFit="1"/>
      <protection/>
    </xf>
    <xf numFmtId="0" fontId="19" fillId="0" borderId="10" xfId="0" applyFont="1" applyFill="1" applyBorder="1" applyAlignment="1">
      <alignment horizontal="distributed" vertical="center" shrinkToFit="1"/>
    </xf>
    <xf numFmtId="0" fontId="20" fillId="0" borderId="10" xfId="0" applyFont="1" applyFill="1" applyBorder="1" applyAlignment="1" applyProtection="1">
      <alignment horizontal="distributed" vertical="center" shrinkToFit="1"/>
      <protection/>
    </xf>
    <xf numFmtId="0" fontId="13" fillId="0" borderId="10" xfId="0" applyFont="1" applyFill="1" applyBorder="1" applyAlignment="1">
      <alignment horizontal="center" vertical="center"/>
    </xf>
    <xf numFmtId="0" fontId="14" fillId="0" borderId="14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horizontal="distributed" vertical="center" shrinkToFit="1"/>
      <protection/>
    </xf>
    <xf numFmtId="0" fontId="9" fillId="0" borderId="10" xfId="0" applyFont="1" applyFill="1" applyBorder="1" applyAlignment="1">
      <alignment horizontal="distributed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186" fontId="0" fillId="0" borderId="0" xfId="49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3" fillId="0" borderId="16" xfId="0" applyFont="1" applyFill="1" applyBorder="1" applyAlignment="1" applyProtection="1">
      <alignment horizontal="center" vertical="center"/>
      <protection/>
    </xf>
    <xf numFmtId="179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38" fontId="14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 quotePrefix="1">
      <alignment horizontal="left" vertical="center" indent="5"/>
      <protection/>
    </xf>
    <xf numFmtId="0" fontId="0" fillId="0" borderId="10" xfId="0" applyFont="1" applyFill="1" applyBorder="1" applyAlignment="1" quotePrefix="1">
      <alignment horizontal="left" vertical="center" indent="5"/>
    </xf>
    <xf numFmtId="0" fontId="0" fillId="0" borderId="13" xfId="0" applyFont="1" applyFill="1" applyBorder="1" applyAlignment="1">
      <alignment horizontal="left" vertical="center" indent="5"/>
    </xf>
    <xf numFmtId="0" fontId="0" fillId="0" borderId="0" xfId="0" applyFont="1" applyFill="1" applyBorder="1" applyAlignment="1" applyProtection="1" quotePrefix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13" xfId="0" applyFont="1" applyFill="1" applyBorder="1" applyAlignment="1" applyProtection="1" quotePrefix="1">
      <alignment horizontal="right" vertical="center" indent="1"/>
      <protection/>
    </xf>
    <xf numFmtId="0" fontId="13" fillId="0" borderId="10" xfId="0" applyFont="1" applyFill="1" applyBorder="1" applyAlignment="1" applyProtection="1" quotePrefix="1">
      <alignment horizontal="right" vertical="center" indent="2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85" fontId="13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4" xfId="0" applyFont="1" applyFill="1" applyBorder="1" applyAlignment="1">
      <alignment vertical="center"/>
    </xf>
    <xf numFmtId="37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 quotePrefix="1">
      <alignment horizontal="right" vertical="center" indent="2"/>
      <protection/>
    </xf>
    <xf numFmtId="0" fontId="0" fillId="0" borderId="10" xfId="0" applyFont="1" applyFill="1" applyBorder="1" applyAlignment="1" applyProtection="1" quotePrefix="1">
      <alignment horizontal="right" vertical="center" indent="2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>
      <alignment horizontal="right" vertical="center"/>
    </xf>
    <xf numFmtId="187" fontId="0" fillId="0" borderId="0" xfId="49" applyNumberFormat="1" applyFont="1" applyFill="1" applyBorder="1" applyAlignment="1">
      <alignment horizontal="right" vertical="center"/>
    </xf>
    <xf numFmtId="178" fontId="0" fillId="0" borderId="15" xfId="49" applyNumberFormat="1" applyFont="1" applyFill="1" applyBorder="1" applyAlignment="1">
      <alignment horizontal="right" vertical="center"/>
    </xf>
    <xf numFmtId="178" fontId="0" fillId="0" borderId="13" xfId="49" applyNumberFormat="1" applyFont="1" applyFill="1" applyBorder="1" applyAlignment="1">
      <alignment horizontal="right" vertical="center"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indent="1"/>
    </xf>
    <xf numFmtId="38" fontId="0" fillId="0" borderId="0" xfId="49" applyFont="1" applyFill="1" applyBorder="1" applyAlignment="1" applyProtection="1">
      <alignment horizontal="right" vertical="center" indent="2"/>
      <protection/>
    </xf>
    <xf numFmtId="38" fontId="0" fillId="0" borderId="0" xfId="49" applyFont="1" applyFill="1" applyBorder="1" applyAlignment="1" applyProtection="1">
      <alignment horizontal="right" vertical="center" indent="1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184" fontId="13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3" fillId="0" borderId="11" xfId="0" applyFont="1" applyFill="1" applyBorder="1" applyAlignment="1" applyProtection="1">
      <alignment horizontal="distributed" vertical="center" wrapText="1"/>
      <protection/>
    </xf>
    <xf numFmtId="0" fontId="13" fillId="0" borderId="13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 applyProtection="1">
      <alignment vertical="distributed" textRotation="255"/>
      <protection/>
    </xf>
    <xf numFmtId="0" fontId="13" fillId="0" borderId="0" xfId="0" applyFont="1" applyFill="1" applyBorder="1" applyAlignment="1">
      <alignment vertical="distributed" textRotation="255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>
      <alignment horizontal="left" vertical="center" textRotation="255"/>
    </xf>
    <xf numFmtId="0" fontId="0" fillId="0" borderId="11" xfId="0" applyFont="1" applyFill="1" applyBorder="1" applyAlignment="1">
      <alignment horizontal="left" vertical="center" textRotation="255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 shrinkToFit="1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shrinkToFit="1"/>
      <protection/>
    </xf>
    <xf numFmtId="0" fontId="0" fillId="0" borderId="10" xfId="0" applyFont="1" applyFill="1" applyBorder="1" applyAlignment="1">
      <alignment horizontal="distributed" shrinkToFit="1"/>
    </xf>
    <xf numFmtId="0" fontId="0" fillId="0" borderId="1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" fontId="13" fillId="0" borderId="14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horizontal="right" vertical="center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38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 applyProtection="1">
      <alignment vertical="top"/>
      <protection/>
    </xf>
    <xf numFmtId="0" fontId="9" fillId="0" borderId="28" xfId="0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right" vertical="top"/>
      <protection/>
    </xf>
    <xf numFmtId="0" fontId="9" fillId="0" borderId="27" xfId="0" applyFont="1" applyFill="1" applyBorder="1" applyAlignment="1" applyProtection="1">
      <alignment horizontal="right" vertical="top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horizontal="right" vertical="center" inden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indent="1"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179" fontId="0" fillId="0" borderId="19" xfId="0" applyNumberFormat="1" applyFont="1" applyFill="1" applyBorder="1" applyAlignment="1" applyProtection="1">
      <alignment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37" fontId="13" fillId="0" borderId="14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1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10" xfId="0" applyFill="1" applyBorder="1" applyAlignment="1" applyProtection="1" quotePrefix="1">
      <alignment horizontal="center" vertical="center"/>
      <protection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88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5" xfId="0" applyNumberFormat="1" applyFont="1" applyFill="1" applyBorder="1" applyAlignment="1" applyProtection="1">
      <alignment horizontal="right" vertical="center"/>
      <protection/>
    </xf>
    <xf numFmtId="188" fontId="0" fillId="0" borderId="13" xfId="49" applyNumberFormat="1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 applyProtection="1">
      <alignment horizontal="right" vertical="center"/>
      <protection/>
    </xf>
    <xf numFmtId="188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0" xfId="49" applyNumberFormat="1" applyFont="1" applyFill="1" applyBorder="1" applyAlignment="1">
      <alignment horizontal="right" vertical="center"/>
    </xf>
    <xf numFmtId="178" fontId="13" fillId="0" borderId="0" xfId="49" applyNumberFormat="1" applyFont="1" applyFill="1" applyBorder="1" applyAlignment="1">
      <alignment horizontal="right" vertical="center"/>
    </xf>
    <xf numFmtId="177" fontId="13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 applyProtection="1">
      <alignment horizontal="right" vertical="center" indent="1"/>
      <protection/>
    </xf>
    <xf numFmtId="38" fontId="0" fillId="0" borderId="0" xfId="0" applyNumberFormat="1" applyFont="1" applyFill="1" applyBorder="1" applyAlignment="1">
      <alignment horizontal="right" vertical="center" indent="1"/>
    </xf>
    <xf numFmtId="0" fontId="13" fillId="0" borderId="18" xfId="0" applyFont="1" applyFill="1" applyBorder="1" applyAlignment="1" applyProtection="1">
      <alignment horizontal="distributed" vertical="center"/>
      <protection/>
    </xf>
    <xf numFmtId="0" fontId="13" fillId="0" borderId="31" xfId="0" applyFont="1" applyFill="1" applyBorder="1" applyAlignment="1" applyProtection="1">
      <alignment horizontal="distributed" vertical="center"/>
      <protection/>
    </xf>
    <xf numFmtId="0" fontId="13" fillId="0" borderId="29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>
      <alignment horizontal="right" vertical="center" indent="1"/>
    </xf>
    <xf numFmtId="38" fontId="13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177" fontId="13" fillId="0" borderId="0" xfId="49" applyNumberFormat="1" applyFont="1" applyFill="1" applyBorder="1" applyAlignment="1" applyProtection="1">
      <alignment horizontal="right" vertical="center" inden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36" xfId="0" applyFont="1" applyFill="1" applyBorder="1" applyAlignment="1" applyProtection="1">
      <alignment horizontal="center" vertical="center"/>
      <protection/>
    </xf>
    <xf numFmtId="178" fontId="0" fillId="0" borderId="11" xfId="49" applyNumberFormat="1" applyFont="1" applyFill="1" applyBorder="1" applyAlignment="1">
      <alignment horizontal="right" vertical="center" indent="1"/>
    </xf>
    <xf numFmtId="178" fontId="0" fillId="0" borderId="0" xfId="49" applyNumberFormat="1" applyFont="1" applyFill="1" applyBorder="1" applyAlignment="1">
      <alignment horizontal="right" vertical="center" inden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178" fontId="0" fillId="0" borderId="0" xfId="49" applyNumberFormat="1" applyFont="1" applyFill="1" applyBorder="1" applyAlignment="1">
      <alignment horizontal="right" vertical="center" indent="1"/>
    </xf>
    <xf numFmtId="187" fontId="0" fillId="0" borderId="0" xfId="49" applyNumberFormat="1" applyFont="1" applyFill="1" applyBorder="1" applyAlignment="1">
      <alignment horizontal="right" vertical="center" indent="1"/>
    </xf>
    <xf numFmtId="178" fontId="0" fillId="0" borderId="19" xfId="49" applyNumberFormat="1" applyFont="1" applyFill="1" applyBorder="1" applyAlignment="1">
      <alignment horizontal="right" vertical="center" indent="1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right" vertical="center" indent="1"/>
      <protection/>
    </xf>
    <xf numFmtId="38" fontId="0" fillId="0" borderId="19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center" vertical="center" textRotation="255"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13" fillId="0" borderId="11" xfId="0" applyFont="1" applyFill="1" applyBorder="1" applyAlignment="1" applyProtection="1">
      <alignment horizontal="distributed" vertical="center"/>
      <protection/>
    </xf>
    <xf numFmtId="0" fontId="13" fillId="0" borderId="16" xfId="0" applyFont="1" applyFill="1" applyBorder="1" applyAlignment="1" applyProtection="1">
      <alignment horizontal="distributed" vertical="center"/>
      <protection/>
    </xf>
    <xf numFmtId="0" fontId="17" fillId="0" borderId="11" xfId="0" applyFont="1" applyFill="1" applyBorder="1" applyAlignment="1" applyProtection="1">
      <alignment horizontal="distributed" vertical="center" wrapText="1"/>
      <protection/>
    </xf>
    <xf numFmtId="0" fontId="17" fillId="0" borderId="13" xfId="0" applyFont="1" applyFill="1" applyBorder="1" applyAlignment="1">
      <alignment horizontal="distributed" vertical="center" wrapText="1"/>
    </xf>
    <xf numFmtId="0" fontId="13" fillId="0" borderId="11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3" xfId="0" applyFont="1" applyFill="1" applyBorder="1" applyAlignment="1" applyProtection="1">
      <alignment horizontal="distributed" vertical="center"/>
      <protection/>
    </xf>
    <xf numFmtId="0" fontId="13" fillId="0" borderId="13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 wrapText="1"/>
      <protection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38" xfId="0" applyFont="1" applyFill="1" applyBorder="1" applyAlignment="1" applyProtection="1">
      <alignment horizontal="distributed" vertical="center"/>
      <protection/>
    </xf>
    <xf numFmtId="0" fontId="13" fillId="0" borderId="39" xfId="0" applyFont="1" applyFill="1" applyBorder="1" applyAlignment="1" applyProtection="1">
      <alignment horizontal="distributed" vertical="center"/>
      <protection/>
    </xf>
    <xf numFmtId="0" fontId="13" fillId="0" borderId="39" xfId="0" applyFont="1" applyFill="1" applyBorder="1" applyAlignment="1">
      <alignment horizontal="distributed" vertical="center"/>
    </xf>
    <xf numFmtId="0" fontId="13" fillId="0" borderId="40" xfId="0" applyFont="1" applyFill="1" applyBorder="1" applyAlignment="1">
      <alignment horizontal="distributed" vertical="center"/>
    </xf>
    <xf numFmtId="0" fontId="24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distributed" vertical="center"/>
    </xf>
    <xf numFmtId="0" fontId="0" fillId="0" borderId="34" xfId="0" applyFont="1" applyFill="1" applyBorder="1" applyAlignment="1" applyProtection="1">
      <alignment horizontal="center" vertical="distributed" textRotation="255"/>
      <protection/>
    </xf>
    <xf numFmtId="0" fontId="0" fillId="0" borderId="35" xfId="0" applyFont="1" applyFill="1" applyBorder="1" applyAlignment="1">
      <alignment horizontal="center" vertical="distributed" textRotation="255"/>
    </xf>
    <xf numFmtId="0" fontId="0" fillId="0" borderId="26" xfId="0" applyFont="1" applyFill="1" applyBorder="1" applyAlignment="1">
      <alignment horizontal="center" vertical="distributed" textRotation="255"/>
    </xf>
    <xf numFmtId="0" fontId="9" fillId="0" borderId="34" xfId="0" applyFont="1" applyFill="1" applyBorder="1" applyAlignment="1" applyProtection="1">
      <alignment horizontal="center" vertical="distributed" textRotation="255"/>
      <protection/>
    </xf>
    <xf numFmtId="0" fontId="9" fillId="0" borderId="35" xfId="0" applyFont="1" applyFill="1" applyBorder="1" applyAlignment="1">
      <alignment horizontal="center" vertical="distributed" textRotation="255"/>
    </xf>
    <xf numFmtId="0" fontId="9" fillId="0" borderId="26" xfId="0" applyFont="1" applyFill="1" applyBorder="1" applyAlignment="1">
      <alignment horizontal="center" vertical="distributed" textRotation="255"/>
    </xf>
    <xf numFmtId="0" fontId="0" fillId="0" borderId="34" xfId="0" applyFont="1" applyFill="1" applyBorder="1" applyAlignment="1" applyProtection="1">
      <alignment horizontal="center" vertical="center" textRotation="255" shrinkToFit="1"/>
      <protection/>
    </xf>
    <xf numFmtId="0" fontId="0" fillId="0" borderId="35" xfId="0" applyFont="1" applyFill="1" applyBorder="1" applyAlignment="1">
      <alignment horizontal="center" vertical="center" textRotation="255" shrinkToFit="1"/>
    </xf>
    <xf numFmtId="0" fontId="0" fillId="0" borderId="26" xfId="0" applyFont="1" applyFill="1" applyBorder="1" applyAlignment="1">
      <alignment horizontal="center" vertical="center" textRotation="255" shrinkToFit="1"/>
    </xf>
    <xf numFmtId="0" fontId="0" fillId="0" borderId="34" xfId="0" applyFont="1" applyFill="1" applyBorder="1" applyAlignment="1">
      <alignment horizontal="center" vertical="distributed" textRotation="255"/>
    </xf>
    <xf numFmtId="0" fontId="0" fillId="0" borderId="34" xfId="0" applyFont="1" applyFill="1" applyBorder="1" applyAlignment="1" applyProtection="1">
      <alignment horizontal="center" vertical="center" textRotation="255" shrinkToFit="1"/>
      <protection/>
    </xf>
    <xf numFmtId="0" fontId="0" fillId="0" borderId="3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left" vertical="center" indent="5"/>
      <protection/>
    </xf>
    <xf numFmtId="0" fontId="0" fillId="0" borderId="10" xfId="0" applyFont="1" applyFill="1" applyBorder="1" applyAlignment="1" applyProtection="1" quotePrefix="1">
      <alignment horizontal="left" vertical="center" indent="5"/>
      <protection/>
    </xf>
    <xf numFmtId="0" fontId="0" fillId="0" borderId="10" xfId="0" applyFont="1" applyFill="1" applyBorder="1" applyAlignment="1">
      <alignment horizontal="left" vertical="center" indent="5"/>
    </xf>
    <xf numFmtId="0" fontId="13" fillId="0" borderId="0" xfId="0" applyFont="1" applyFill="1" applyBorder="1" applyAlignment="1" applyProtection="1" quotePrefix="1">
      <alignment horizontal="left" vertical="center" indent="5"/>
      <protection/>
    </xf>
    <xf numFmtId="0" fontId="11" fillId="0" borderId="10" xfId="0" applyFont="1" applyFill="1" applyBorder="1" applyAlignment="1">
      <alignment horizontal="left" vertical="center" indent="5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19" xfId="0" applyNumberFormat="1" applyFont="1" applyFill="1" applyBorder="1" applyAlignment="1" applyProtection="1">
      <alignment horizontal="right" vertical="center" indent="1"/>
      <protection/>
    </xf>
    <xf numFmtId="37" fontId="0" fillId="0" borderId="0" xfId="0" applyNumberFormat="1" applyFont="1" applyFill="1" applyBorder="1" applyAlignment="1" applyProtection="1">
      <alignment horizontal="right" vertical="center" indent="1"/>
      <protection/>
    </xf>
    <xf numFmtId="189" fontId="0" fillId="0" borderId="19" xfId="49" applyNumberFormat="1" applyFont="1" applyFill="1" applyBorder="1" applyAlignment="1">
      <alignment horizontal="right" vertical="center" indent="1"/>
    </xf>
    <xf numFmtId="189" fontId="0" fillId="0" borderId="0" xfId="49" applyNumberFormat="1" applyFont="1" applyFill="1" applyBorder="1" applyAlignment="1">
      <alignment horizontal="right" vertical="center" indent="1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89" fontId="13" fillId="0" borderId="0" xfId="0" applyNumberFormat="1" applyFont="1" applyFill="1" applyBorder="1" applyAlignment="1">
      <alignment horizontal="right" vertical="center" indent="1"/>
    </xf>
    <xf numFmtId="37" fontId="13" fillId="0" borderId="0" xfId="0" applyNumberFormat="1" applyFont="1" applyFill="1" applyBorder="1" applyAlignment="1" applyProtection="1">
      <alignment horizontal="right" vertical="center" indent="1"/>
      <protection/>
    </xf>
    <xf numFmtId="37" fontId="14" fillId="0" borderId="11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123825</xdr:colOff>
      <xdr:row>41</xdr:row>
      <xdr:rowOff>85725</xdr:rowOff>
    </xdr:from>
    <xdr:to>
      <xdr:col>18</xdr:col>
      <xdr:colOff>95250</xdr:colOff>
      <xdr:row>44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5240000" y="8553450"/>
          <a:ext cx="180975" cy="53340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45</xdr:row>
      <xdr:rowOff>38100</xdr:rowOff>
    </xdr:from>
    <xdr:to>
      <xdr:col>18</xdr:col>
      <xdr:colOff>104775</xdr:colOff>
      <xdr:row>47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5259050" y="9305925"/>
          <a:ext cx="171450" cy="53340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180975</xdr:rowOff>
    </xdr:from>
    <xdr:to>
      <xdr:col>1</xdr:col>
      <xdr:colOff>104775</xdr:colOff>
      <xdr:row>21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23900" y="2400300"/>
          <a:ext cx="104775" cy="1485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95250</xdr:rowOff>
    </xdr:from>
    <xdr:to>
      <xdr:col>3</xdr:col>
      <xdr:colOff>114300</xdr:colOff>
      <xdr:row>13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943100" y="23145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95250</xdr:rowOff>
    </xdr:from>
    <xdr:to>
      <xdr:col>3</xdr:col>
      <xdr:colOff>114300</xdr:colOff>
      <xdr:row>15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943100" y="26765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3</xdr:col>
      <xdr:colOff>114300</xdr:colOff>
      <xdr:row>17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943100" y="30384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95250</xdr:rowOff>
    </xdr:from>
    <xdr:to>
      <xdr:col>3</xdr:col>
      <xdr:colOff>114300</xdr:colOff>
      <xdr:row>19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943100" y="34004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95250</xdr:rowOff>
    </xdr:from>
    <xdr:to>
      <xdr:col>3</xdr:col>
      <xdr:colOff>114300</xdr:colOff>
      <xdr:row>21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943100" y="37623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95250</xdr:rowOff>
    </xdr:from>
    <xdr:to>
      <xdr:col>3</xdr:col>
      <xdr:colOff>104775</xdr:colOff>
      <xdr:row>27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933575" y="48482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95250</xdr:rowOff>
    </xdr:from>
    <xdr:to>
      <xdr:col>3</xdr:col>
      <xdr:colOff>104775</xdr:colOff>
      <xdr:row>29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933575" y="52101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104775</xdr:colOff>
      <xdr:row>31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1933575" y="55721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95250</xdr:rowOff>
    </xdr:from>
    <xdr:to>
      <xdr:col>3</xdr:col>
      <xdr:colOff>104775</xdr:colOff>
      <xdr:row>33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1933575" y="59340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38</xdr:row>
      <xdr:rowOff>95250</xdr:rowOff>
    </xdr:from>
    <xdr:to>
      <xdr:col>3</xdr:col>
      <xdr:colOff>85725</xdr:colOff>
      <xdr:row>39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933575" y="701992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40</xdr:row>
      <xdr:rowOff>85725</xdr:rowOff>
    </xdr:from>
    <xdr:to>
      <xdr:col>3</xdr:col>
      <xdr:colOff>85725</xdr:colOff>
      <xdr:row>41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1933575" y="737235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42</xdr:row>
      <xdr:rowOff>95250</xdr:rowOff>
    </xdr:from>
    <xdr:to>
      <xdr:col>3</xdr:col>
      <xdr:colOff>85725</xdr:colOff>
      <xdr:row>43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1933575" y="77438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44</xdr:row>
      <xdr:rowOff>95250</xdr:rowOff>
    </xdr:from>
    <xdr:to>
      <xdr:col>3</xdr:col>
      <xdr:colOff>85725</xdr:colOff>
      <xdr:row>45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933575" y="8105775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50</xdr:row>
      <xdr:rowOff>95250</xdr:rowOff>
    </xdr:from>
    <xdr:to>
      <xdr:col>3</xdr:col>
      <xdr:colOff>85725</xdr:colOff>
      <xdr:row>51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933575" y="9191625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85725</xdr:rowOff>
    </xdr:from>
    <xdr:to>
      <xdr:col>13</xdr:col>
      <xdr:colOff>9525</xdr:colOff>
      <xdr:row>52</xdr:row>
      <xdr:rowOff>85725</xdr:rowOff>
    </xdr:to>
    <xdr:sp>
      <xdr:nvSpPr>
        <xdr:cNvPr id="16" name="AutoShape 16"/>
        <xdr:cNvSpPr>
          <a:spLocks/>
        </xdr:cNvSpPr>
      </xdr:nvSpPr>
      <xdr:spPr>
        <a:xfrm>
          <a:off x="11696700" y="4114800"/>
          <a:ext cx="209550" cy="5429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333375</xdr:colOff>
      <xdr:row>23</xdr:row>
      <xdr:rowOff>47625</xdr:rowOff>
    </xdr:from>
    <xdr:to>
      <xdr:col>14</xdr:col>
      <xdr:colOff>161925</xdr:colOff>
      <xdr:row>41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12230100" y="4257675"/>
          <a:ext cx="171450" cy="3324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8</xdr:row>
      <xdr:rowOff>85725</xdr:rowOff>
    </xdr:from>
    <xdr:to>
      <xdr:col>16</xdr:col>
      <xdr:colOff>85725</xdr:colOff>
      <xdr:row>9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3687425" y="158115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95250</xdr:rowOff>
    </xdr:from>
    <xdr:to>
      <xdr:col>16</xdr:col>
      <xdr:colOff>104775</xdr:colOff>
      <xdr:row>11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13687425" y="19526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95250</xdr:rowOff>
    </xdr:from>
    <xdr:to>
      <xdr:col>16</xdr:col>
      <xdr:colOff>114300</xdr:colOff>
      <xdr:row>13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13696950" y="23145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95250</xdr:rowOff>
    </xdr:from>
    <xdr:to>
      <xdr:col>16</xdr:col>
      <xdr:colOff>104775</xdr:colOff>
      <xdr:row>15</xdr:row>
      <xdr:rowOff>152400</xdr:rowOff>
    </xdr:to>
    <xdr:sp>
      <xdr:nvSpPr>
        <xdr:cNvPr id="21" name="AutoShape 21"/>
        <xdr:cNvSpPr>
          <a:spLocks/>
        </xdr:cNvSpPr>
      </xdr:nvSpPr>
      <xdr:spPr>
        <a:xfrm>
          <a:off x="13687425" y="26765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16</xdr:row>
      <xdr:rowOff>95250</xdr:rowOff>
    </xdr:from>
    <xdr:to>
      <xdr:col>16</xdr:col>
      <xdr:colOff>85725</xdr:colOff>
      <xdr:row>17</xdr:row>
      <xdr:rowOff>123825</xdr:rowOff>
    </xdr:to>
    <xdr:sp>
      <xdr:nvSpPr>
        <xdr:cNvPr id="22" name="AutoShape 22"/>
        <xdr:cNvSpPr>
          <a:spLocks/>
        </xdr:cNvSpPr>
      </xdr:nvSpPr>
      <xdr:spPr>
        <a:xfrm>
          <a:off x="13687425" y="3038475"/>
          <a:ext cx="85725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18</xdr:row>
      <xdr:rowOff>95250</xdr:rowOff>
    </xdr:from>
    <xdr:to>
      <xdr:col>16</xdr:col>
      <xdr:colOff>85725</xdr:colOff>
      <xdr:row>19</xdr:row>
      <xdr:rowOff>152400</xdr:rowOff>
    </xdr:to>
    <xdr:sp>
      <xdr:nvSpPr>
        <xdr:cNvPr id="23" name="AutoShape 23"/>
        <xdr:cNvSpPr>
          <a:spLocks/>
        </xdr:cNvSpPr>
      </xdr:nvSpPr>
      <xdr:spPr>
        <a:xfrm>
          <a:off x="13687425" y="3400425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95250</xdr:rowOff>
    </xdr:from>
    <xdr:to>
      <xdr:col>16</xdr:col>
      <xdr:colOff>104775</xdr:colOff>
      <xdr:row>21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13687425" y="37623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95250</xdr:rowOff>
    </xdr:from>
    <xdr:to>
      <xdr:col>16</xdr:col>
      <xdr:colOff>104775</xdr:colOff>
      <xdr:row>25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13687425" y="44862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95250</xdr:rowOff>
    </xdr:from>
    <xdr:to>
      <xdr:col>16</xdr:col>
      <xdr:colOff>104775</xdr:colOff>
      <xdr:row>27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13687425" y="48482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95250</xdr:rowOff>
    </xdr:from>
    <xdr:to>
      <xdr:col>16</xdr:col>
      <xdr:colOff>104775</xdr:colOff>
      <xdr:row>29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13687425" y="5210175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95250</xdr:rowOff>
    </xdr:from>
    <xdr:to>
      <xdr:col>16</xdr:col>
      <xdr:colOff>104775</xdr:colOff>
      <xdr:row>31</xdr:row>
      <xdr:rowOff>152400</xdr:rowOff>
    </xdr:to>
    <xdr:sp>
      <xdr:nvSpPr>
        <xdr:cNvPr id="28" name="AutoShape 28"/>
        <xdr:cNvSpPr>
          <a:spLocks/>
        </xdr:cNvSpPr>
      </xdr:nvSpPr>
      <xdr:spPr>
        <a:xfrm>
          <a:off x="13687425" y="55721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95250</xdr:rowOff>
    </xdr:from>
    <xdr:to>
      <xdr:col>16</xdr:col>
      <xdr:colOff>104775</xdr:colOff>
      <xdr:row>33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13687425" y="59340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95250</xdr:rowOff>
    </xdr:from>
    <xdr:to>
      <xdr:col>16</xdr:col>
      <xdr:colOff>104775</xdr:colOff>
      <xdr:row>35</xdr:row>
      <xdr:rowOff>152400</xdr:rowOff>
    </xdr:to>
    <xdr:sp>
      <xdr:nvSpPr>
        <xdr:cNvPr id="30" name="AutoShape 30"/>
        <xdr:cNvSpPr>
          <a:spLocks/>
        </xdr:cNvSpPr>
      </xdr:nvSpPr>
      <xdr:spPr>
        <a:xfrm>
          <a:off x="13687425" y="62960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95250</xdr:rowOff>
    </xdr:from>
    <xdr:to>
      <xdr:col>16</xdr:col>
      <xdr:colOff>104775</xdr:colOff>
      <xdr:row>37</xdr:row>
      <xdr:rowOff>152400</xdr:rowOff>
    </xdr:to>
    <xdr:sp>
      <xdr:nvSpPr>
        <xdr:cNvPr id="31" name="AutoShape 31"/>
        <xdr:cNvSpPr>
          <a:spLocks/>
        </xdr:cNvSpPr>
      </xdr:nvSpPr>
      <xdr:spPr>
        <a:xfrm>
          <a:off x="13687425" y="66579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95250</xdr:rowOff>
    </xdr:from>
    <xdr:to>
      <xdr:col>16</xdr:col>
      <xdr:colOff>104775</xdr:colOff>
      <xdr:row>41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13687425" y="73818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95250</xdr:rowOff>
    </xdr:from>
    <xdr:to>
      <xdr:col>16</xdr:col>
      <xdr:colOff>104775</xdr:colOff>
      <xdr:row>44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3687425" y="79248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95250</xdr:rowOff>
    </xdr:from>
    <xdr:to>
      <xdr:col>16</xdr:col>
      <xdr:colOff>104775</xdr:colOff>
      <xdr:row>46</xdr:row>
      <xdr:rowOff>152400</xdr:rowOff>
    </xdr:to>
    <xdr:sp>
      <xdr:nvSpPr>
        <xdr:cNvPr id="34" name="AutoShape 34"/>
        <xdr:cNvSpPr>
          <a:spLocks/>
        </xdr:cNvSpPr>
      </xdr:nvSpPr>
      <xdr:spPr>
        <a:xfrm>
          <a:off x="13687425" y="82867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95250</xdr:rowOff>
    </xdr:from>
    <xdr:to>
      <xdr:col>16</xdr:col>
      <xdr:colOff>104775</xdr:colOff>
      <xdr:row>48</xdr:row>
      <xdr:rowOff>152400</xdr:rowOff>
    </xdr:to>
    <xdr:sp>
      <xdr:nvSpPr>
        <xdr:cNvPr id="35" name="AutoShape 35"/>
        <xdr:cNvSpPr>
          <a:spLocks/>
        </xdr:cNvSpPr>
      </xdr:nvSpPr>
      <xdr:spPr>
        <a:xfrm>
          <a:off x="13687425" y="86487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95250</xdr:rowOff>
    </xdr:from>
    <xdr:to>
      <xdr:col>16</xdr:col>
      <xdr:colOff>104775</xdr:colOff>
      <xdr:row>50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13687425" y="90106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95250</xdr:rowOff>
    </xdr:from>
    <xdr:to>
      <xdr:col>16</xdr:col>
      <xdr:colOff>104775</xdr:colOff>
      <xdr:row>52</xdr:row>
      <xdr:rowOff>152400</xdr:rowOff>
    </xdr:to>
    <xdr:sp>
      <xdr:nvSpPr>
        <xdr:cNvPr id="37" name="AutoShape 37"/>
        <xdr:cNvSpPr>
          <a:spLocks/>
        </xdr:cNvSpPr>
      </xdr:nvSpPr>
      <xdr:spPr>
        <a:xfrm>
          <a:off x="13687425" y="93726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5</xdr:row>
      <xdr:rowOff>47625</xdr:rowOff>
    </xdr:from>
    <xdr:to>
      <xdr:col>12</xdr:col>
      <xdr:colOff>142875</xdr:colOff>
      <xdr:row>6</xdr:row>
      <xdr:rowOff>152400</xdr:rowOff>
    </xdr:to>
    <xdr:sp>
      <xdr:nvSpPr>
        <xdr:cNvPr id="38" name="AutoShape 38"/>
        <xdr:cNvSpPr>
          <a:spLocks/>
        </xdr:cNvSpPr>
      </xdr:nvSpPr>
      <xdr:spPr>
        <a:xfrm>
          <a:off x="11734800" y="1000125"/>
          <a:ext cx="10477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1285875</xdr:colOff>
      <xdr:row>7</xdr:row>
      <xdr:rowOff>104775</xdr:rowOff>
    </xdr:from>
    <xdr:to>
      <xdr:col>12</xdr:col>
      <xdr:colOff>152400</xdr:colOff>
      <xdr:row>21</xdr:row>
      <xdr:rowOff>85725</xdr:rowOff>
    </xdr:to>
    <xdr:sp>
      <xdr:nvSpPr>
        <xdr:cNvPr id="39" name="AutoShape 39"/>
        <xdr:cNvSpPr>
          <a:spLocks/>
        </xdr:cNvSpPr>
      </xdr:nvSpPr>
      <xdr:spPr>
        <a:xfrm>
          <a:off x="11687175" y="1419225"/>
          <a:ext cx="161925" cy="2514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95250</xdr:rowOff>
    </xdr:from>
    <xdr:to>
      <xdr:col>16</xdr:col>
      <xdr:colOff>104775</xdr:colOff>
      <xdr:row>54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13687425" y="97345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333375</xdr:colOff>
      <xdr:row>42</xdr:row>
      <xdr:rowOff>47625</xdr:rowOff>
    </xdr:from>
    <xdr:to>
      <xdr:col>14</xdr:col>
      <xdr:colOff>152400</xdr:colOff>
      <xdr:row>54</xdr:row>
      <xdr:rowOff>76200</xdr:rowOff>
    </xdr:to>
    <xdr:sp>
      <xdr:nvSpPr>
        <xdr:cNvPr id="41" name="AutoShape 41"/>
        <xdr:cNvSpPr>
          <a:spLocks/>
        </xdr:cNvSpPr>
      </xdr:nvSpPr>
      <xdr:spPr>
        <a:xfrm>
          <a:off x="12230100" y="7696200"/>
          <a:ext cx="161925" cy="2200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95250</xdr:rowOff>
    </xdr:from>
    <xdr:to>
      <xdr:col>16</xdr:col>
      <xdr:colOff>104775</xdr:colOff>
      <xdr:row>39</xdr:row>
      <xdr:rowOff>152400</xdr:rowOff>
    </xdr:to>
    <xdr:sp>
      <xdr:nvSpPr>
        <xdr:cNvPr id="42" name="AutoShape 42"/>
        <xdr:cNvSpPr>
          <a:spLocks/>
        </xdr:cNvSpPr>
      </xdr:nvSpPr>
      <xdr:spPr>
        <a:xfrm>
          <a:off x="13687425" y="70199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95250</xdr:rowOff>
    </xdr:from>
    <xdr:to>
      <xdr:col>1</xdr:col>
      <xdr:colOff>142875</xdr:colOff>
      <xdr:row>32</xdr:row>
      <xdr:rowOff>180975</xdr:rowOff>
    </xdr:to>
    <xdr:sp>
      <xdr:nvSpPr>
        <xdr:cNvPr id="43" name="AutoShape 43"/>
        <xdr:cNvSpPr>
          <a:spLocks/>
        </xdr:cNvSpPr>
      </xdr:nvSpPr>
      <xdr:spPr>
        <a:xfrm>
          <a:off x="762000" y="4848225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1</xdr:col>
      <xdr:colOff>133350</xdr:colOff>
      <xdr:row>7</xdr:row>
      <xdr:rowOff>114300</xdr:rowOff>
    </xdr:to>
    <xdr:sp>
      <xdr:nvSpPr>
        <xdr:cNvPr id="44" name="AutoShape 44"/>
        <xdr:cNvSpPr>
          <a:spLocks/>
        </xdr:cNvSpPr>
      </xdr:nvSpPr>
      <xdr:spPr>
        <a:xfrm>
          <a:off x="762000" y="885825"/>
          <a:ext cx="952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104775</xdr:rowOff>
    </xdr:from>
    <xdr:to>
      <xdr:col>1</xdr:col>
      <xdr:colOff>152400</xdr:colOff>
      <xdr:row>44</xdr:row>
      <xdr:rowOff>180975</xdr:rowOff>
    </xdr:to>
    <xdr:sp>
      <xdr:nvSpPr>
        <xdr:cNvPr id="45" name="AutoShape 45"/>
        <xdr:cNvSpPr>
          <a:spLocks/>
        </xdr:cNvSpPr>
      </xdr:nvSpPr>
      <xdr:spPr>
        <a:xfrm>
          <a:off x="781050" y="7029450"/>
          <a:ext cx="95250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200025</xdr:rowOff>
    </xdr:from>
    <xdr:to>
      <xdr:col>2</xdr:col>
      <xdr:colOff>1343025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8383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zoomScale="75" zoomScaleNormal="75" zoomScalePageLayoutView="0" workbookViewId="0" topLeftCell="F1">
      <selection activeCell="Y2" sqref="Y2"/>
    </sheetView>
  </sheetViews>
  <sheetFormatPr defaultColWidth="10.59765625" defaultRowHeight="15"/>
  <cols>
    <col min="1" max="1" width="13" style="57" customWidth="1"/>
    <col min="2" max="2" width="8.59765625" style="57" customWidth="1"/>
    <col min="3" max="3" width="9.8984375" style="57" customWidth="1"/>
    <col min="4" max="4" width="8.59765625" style="57" customWidth="1"/>
    <col min="5" max="5" width="9.8984375" style="57" customWidth="1"/>
    <col min="6" max="6" width="8.59765625" style="57" customWidth="1"/>
    <col min="7" max="7" width="9.8984375" style="57" customWidth="1"/>
    <col min="8" max="13" width="9" style="57" customWidth="1"/>
    <col min="14" max="14" width="5.5" style="57" customWidth="1"/>
    <col min="15" max="15" width="11.5" style="57" customWidth="1"/>
    <col min="16" max="16" width="8.09765625" style="57" customWidth="1"/>
    <col min="17" max="17" width="11.09765625" style="57" customWidth="1"/>
    <col min="18" max="18" width="2.19921875" style="57" customWidth="1"/>
    <col min="19" max="19" width="14.59765625" style="57" customWidth="1"/>
    <col min="20" max="24" width="12.59765625" style="57" customWidth="1"/>
    <col min="25" max="16384" width="10.59765625" style="57" customWidth="1"/>
  </cols>
  <sheetData>
    <row r="1" spans="1:24" s="56" customFormat="1" ht="19.5" customHeight="1">
      <c r="A1" s="1" t="s">
        <v>185</v>
      </c>
      <c r="X1" s="2" t="s">
        <v>186</v>
      </c>
    </row>
    <row r="2" spans="1:24" ht="24.75" customHeight="1">
      <c r="A2" s="354" t="s">
        <v>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</row>
    <row r="3" spans="1:24" ht="19.5" customHeight="1">
      <c r="A3" s="334" t="s">
        <v>221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O3" s="334" t="s">
        <v>47</v>
      </c>
      <c r="P3" s="334"/>
      <c r="Q3" s="334"/>
      <c r="R3" s="334"/>
      <c r="S3" s="334"/>
      <c r="T3" s="334"/>
      <c r="U3" s="334"/>
      <c r="V3" s="334"/>
      <c r="W3" s="334"/>
      <c r="X3" s="334"/>
    </row>
    <row r="4" spans="16:24" ht="18" customHeight="1" thickBot="1">
      <c r="P4" s="115"/>
      <c r="Q4" s="115"/>
      <c r="R4" s="115"/>
      <c r="S4" s="73"/>
      <c r="T4" s="115"/>
      <c r="U4" s="115"/>
      <c r="V4" s="115"/>
      <c r="W4" s="115"/>
      <c r="X4" s="97" t="s">
        <v>1</v>
      </c>
    </row>
    <row r="5" spans="1:25" ht="15.75" customHeight="1">
      <c r="A5" s="328" t="s">
        <v>260</v>
      </c>
      <c r="B5" s="356" t="s">
        <v>2</v>
      </c>
      <c r="C5" s="349" t="s">
        <v>278</v>
      </c>
      <c r="D5" s="359" t="s">
        <v>3</v>
      </c>
      <c r="E5" s="336"/>
      <c r="F5" s="336"/>
      <c r="G5" s="337"/>
      <c r="H5" s="359" t="s">
        <v>4</v>
      </c>
      <c r="I5" s="336"/>
      <c r="J5" s="336"/>
      <c r="K5" s="336"/>
      <c r="L5" s="336"/>
      <c r="M5" s="336"/>
      <c r="N5" s="59"/>
      <c r="O5" s="336" t="s">
        <v>5</v>
      </c>
      <c r="P5" s="336"/>
      <c r="Q5" s="336"/>
      <c r="R5" s="336"/>
      <c r="S5" s="337"/>
      <c r="T5" s="117" t="s">
        <v>288</v>
      </c>
      <c r="U5" s="117" t="s">
        <v>289</v>
      </c>
      <c r="V5" s="117" t="s">
        <v>290</v>
      </c>
      <c r="W5" s="117" t="s">
        <v>291</v>
      </c>
      <c r="X5" s="116" t="s">
        <v>292</v>
      </c>
      <c r="Y5" s="69"/>
    </row>
    <row r="6" spans="1:24" ht="15.75" customHeight="1">
      <c r="A6" s="348"/>
      <c r="B6" s="357"/>
      <c r="C6" s="358"/>
      <c r="D6" s="338" t="s">
        <v>6</v>
      </c>
      <c r="E6" s="319" t="s">
        <v>7</v>
      </c>
      <c r="F6" s="319" t="s">
        <v>8</v>
      </c>
      <c r="G6" s="338" t="s">
        <v>9</v>
      </c>
      <c r="H6" s="338" t="s">
        <v>10</v>
      </c>
      <c r="I6" s="319" t="s">
        <v>11</v>
      </c>
      <c r="J6" s="319" t="s">
        <v>12</v>
      </c>
      <c r="K6" s="338" t="s">
        <v>13</v>
      </c>
      <c r="L6" s="338" t="s">
        <v>14</v>
      </c>
      <c r="M6" s="342" t="s">
        <v>15</v>
      </c>
      <c r="N6" s="59"/>
      <c r="O6" s="317" t="s">
        <v>16</v>
      </c>
      <c r="P6" s="317"/>
      <c r="Q6" s="317"/>
      <c r="R6" s="317"/>
      <c r="S6" s="318"/>
      <c r="T6" s="284">
        <f>SUM(T7,T16,T20)</f>
        <v>624573</v>
      </c>
      <c r="U6" s="284">
        <f>SUM(U7,U16,U20)</f>
        <v>1216102</v>
      </c>
      <c r="V6" s="284">
        <f>SUM(V7,V16,V20)</f>
        <v>211827</v>
      </c>
      <c r="W6" s="284">
        <f>SUM(W7,W16,W20)</f>
        <v>1153845</v>
      </c>
      <c r="X6" s="284">
        <f>SUM(X7,X16,X20)</f>
        <v>1408916</v>
      </c>
    </row>
    <row r="7" spans="1:24" ht="15.75" customHeight="1">
      <c r="A7" s="344"/>
      <c r="B7" s="347"/>
      <c r="C7" s="126" t="s">
        <v>279</v>
      </c>
      <c r="D7" s="347"/>
      <c r="E7" s="320"/>
      <c r="F7" s="320"/>
      <c r="G7" s="347"/>
      <c r="H7" s="347"/>
      <c r="I7" s="320"/>
      <c r="J7" s="320"/>
      <c r="K7" s="347"/>
      <c r="L7" s="347"/>
      <c r="M7" s="343"/>
      <c r="N7" s="59"/>
      <c r="O7" s="351" t="s">
        <v>293</v>
      </c>
      <c r="P7" s="316" t="s">
        <v>17</v>
      </c>
      <c r="Q7" s="317"/>
      <c r="R7" s="317"/>
      <c r="S7" s="318"/>
      <c r="T7" s="4">
        <f>SUM(T9,T11,T13,T15)</f>
        <v>121029</v>
      </c>
      <c r="U7" s="4">
        <f>SUM(U9,U11,U13,U15)</f>
        <v>654478</v>
      </c>
      <c r="V7" s="4">
        <f>SUM(V9,V11,V13,V15)</f>
        <v>124896</v>
      </c>
      <c r="W7" s="4">
        <f>SUM(W9,W11,W13,W15)</f>
        <v>315723</v>
      </c>
      <c r="X7" s="4">
        <f>SUM(X9,X11,X13,X15)</f>
        <v>726099</v>
      </c>
    </row>
    <row r="8" spans="1:24" ht="15.75" customHeight="1">
      <c r="A8" s="65" t="s">
        <v>280</v>
      </c>
      <c r="B8" s="288">
        <v>1</v>
      </c>
      <c r="C8" s="280">
        <v>4</v>
      </c>
      <c r="D8" s="289">
        <f>SUM(E8:G8)</f>
        <v>129</v>
      </c>
      <c r="E8" s="280">
        <v>1</v>
      </c>
      <c r="F8" s="280">
        <v>128</v>
      </c>
      <c r="G8" s="280" t="s">
        <v>18</v>
      </c>
      <c r="H8" s="289">
        <f>SUM(I8:M8)</f>
        <v>122</v>
      </c>
      <c r="I8" s="280" t="s">
        <v>18</v>
      </c>
      <c r="J8" s="280">
        <v>1</v>
      </c>
      <c r="K8" s="280">
        <v>78</v>
      </c>
      <c r="L8" s="280" t="s">
        <v>18</v>
      </c>
      <c r="M8" s="280">
        <v>43</v>
      </c>
      <c r="N8" s="59"/>
      <c r="O8" s="348"/>
      <c r="P8" s="64"/>
      <c r="Q8" s="321" t="s">
        <v>296</v>
      </c>
      <c r="R8" s="352"/>
      <c r="S8" s="110" t="s">
        <v>297</v>
      </c>
      <c r="T8" s="29">
        <v>52</v>
      </c>
      <c r="U8" s="29">
        <v>139</v>
      </c>
      <c r="V8" s="29">
        <v>30</v>
      </c>
      <c r="W8" s="29">
        <v>108</v>
      </c>
      <c r="X8" s="29">
        <v>191</v>
      </c>
    </row>
    <row r="9" spans="1:24" ht="15.75" customHeight="1">
      <c r="A9" s="179">
        <v>14</v>
      </c>
      <c r="B9" s="288">
        <v>1</v>
      </c>
      <c r="C9" s="280">
        <v>5</v>
      </c>
      <c r="D9" s="289">
        <f>SUM(E9:G9)</f>
        <v>2</v>
      </c>
      <c r="E9" s="280" t="s">
        <v>18</v>
      </c>
      <c r="F9" s="280">
        <v>2</v>
      </c>
      <c r="G9" s="280" t="s">
        <v>18</v>
      </c>
      <c r="H9" s="289">
        <f>SUM(I9:M9)</f>
        <v>233</v>
      </c>
      <c r="I9" s="280" t="s">
        <v>18</v>
      </c>
      <c r="J9" s="280">
        <v>1</v>
      </c>
      <c r="K9" s="280">
        <v>20</v>
      </c>
      <c r="L9" s="280">
        <v>8</v>
      </c>
      <c r="M9" s="280">
        <v>204</v>
      </c>
      <c r="N9" s="59"/>
      <c r="O9" s="348"/>
      <c r="P9" s="64"/>
      <c r="Q9" s="323"/>
      <c r="R9" s="324"/>
      <c r="S9" s="110" t="s">
        <v>298</v>
      </c>
      <c r="T9" s="29">
        <v>39869</v>
      </c>
      <c r="U9" s="29">
        <v>145746</v>
      </c>
      <c r="V9" s="29">
        <v>26320</v>
      </c>
      <c r="W9" s="29">
        <v>95505</v>
      </c>
      <c r="X9" s="29">
        <v>188182</v>
      </c>
    </row>
    <row r="10" spans="1:24" ht="15.75" customHeight="1">
      <c r="A10" s="179">
        <v>15</v>
      </c>
      <c r="B10" s="288">
        <v>3</v>
      </c>
      <c r="C10" s="280">
        <v>8</v>
      </c>
      <c r="D10" s="280" t="s">
        <v>18</v>
      </c>
      <c r="E10" s="280" t="s">
        <v>18</v>
      </c>
      <c r="F10" s="280" t="s">
        <v>18</v>
      </c>
      <c r="G10" s="280" t="s">
        <v>18</v>
      </c>
      <c r="H10" s="289">
        <f>SUM(I10:M10)</f>
        <v>129</v>
      </c>
      <c r="I10" s="280" t="s">
        <v>18</v>
      </c>
      <c r="J10" s="280" t="s">
        <v>18</v>
      </c>
      <c r="K10" s="280">
        <v>8</v>
      </c>
      <c r="L10" s="280">
        <v>3</v>
      </c>
      <c r="M10" s="280">
        <v>118</v>
      </c>
      <c r="N10" s="59"/>
      <c r="O10" s="348"/>
      <c r="P10" s="64"/>
      <c r="Q10" s="321" t="s">
        <v>19</v>
      </c>
      <c r="R10" s="322"/>
      <c r="S10" s="110" t="s">
        <v>299</v>
      </c>
      <c r="T10" s="29">
        <v>42</v>
      </c>
      <c r="U10" s="29">
        <v>208</v>
      </c>
      <c r="V10" s="29">
        <v>33</v>
      </c>
      <c r="W10" s="29">
        <v>115</v>
      </c>
      <c r="X10" s="29">
        <v>196</v>
      </c>
    </row>
    <row r="11" spans="1:24" ht="15.75" customHeight="1">
      <c r="A11" s="180">
        <v>16</v>
      </c>
      <c r="B11" s="290">
        <v>34</v>
      </c>
      <c r="C11" s="290">
        <v>66</v>
      </c>
      <c r="D11" s="289">
        <f>SUM(E11:G11)</f>
        <v>41</v>
      </c>
      <c r="E11" s="290" t="s">
        <v>18</v>
      </c>
      <c r="F11" s="290">
        <v>41</v>
      </c>
      <c r="G11" s="290" t="s">
        <v>18</v>
      </c>
      <c r="H11" s="289">
        <f>SUM(I11:M11)</f>
        <v>321</v>
      </c>
      <c r="I11" s="290">
        <v>1</v>
      </c>
      <c r="J11" s="290" t="s">
        <v>18</v>
      </c>
      <c r="K11" s="290">
        <v>72</v>
      </c>
      <c r="L11" s="290">
        <v>26</v>
      </c>
      <c r="M11" s="290">
        <v>222</v>
      </c>
      <c r="N11" s="59"/>
      <c r="O11" s="348"/>
      <c r="P11" s="353" t="s">
        <v>300</v>
      </c>
      <c r="Q11" s="323"/>
      <c r="R11" s="324"/>
      <c r="S11" s="110" t="s">
        <v>301</v>
      </c>
      <c r="T11" s="29">
        <v>81160</v>
      </c>
      <c r="U11" s="29">
        <v>508732</v>
      </c>
      <c r="V11" s="29">
        <v>98576</v>
      </c>
      <c r="W11" s="29">
        <v>220218</v>
      </c>
      <c r="X11" s="29">
        <v>537917</v>
      </c>
    </row>
    <row r="12" spans="1:24" ht="15.75" customHeight="1">
      <c r="A12" s="148">
        <v>17</v>
      </c>
      <c r="B12" s="7">
        <f>SUM(B14:B21)</f>
        <v>14</v>
      </c>
      <c r="C12" s="7">
        <f>SUM(C14:C21)</f>
        <v>44</v>
      </c>
      <c r="D12" s="7">
        <f>SUM(D14:D21)</f>
        <v>21</v>
      </c>
      <c r="E12" s="7">
        <f>SUM(E14:E21)</f>
        <v>4</v>
      </c>
      <c r="F12" s="7">
        <f>SUM(F14:F21)</f>
        <v>17</v>
      </c>
      <c r="G12" s="7" t="s">
        <v>18</v>
      </c>
      <c r="H12" s="7">
        <f>SUM(H14:H21)</f>
        <v>135</v>
      </c>
      <c r="I12" s="7" t="s">
        <v>18</v>
      </c>
      <c r="J12" s="7" t="s">
        <v>18</v>
      </c>
      <c r="K12" s="7">
        <f>SUM(K14:K21)</f>
        <v>8</v>
      </c>
      <c r="L12" s="7">
        <f>SUM(L14:L21)</f>
        <v>14</v>
      </c>
      <c r="M12" s="7">
        <f>SUM(M14:M21)</f>
        <v>113</v>
      </c>
      <c r="N12" s="59"/>
      <c r="O12" s="348"/>
      <c r="P12" s="353"/>
      <c r="Q12" s="342" t="s">
        <v>302</v>
      </c>
      <c r="R12" s="325"/>
      <c r="S12" s="110" t="s">
        <v>299</v>
      </c>
      <c r="T12" s="29" t="s">
        <v>18</v>
      </c>
      <c r="U12" s="29" t="s">
        <v>18</v>
      </c>
      <c r="V12" s="29" t="s">
        <v>18</v>
      </c>
      <c r="W12" s="29" t="s">
        <v>18</v>
      </c>
      <c r="X12" s="29" t="s">
        <v>18</v>
      </c>
    </row>
    <row r="13" spans="1:24" ht="15.75" customHeight="1">
      <c r="A13" s="121"/>
      <c r="B13" s="291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59"/>
      <c r="O13" s="348"/>
      <c r="P13" s="64"/>
      <c r="Q13" s="343"/>
      <c r="R13" s="344"/>
      <c r="S13" s="110" t="s">
        <v>20</v>
      </c>
      <c r="T13" s="29" t="s">
        <v>18</v>
      </c>
      <c r="U13" s="29" t="s">
        <v>18</v>
      </c>
      <c r="V13" s="29" t="s">
        <v>18</v>
      </c>
      <c r="W13" s="29" t="s">
        <v>18</v>
      </c>
      <c r="X13" s="29" t="s">
        <v>18</v>
      </c>
    </row>
    <row r="14" spans="1:24" ht="15.75" customHeight="1">
      <c r="A14" s="64" t="s">
        <v>21</v>
      </c>
      <c r="B14" s="280" t="s">
        <v>18</v>
      </c>
      <c r="C14" s="280" t="s">
        <v>18</v>
      </c>
      <c r="D14" s="280" t="s">
        <v>18</v>
      </c>
      <c r="E14" s="280" t="s">
        <v>18</v>
      </c>
      <c r="F14" s="280" t="s">
        <v>18</v>
      </c>
      <c r="G14" s="280" t="s">
        <v>18</v>
      </c>
      <c r="H14" s="280" t="s">
        <v>18</v>
      </c>
      <c r="I14" s="280" t="s">
        <v>18</v>
      </c>
      <c r="J14" s="280" t="s">
        <v>18</v>
      </c>
      <c r="K14" s="280" t="s">
        <v>18</v>
      </c>
      <c r="L14" s="280" t="s">
        <v>18</v>
      </c>
      <c r="M14" s="280" t="s">
        <v>18</v>
      </c>
      <c r="N14" s="59"/>
      <c r="O14" s="348"/>
      <c r="P14" s="64"/>
      <c r="Q14" s="342" t="s">
        <v>303</v>
      </c>
      <c r="R14" s="325"/>
      <c r="S14" s="110" t="s">
        <v>304</v>
      </c>
      <c r="T14" s="29" t="s">
        <v>18</v>
      </c>
      <c r="U14" s="29" t="s">
        <v>18</v>
      </c>
      <c r="V14" s="29" t="s">
        <v>18</v>
      </c>
      <c r="W14" s="29" t="s">
        <v>18</v>
      </c>
      <c r="X14" s="29" t="s">
        <v>18</v>
      </c>
    </row>
    <row r="15" spans="1:24" ht="15.75" customHeight="1">
      <c r="A15" s="64" t="s">
        <v>22</v>
      </c>
      <c r="B15" s="293">
        <v>3</v>
      </c>
      <c r="C15" s="289">
        <v>6</v>
      </c>
      <c r="D15" s="280" t="s">
        <v>18</v>
      </c>
      <c r="E15" s="280" t="s">
        <v>18</v>
      </c>
      <c r="F15" s="280" t="s">
        <v>18</v>
      </c>
      <c r="G15" s="280" t="s">
        <v>18</v>
      </c>
      <c r="H15" s="289">
        <f>SUM(I15:M15)</f>
        <v>99</v>
      </c>
      <c r="I15" s="280" t="s">
        <v>18</v>
      </c>
      <c r="J15" s="280" t="s">
        <v>18</v>
      </c>
      <c r="K15" s="289">
        <v>1</v>
      </c>
      <c r="L15" s="289">
        <v>3</v>
      </c>
      <c r="M15" s="294">
        <v>95</v>
      </c>
      <c r="N15" s="59"/>
      <c r="O15" s="344"/>
      <c r="P15" s="113"/>
      <c r="Q15" s="343"/>
      <c r="R15" s="344"/>
      <c r="S15" s="110" t="s">
        <v>20</v>
      </c>
      <c r="T15" s="29" t="s">
        <v>18</v>
      </c>
      <c r="U15" s="29" t="s">
        <v>18</v>
      </c>
      <c r="V15" s="29" t="s">
        <v>18</v>
      </c>
      <c r="W15" s="29" t="s">
        <v>18</v>
      </c>
      <c r="X15" s="29" t="s">
        <v>18</v>
      </c>
    </row>
    <row r="16" spans="1:24" s="78" customFormat="1" ht="15.75" customHeight="1">
      <c r="A16" s="159" t="s">
        <v>23</v>
      </c>
      <c r="B16" s="280" t="s">
        <v>18</v>
      </c>
      <c r="C16" s="280" t="s">
        <v>18</v>
      </c>
      <c r="D16" s="280" t="s">
        <v>18</v>
      </c>
      <c r="E16" s="280" t="s">
        <v>18</v>
      </c>
      <c r="F16" s="280" t="s">
        <v>18</v>
      </c>
      <c r="G16" s="280" t="s">
        <v>18</v>
      </c>
      <c r="H16" s="280" t="s">
        <v>18</v>
      </c>
      <c r="I16" s="280" t="s">
        <v>18</v>
      </c>
      <c r="J16" s="280" t="s">
        <v>18</v>
      </c>
      <c r="K16" s="280" t="s">
        <v>18</v>
      </c>
      <c r="L16" s="280" t="s">
        <v>18</v>
      </c>
      <c r="M16" s="294" t="s">
        <v>18</v>
      </c>
      <c r="N16" s="59"/>
      <c r="O16" s="351" t="s">
        <v>294</v>
      </c>
      <c r="P16" s="316" t="s">
        <v>17</v>
      </c>
      <c r="Q16" s="317"/>
      <c r="R16" s="317"/>
      <c r="S16" s="318"/>
      <c r="T16" s="4">
        <f>SUM(T18,T19)</f>
        <v>330705</v>
      </c>
      <c r="U16" s="4">
        <f>SUM(U18,U19)</f>
        <v>475292</v>
      </c>
      <c r="V16" s="4">
        <f>SUM(V18,V19)</f>
        <v>86931</v>
      </c>
      <c r="W16" s="4">
        <f>SUM(W18,W19)</f>
        <v>313225</v>
      </c>
      <c r="X16" s="4">
        <f>SUM(X17:X19)</f>
        <v>560565</v>
      </c>
    </row>
    <row r="17" spans="1:24" s="78" customFormat="1" ht="15.75" customHeight="1">
      <c r="A17" s="159" t="s">
        <v>24</v>
      </c>
      <c r="B17" s="280" t="s">
        <v>18</v>
      </c>
      <c r="C17" s="280" t="s">
        <v>18</v>
      </c>
      <c r="D17" s="289">
        <f>SUM(E17:G17)</f>
        <v>5</v>
      </c>
      <c r="E17" s="280" t="s">
        <v>18</v>
      </c>
      <c r="F17" s="289">
        <v>5</v>
      </c>
      <c r="G17" s="280" t="s">
        <v>18</v>
      </c>
      <c r="H17" s="289">
        <f>SUM(I17:M17)</f>
        <v>2</v>
      </c>
      <c r="I17" s="280" t="s">
        <v>18</v>
      </c>
      <c r="J17" s="280" t="s">
        <v>18</v>
      </c>
      <c r="K17" s="289">
        <v>2</v>
      </c>
      <c r="L17" s="280" t="s">
        <v>18</v>
      </c>
      <c r="M17" s="294" t="s">
        <v>18</v>
      </c>
      <c r="N17" s="83"/>
      <c r="O17" s="326"/>
      <c r="P17" s="64"/>
      <c r="Q17" s="342" t="s">
        <v>305</v>
      </c>
      <c r="R17" s="325"/>
      <c r="S17" s="110" t="s">
        <v>306</v>
      </c>
      <c r="T17" s="29">
        <v>4</v>
      </c>
      <c r="U17" s="29">
        <v>1</v>
      </c>
      <c r="V17" s="29" t="s">
        <v>18</v>
      </c>
      <c r="W17" s="29">
        <v>2</v>
      </c>
      <c r="X17" s="29">
        <v>3</v>
      </c>
    </row>
    <row r="18" spans="1:24" s="78" customFormat="1" ht="15.75" customHeight="1">
      <c r="A18" s="159" t="s">
        <v>220</v>
      </c>
      <c r="B18" s="280" t="s">
        <v>18</v>
      </c>
      <c r="C18" s="280" t="s">
        <v>18</v>
      </c>
      <c r="D18" s="280" t="s">
        <v>18</v>
      </c>
      <c r="E18" s="280" t="s">
        <v>18</v>
      </c>
      <c r="F18" s="280" t="s">
        <v>18</v>
      </c>
      <c r="G18" s="280" t="s">
        <v>18</v>
      </c>
      <c r="H18" s="280" t="s">
        <v>18</v>
      </c>
      <c r="I18" s="280" t="s">
        <v>18</v>
      </c>
      <c r="J18" s="280" t="s">
        <v>18</v>
      </c>
      <c r="K18" s="280" t="s">
        <v>18</v>
      </c>
      <c r="L18" s="280" t="s">
        <v>18</v>
      </c>
      <c r="M18" s="294" t="s">
        <v>18</v>
      </c>
      <c r="N18" s="83"/>
      <c r="O18" s="326"/>
      <c r="P18" s="65" t="s">
        <v>300</v>
      </c>
      <c r="Q18" s="343"/>
      <c r="R18" s="344"/>
      <c r="S18" s="110" t="s">
        <v>20</v>
      </c>
      <c r="T18" s="29">
        <v>240945</v>
      </c>
      <c r="U18" s="29">
        <v>37313</v>
      </c>
      <c r="V18" s="29" t="s">
        <v>18</v>
      </c>
      <c r="W18" s="29">
        <v>57447</v>
      </c>
      <c r="X18" s="29">
        <v>345867</v>
      </c>
    </row>
    <row r="19" spans="1:24" s="78" customFormat="1" ht="15.75" customHeight="1">
      <c r="A19" s="159" t="s">
        <v>26</v>
      </c>
      <c r="B19" s="293">
        <v>1</v>
      </c>
      <c r="C19" s="289">
        <v>3</v>
      </c>
      <c r="D19" s="289">
        <f>SUM(E19:G19)</f>
        <v>16</v>
      </c>
      <c r="E19" s="289">
        <v>4</v>
      </c>
      <c r="F19" s="289">
        <v>12</v>
      </c>
      <c r="G19" s="280" t="s">
        <v>18</v>
      </c>
      <c r="H19" s="289">
        <f>SUM(I19:M19)</f>
        <v>11</v>
      </c>
      <c r="I19" s="280" t="s">
        <v>18</v>
      </c>
      <c r="J19" s="280" t="s">
        <v>18</v>
      </c>
      <c r="K19" s="289">
        <v>4</v>
      </c>
      <c r="L19" s="289">
        <v>1</v>
      </c>
      <c r="M19" s="294">
        <v>6</v>
      </c>
      <c r="N19" s="83"/>
      <c r="O19" s="326"/>
      <c r="P19" s="113"/>
      <c r="Q19" s="345" t="s">
        <v>307</v>
      </c>
      <c r="R19" s="346"/>
      <c r="S19" s="110" t="s">
        <v>20</v>
      </c>
      <c r="T19" s="29">
        <v>89760</v>
      </c>
      <c r="U19" s="29">
        <v>437979</v>
      </c>
      <c r="V19" s="29">
        <v>86931</v>
      </c>
      <c r="W19" s="29">
        <v>255778</v>
      </c>
      <c r="X19" s="29">
        <v>214695</v>
      </c>
    </row>
    <row r="20" spans="1:24" s="78" customFormat="1" ht="15.75" customHeight="1">
      <c r="A20" s="159" t="s">
        <v>27</v>
      </c>
      <c r="B20" s="280" t="s">
        <v>18</v>
      </c>
      <c r="C20" s="280" t="s">
        <v>18</v>
      </c>
      <c r="D20" s="280" t="s">
        <v>18</v>
      </c>
      <c r="E20" s="280" t="s">
        <v>18</v>
      </c>
      <c r="F20" s="280" t="s">
        <v>18</v>
      </c>
      <c r="G20" s="280" t="s">
        <v>18</v>
      </c>
      <c r="H20" s="280" t="s">
        <v>18</v>
      </c>
      <c r="I20" s="280" t="s">
        <v>18</v>
      </c>
      <c r="J20" s="280" t="s">
        <v>18</v>
      </c>
      <c r="K20" s="280" t="s">
        <v>18</v>
      </c>
      <c r="L20" s="280" t="s">
        <v>18</v>
      </c>
      <c r="M20" s="294" t="s">
        <v>18</v>
      </c>
      <c r="N20" s="83"/>
      <c r="O20" s="325" t="s">
        <v>295</v>
      </c>
      <c r="P20" s="316" t="s">
        <v>17</v>
      </c>
      <c r="Q20" s="317"/>
      <c r="R20" s="317"/>
      <c r="S20" s="318"/>
      <c r="T20" s="4">
        <f>SUM(T22)</f>
        <v>172839</v>
      </c>
      <c r="U20" s="4">
        <f>SUM(U22)</f>
        <v>86332</v>
      </c>
      <c r="V20" s="4" t="s">
        <v>18</v>
      </c>
      <c r="W20" s="4">
        <f>SUM(W22)</f>
        <v>524897</v>
      </c>
      <c r="X20" s="4">
        <f>SUM(X22)</f>
        <v>122252</v>
      </c>
    </row>
    <row r="21" spans="1:24" s="78" customFormat="1" ht="15.75" customHeight="1">
      <c r="A21" s="181" t="s">
        <v>28</v>
      </c>
      <c r="B21" s="295">
        <v>10</v>
      </c>
      <c r="C21" s="296">
        <v>35</v>
      </c>
      <c r="D21" s="297" t="s">
        <v>18</v>
      </c>
      <c r="E21" s="297" t="s">
        <v>18</v>
      </c>
      <c r="F21" s="297" t="s">
        <v>18</v>
      </c>
      <c r="G21" s="297" t="s">
        <v>18</v>
      </c>
      <c r="H21" s="298">
        <f>SUM(I21:M21)</f>
        <v>23</v>
      </c>
      <c r="I21" s="297" t="s">
        <v>18</v>
      </c>
      <c r="J21" s="297" t="s">
        <v>18</v>
      </c>
      <c r="K21" s="298">
        <v>1</v>
      </c>
      <c r="L21" s="298">
        <v>10</v>
      </c>
      <c r="M21" s="299">
        <v>12</v>
      </c>
      <c r="N21" s="83"/>
      <c r="O21" s="326"/>
      <c r="P21" s="319" t="s">
        <v>308</v>
      </c>
      <c r="Q21" s="321" t="s">
        <v>309</v>
      </c>
      <c r="R21" s="322"/>
      <c r="S21" s="60" t="s">
        <v>310</v>
      </c>
      <c r="T21" s="29">
        <v>3</v>
      </c>
      <c r="U21" s="29">
        <v>1</v>
      </c>
      <c r="V21" s="29" t="s">
        <v>18</v>
      </c>
      <c r="W21" s="29">
        <v>11</v>
      </c>
      <c r="X21" s="29">
        <v>6</v>
      </c>
    </row>
    <row r="22" spans="1:24" s="78" customFormat="1" ht="15.75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83"/>
      <c r="O22" s="327"/>
      <c r="P22" s="320"/>
      <c r="Q22" s="323"/>
      <c r="R22" s="324"/>
      <c r="S22" s="110" t="s">
        <v>20</v>
      </c>
      <c r="T22" s="209">
        <v>172839</v>
      </c>
      <c r="U22" s="209">
        <v>86332</v>
      </c>
      <c r="V22" s="209" t="s">
        <v>18</v>
      </c>
      <c r="W22" s="209">
        <v>524897</v>
      </c>
      <c r="X22" s="72">
        <v>122252</v>
      </c>
    </row>
    <row r="23" spans="1:15" s="78" customFormat="1" ht="15.75" customHeight="1" thickBo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11" t="s">
        <v>29</v>
      </c>
    </row>
    <row r="24" spans="1:15" s="78" customFormat="1" ht="15.75" customHeight="1">
      <c r="A24" s="328" t="s">
        <v>260</v>
      </c>
      <c r="B24" s="356" t="s">
        <v>227</v>
      </c>
      <c r="C24" s="359" t="s">
        <v>261</v>
      </c>
      <c r="D24" s="336"/>
      <c r="E24" s="336"/>
      <c r="F24" s="336"/>
      <c r="G24" s="336"/>
      <c r="H24" s="337"/>
      <c r="I24" s="356" t="s">
        <v>226</v>
      </c>
      <c r="J24" s="356" t="s">
        <v>225</v>
      </c>
      <c r="K24" s="356" t="s">
        <v>224</v>
      </c>
      <c r="L24" s="356" t="s">
        <v>223</v>
      </c>
      <c r="M24" s="365" t="s">
        <v>222</v>
      </c>
      <c r="N24" s="83"/>
      <c r="O24" s="78" t="s">
        <v>30</v>
      </c>
    </row>
    <row r="25" spans="1:14" s="78" customFormat="1" ht="15.75" customHeight="1">
      <c r="A25" s="329"/>
      <c r="B25" s="353"/>
      <c r="C25" s="342" t="s">
        <v>262</v>
      </c>
      <c r="D25" s="351"/>
      <c r="E25" s="345" t="s">
        <v>32</v>
      </c>
      <c r="F25" s="346"/>
      <c r="G25" s="345" t="s">
        <v>33</v>
      </c>
      <c r="H25" s="346"/>
      <c r="I25" s="364"/>
      <c r="J25" s="364"/>
      <c r="K25" s="364"/>
      <c r="L25" s="364"/>
      <c r="M25" s="362"/>
      <c r="N25" s="83"/>
    </row>
    <row r="26" spans="1:14" s="78" customFormat="1" ht="15.75" customHeight="1">
      <c r="A26" s="329"/>
      <c r="B26" s="353"/>
      <c r="C26" s="362"/>
      <c r="D26" s="329"/>
      <c r="E26" s="338" t="s">
        <v>34</v>
      </c>
      <c r="F26" s="319" t="s">
        <v>35</v>
      </c>
      <c r="G26" s="338" t="s">
        <v>34</v>
      </c>
      <c r="H26" s="319" t="s">
        <v>35</v>
      </c>
      <c r="I26" s="364"/>
      <c r="J26" s="364"/>
      <c r="K26" s="364"/>
      <c r="L26" s="364"/>
      <c r="M26" s="362"/>
      <c r="N26" s="83"/>
    </row>
    <row r="27" spans="1:13" s="78" customFormat="1" ht="15.75" customHeight="1">
      <c r="A27" s="330"/>
      <c r="B27" s="340"/>
      <c r="C27" s="363"/>
      <c r="D27" s="330"/>
      <c r="E27" s="339"/>
      <c r="F27" s="340"/>
      <c r="G27" s="339"/>
      <c r="H27" s="340"/>
      <c r="I27" s="339"/>
      <c r="J27" s="339"/>
      <c r="K27" s="339"/>
      <c r="L27" s="339"/>
      <c r="M27" s="363"/>
    </row>
    <row r="28" spans="1:24" s="78" customFormat="1" ht="15.75" customHeight="1">
      <c r="A28" s="65" t="s">
        <v>281</v>
      </c>
      <c r="B28" s="288">
        <v>73</v>
      </c>
      <c r="C28" s="360">
        <f>SUM(E28:H28)</f>
        <v>5.4</v>
      </c>
      <c r="D28" s="360"/>
      <c r="E28" s="300">
        <v>5.4</v>
      </c>
      <c r="F28" s="300" t="s">
        <v>18</v>
      </c>
      <c r="G28" s="182" t="s">
        <v>18</v>
      </c>
      <c r="H28" s="182" t="s">
        <v>18</v>
      </c>
      <c r="I28" s="177">
        <v>4</v>
      </c>
      <c r="J28" s="177" t="s">
        <v>18</v>
      </c>
      <c r="K28" s="177">
        <v>221</v>
      </c>
      <c r="L28" s="177" t="s">
        <v>18</v>
      </c>
      <c r="M28" s="177">
        <v>35</v>
      </c>
      <c r="O28" s="73"/>
      <c r="P28" s="73"/>
      <c r="Q28" s="73"/>
      <c r="R28" s="73"/>
      <c r="S28" s="58"/>
      <c r="T28" s="29"/>
      <c r="U28" s="29"/>
      <c r="V28" s="29"/>
      <c r="W28" s="29"/>
      <c r="X28" s="29"/>
    </row>
    <row r="29" spans="1:24" s="78" customFormat="1" ht="15.75" customHeight="1">
      <c r="A29" s="154">
        <v>14</v>
      </c>
      <c r="B29" s="288">
        <v>97</v>
      </c>
      <c r="C29" s="361">
        <f>SUM(E29:H29)</f>
        <v>277.53</v>
      </c>
      <c r="D29" s="361"/>
      <c r="E29" s="300">
        <v>1.03</v>
      </c>
      <c r="F29" s="300">
        <v>255.9</v>
      </c>
      <c r="G29" s="184">
        <v>0.4</v>
      </c>
      <c r="H29" s="184">
        <v>20.2</v>
      </c>
      <c r="I29" s="178">
        <v>2</v>
      </c>
      <c r="J29" s="178" t="s">
        <v>18</v>
      </c>
      <c r="K29" s="178">
        <v>224</v>
      </c>
      <c r="L29" s="178">
        <v>1</v>
      </c>
      <c r="M29" s="178">
        <v>177</v>
      </c>
      <c r="O29" s="73"/>
      <c r="P29" s="73"/>
      <c r="Q29" s="73"/>
      <c r="R29" s="73"/>
      <c r="S29" s="58"/>
      <c r="T29" s="69"/>
      <c r="U29" s="69"/>
      <c r="V29" s="69"/>
      <c r="W29" s="69"/>
      <c r="X29" s="69"/>
    </row>
    <row r="30" spans="1:24" ht="15.75" customHeight="1">
      <c r="A30" s="157">
        <v>15</v>
      </c>
      <c r="B30" s="288">
        <v>13</v>
      </c>
      <c r="C30" s="361">
        <v>302.2</v>
      </c>
      <c r="D30" s="361"/>
      <c r="E30" s="300">
        <v>0.1</v>
      </c>
      <c r="F30" s="301" t="s">
        <v>18</v>
      </c>
      <c r="G30" s="182">
        <v>0</v>
      </c>
      <c r="H30" s="182">
        <v>302</v>
      </c>
      <c r="I30" s="177" t="s">
        <v>18</v>
      </c>
      <c r="J30" s="177" t="s">
        <v>18</v>
      </c>
      <c r="K30" s="177">
        <v>68</v>
      </c>
      <c r="L30" s="177" t="s">
        <v>18</v>
      </c>
      <c r="M30" s="177">
        <v>25</v>
      </c>
      <c r="N30" s="78"/>
      <c r="O30" s="311"/>
      <c r="P30" s="312"/>
      <c r="Q30" s="312"/>
      <c r="R30" s="73"/>
      <c r="S30" s="58"/>
      <c r="T30" s="29"/>
      <c r="U30" s="29"/>
      <c r="V30" s="29"/>
      <c r="W30" s="29"/>
      <c r="X30" s="29"/>
    </row>
    <row r="31" spans="1:24" ht="15.75" customHeight="1">
      <c r="A31" s="154">
        <v>16</v>
      </c>
      <c r="B31" s="290">
        <v>195</v>
      </c>
      <c r="C31" s="367">
        <f>SUM(E31:H31)</f>
        <v>132</v>
      </c>
      <c r="D31" s="367"/>
      <c r="E31" s="301" t="s">
        <v>18</v>
      </c>
      <c r="F31" s="300">
        <v>132</v>
      </c>
      <c r="G31" s="185" t="s">
        <v>18</v>
      </c>
      <c r="H31" s="186" t="s">
        <v>18</v>
      </c>
      <c r="I31" s="187">
        <v>6</v>
      </c>
      <c r="J31" s="187">
        <v>1</v>
      </c>
      <c r="K31" s="187">
        <v>120</v>
      </c>
      <c r="L31" s="187">
        <v>3</v>
      </c>
      <c r="M31" s="163">
        <v>114</v>
      </c>
      <c r="O31" s="312"/>
      <c r="P31" s="312"/>
      <c r="Q31" s="312"/>
      <c r="R31" s="75"/>
      <c r="S31" s="58"/>
      <c r="T31" s="29"/>
      <c r="U31" s="29"/>
      <c r="V31" s="29"/>
      <c r="W31" s="29"/>
      <c r="X31" s="29"/>
    </row>
    <row r="32" spans="1:24" ht="15.75" customHeight="1">
      <c r="A32" s="6">
        <v>17</v>
      </c>
      <c r="B32" s="7">
        <f>SUM(B34:B41)</f>
        <v>20</v>
      </c>
      <c r="C32" s="341">
        <v>66</v>
      </c>
      <c r="D32" s="341"/>
      <c r="E32" s="304">
        <f>SUM(E34:E41)</f>
        <v>1</v>
      </c>
      <c r="F32" s="304">
        <f>SUM(F34:F41)</f>
        <v>65</v>
      </c>
      <c r="G32" s="302" t="s">
        <v>18</v>
      </c>
      <c r="H32" s="303" t="s">
        <v>18</v>
      </c>
      <c r="I32" s="303" t="s">
        <v>18</v>
      </c>
      <c r="J32" s="303" t="s">
        <v>18</v>
      </c>
      <c r="K32" s="12">
        <v>172</v>
      </c>
      <c r="L32" s="8" t="s">
        <v>18</v>
      </c>
      <c r="M32" s="13">
        <v>280</v>
      </c>
      <c r="O32" s="312"/>
      <c r="P32" s="312"/>
      <c r="Q32" s="312"/>
      <c r="R32" s="73"/>
      <c r="S32" s="58"/>
      <c r="T32" s="29"/>
      <c r="U32" s="29"/>
      <c r="V32" s="29"/>
      <c r="W32" s="29"/>
      <c r="X32" s="29"/>
    </row>
    <row r="33" spans="1:24" ht="15.75" customHeight="1">
      <c r="A33" s="188"/>
      <c r="B33" s="189"/>
      <c r="C33" s="206"/>
      <c r="D33" s="207"/>
      <c r="E33" s="190"/>
      <c r="F33" s="190"/>
      <c r="G33" s="190"/>
      <c r="H33" s="190"/>
      <c r="I33" s="190"/>
      <c r="J33" s="190"/>
      <c r="K33" s="190"/>
      <c r="L33" s="190"/>
      <c r="M33" s="190"/>
      <c r="O33" s="73"/>
      <c r="P33" s="73"/>
      <c r="Q33" s="73"/>
      <c r="R33" s="73"/>
      <c r="S33" s="58"/>
      <c r="T33" s="29"/>
      <c r="U33" s="29"/>
      <c r="V33" s="29"/>
      <c r="W33" s="29"/>
      <c r="X33" s="29"/>
    </row>
    <row r="34" spans="1:24" ht="15.75" customHeight="1">
      <c r="A34" s="93" t="s">
        <v>21</v>
      </c>
      <c r="B34" s="191" t="s">
        <v>18</v>
      </c>
      <c r="C34" s="366" t="s">
        <v>18</v>
      </c>
      <c r="D34" s="366"/>
      <c r="E34" s="191" t="s">
        <v>18</v>
      </c>
      <c r="F34" s="191" t="s">
        <v>18</v>
      </c>
      <c r="G34" s="191" t="s">
        <v>18</v>
      </c>
      <c r="H34" s="191" t="s">
        <v>18</v>
      </c>
      <c r="I34" s="191" t="s">
        <v>18</v>
      </c>
      <c r="J34" s="191" t="s">
        <v>18</v>
      </c>
      <c r="K34" s="191" t="s">
        <v>18</v>
      </c>
      <c r="L34" s="191" t="s">
        <v>18</v>
      </c>
      <c r="M34" s="191" t="s">
        <v>18</v>
      </c>
      <c r="O34" s="73"/>
      <c r="P34" s="73"/>
      <c r="Q34" s="73"/>
      <c r="R34" s="73"/>
      <c r="S34" s="58"/>
      <c r="T34" s="29"/>
      <c r="U34" s="29"/>
      <c r="V34" s="29"/>
      <c r="W34" s="29"/>
      <c r="X34" s="29"/>
    </row>
    <row r="35" spans="1:24" ht="15.75" customHeight="1">
      <c r="A35" s="93" t="s">
        <v>22</v>
      </c>
      <c r="B35" s="132">
        <v>2</v>
      </c>
      <c r="C35" s="366">
        <v>66</v>
      </c>
      <c r="D35" s="366"/>
      <c r="E35" s="133">
        <v>1</v>
      </c>
      <c r="F35" s="133">
        <v>65</v>
      </c>
      <c r="G35" s="191" t="s">
        <v>18</v>
      </c>
      <c r="H35" s="191" t="s">
        <v>18</v>
      </c>
      <c r="I35" s="191" t="s">
        <v>18</v>
      </c>
      <c r="J35" s="191" t="s">
        <v>18</v>
      </c>
      <c r="K35" s="129">
        <v>171</v>
      </c>
      <c r="L35" s="191" t="s">
        <v>18</v>
      </c>
      <c r="M35" s="129">
        <v>280</v>
      </c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1:24" ht="15.75" customHeight="1">
      <c r="A36" s="93" t="s">
        <v>23</v>
      </c>
      <c r="B36" s="192" t="s">
        <v>18</v>
      </c>
      <c r="C36" s="366" t="s">
        <v>18</v>
      </c>
      <c r="D36" s="366"/>
      <c r="E36" s="191" t="s">
        <v>18</v>
      </c>
      <c r="F36" s="191" t="s">
        <v>18</v>
      </c>
      <c r="G36" s="191" t="s">
        <v>18</v>
      </c>
      <c r="H36" s="191" t="s">
        <v>18</v>
      </c>
      <c r="I36" s="191" t="s">
        <v>18</v>
      </c>
      <c r="J36" s="191" t="s">
        <v>18</v>
      </c>
      <c r="K36" s="191" t="s">
        <v>18</v>
      </c>
      <c r="L36" s="191" t="s">
        <v>18</v>
      </c>
      <c r="M36" s="191" t="s">
        <v>18</v>
      </c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4" ht="18" customHeight="1">
      <c r="A37" s="93" t="s">
        <v>24</v>
      </c>
      <c r="B37" s="132">
        <v>6</v>
      </c>
      <c r="C37" s="366" t="s">
        <v>18</v>
      </c>
      <c r="D37" s="366"/>
      <c r="E37" s="191" t="s">
        <v>18</v>
      </c>
      <c r="F37" s="191" t="s">
        <v>18</v>
      </c>
      <c r="G37" s="191" t="s">
        <v>18</v>
      </c>
      <c r="H37" s="191" t="s">
        <v>18</v>
      </c>
      <c r="I37" s="191" t="s">
        <v>18</v>
      </c>
      <c r="J37" s="191" t="s">
        <v>18</v>
      </c>
      <c r="K37" s="191" t="s">
        <v>18</v>
      </c>
      <c r="L37" s="191" t="s">
        <v>18</v>
      </c>
      <c r="M37" s="191" t="s">
        <v>18</v>
      </c>
      <c r="N37" s="5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1:24" ht="15.75" customHeight="1">
      <c r="A38" s="93" t="s">
        <v>25</v>
      </c>
      <c r="B38" s="191" t="s">
        <v>18</v>
      </c>
      <c r="C38" s="366" t="s">
        <v>18</v>
      </c>
      <c r="D38" s="366"/>
      <c r="E38" s="191" t="s">
        <v>18</v>
      </c>
      <c r="F38" s="191" t="s">
        <v>18</v>
      </c>
      <c r="G38" s="191" t="s">
        <v>18</v>
      </c>
      <c r="H38" s="191" t="s">
        <v>18</v>
      </c>
      <c r="I38" s="191" t="s">
        <v>18</v>
      </c>
      <c r="J38" s="191" t="s">
        <v>18</v>
      </c>
      <c r="K38" s="191" t="s">
        <v>18</v>
      </c>
      <c r="L38" s="191" t="s">
        <v>18</v>
      </c>
      <c r="M38" s="191" t="s">
        <v>18</v>
      </c>
      <c r="O38" s="334" t="s">
        <v>218</v>
      </c>
      <c r="P38" s="334"/>
      <c r="Q38" s="334"/>
      <c r="R38" s="334"/>
      <c r="S38" s="334"/>
      <c r="T38" s="334"/>
      <c r="U38" s="334"/>
      <c r="V38" s="334"/>
      <c r="W38" s="334"/>
      <c r="X38" s="334"/>
    </row>
    <row r="39" spans="1:13" ht="15.75" customHeight="1">
      <c r="A39" s="93" t="s">
        <v>26</v>
      </c>
      <c r="B39" s="132">
        <v>12</v>
      </c>
      <c r="C39" s="366" t="s">
        <v>18</v>
      </c>
      <c r="D39" s="366"/>
      <c r="E39" s="191" t="s">
        <v>18</v>
      </c>
      <c r="F39" s="191" t="s">
        <v>18</v>
      </c>
      <c r="G39" s="191" t="s">
        <v>18</v>
      </c>
      <c r="H39" s="191" t="s">
        <v>18</v>
      </c>
      <c r="I39" s="191" t="s">
        <v>18</v>
      </c>
      <c r="J39" s="191" t="s">
        <v>18</v>
      </c>
      <c r="K39" s="191" t="s">
        <v>18</v>
      </c>
      <c r="L39" s="191" t="s">
        <v>18</v>
      </c>
      <c r="M39" s="191" t="s">
        <v>18</v>
      </c>
    </row>
    <row r="40" spans="1:24" ht="15.75" customHeight="1" thickBot="1">
      <c r="A40" s="93" t="s">
        <v>27</v>
      </c>
      <c r="B40" s="191" t="s">
        <v>18</v>
      </c>
      <c r="C40" s="366" t="s">
        <v>18</v>
      </c>
      <c r="D40" s="366"/>
      <c r="E40" s="191" t="s">
        <v>18</v>
      </c>
      <c r="F40" s="191" t="s">
        <v>18</v>
      </c>
      <c r="G40" s="191" t="s">
        <v>18</v>
      </c>
      <c r="H40" s="191" t="s">
        <v>18</v>
      </c>
      <c r="I40" s="191" t="s">
        <v>18</v>
      </c>
      <c r="J40" s="191" t="s">
        <v>18</v>
      </c>
      <c r="K40" s="191" t="s">
        <v>18</v>
      </c>
      <c r="L40" s="191" t="s">
        <v>18</v>
      </c>
      <c r="M40" s="191" t="s">
        <v>18</v>
      </c>
      <c r="N40" s="59"/>
      <c r="P40" s="115"/>
      <c r="Q40" s="115"/>
      <c r="R40" s="115"/>
      <c r="S40" s="115"/>
      <c r="T40" s="115"/>
      <c r="U40" s="115"/>
      <c r="V40" s="115"/>
      <c r="W40" s="335" t="s">
        <v>234</v>
      </c>
      <c r="X40" s="335"/>
    </row>
    <row r="41" spans="1:24" ht="15.75" customHeight="1">
      <c r="A41" s="130" t="s">
        <v>28</v>
      </c>
      <c r="B41" s="193" t="s">
        <v>18</v>
      </c>
      <c r="C41" s="368" t="s">
        <v>18</v>
      </c>
      <c r="D41" s="368"/>
      <c r="E41" s="194" t="s">
        <v>18</v>
      </c>
      <c r="F41" s="194" t="s">
        <v>18</v>
      </c>
      <c r="G41" s="194" t="s">
        <v>18</v>
      </c>
      <c r="H41" s="194" t="s">
        <v>18</v>
      </c>
      <c r="I41" s="194" t="s">
        <v>18</v>
      </c>
      <c r="J41" s="194" t="s">
        <v>18</v>
      </c>
      <c r="K41" s="195">
        <v>1</v>
      </c>
      <c r="L41" s="194" t="s">
        <v>18</v>
      </c>
      <c r="M41" s="194" t="s">
        <v>18</v>
      </c>
      <c r="N41" s="59"/>
      <c r="O41" s="336" t="s">
        <v>235</v>
      </c>
      <c r="P41" s="336"/>
      <c r="Q41" s="336"/>
      <c r="R41" s="336"/>
      <c r="S41" s="337"/>
      <c r="T41" s="117" t="s">
        <v>229</v>
      </c>
      <c r="U41" s="117" t="s">
        <v>230</v>
      </c>
      <c r="V41" s="117" t="s">
        <v>231</v>
      </c>
      <c r="W41" s="117" t="s">
        <v>232</v>
      </c>
      <c r="X41" s="117" t="s">
        <v>233</v>
      </c>
    </row>
    <row r="42" spans="1:24" ht="15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83"/>
      <c r="M42" s="83"/>
      <c r="N42" s="59"/>
      <c r="O42" s="63"/>
      <c r="P42" s="88"/>
      <c r="Q42" s="88"/>
      <c r="R42" s="88"/>
      <c r="S42" s="134" t="s">
        <v>311</v>
      </c>
      <c r="T42" s="135">
        <v>9681</v>
      </c>
      <c r="U42" s="135">
        <v>9191</v>
      </c>
      <c r="V42" s="135">
        <v>8673</v>
      </c>
      <c r="W42" s="135">
        <v>8709</v>
      </c>
      <c r="X42" s="135">
        <v>8709</v>
      </c>
    </row>
    <row r="43" spans="1:24" ht="15.75" customHeight="1" thickBo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310" t="s">
        <v>219</v>
      </c>
      <c r="P43" s="310"/>
      <c r="Q43" s="310"/>
      <c r="R43" s="75"/>
      <c r="S43" s="65" t="s">
        <v>312</v>
      </c>
      <c r="T43" s="29" t="s">
        <v>18</v>
      </c>
      <c r="U43" s="29" t="s">
        <v>18</v>
      </c>
      <c r="V43" s="29" t="s">
        <v>18</v>
      </c>
      <c r="W43" s="29" t="s">
        <v>18</v>
      </c>
      <c r="X43" s="29" t="s">
        <v>18</v>
      </c>
    </row>
    <row r="44" spans="1:24" ht="15.75" customHeight="1">
      <c r="A44" s="328" t="s">
        <v>228</v>
      </c>
      <c r="B44" s="349" t="s">
        <v>282</v>
      </c>
      <c r="C44" s="349" t="s">
        <v>283</v>
      </c>
      <c r="D44" s="349" t="s">
        <v>25</v>
      </c>
      <c r="E44" s="349" t="s">
        <v>38</v>
      </c>
      <c r="F44" s="349" t="s">
        <v>284</v>
      </c>
      <c r="G44" s="375" t="s">
        <v>39</v>
      </c>
      <c r="H44" s="375" t="s">
        <v>40</v>
      </c>
      <c r="I44" s="376" t="s">
        <v>41</v>
      </c>
      <c r="J44" s="375" t="s">
        <v>285</v>
      </c>
      <c r="K44" s="369" t="s">
        <v>286</v>
      </c>
      <c r="L44" s="370"/>
      <c r="M44" s="370"/>
      <c r="N44" s="59"/>
      <c r="O44" s="73"/>
      <c r="P44" s="73"/>
      <c r="Q44" s="73"/>
      <c r="R44" s="73"/>
      <c r="S44" s="65" t="s">
        <v>313</v>
      </c>
      <c r="T44" s="29">
        <v>15378</v>
      </c>
      <c r="U44" s="29">
        <v>15585</v>
      </c>
      <c r="V44" s="29">
        <v>10904</v>
      </c>
      <c r="W44" s="29">
        <v>8758</v>
      </c>
      <c r="X44" s="29">
        <v>8037</v>
      </c>
    </row>
    <row r="45" spans="1:19" ht="15.75" customHeight="1">
      <c r="A45" s="348"/>
      <c r="B45" s="350"/>
      <c r="C45" s="350"/>
      <c r="D45" s="350"/>
      <c r="E45" s="350"/>
      <c r="F45" s="350"/>
      <c r="G45" s="350"/>
      <c r="H45" s="350"/>
      <c r="I45" s="377"/>
      <c r="J45" s="350"/>
      <c r="K45" s="371"/>
      <c r="L45" s="372"/>
      <c r="M45" s="372"/>
      <c r="N45" s="59"/>
      <c r="O45" s="73"/>
      <c r="P45" s="73"/>
      <c r="Q45" s="73"/>
      <c r="R45" s="73"/>
      <c r="S45" s="65"/>
    </row>
    <row r="46" spans="1:24" ht="15.75" customHeight="1">
      <c r="A46" s="344"/>
      <c r="B46" s="110" t="s">
        <v>36</v>
      </c>
      <c r="C46" s="110" t="s">
        <v>36</v>
      </c>
      <c r="D46" s="110" t="s">
        <v>36</v>
      </c>
      <c r="E46" s="110" t="s">
        <v>36</v>
      </c>
      <c r="F46" s="110" t="s">
        <v>42</v>
      </c>
      <c r="G46" s="138" t="s">
        <v>36</v>
      </c>
      <c r="H46" s="110" t="s">
        <v>43</v>
      </c>
      <c r="I46" s="110" t="s">
        <v>44</v>
      </c>
      <c r="J46" s="110" t="s">
        <v>44</v>
      </c>
      <c r="K46" s="373" t="s">
        <v>45</v>
      </c>
      <c r="L46" s="374"/>
      <c r="M46" s="374"/>
      <c r="N46" s="59"/>
      <c r="O46" s="311" t="s">
        <v>236</v>
      </c>
      <c r="P46" s="312"/>
      <c r="Q46" s="312"/>
      <c r="R46" s="73"/>
      <c r="S46" s="65" t="s">
        <v>314</v>
      </c>
      <c r="T46" s="29">
        <v>5</v>
      </c>
      <c r="U46" s="29">
        <v>30</v>
      </c>
      <c r="V46" s="29">
        <v>140</v>
      </c>
      <c r="W46" s="29">
        <v>201</v>
      </c>
      <c r="X46" s="29">
        <v>499</v>
      </c>
    </row>
    <row r="47" spans="1:24" ht="15.75" customHeight="1">
      <c r="A47" s="65" t="s">
        <v>287</v>
      </c>
      <c r="B47" s="127" t="s">
        <v>18</v>
      </c>
      <c r="C47" s="128" t="s">
        <v>18</v>
      </c>
      <c r="D47" s="128" t="s">
        <v>18</v>
      </c>
      <c r="E47" s="128">
        <v>6</v>
      </c>
      <c r="F47" s="128" t="s">
        <v>18</v>
      </c>
      <c r="G47" s="128">
        <v>211</v>
      </c>
      <c r="H47" s="128">
        <v>1</v>
      </c>
      <c r="I47" s="128">
        <v>171</v>
      </c>
      <c r="J47" s="128" t="s">
        <v>18</v>
      </c>
      <c r="K47" s="314">
        <v>5603602</v>
      </c>
      <c r="L47" s="314"/>
      <c r="M47" s="314"/>
      <c r="N47" s="59"/>
      <c r="O47" s="312"/>
      <c r="P47" s="312"/>
      <c r="Q47" s="312"/>
      <c r="R47" s="75"/>
      <c r="S47" s="65" t="s">
        <v>312</v>
      </c>
      <c r="T47" s="29" t="s">
        <v>18</v>
      </c>
      <c r="U47" s="29" t="s">
        <v>18</v>
      </c>
      <c r="V47" s="29" t="s">
        <v>18</v>
      </c>
      <c r="W47" s="29" t="s">
        <v>18</v>
      </c>
      <c r="X47" s="29" t="s">
        <v>18</v>
      </c>
    </row>
    <row r="48" spans="1:24" ht="15.75" customHeight="1">
      <c r="A48" s="67">
        <v>14</v>
      </c>
      <c r="B48" s="127" t="s">
        <v>18</v>
      </c>
      <c r="C48" s="128" t="s">
        <v>18</v>
      </c>
      <c r="D48" s="128">
        <v>45</v>
      </c>
      <c r="E48" s="128" t="s">
        <v>18</v>
      </c>
      <c r="F48" s="128" t="s">
        <v>18</v>
      </c>
      <c r="G48" s="128">
        <v>1113</v>
      </c>
      <c r="H48" s="128" t="s">
        <v>18</v>
      </c>
      <c r="I48" s="128" t="s">
        <v>18</v>
      </c>
      <c r="J48" s="128" t="s">
        <v>18</v>
      </c>
      <c r="K48" s="314">
        <v>7424616</v>
      </c>
      <c r="L48" s="314"/>
      <c r="M48" s="314"/>
      <c r="N48" s="59"/>
      <c r="O48" s="313"/>
      <c r="P48" s="313"/>
      <c r="Q48" s="313"/>
      <c r="R48" s="136"/>
      <c r="S48" s="65" t="s">
        <v>313</v>
      </c>
      <c r="T48" s="29" t="s">
        <v>18</v>
      </c>
      <c r="U48" s="29" t="s">
        <v>18</v>
      </c>
      <c r="V48" s="29" t="s">
        <v>18</v>
      </c>
      <c r="W48" s="29" t="s">
        <v>18</v>
      </c>
      <c r="X48" s="29" t="s">
        <v>18</v>
      </c>
    </row>
    <row r="49" spans="1:24" ht="15.75" customHeight="1">
      <c r="A49" s="67">
        <v>15</v>
      </c>
      <c r="B49" s="127">
        <v>1</v>
      </c>
      <c r="C49" s="128">
        <v>2</v>
      </c>
      <c r="D49" s="128">
        <v>24</v>
      </c>
      <c r="E49" s="128" t="s">
        <v>18</v>
      </c>
      <c r="F49" s="128" t="s">
        <v>18</v>
      </c>
      <c r="G49" s="128" t="s">
        <v>18</v>
      </c>
      <c r="H49" s="128" t="s">
        <v>18</v>
      </c>
      <c r="I49" s="128" t="s">
        <v>18</v>
      </c>
      <c r="J49" s="128" t="s">
        <v>18</v>
      </c>
      <c r="K49" s="315">
        <v>1901388</v>
      </c>
      <c r="L49" s="315"/>
      <c r="M49" s="315"/>
      <c r="N49" s="59"/>
      <c r="O49" s="57" t="s">
        <v>37</v>
      </c>
      <c r="S49" s="137"/>
      <c r="T49" s="137"/>
      <c r="U49" s="137"/>
      <c r="V49" s="137"/>
      <c r="W49" s="137"/>
      <c r="X49" s="137"/>
    </row>
    <row r="50" spans="1:14" ht="15.75" customHeight="1">
      <c r="A50" s="67">
        <v>16</v>
      </c>
      <c r="B50" s="5">
        <v>9</v>
      </c>
      <c r="C50" s="97">
        <v>4</v>
      </c>
      <c r="D50" s="97">
        <v>46</v>
      </c>
      <c r="E50" s="9">
        <v>4</v>
      </c>
      <c r="F50" s="97">
        <v>30</v>
      </c>
      <c r="G50" s="14" t="s">
        <v>18</v>
      </c>
      <c r="H50" s="9" t="s">
        <v>18</v>
      </c>
      <c r="I50" s="9">
        <v>6832</v>
      </c>
      <c r="J50" s="9">
        <v>14</v>
      </c>
      <c r="K50" s="315">
        <v>10759604</v>
      </c>
      <c r="L50" s="315"/>
      <c r="M50" s="315"/>
      <c r="N50" s="59"/>
    </row>
    <row r="51" spans="1:14" ht="15.75" customHeight="1">
      <c r="A51" s="6">
        <v>17</v>
      </c>
      <c r="B51" s="7">
        <f aca="true" t="shared" si="0" ref="B51:G51">SUM(B53:B60)</f>
        <v>5</v>
      </c>
      <c r="C51" s="7">
        <f t="shared" si="0"/>
        <v>5</v>
      </c>
      <c r="D51" s="7">
        <f t="shared" si="0"/>
        <v>21</v>
      </c>
      <c r="E51" s="7">
        <f t="shared" si="0"/>
        <v>3</v>
      </c>
      <c r="F51" s="7">
        <f t="shared" si="0"/>
        <v>2</v>
      </c>
      <c r="G51" s="7">
        <f t="shared" si="0"/>
        <v>120</v>
      </c>
      <c r="H51" s="15" t="s">
        <v>18</v>
      </c>
      <c r="I51" s="15" t="s">
        <v>18</v>
      </c>
      <c r="J51" s="15" t="s">
        <v>18</v>
      </c>
      <c r="K51" s="333">
        <f>SUM(K53:L60)</f>
        <v>8410819</v>
      </c>
      <c r="L51" s="333"/>
      <c r="M51" s="333"/>
      <c r="N51" s="59"/>
    </row>
    <row r="52" spans="1:14" ht="15.75" customHeight="1">
      <c r="A52" s="198"/>
      <c r="B52" s="199"/>
      <c r="C52" s="196"/>
      <c r="D52" s="196"/>
      <c r="E52" s="196"/>
      <c r="F52" s="196"/>
      <c r="G52" s="196"/>
      <c r="H52" s="196"/>
      <c r="I52" s="196"/>
      <c r="J52" s="196"/>
      <c r="K52" s="331"/>
      <c r="L52" s="332"/>
      <c r="M52" s="208"/>
      <c r="N52" s="59"/>
    </row>
    <row r="53" spans="1:14" ht="15.75" customHeight="1">
      <c r="A53" s="200" t="s">
        <v>21</v>
      </c>
      <c r="B53" s="201" t="s">
        <v>18</v>
      </c>
      <c r="C53" s="201" t="s">
        <v>18</v>
      </c>
      <c r="D53" s="201" t="s">
        <v>18</v>
      </c>
      <c r="E53" s="201" t="s">
        <v>18</v>
      </c>
      <c r="F53" s="201" t="s">
        <v>18</v>
      </c>
      <c r="G53" s="201" t="s">
        <v>18</v>
      </c>
      <c r="H53" s="201" t="s">
        <v>18</v>
      </c>
      <c r="I53" s="201" t="s">
        <v>18</v>
      </c>
      <c r="J53" s="201" t="s">
        <v>18</v>
      </c>
      <c r="K53" s="378" t="s">
        <v>18</v>
      </c>
      <c r="L53" s="378"/>
      <c r="M53" s="378"/>
      <c r="N53" s="59"/>
    </row>
    <row r="54" spans="1:14" ht="15.75" customHeight="1">
      <c r="A54" s="200" t="s">
        <v>22</v>
      </c>
      <c r="B54" s="201" t="s">
        <v>18</v>
      </c>
      <c r="C54" s="201">
        <v>5</v>
      </c>
      <c r="D54" s="201">
        <v>19</v>
      </c>
      <c r="E54" s="201">
        <v>1</v>
      </c>
      <c r="F54" s="201" t="s">
        <v>18</v>
      </c>
      <c r="G54" s="201" t="s">
        <v>18</v>
      </c>
      <c r="H54" s="201" t="s">
        <v>18</v>
      </c>
      <c r="I54" s="201" t="s">
        <v>18</v>
      </c>
      <c r="J54" s="201" t="s">
        <v>18</v>
      </c>
      <c r="K54" s="378">
        <v>5383403</v>
      </c>
      <c r="L54" s="378"/>
      <c r="M54" s="378"/>
      <c r="N54" s="59"/>
    </row>
    <row r="55" spans="1:14" ht="15.75" customHeight="1">
      <c r="A55" s="200" t="s">
        <v>23</v>
      </c>
      <c r="B55" s="201">
        <v>3</v>
      </c>
      <c r="C55" s="201" t="s">
        <v>18</v>
      </c>
      <c r="D55" s="201" t="s">
        <v>18</v>
      </c>
      <c r="E55" s="201" t="s">
        <v>18</v>
      </c>
      <c r="F55" s="201">
        <v>2</v>
      </c>
      <c r="G55" s="201" t="s">
        <v>18</v>
      </c>
      <c r="H55" s="201" t="s">
        <v>18</v>
      </c>
      <c r="I55" s="201" t="s">
        <v>18</v>
      </c>
      <c r="J55" s="201" t="s">
        <v>18</v>
      </c>
      <c r="K55" s="378">
        <v>1599166</v>
      </c>
      <c r="L55" s="378"/>
      <c r="M55" s="378"/>
      <c r="N55" s="59"/>
    </row>
    <row r="56" spans="1:14" ht="15.75" customHeight="1">
      <c r="A56" s="200" t="s">
        <v>24</v>
      </c>
      <c r="B56" s="201" t="s">
        <v>18</v>
      </c>
      <c r="C56" s="201" t="s">
        <v>18</v>
      </c>
      <c r="D56" s="201" t="s">
        <v>18</v>
      </c>
      <c r="E56" s="201" t="s">
        <v>18</v>
      </c>
      <c r="F56" s="201" t="s">
        <v>18</v>
      </c>
      <c r="G56" s="201" t="s">
        <v>18</v>
      </c>
      <c r="H56" s="201" t="s">
        <v>18</v>
      </c>
      <c r="I56" s="201" t="s">
        <v>18</v>
      </c>
      <c r="J56" s="201" t="s">
        <v>18</v>
      </c>
      <c r="K56" s="378">
        <v>697078</v>
      </c>
      <c r="L56" s="378"/>
      <c r="M56" s="378"/>
      <c r="N56" s="59"/>
    </row>
    <row r="57" spans="1:14" ht="15.75" customHeight="1">
      <c r="A57" s="200" t="s">
        <v>25</v>
      </c>
      <c r="B57" s="201" t="s">
        <v>18</v>
      </c>
      <c r="C57" s="201" t="s">
        <v>18</v>
      </c>
      <c r="D57" s="201" t="s">
        <v>18</v>
      </c>
      <c r="E57" s="201" t="s">
        <v>18</v>
      </c>
      <c r="F57" s="201" t="s">
        <v>18</v>
      </c>
      <c r="G57" s="201" t="s">
        <v>18</v>
      </c>
      <c r="H57" s="201" t="s">
        <v>18</v>
      </c>
      <c r="I57" s="201" t="s">
        <v>18</v>
      </c>
      <c r="J57" s="201" t="s">
        <v>18</v>
      </c>
      <c r="K57" s="378">
        <v>350000</v>
      </c>
      <c r="L57" s="378"/>
      <c r="M57" s="378"/>
      <c r="N57" s="59"/>
    </row>
    <row r="58" spans="1:14" ht="15.75" customHeight="1">
      <c r="A58" s="200" t="s">
        <v>26</v>
      </c>
      <c r="B58" s="202">
        <v>2</v>
      </c>
      <c r="C58" s="201" t="s">
        <v>18</v>
      </c>
      <c r="D58" s="201">
        <v>1</v>
      </c>
      <c r="E58" s="201">
        <v>2</v>
      </c>
      <c r="F58" s="201" t="s">
        <v>18</v>
      </c>
      <c r="G58" s="201">
        <v>120</v>
      </c>
      <c r="H58" s="201" t="s">
        <v>18</v>
      </c>
      <c r="I58" s="201" t="s">
        <v>18</v>
      </c>
      <c r="J58" s="201" t="s">
        <v>18</v>
      </c>
      <c r="K58" s="378">
        <v>329526</v>
      </c>
      <c r="L58" s="378"/>
      <c r="M58" s="378"/>
      <c r="N58" s="59"/>
    </row>
    <row r="59" spans="1:14" ht="15.75" customHeight="1">
      <c r="A59" s="200" t="s">
        <v>27</v>
      </c>
      <c r="B59" s="201" t="s">
        <v>18</v>
      </c>
      <c r="C59" s="201" t="s">
        <v>18</v>
      </c>
      <c r="D59" s="201" t="s">
        <v>18</v>
      </c>
      <c r="E59" s="201" t="s">
        <v>18</v>
      </c>
      <c r="F59" s="201" t="s">
        <v>18</v>
      </c>
      <c r="G59" s="201" t="s">
        <v>18</v>
      </c>
      <c r="H59" s="201" t="s">
        <v>18</v>
      </c>
      <c r="I59" s="201" t="s">
        <v>18</v>
      </c>
      <c r="J59" s="201" t="s">
        <v>18</v>
      </c>
      <c r="K59" s="378" t="s">
        <v>18</v>
      </c>
      <c r="L59" s="378"/>
      <c r="M59" s="378"/>
      <c r="N59" s="59"/>
    </row>
    <row r="60" spans="1:14" ht="15.75" customHeight="1">
      <c r="A60" s="203" t="s">
        <v>28</v>
      </c>
      <c r="B60" s="204" t="s">
        <v>18</v>
      </c>
      <c r="C60" s="204" t="s">
        <v>18</v>
      </c>
      <c r="D60" s="204">
        <v>1</v>
      </c>
      <c r="E60" s="204" t="s">
        <v>18</v>
      </c>
      <c r="F60" s="204" t="s">
        <v>18</v>
      </c>
      <c r="G60" s="204" t="s">
        <v>18</v>
      </c>
      <c r="H60" s="204" t="s">
        <v>18</v>
      </c>
      <c r="I60" s="204" t="s">
        <v>18</v>
      </c>
      <c r="J60" s="204" t="s">
        <v>18</v>
      </c>
      <c r="K60" s="379">
        <v>51646</v>
      </c>
      <c r="L60" s="379"/>
      <c r="M60" s="379"/>
      <c r="N60" s="59"/>
    </row>
    <row r="61" spans="1:14" ht="15.75" customHeight="1">
      <c r="A61" s="205" t="s">
        <v>46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197"/>
      <c r="N61" s="59"/>
    </row>
    <row r="62" spans="1:14" ht="15.75" customHeight="1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197"/>
      <c r="N62" s="59"/>
    </row>
    <row r="63" spans="13:14" ht="15.75" customHeight="1">
      <c r="M63" s="59"/>
      <c r="N63" s="59"/>
    </row>
    <row r="64" ht="15.75" customHeight="1">
      <c r="N64" s="59"/>
    </row>
    <row r="65" ht="15" customHeight="1">
      <c r="N65" s="59"/>
    </row>
    <row r="66" ht="15.75" customHeight="1">
      <c r="N66" s="59"/>
    </row>
    <row r="67" ht="15.75" customHeight="1">
      <c r="N67" s="59"/>
    </row>
    <row r="68" ht="15.75" customHeight="1"/>
    <row r="69" ht="15.75" customHeight="1"/>
  </sheetData>
  <sheetProtection/>
  <mergeCells count="95">
    <mergeCell ref="I44:I45"/>
    <mergeCell ref="J44:J45"/>
    <mergeCell ref="K59:M59"/>
    <mergeCell ref="K60:M60"/>
    <mergeCell ref="K53:M53"/>
    <mergeCell ref="K54:M54"/>
    <mergeCell ref="K55:M55"/>
    <mergeCell ref="K56:M56"/>
    <mergeCell ref="K57:M57"/>
    <mergeCell ref="K58:M58"/>
    <mergeCell ref="C39:D39"/>
    <mergeCell ref="C40:D40"/>
    <mergeCell ref="C41:D41"/>
    <mergeCell ref="K44:M45"/>
    <mergeCell ref="K46:M46"/>
    <mergeCell ref="K47:M47"/>
    <mergeCell ref="H44:H45"/>
    <mergeCell ref="E44:E45"/>
    <mergeCell ref="F44:F45"/>
    <mergeCell ref="G44:G45"/>
    <mergeCell ref="C34:D34"/>
    <mergeCell ref="C35:D35"/>
    <mergeCell ref="C31:D31"/>
    <mergeCell ref="C36:D36"/>
    <mergeCell ref="C37:D37"/>
    <mergeCell ref="C38:D38"/>
    <mergeCell ref="H5:M5"/>
    <mergeCell ref="O5:S5"/>
    <mergeCell ref="J24:J27"/>
    <mergeCell ref="K24:K27"/>
    <mergeCell ref="L24:L27"/>
    <mergeCell ref="H6:H7"/>
    <mergeCell ref="I6:I7"/>
    <mergeCell ref="M24:M27"/>
    <mergeCell ref="I24:I27"/>
    <mergeCell ref="C24:H24"/>
    <mergeCell ref="E6:E7"/>
    <mergeCell ref="B24:B27"/>
    <mergeCell ref="C28:D28"/>
    <mergeCell ref="C29:D29"/>
    <mergeCell ref="C30:D30"/>
    <mergeCell ref="O30:Q32"/>
    <mergeCell ref="C25:D27"/>
    <mergeCell ref="E25:F25"/>
    <mergeCell ref="G25:H25"/>
    <mergeCell ref="H26:H27"/>
    <mergeCell ref="K6:K7"/>
    <mergeCell ref="Q12:R13"/>
    <mergeCell ref="A2:X2"/>
    <mergeCell ref="A3:M3"/>
    <mergeCell ref="O3:X3"/>
    <mergeCell ref="A5:A7"/>
    <mergeCell ref="B5:B7"/>
    <mergeCell ref="C5:C6"/>
    <mergeCell ref="D5:G5"/>
    <mergeCell ref="D6:D7"/>
    <mergeCell ref="F6:F7"/>
    <mergeCell ref="G6:G7"/>
    <mergeCell ref="O6:S6"/>
    <mergeCell ref="O7:O15"/>
    <mergeCell ref="P7:S7"/>
    <mergeCell ref="Q8:R9"/>
    <mergeCell ref="Q10:R11"/>
    <mergeCell ref="P11:P12"/>
    <mergeCell ref="J6:J7"/>
    <mergeCell ref="Q14:R15"/>
    <mergeCell ref="P16:S16"/>
    <mergeCell ref="Q17:R18"/>
    <mergeCell ref="Q19:R19"/>
    <mergeCell ref="L6:L7"/>
    <mergeCell ref="M6:M7"/>
    <mergeCell ref="A44:A46"/>
    <mergeCell ref="B44:B45"/>
    <mergeCell ref="C44:C45"/>
    <mergeCell ref="D44:D45"/>
    <mergeCell ref="O16:O19"/>
    <mergeCell ref="A24:A27"/>
    <mergeCell ref="K52:L52"/>
    <mergeCell ref="K51:M51"/>
    <mergeCell ref="O38:X38"/>
    <mergeCell ref="W40:X40"/>
    <mergeCell ref="O41:S41"/>
    <mergeCell ref="G26:G27"/>
    <mergeCell ref="F26:F27"/>
    <mergeCell ref="E26:E27"/>
    <mergeCell ref="C32:D32"/>
    <mergeCell ref="O43:Q43"/>
    <mergeCell ref="O46:Q48"/>
    <mergeCell ref="K48:M48"/>
    <mergeCell ref="K49:M49"/>
    <mergeCell ref="K50:M50"/>
    <mergeCell ref="P20:S20"/>
    <mergeCell ref="P21:P22"/>
    <mergeCell ref="Q21:R22"/>
    <mergeCell ref="O20:O22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zoomScale="88" zoomScaleNormal="88" zoomScalePageLayoutView="0" workbookViewId="0" topLeftCell="A1">
      <selection activeCell="A1" sqref="A1"/>
    </sheetView>
  </sheetViews>
  <sheetFormatPr defaultColWidth="10.59765625" defaultRowHeight="15"/>
  <cols>
    <col min="1" max="1" width="7.59765625" style="57" customWidth="1"/>
    <col min="2" max="2" width="2.09765625" style="57" customWidth="1"/>
    <col min="3" max="3" width="10.59765625" style="57" customWidth="1"/>
    <col min="4" max="4" width="2.09765625" style="57" customWidth="1"/>
    <col min="5" max="5" width="10.59765625" style="57" customWidth="1"/>
    <col min="6" max="10" width="13.59765625" style="57" customWidth="1"/>
    <col min="11" max="11" width="8.19921875" style="57" customWidth="1"/>
    <col min="12" max="12" width="13.59765625" style="57" customWidth="1"/>
    <col min="13" max="13" width="2.09765625" style="57" customWidth="1"/>
    <col min="14" max="14" width="3.59765625" style="57" customWidth="1"/>
    <col min="15" max="15" width="2.09765625" style="57" customWidth="1"/>
    <col min="16" max="16" width="13.09765625" style="57" customWidth="1"/>
    <col min="17" max="17" width="2.09765625" style="57" customWidth="1"/>
    <col min="18" max="18" width="7.59765625" style="57" customWidth="1"/>
    <col min="19" max="23" width="12.59765625" style="57" customWidth="1"/>
    <col min="24" max="16384" width="10.59765625" style="57" customWidth="1"/>
  </cols>
  <sheetData>
    <row r="1" spans="1:23" s="56" customFormat="1" ht="14.25">
      <c r="A1" s="1" t="s">
        <v>209</v>
      </c>
      <c r="B1" s="1"/>
      <c r="W1" s="2" t="s">
        <v>187</v>
      </c>
    </row>
    <row r="2" spans="1:23" ht="17.25">
      <c r="A2" s="334" t="s">
        <v>210</v>
      </c>
      <c r="B2" s="334"/>
      <c r="C2" s="334"/>
      <c r="D2" s="334"/>
      <c r="E2" s="334"/>
      <c r="F2" s="334"/>
      <c r="G2" s="334"/>
      <c r="H2" s="334"/>
      <c r="I2" s="334"/>
      <c r="J2" s="334"/>
      <c r="K2" s="59"/>
      <c r="L2" s="334" t="s">
        <v>211</v>
      </c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</row>
    <row r="3" spans="3:23" ht="15" thickBot="1">
      <c r="C3" s="115"/>
      <c r="D3" s="115"/>
      <c r="E3" s="115"/>
      <c r="F3" s="115"/>
      <c r="G3" s="115"/>
      <c r="H3" s="115"/>
      <c r="I3" s="115"/>
      <c r="J3" s="97" t="s">
        <v>315</v>
      </c>
      <c r="K3" s="59"/>
      <c r="N3" s="115"/>
      <c r="O3" s="115"/>
      <c r="P3" s="115"/>
      <c r="Q3" s="115"/>
      <c r="R3" s="115"/>
      <c r="S3" s="115"/>
      <c r="T3" s="115"/>
      <c r="U3" s="115"/>
      <c r="V3" s="115"/>
      <c r="W3" s="97" t="s">
        <v>1</v>
      </c>
    </row>
    <row r="4" spans="1:24" ht="14.25">
      <c r="A4" s="336" t="s">
        <v>237</v>
      </c>
      <c r="B4" s="336"/>
      <c r="C4" s="336"/>
      <c r="D4" s="336"/>
      <c r="E4" s="337"/>
      <c r="F4" s="117" t="s">
        <v>316</v>
      </c>
      <c r="G4" s="117" t="s">
        <v>317</v>
      </c>
      <c r="H4" s="117" t="s">
        <v>318</v>
      </c>
      <c r="I4" s="117" t="s">
        <v>319</v>
      </c>
      <c r="J4" s="116" t="s">
        <v>320</v>
      </c>
      <c r="K4" s="37"/>
      <c r="L4" s="336" t="s">
        <v>239</v>
      </c>
      <c r="M4" s="336"/>
      <c r="N4" s="336"/>
      <c r="O4" s="336"/>
      <c r="P4" s="336"/>
      <c r="Q4" s="336"/>
      <c r="R4" s="337"/>
      <c r="S4" s="117" t="s">
        <v>244</v>
      </c>
      <c r="T4" s="117" t="s">
        <v>243</v>
      </c>
      <c r="U4" s="117" t="s">
        <v>240</v>
      </c>
      <c r="V4" s="117" t="s">
        <v>241</v>
      </c>
      <c r="W4" s="116" t="s">
        <v>242</v>
      </c>
      <c r="X4" s="69"/>
    </row>
    <row r="5" spans="1:23" ht="14.25">
      <c r="A5" s="16"/>
      <c r="B5" s="16"/>
      <c r="C5" s="388" t="s">
        <v>48</v>
      </c>
      <c r="D5" s="388"/>
      <c r="E5" s="389"/>
      <c r="F5" s="17">
        <v>17500</v>
      </c>
      <c r="G5" s="17">
        <v>15600</v>
      </c>
      <c r="H5" s="17">
        <v>53000</v>
      </c>
      <c r="I5" s="17">
        <v>22900</v>
      </c>
      <c r="J5" s="17">
        <v>22300</v>
      </c>
      <c r="K5" s="59"/>
      <c r="L5" s="401" t="s">
        <v>212</v>
      </c>
      <c r="M5" s="402"/>
      <c r="N5" s="403"/>
      <c r="O5" s="403"/>
      <c r="P5" s="403"/>
      <c r="Q5" s="403"/>
      <c r="R5" s="404"/>
      <c r="S5" s="469">
        <f>SUM(S7:S8,S23)</f>
        <v>5520965</v>
      </c>
      <c r="T5" s="469">
        <f>SUM(T7:T8,T23)</f>
        <v>5518543</v>
      </c>
      <c r="U5" s="469">
        <f>SUM(U7:U8,U23)</f>
        <v>1669473</v>
      </c>
      <c r="V5" s="469">
        <f>SUM(V7:V8,V23)</f>
        <v>8193098</v>
      </c>
      <c r="W5" s="469">
        <f>SUM(W7:W8,W23)</f>
        <v>5188897</v>
      </c>
    </row>
    <row r="6" spans="1:23" ht="14.25">
      <c r="A6" s="380" t="s">
        <v>49</v>
      </c>
      <c r="B6" s="18"/>
      <c r="C6" s="380" t="s">
        <v>50</v>
      </c>
      <c r="D6" s="380"/>
      <c r="E6" s="387"/>
      <c r="F6" s="20">
        <v>11600</v>
      </c>
      <c r="G6" s="20">
        <v>11500</v>
      </c>
      <c r="H6" s="20">
        <v>26100</v>
      </c>
      <c r="I6" s="20">
        <v>15400</v>
      </c>
      <c r="J6" s="20">
        <v>14900</v>
      </c>
      <c r="K6" s="70"/>
      <c r="L6" s="390" t="s">
        <v>51</v>
      </c>
      <c r="M6" s="212"/>
      <c r="N6" s="388" t="s">
        <v>328</v>
      </c>
      <c r="O6" s="388"/>
      <c r="P6" s="392"/>
      <c r="Q6" s="392"/>
      <c r="R6" s="393"/>
      <c r="S6" s="10">
        <v>3</v>
      </c>
      <c r="T6" s="10">
        <v>4</v>
      </c>
      <c r="U6" s="10">
        <v>3</v>
      </c>
      <c r="V6" s="10">
        <v>4</v>
      </c>
      <c r="W6" s="10">
        <v>4</v>
      </c>
    </row>
    <row r="7" spans="1:23" ht="14.25">
      <c r="A7" s="380"/>
      <c r="B7" s="18"/>
      <c r="C7" s="380" t="s">
        <v>52</v>
      </c>
      <c r="D7" s="380"/>
      <c r="E7" s="387"/>
      <c r="F7" s="20">
        <v>1940</v>
      </c>
      <c r="G7" s="20">
        <v>1820</v>
      </c>
      <c r="H7" s="20">
        <v>10100</v>
      </c>
      <c r="I7" s="20">
        <v>4270</v>
      </c>
      <c r="J7" s="20">
        <v>3060</v>
      </c>
      <c r="K7" s="59"/>
      <c r="L7" s="391"/>
      <c r="M7" s="213"/>
      <c r="N7" s="394" t="s">
        <v>329</v>
      </c>
      <c r="O7" s="394"/>
      <c r="P7" s="395"/>
      <c r="Q7" s="395"/>
      <c r="R7" s="396"/>
      <c r="S7" s="10">
        <v>603956</v>
      </c>
      <c r="T7" s="10">
        <v>473200</v>
      </c>
      <c r="U7" s="10">
        <v>544210</v>
      </c>
      <c r="V7" s="10">
        <v>2871666</v>
      </c>
      <c r="W7" s="10">
        <v>1970078</v>
      </c>
    </row>
    <row r="8" spans="1:23" ht="14.25">
      <c r="A8" s="18"/>
      <c r="B8" s="18"/>
      <c r="C8" s="380" t="s">
        <v>321</v>
      </c>
      <c r="D8" s="380"/>
      <c r="E8" s="387"/>
      <c r="F8" s="210">
        <v>1.4</v>
      </c>
      <c r="G8" s="210">
        <v>1.3</v>
      </c>
      <c r="H8" s="210">
        <v>7.5</v>
      </c>
      <c r="I8" s="210">
        <v>3.1</v>
      </c>
      <c r="J8" s="210">
        <v>2.2</v>
      </c>
      <c r="K8" s="59"/>
      <c r="L8" s="21"/>
      <c r="M8" s="21"/>
      <c r="N8" s="380" t="s">
        <v>330</v>
      </c>
      <c r="O8" s="380"/>
      <c r="P8" s="381"/>
      <c r="Q8" s="381"/>
      <c r="R8" s="382"/>
      <c r="S8" s="470">
        <f>SUM(S10,S12,S14,S16,S18,S20,S22)</f>
        <v>36633</v>
      </c>
      <c r="T8" s="470">
        <f>SUM(T10,T12,T14,T16,T18,T20,T22)</f>
        <v>65669</v>
      </c>
      <c r="U8" s="470">
        <f>SUM(U10,U12,U14,U16,U18,U20,U22)</f>
        <v>35506</v>
      </c>
      <c r="V8" s="470">
        <f>SUM(V10,V12,V14,V16,V18,V20,V22)</f>
        <v>36388</v>
      </c>
      <c r="W8" s="470">
        <f>SUM(W10,W12,W14,W16,W18,W20,W22)</f>
        <v>48094</v>
      </c>
    </row>
    <row r="9" spans="1:23" ht="14.25">
      <c r="A9" s="21"/>
      <c r="B9" s="21"/>
      <c r="C9" s="21"/>
      <c r="D9" s="21"/>
      <c r="E9" s="22"/>
      <c r="F9" s="23"/>
      <c r="G9" s="24"/>
      <c r="H9" s="24"/>
      <c r="I9" s="24"/>
      <c r="J9" s="24"/>
      <c r="K9" s="59"/>
      <c r="L9" s="37"/>
      <c r="M9" s="37"/>
      <c r="N9" s="310" t="s">
        <v>213</v>
      </c>
      <c r="O9" s="310"/>
      <c r="P9" s="383"/>
      <c r="Q9" s="118"/>
      <c r="R9" s="64" t="s">
        <v>53</v>
      </c>
      <c r="S9" s="279">
        <v>2</v>
      </c>
      <c r="T9" s="279">
        <v>18</v>
      </c>
      <c r="U9" s="279">
        <v>4</v>
      </c>
      <c r="V9" s="279">
        <v>12</v>
      </c>
      <c r="W9" s="279">
        <v>19</v>
      </c>
    </row>
    <row r="10" spans="1:23" ht="14.25">
      <c r="A10" s="21"/>
      <c r="B10" s="21"/>
      <c r="C10" s="21"/>
      <c r="D10" s="21"/>
      <c r="E10" s="22"/>
      <c r="F10" s="23"/>
      <c r="G10" s="24"/>
      <c r="H10" s="24"/>
      <c r="I10" s="24"/>
      <c r="J10" s="24"/>
      <c r="K10" s="59"/>
      <c r="L10" s="37"/>
      <c r="M10" s="37"/>
      <c r="N10" s="383"/>
      <c r="O10" s="383"/>
      <c r="P10" s="383"/>
      <c r="Q10" s="118"/>
      <c r="R10" s="64" t="s">
        <v>54</v>
      </c>
      <c r="S10" s="279">
        <v>1897</v>
      </c>
      <c r="T10" s="279">
        <v>20212</v>
      </c>
      <c r="U10" s="279">
        <v>3791</v>
      </c>
      <c r="V10" s="279">
        <v>14480</v>
      </c>
      <c r="W10" s="279">
        <v>19530</v>
      </c>
    </row>
    <row r="11" spans="1:23" ht="14.25">
      <c r="A11" s="25"/>
      <c r="B11" s="25"/>
      <c r="C11" s="25"/>
      <c r="D11" s="25"/>
      <c r="E11" s="26"/>
      <c r="F11" s="25"/>
      <c r="G11" s="25"/>
      <c r="H11" s="25"/>
      <c r="I11" s="25"/>
      <c r="J11" s="25"/>
      <c r="K11" s="59"/>
      <c r="L11" s="37"/>
      <c r="M11" s="37"/>
      <c r="N11" s="310" t="s">
        <v>214</v>
      </c>
      <c r="O11" s="310"/>
      <c r="P11" s="383"/>
      <c r="Q11" s="118"/>
      <c r="R11" s="64" t="s">
        <v>53</v>
      </c>
      <c r="S11" s="279" t="s">
        <v>18</v>
      </c>
      <c r="T11" s="279">
        <v>1</v>
      </c>
      <c r="U11" s="279">
        <v>1</v>
      </c>
      <c r="V11" s="279" t="s">
        <v>18</v>
      </c>
      <c r="W11" s="279" t="s">
        <v>18</v>
      </c>
    </row>
    <row r="12" spans="1:23" ht="14.25">
      <c r="A12" s="25"/>
      <c r="B12" s="25"/>
      <c r="C12" s="25"/>
      <c r="D12" s="25"/>
      <c r="E12" s="26"/>
      <c r="F12" s="25"/>
      <c r="G12" s="25"/>
      <c r="H12" s="25"/>
      <c r="I12" s="25"/>
      <c r="J12" s="25"/>
      <c r="K12" s="59"/>
      <c r="L12" s="75"/>
      <c r="M12" s="75"/>
      <c r="N12" s="383"/>
      <c r="O12" s="383"/>
      <c r="P12" s="383"/>
      <c r="Q12" s="118"/>
      <c r="R12" s="64" t="s">
        <v>54</v>
      </c>
      <c r="S12" s="279" t="s">
        <v>18</v>
      </c>
      <c r="T12" s="279">
        <v>10041</v>
      </c>
      <c r="U12" s="279">
        <v>1649</v>
      </c>
      <c r="V12" s="279" t="s">
        <v>18</v>
      </c>
      <c r="W12" s="279" t="s">
        <v>18</v>
      </c>
    </row>
    <row r="13" spans="1:23" ht="14.25">
      <c r="A13" s="21"/>
      <c r="B13" s="21"/>
      <c r="C13" s="398" t="s">
        <v>31</v>
      </c>
      <c r="D13" s="27"/>
      <c r="E13" s="19" t="s">
        <v>55</v>
      </c>
      <c r="F13" s="20">
        <v>5540</v>
      </c>
      <c r="G13" s="20">
        <v>5100</v>
      </c>
      <c r="H13" s="20">
        <v>33900</v>
      </c>
      <c r="I13" s="20">
        <v>12600</v>
      </c>
      <c r="J13" s="20">
        <v>14400</v>
      </c>
      <c r="K13" s="70"/>
      <c r="L13" s="37"/>
      <c r="M13" s="37"/>
      <c r="N13" s="310" t="s">
        <v>215</v>
      </c>
      <c r="O13" s="310"/>
      <c r="P13" s="383"/>
      <c r="Q13" s="118"/>
      <c r="R13" s="64" t="s">
        <v>53</v>
      </c>
      <c r="S13" s="279">
        <v>1</v>
      </c>
      <c r="T13" s="279">
        <v>7</v>
      </c>
      <c r="U13" s="279">
        <v>2</v>
      </c>
      <c r="V13" s="279">
        <v>3</v>
      </c>
      <c r="W13" s="279">
        <v>4</v>
      </c>
    </row>
    <row r="14" spans="1:23" ht="14.25">
      <c r="A14" s="21"/>
      <c r="B14" s="21"/>
      <c r="C14" s="398"/>
      <c r="D14" s="28"/>
      <c r="E14" s="19" t="s">
        <v>56</v>
      </c>
      <c r="F14" s="20">
        <v>1090</v>
      </c>
      <c r="G14" s="20">
        <v>1020</v>
      </c>
      <c r="H14" s="20">
        <v>7520</v>
      </c>
      <c r="I14" s="20">
        <v>3240</v>
      </c>
      <c r="J14" s="20">
        <v>2190</v>
      </c>
      <c r="K14" s="70"/>
      <c r="L14" s="399" t="s">
        <v>57</v>
      </c>
      <c r="M14" s="75"/>
      <c r="N14" s="383"/>
      <c r="O14" s="383"/>
      <c r="P14" s="383"/>
      <c r="Q14" s="118"/>
      <c r="R14" s="64" t="s">
        <v>54</v>
      </c>
      <c r="S14" s="279">
        <v>1176</v>
      </c>
      <c r="T14" s="279">
        <v>6573</v>
      </c>
      <c r="U14" s="279">
        <v>1864</v>
      </c>
      <c r="V14" s="279">
        <v>2604</v>
      </c>
      <c r="W14" s="279">
        <v>3595</v>
      </c>
    </row>
    <row r="15" spans="1:23" ht="14.25">
      <c r="A15" s="21"/>
      <c r="B15" s="37"/>
      <c r="C15" s="310" t="s">
        <v>58</v>
      </c>
      <c r="D15" s="75"/>
      <c r="E15" s="64" t="s">
        <v>55</v>
      </c>
      <c r="F15" s="29">
        <v>5180</v>
      </c>
      <c r="G15" s="29">
        <v>5050</v>
      </c>
      <c r="H15" s="29">
        <v>5980</v>
      </c>
      <c r="I15" s="29">
        <v>12500</v>
      </c>
      <c r="J15" s="29">
        <v>10300</v>
      </c>
      <c r="K15" s="59"/>
      <c r="L15" s="400"/>
      <c r="M15" s="37"/>
      <c r="N15" s="384" t="s">
        <v>59</v>
      </c>
      <c r="O15" s="384"/>
      <c r="P15" s="385"/>
      <c r="Q15" s="120"/>
      <c r="R15" s="64" t="s">
        <v>53</v>
      </c>
      <c r="S15" s="279" t="s">
        <v>18</v>
      </c>
      <c r="T15" s="279" t="s">
        <v>18</v>
      </c>
      <c r="U15" s="279" t="s">
        <v>18</v>
      </c>
      <c r="V15" s="279" t="s">
        <v>18</v>
      </c>
      <c r="W15" s="279">
        <v>1</v>
      </c>
    </row>
    <row r="16" spans="1:23" ht="14.25">
      <c r="A16" s="397" t="s">
        <v>238</v>
      </c>
      <c r="B16" s="37"/>
      <c r="C16" s="310"/>
      <c r="D16" s="75"/>
      <c r="E16" s="64" t="s">
        <v>56</v>
      </c>
      <c r="F16" s="29">
        <v>960</v>
      </c>
      <c r="G16" s="29">
        <v>989</v>
      </c>
      <c r="H16" s="29">
        <v>1450</v>
      </c>
      <c r="I16" s="29">
        <v>3120</v>
      </c>
      <c r="J16" s="29">
        <v>1950</v>
      </c>
      <c r="K16" s="59"/>
      <c r="L16" s="400"/>
      <c r="M16" s="75"/>
      <c r="N16" s="385"/>
      <c r="O16" s="385"/>
      <c r="P16" s="385"/>
      <c r="Q16" s="120"/>
      <c r="R16" s="64" t="s">
        <v>54</v>
      </c>
      <c r="S16" s="279" t="s">
        <v>18</v>
      </c>
      <c r="T16" s="279" t="s">
        <v>18</v>
      </c>
      <c r="U16" s="279" t="s">
        <v>18</v>
      </c>
      <c r="V16" s="279" t="s">
        <v>18</v>
      </c>
      <c r="W16" s="279">
        <v>1008</v>
      </c>
    </row>
    <row r="17" spans="1:23" ht="14.25" customHeight="1">
      <c r="A17" s="397"/>
      <c r="B17" s="37"/>
      <c r="C17" s="310" t="s">
        <v>60</v>
      </c>
      <c r="D17" s="75"/>
      <c r="E17" s="64" t="s">
        <v>55</v>
      </c>
      <c r="F17" s="29">
        <v>362</v>
      </c>
      <c r="G17" s="29">
        <v>40</v>
      </c>
      <c r="H17" s="29" t="s">
        <v>18</v>
      </c>
      <c r="I17" s="29">
        <v>48</v>
      </c>
      <c r="J17" s="29">
        <v>141</v>
      </c>
      <c r="K17" s="59"/>
      <c r="L17" s="37"/>
      <c r="M17" s="37"/>
      <c r="N17" s="310" t="s">
        <v>325</v>
      </c>
      <c r="O17" s="310"/>
      <c r="P17" s="383"/>
      <c r="Q17" s="118"/>
      <c r="R17" s="64" t="s">
        <v>53</v>
      </c>
      <c r="S17" s="279">
        <v>33</v>
      </c>
      <c r="T17" s="279">
        <v>35</v>
      </c>
      <c r="U17" s="279">
        <v>15</v>
      </c>
      <c r="V17" s="279">
        <v>19</v>
      </c>
      <c r="W17" s="279">
        <v>28</v>
      </c>
    </row>
    <row r="18" spans="1:23" ht="14.25">
      <c r="A18" s="397"/>
      <c r="B18" s="37"/>
      <c r="C18" s="310"/>
      <c r="D18" s="75"/>
      <c r="E18" s="64" t="s">
        <v>56</v>
      </c>
      <c r="F18" s="29">
        <v>132</v>
      </c>
      <c r="G18" s="29">
        <v>13</v>
      </c>
      <c r="H18" s="29" t="s">
        <v>18</v>
      </c>
      <c r="I18" s="29">
        <v>19</v>
      </c>
      <c r="J18" s="29">
        <v>32</v>
      </c>
      <c r="K18" s="59"/>
      <c r="L18" s="37"/>
      <c r="M18" s="37"/>
      <c r="N18" s="383"/>
      <c r="O18" s="383"/>
      <c r="P18" s="383"/>
      <c r="Q18" s="118"/>
      <c r="R18" s="64" t="s">
        <v>54</v>
      </c>
      <c r="S18" s="279">
        <v>33560</v>
      </c>
      <c r="T18" s="279">
        <v>28843</v>
      </c>
      <c r="U18" s="279">
        <v>28202</v>
      </c>
      <c r="V18" s="279">
        <v>18112</v>
      </c>
      <c r="W18" s="279">
        <v>23961</v>
      </c>
    </row>
    <row r="19" spans="1:23" ht="14.25">
      <c r="A19" s="397"/>
      <c r="B19" s="37"/>
      <c r="C19" s="310" t="s">
        <v>61</v>
      </c>
      <c r="D19" s="75"/>
      <c r="E19" s="64" t="s">
        <v>55</v>
      </c>
      <c r="F19" s="29" t="s">
        <v>18</v>
      </c>
      <c r="G19" s="29" t="s">
        <v>18</v>
      </c>
      <c r="H19" s="29">
        <v>1840</v>
      </c>
      <c r="I19" s="29" t="s">
        <v>18</v>
      </c>
      <c r="J19" s="29">
        <v>3960</v>
      </c>
      <c r="K19" s="59"/>
      <c r="L19" s="37"/>
      <c r="M19" s="37"/>
      <c r="N19" s="310" t="s">
        <v>326</v>
      </c>
      <c r="O19" s="310"/>
      <c r="P19" s="383"/>
      <c r="Q19" s="118"/>
      <c r="R19" s="64" t="s">
        <v>53</v>
      </c>
      <c r="S19" s="279" t="s">
        <v>18</v>
      </c>
      <c r="T19" s="279" t="s">
        <v>18</v>
      </c>
      <c r="U19" s="279" t="s">
        <v>18</v>
      </c>
      <c r="V19" s="279" t="s">
        <v>18</v>
      </c>
      <c r="W19" s="279" t="s">
        <v>18</v>
      </c>
    </row>
    <row r="20" spans="1:23" ht="14.25">
      <c r="A20" s="21"/>
      <c r="B20" s="37"/>
      <c r="C20" s="310"/>
      <c r="D20" s="75"/>
      <c r="E20" s="64" t="s">
        <v>56</v>
      </c>
      <c r="F20" s="29" t="s">
        <v>18</v>
      </c>
      <c r="G20" s="29" t="s">
        <v>18</v>
      </c>
      <c r="H20" s="29">
        <v>960</v>
      </c>
      <c r="I20" s="29" t="s">
        <v>18</v>
      </c>
      <c r="J20" s="29">
        <v>211</v>
      </c>
      <c r="K20" s="59"/>
      <c r="L20" s="37"/>
      <c r="M20" s="37"/>
      <c r="N20" s="383"/>
      <c r="O20" s="383"/>
      <c r="P20" s="383"/>
      <c r="Q20" s="118"/>
      <c r="R20" s="64" t="s">
        <v>54</v>
      </c>
      <c r="S20" s="279" t="s">
        <v>18</v>
      </c>
      <c r="T20" s="279" t="s">
        <v>18</v>
      </c>
      <c r="U20" s="279" t="s">
        <v>18</v>
      </c>
      <c r="V20" s="279" t="s">
        <v>18</v>
      </c>
      <c r="W20" s="279" t="s">
        <v>18</v>
      </c>
    </row>
    <row r="21" spans="1:23" ht="14.25">
      <c r="A21" s="37"/>
      <c r="B21" s="37"/>
      <c r="C21" s="310" t="s">
        <v>62</v>
      </c>
      <c r="D21" s="75"/>
      <c r="E21" s="64" t="s">
        <v>55</v>
      </c>
      <c r="F21" s="29">
        <v>1</v>
      </c>
      <c r="G21" s="29">
        <v>7</v>
      </c>
      <c r="H21" s="29">
        <v>26100</v>
      </c>
      <c r="I21" s="29">
        <v>57</v>
      </c>
      <c r="J21" s="29" t="s">
        <v>18</v>
      </c>
      <c r="K21" s="59"/>
      <c r="L21" s="37"/>
      <c r="M21" s="37"/>
      <c r="N21" s="310" t="s">
        <v>327</v>
      </c>
      <c r="O21" s="310"/>
      <c r="P21" s="383"/>
      <c r="Q21" s="118"/>
      <c r="R21" s="64" t="s">
        <v>53</v>
      </c>
      <c r="S21" s="279" t="s">
        <v>18</v>
      </c>
      <c r="T21" s="279" t="s">
        <v>18</v>
      </c>
      <c r="U21" s="279" t="s">
        <v>18</v>
      </c>
      <c r="V21" s="279">
        <v>1</v>
      </c>
      <c r="W21" s="279" t="s">
        <v>18</v>
      </c>
    </row>
    <row r="22" spans="1:23" ht="14.25">
      <c r="A22" s="37"/>
      <c r="B22" s="37"/>
      <c r="C22" s="310"/>
      <c r="D22" s="118"/>
      <c r="E22" s="64" t="s">
        <v>56</v>
      </c>
      <c r="F22" s="29">
        <v>0</v>
      </c>
      <c r="G22" s="29">
        <v>21</v>
      </c>
      <c r="H22" s="29">
        <v>5110</v>
      </c>
      <c r="I22" s="29">
        <v>98</v>
      </c>
      <c r="J22" s="29" t="s">
        <v>18</v>
      </c>
      <c r="K22" s="59"/>
      <c r="L22" s="37"/>
      <c r="M22" s="37"/>
      <c r="N22" s="383"/>
      <c r="O22" s="383"/>
      <c r="P22" s="383"/>
      <c r="Q22" s="118"/>
      <c r="R22" s="64" t="s">
        <v>54</v>
      </c>
      <c r="S22" s="279" t="s">
        <v>18</v>
      </c>
      <c r="T22" s="279" t="s">
        <v>18</v>
      </c>
      <c r="U22" s="279" t="s">
        <v>18</v>
      </c>
      <c r="V22" s="279">
        <v>1192</v>
      </c>
      <c r="W22" s="279" t="s">
        <v>18</v>
      </c>
    </row>
    <row r="23" spans="1:23" ht="14.25">
      <c r="A23" s="37"/>
      <c r="B23" s="37"/>
      <c r="C23" s="37"/>
      <c r="D23" s="37"/>
      <c r="E23" s="121"/>
      <c r="F23" s="58"/>
      <c r="G23" s="122"/>
      <c r="H23" s="122"/>
      <c r="I23" s="122"/>
      <c r="J23" s="122"/>
      <c r="K23" s="59"/>
      <c r="L23" s="37"/>
      <c r="M23" s="30"/>
      <c r="N23" s="380" t="s">
        <v>63</v>
      </c>
      <c r="O23" s="380"/>
      <c r="P23" s="381"/>
      <c r="Q23" s="381"/>
      <c r="R23" s="382"/>
      <c r="S23" s="470">
        <f>SUM(S24,S43)</f>
        <v>4880376</v>
      </c>
      <c r="T23" s="470">
        <f>SUM(T24,T43)</f>
        <v>4979674</v>
      </c>
      <c r="U23" s="470">
        <f>SUM(U24,U43)</f>
        <v>1089757</v>
      </c>
      <c r="V23" s="470">
        <f>SUM(V24,V43)</f>
        <v>5285044</v>
      </c>
      <c r="W23" s="470">
        <f>SUM(W24,W43)</f>
        <v>3170725</v>
      </c>
    </row>
    <row r="24" spans="1:23" ht="14.25">
      <c r="A24" s="37"/>
      <c r="B24" s="37"/>
      <c r="C24" s="37"/>
      <c r="D24" s="37"/>
      <c r="E24" s="121"/>
      <c r="F24" s="58"/>
      <c r="G24" s="122"/>
      <c r="H24" s="122"/>
      <c r="I24" s="122"/>
      <c r="J24" s="122"/>
      <c r="K24" s="59"/>
      <c r="L24" s="37"/>
      <c r="M24" s="37"/>
      <c r="N24" s="21"/>
      <c r="O24" s="21"/>
      <c r="P24" s="380" t="s">
        <v>64</v>
      </c>
      <c r="Q24" s="380"/>
      <c r="R24" s="382"/>
      <c r="S24" s="470">
        <f>SUM(S26,S28,S30,S32,S34,S36,S38,S40,S42)</f>
        <v>4116756</v>
      </c>
      <c r="T24" s="470">
        <f>SUM(T26,T28,T30,T32,T34,T36,T38,T40,T42)</f>
        <v>3527333</v>
      </c>
      <c r="U24" s="470">
        <f>SUM(U26,U28,U30,U32,U34,U36,U38,U40,U42)</f>
        <v>795577</v>
      </c>
      <c r="V24" s="470">
        <f>SUM(V26,V28,V30,V32,V34,V36,V38,V40,V42)</f>
        <v>4523446</v>
      </c>
      <c r="W24" s="470">
        <f>SUM(W26,W28,W30,W32,W34,W36,W38,W40,W42)</f>
        <v>1988936</v>
      </c>
    </row>
    <row r="25" spans="1:23" ht="14.25">
      <c r="A25" s="69"/>
      <c r="B25" s="69"/>
      <c r="C25" s="69"/>
      <c r="D25" s="69"/>
      <c r="E25" s="104"/>
      <c r="F25" s="69"/>
      <c r="G25" s="69"/>
      <c r="H25" s="69"/>
      <c r="I25" s="69"/>
      <c r="J25" s="69"/>
      <c r="K25" s="59"/>
      <c r="L25" s="37"/>
      <c r="M25" s="37"/>
      <c r="N25" s="37"/>
      <c r="O25" s="37"/>
      <c r="P25" s="310" t="s">
        <v>213</v>
      </c>
      <c r="Q25" s="75"/>
      <c r="R25" s="64" t="s">
        <v>53</v>
      </c>
      <c r="S25" s="279">
        <v>29</v>
      </c>
      <c r="T25" s="279">
        <v>175</v>
      </c>
      <c r="U25" s="279">
        <v>12</v>
      </c>
      <c r="V25" s="279">
        <v>65</v>
      </c>
      <c r="W25" s="279">
        <v>157</v>
      </c>
    </row>
    <row r="26" spans="1:23" ht="14.25">
      <c r="A26" s="69"/>
      <c r="B26" s="69"/>
      <c r="C26" s="69"/>
      <c r="D26" s="69"/>
      <c r="E26" s="104"/>
      <c r="F26" s="69"/>
      <c r="G26" s="69"/>
      <c r="H26" s="69"/>
      <c r="I26" s="69"/>
      <c r="J26" s="69"/>
      <c r="K26" s="59"/>
      <c r="L26" s="37"/>
      <c r="M26" s="37"/>
      <c r="N26" s="37"/>
      <c r="O26" s="37"/>
      <c r="P26" s="383"/>
      <c r="Q26" s="118"/>
      <c r="R26" s="64" t="s">
        <v>54</v>
      </c>
      <c r="S26" s="279">
        <v>201057</v>
      </c>
      <c r="T26" s="279">
        <v>1381312</v>
      </c>
      <c r="U26" s="279">
        <v>118821</v>
      </c>
      <c r="V26" s="279">
        <v>1080265</v>
      </c>
      <c r="W26" s="279">
        <v>1292638</v>
      </c>
    </row>
    <row r="27" spans="1:23" ht="14.25">
      <c r="A27" s="21"/>
      <c r="B27" s="37"/>
      <c r="C27" s="398" t="s">
        <v>31</v>
      </c>
      <c r="D27" s="27"/>
      <c r="E27" s="19" t="s">
        <v>55</v>
      </c>
      <c r="F27" s="20">
        <v>5120</v>
      </c>
      <c r="G27" s="20">
        <v>4020</v>
      </c>
      <c r="H27" s="20">
        <v>11600</v>
      </c>
      <c r="I27" s="20">
        <v>4790</v>
      </c>
      <c r="J27" s="20">
        <v>3270</v>
      </c>
      <c r="K27" s="70"/>
      <c r="L27" s="37"/>
      <c r="M27" s="37"/>
      <c r="N27" s="58"/>
      <c r="O27" s="58"/>
      <c r="P27" s="310" t="s">
        <v>214</v>
      </c>
      <c r="Q27" s="75"/>
      <c r="R27" s="64" t="s">
        <v>53</v>
      </c>
      <c r="S27" s="279">
        <v>5</v>
      </c>
      <c r="T27" s="279">
        <v>8</v>
      </c>
      <c r="U27" s="279">
        <v>2</v>
      </c>
      <c r="V27" s="279">
        <v>3</v>
      </c>
      <c r="W27" s="279">
        <v>1</v>
      </c>
    </row>
    <row r="28" spans="1:23" ht="14.25">
      <c r="A28" s="21"/>
      <c r="B28" s="37"/>
      <c r="C28" s="398"/>
      <c r="D28" s="28"/>
      <c r="E28" s="19" t="s">
        <v>56</v>
      </c>
      <c r="F28" s="20">
        <v>591</v>
      </c>
      <c r="G28" s="20">
        <v>510</v>
      </c>
      <c r="H28" s="20">
        <v>2020</v>
      </c>
      <c r="I28" s="20">
        <v>613</v>
      </c>
      <c r="J28" s="20">
        <v>513</v>
      </c>
      <c r="K28" s="70"/>
      <c r="L28" s="37"/>
      <c r="M28" s="37"/>
      <c r="N28" s="58"/>
      <c r="O28" s="58"/>
      <c r="P28" s="383"/>
      <c r="Q28" s="118"/>
      <c r="R28" s="64" t="s">
        <v>54</v>
      </c>
      <c r="S28" s="279">
        <v>2396147</v>
      </c>
      <c r="T28" s="279">
        <v>1018590</v>
      </c>
      <c r="U28" s="279">
        <v>450595</v>
      </c>
      <c r="V28" s="279">
        <v>695411</v>
      </c>
      <c r="W28" s="279">
        <v>89445</v>
      </c>
    </row>
    <row r="29" spans="1:23" ht="14.25" customHeight="1">
      <c r="A29" s="21"/>
      <c r="B29" s="37"/>
      <c r="C29" s="310" t="s">
        <v>65</v>
      </c>
      <c r="D29" s="75"/>
      <c r="E29" s="64" t="s">
        <v>55</v>
      </c>
      <c r="F29" s="29">
        <v>1260</v>
      </c>
      <c r="G29" s="29">
        <v>696</v>
      </c>
      <c r="H29" s="29">
        <v>6260</v>
      </c>
      <c r="I29" s="29">
        <v>1570</v>
      </c>
      <c r="J29" s="29">
        <v>502</v>
      </c>
      <c r="K29" s="59"/>
      <c r="L29" s="37"/>
      <c r="M29" s="37"/>
      <c r="N29" s="214"/>
      <c r="O29" s="58"/>
      <c r="P29" s="310" t="s">
        <v>216</v>
      </c>
      <c r="Q29" s="75"/>
      <c r="R29" s="64" t="s">
        <v>53</v>
      </c>
      <c r="S29" s="279" t="s">
        <v>18</v>
      </c>
      <c r="T29" s="279">
        <v>7</v>
      </c>
      <c r="U29" s="279">
        <v>2</v>
      </c>
      <c r="V29" s="279">
        <v>4</v>
      </c>
      <c r="W29" s="279">
        <v>5</v>
      </c>
    </row>
    <row r="30" spans="1:23" ht="14.25">
      <c r="A30" s="31" t="s">
        <v>66</v>
      </c>
      <c r="B30" s="37"/>
      <c r="C30" s="310"/>
      <c r="D30" s="75"/>
      <c r="E30" s="64" t="s">
        <v>56</v>
      </c>
      <c r="F30" s="29">
        <v>150</v>
      </c>
      <c r="G30" s="29">
        <v>126</v>
      </c>
      <c r="H30" s="29">
        <v>1350</v>
      </c>
      <c r="I30" s="29">
        <v>203</v>
      </c>
      <c r="J30" s="29">
        <v>117</v>
      </c>
      <c r="K30" s="59"/>
      <c r="L30" s="37"/>
      <c r="M30" s="37"/>
      <c r="N30" s="386" t="s">
        <v>332</v>
      </c>
      <c r="O30" s="58"/>
      <c r="P30" s="383"/>
      <c r="Q30" s="118"/>
      <c r="R30" s="64" t="s">
        <v>54</v>
      </c>
      <c r="S30" s="279" t="s">
        <v>18</v>
      </c>
      <c r="T30" s="279">
        <v>195011</v>
      </c>
      <c r="U30" s="279">
        <v>6637</v>
      </c>
      <c r="V30" s="279">
        <v>56250</v>
      </c>
      <c r="W30" s="279">
        <v>113972</v>
      </c>
    </row>
    <row r="31" spans="1:23" ht="14.25">
      <c r="A31" s="21"/>
      <c r="B31" s="37"/>
      <c r="C31" s="310" t="s">
        <v>67</v>
      </c>
      <c r="D31" s="75"/>
      <c r="E31" s="64" t="s">
        <v>55</v>
      </c>
      <c r="F31" s="29">
        <v>3440</v>
      </c>
      <c r="G31" s="29">
        <v>2980</v>
      </c>
      <c r="H31" s="29">
        <v>4200</v>
      </c>
      <c r="I31" s="29">
        <v>2940</v>
      </c>
      <c r="J31" s="29">
        <v>2470</v>
      </c>
      <c r="K31" s="59"/>
      <c r="L31" s="37"/>
      <c r="M31" s="37"/>
      <c r="N31" s="386"/>
      <c r="O31" s="58"/>
      <c r="P31" s="384" t="s">
        <v>68</v>
      </c>
      <c r="Q31" s="75"/>
      <c r="R31" s="64" t="s">
        <v>53</v>
      </c>
      <c r="S31" s="279" t="s">
        <v>18</v>
      </c>
      <c r="T31" s="279">
        <v>1</v>
      </c>
      <c r="U31" s="279" t="s">
        <v>18</v>
      </c>
      <c r="V31" s="279" t="s">
        <v>18</v>
      </c>
      <c r="W31" s="279" t="s">
        <v>18</v>
      </c>
    </row>
    <row r="32" spans="1:23" ht="14.25">
      <c r="A32" s="21"/>
      <c r="B32" s="37"/>
      <c r="C32" s="310"/>
      <c r="D32" s="75"/>
      <c r="E32" s="64" t="s">
        <v>56</v>
      </c>
      <c r="F32" s="29">
        <v>418</v>
      </c>
      <c r="G32" s="29">
        <v>354</v>
      </c>
      <c r="H32" s="29">
        <v>561</v>
      </c>
      <c r="I32" s="29">
        <v>387</v>
      </c>
      <c r="J32" s="29">
        <v>353</v>
      </c>
      <c r="K32" s="59"/>
      <c r="L32" s="37"/>
      <c r="M32" s="37"/>
      <c r="N32" s="386"/>
      <c r="O32" s="58"/>
      <c r="P32" s="384"/>
      <c r="Q32" s="75"/>
      <c r="R32" s="64" t="s">
        <v>54</v>
      </c>
      <c r="S32" s="279" t="s">
        <v>18</v>
      </c>
      <c r="T32" s="279">
        <v>11721</v>
      </c>
      <c r="U32" s="279" t="s">
        <v>18</v>
      </c>
      <c r="V32" s="279" t="s">
        <v>18</v>
      </c>
      <c r="W32" s="279" t="s">
        <v>18</v>
      </c>
    </row>
    <row r="33" spans="1:23" ht="14.25">
      <c r="A33" s="21"/>
      <c r="B33" s="37"/>
      <c r="C33" s="310" t="s">
        <v>62</v>
      </c>
      <c r="D33" s="75"/>
      <c r="E33" s="64" t="s">
        <v>55</v>
      </c>
      <c r="F33" s="29">
        <v>424</v>
      </c>
      <c r="G33" s="29">
        <v>342</v>
      </c>
      <c r="H33" s="29">
        <v>1100</v>
      </c>
      <c r="I33" s="29">
        <v>282</v>
      </c>
      <c r="J33" s="29">
        <v>296</v>
      </c>
      <c r="K33" s="59"/>
      <c r="L33" s="69"/>
      <c r="M33" s="69"/>
      <c r="N33" s="386"/>
      <c r="O33" s="58"/>
      <c r="P33" s="384" t="s">
        <v>69</v>
      </c>
      <c r="Q33" s="119"/>
      <c r="R33" s="64" t="s">
        <v>53</v>
      </c>
      <c r="S33" s="279" t="s">
        <v>18</v>
      </c>
      <c r="T33" s="279" t="s">
        <v>18</v>
      </c>
      <c r="U33" s="279">
        <v>1</v>
      </c>
      <c r="V33" s="279" t="s">
        <v>18</v>
      </c>
      <c r="W33" s="279" t="s">
        <v>18</v>
      </c>
    </row>
    <row r="34" spans="1:23" ht="14.25">
      <c r="A34" s="21"/>
      <c r="B34" s="37"/>
      <c r="C34" s="310"/>
      <c r="D34" s="118"/>
      <c r="E34" s="64" t="s">
        <v>56</v>
      </c>
      <c r="F34" s="29">
        <v>23</v>
      </c>
      <c r="G34" s="29">
        <v>30</v>
      </c>
      <c r="H34" s="29">
        <v>110</v>
      </c>
      <c r="I34" s="29">
        <v>23</v>
      </c>
      <c r="J34" s="29">
        <v>43</v>
      </c>
      <c r="K34" s="59"/>
      <c r="L34" s="75"/>
      <c r="M34" s="75"/>
      <c r="N34" s="386"/>
      <c r="O34" s="58"/>
      <c r="P34" s="385"/>
      <c r="Q34" s="120"/>
      <c r="R34" s="64" t="s">
        <v>54</v>
      </c>
      <c r="S34" s="279" t="s">
        <v>18</v>
      </c>
      <c r="T34" s="279" t="s">
        <v>18</v>
      </c>
      <c r="U34" s="279">
        <v>1961</v>
      </c>
      <c r="V34" s="279" t="s">
        <v>18</v>
      </c>
      <c r="W34" s="279" t="s">
        <v>18</v>
      </c>
    </row>
    <row r="35" spans="1:23" ht="14.25">
      <c r="A35" s="21"/>
      <c r="B35" s="37"/>
      <c r="C35" s="37"/>
      <c r="D35" s="37"/>
      <c r="E35" s="121"/>
      <c r="F35" s="58"/>
      <c r="G35" s="122"/>
      <c r="H35" s="122"/>
      <c r="I35" s="122"/>
      <c r="J35" s="122"/>
      <c r="K35" s="59"/>
      <c r="L35" s="37"/>
      <c r="M35" s="37"/>
      <c r="N35" s="386"/>
      <c r="O35" s="58"/>
      <c r="P35" s="310" t="s">
        <v>322</v>
      </c>
      <c r="Q35" s="75"/>
      <c r="R35" s="64" t="s">
        <v>53</v>
      </c>
      <c r="S35" s="279">
        <v>113</v>
      </c>
      <c r="T35" s="279">
        <v>52</v>
      </c>
      <c r="U35" s="279">
        <v>19</v>
      </c>
      <c r="V35" s="279">
        <v>41</v>
      </c>
      <c r="W35" s="279">
        <v>42</v>
      </c>
    </row>
    <row r="36" spans="1:23" ht="14.25">
      <c r="A36" s="21"/>
      <c r="B36" s="37"/>
      <c r="C36" s="37"/>
      <c r="D36" s="37"/>
      <c r="E36" s="121"/>
      <c r="F36" s="58"/>
      <c r="G36" s="122"/>
      <c r="H36" s="122"/>
      <c r="I36" s="122"/>
      <c r="J36" s="122"/>
      <c r="K36" s="59"/>
      <c r="L36" s="75"/>
      <c r="M36" s="75"/>
      <c r="N36" s="215"/>
      <c r="O36" s="37"/>
      <c r="P36" s="383"/>
      <c r="Q36" s="118"/>
      <c r="R36" s="64" t="s">
        <v>54</v>
      </c>
      <c r="S36" s="279">
        <v>1124275</v>
      </c>
      <c r="T36" s="279">
        <v>635269</v>
      </c>
      <c r="U36" s="279">
        <v>170911</v>
      </c>
      <c r="V36" s="279">
        <v>2038646</v>
      </c>
      <c r="W36" s="279">
        <v>187837</v>
      </c>
    </row>
    <row r="37" spans="1:23" ht="14.25">
      <c r="A37" s="25"/>
      <c r="B37" s="69"/>
      <c r="C37" s="69"/>
      <c r="D37" s="69"/>
      <c r="E37" s="104"/>
      <c r="F37" s="69"/>
      <c r="G37" s="69"/>
      <c r="H37" s="69"/>
      <c r="I37" s="69"/>
      <c r="J37" s="69"/>
      <c r="K37" s="59"/>
      <c r="L37" s="399" t="s">
        <v>70</v>
      </c>
      <c r="M37" s="37"/>
      <c r="N37" s="215"/>
      <c r="O37" s="37"/>
      <c r="P37" s="310" t="s">
        <v>323</v>
      </c>
      <c r="Q37" s="75"/>
      <c r="R37" s="64" t="s">
        <v>53</v>
      </c>
      <c r="S37" s="279" t="s">
        <v>18</v>
      </c>
      <c r="T37" s="279" t="s">
        <v>18</v>
      </c>
      <c r="U37" s="279" t="s">
        <v>18</v>
      </c>
      <c r="V37" s="279">
        <v>2</v>
      </c>
      <c r="W37" s="279" t="s">
        <v>18</v>
      </c>
    </row>
    <row r="38" spans="1:23" ht="14.25">
      <c r="A38" s="25"/>
      <c r="B38" s="69"/>
      <c r="C38" s="69"/>
      <c r="D38" s="69"/>
      <c r="E38" s="104"/>
      <c r="F38" s="69"/>
      <c r="G38" s="69"/>
      <c r="H38" s="69"/>
      <c r="I38" s="69"/>
      <c r="J38" s="69"/>
      <c r="K38" s="59"/>
      <c r="L38" s="400"/>
      <c r="M38" s="75"/>
      <c r="N38" s="37"/>
      <c r="O38" s="37"/>
      <c r="P38" s="383"/>
      <c r="Q38" s="118"/>
      <c r="R38" s="64" t="s">
        <v>54</v>
      </c>
      <c r="S38" s="279" t="s">
        <v>18</v>
      </c>
      <c r="T38" s="279" t="s">
        <v>18</v>
      </c>
      <c r="U38" s="279" t="s">
        <v>18</v>
      </c>
      <c r="V38" s="279">
        <v>48292</v>
      </c>
      <c r="W38" s="279" t="s">
        <v>18</v>
      </c>
    </row>
    <row r="39" spans="1:23" ht="14.25">
      <c r="A39" s="21"/>
      <c r="B39" s="37"/>
      <c r="C39" s="398" t="s">
        <v>31</v>
      </c>
      <c r="D39" s="27"/>
      <c r="E39" s="19" t="s">
        <v>55</v>
      </c>
      <c r="F39" s="20">
        <v>5760</v>
      </c>
      <c r="G39" s="20">
        <v>5210</v>
      </c>
      <c r="H39" s="20">
        <v>6660</v>
      </c>
      <c r="I39" s="20">
        <v>4220</v>
      </c>
      <c r="J39" s="20">
        <v>4000</v>
      </c>
      <c r="K39" s="70"/>
      <c r="L39" s="400"/>
      <c r="M39" s="75"/>
      <c r="N39" s="37"/>
      <c r="O39" s="37"/>
      <c r="P39" s="383" t="s">
        <v>71</v>
      </c>
      <c r="Q39" s="118"/>
      <c r="R39" s="64" t="s">
        <v>53</v>
      </c>
      <c r="S39" s="279">
        <v>1</v>
      </c>
      <c r="T39" s="279" t="s">
        <v>18</v>
      </c>
      <c r="U39" s="279" t="s">
        <v>18</v>
      </c>
      <c r="V39" s="279">
        <v>1</v>
      </c>
      <c r="W39" s="279" t="s">
        <v>18</v>
      </c>
    </row>
    <row r="40" spans="1:23" ht="14.25">
      <c r="A40" s="21"/>
      <c r="B40" s="37"/>
      <c r="C40" s="398"/>
      <c r="D40" s="28"/>
      <c r="E40" s="19" t="s">
        <v>56</v>
      </c>
      <c r="F40" s="20">
        <v>167</v>
      </c>
      <c r="G40" s="20">
        <v>178</v>
      </c>
      <c r="H40" s="20">
        <v>337</v>
      </c>
      <c r="I40" s="20">
        <v>139</v>
      </c>
      <c r="J40" s="20">
        <v>212</v>
      </c>
      <c r="K40" s="70"/>
      <c r="L40" s="75"/>
      <c r="M40" s="75"/>
      <c r="N40" s="37"/>
      <c r="O40" s="37"/>
      <c r="P40" s="383"/>
      <c r="Q40" s="118"/>
      <c r="R40" s="64" t="s">
        <v>54</v>
      </c>
      <c r="S40" s="279">
        <v>65429</v>
      </c>
      <c r="T40" s="279" t="s">
        <v>18</v>
      </c>
      <c r="U40" s="279" t="s">
        <v>18</v>
      </c>
      <c r="V40" s="279">
        <v>2077</v>
      </c>
      <c r="W40" s="279" t="s">
        <v>18</v>
      </c>
    </row>
    <row r="41" spans="1:23" ht="14.25">
      <c r="A41" s="21"/>
      <c r="B41" s="37"/>
      <c r="C41" s="310" t="s">
        <v>72</v>
      </c>
      <c r="D41" s="75"/>
      <c r="E41" s="64" t="s">
        <v>55</v>
      </c>
      <c r="F41" s="29">
        <v>929</v>
      </c>
      <c r="G41" s="29">
        <v>713</v>
      </c>
      <c r="H41" s="29">
        <v>921</v>
      </c>
      <c r="I41" s="29">
        <v>658</v>
      </c>
      <c r="J41" s="29">
        <v>535</v>
      </c>
      <c r="K41" s="59"/>
      <c r="L41" s="69"/>
      <c r="M41" s="69"/>
      <c r="N41" s="37"/>
      <c r="O41" s="37"/>
      <c r="P41" s="310" t="s">
        <v>324</v>
      </c>
      <c r="Q41" s="75"/>
      <c r="R41" s="64" t="s">
        <v>53</v>
      </c>
      <c r="S41" s="279">
        <v>5</v>
      </c>
      <c r="T41" s="279">
        <v>3</v>
      </c>
      <c r="U41" s="279">
        <v>1</v>
      </c>
      <c r="V41" s="279">
        <v>6</v>
      </c>
      <c r="W41" s="279">
        <v>4</v>
      </c>
    </row>
    <row r="42" spans="1:23" ht="14.25">
      <c r="A42" s="31" t="s">
        <v>73</v>
      </c>
      <c r="B42" s="37"/>
      <c r="C42" s="310"/>
      <c r="D42" s="75"/>
      <c r="E42" s="64" t="s">
        <v>56</v>
      </c>
      <c r="F42" s="29">
        <v>56</v>
      </c>
      <c r="G42" s="29">
        <v>46</v>
      </c>
      <c r="H42" s="29">
        <v>90</v>
      </c>
      <c r="I42" s="29">
        <v>38</v>
      </c>
      <c r="J42" s="29">
        <v>47</v>
      </c>
      <c r="K42" s="59"/>
      <c r="L42" s="37"/>
      <c r="M42" s="37"/>
      <c r="N42" s="37"/>
      <c r="O42" s="37"/>
      <c r="P42" s="383"/>
      <c r="Q42" s="118"/>
      <c r="R42" s="64" t="s">
        <v>54</v>
      </c>
      <c r="S42" s="279">
        <v>329848</v>
      </c>
      <c r="T42" s="279">
        <v>285430</v>
      </c>
      <c r="U42" s="279">
        <v>46652</v>
      </c>
      <c r="V42" s="279">
        <v>602505</v>
      </c>
      <c r="W42" s="279">
        <v>305044</v>
      </c>
    </row>
    <row r="43" spans="1:23" s="78" customFormat="1" ht="14.25">
      <c r="A43" s="211"/>
      <c r="B43" s="37"/>
      <c r="C43" s="310" t="s">
        <v>74</v>
      </c>
      <c r="D43" s="75"/>
      <c r="E43" s="64" t="s">
        <v>55</v>
      </c>
      <c r="F43" s="29">
        <v>821</v>
      </c>
      <c r="G43" s="29">
        <v>872</v>
      </c>
      <c r="H43" s="29">
        <v>1140</v>
      </c>
      <c r="I43" s="29">
        <v>437</v>
      </c>
      <c r="J43" s="29">
        <v>393</v>
      </c>
      <c r="K43" s="59"/>
      <c r="L43" s="37"/>
      <c r="M43" s="37"/>
      <c r="N43" s="37"/>
      <c r="O43" s="37"/>
      <c r="P43" s="380" t="s">
        <v>64</v>
      </c>
      <c r="Q43" s="380"/>
      <c r="R43" s="382"/>
      <c r="S43" s="470">
        <f>SUM(S45,S47,S49,S51,S53,S55)</f>
        <v>763620</v>
      </c>
      <c r="T43" s="470">
        <f>SUM(T45,T47,T49,T51,T53,T55)</f>
        <v>1452341</v>
      </c>
      <c r="U43" s="470">
        <f>SUM(U45,U47,U49,U51,U53,U55)</f>
        <v>294180</v>
      </c>
      <c r="V43" s="470">
        <f>SUM(V45,V47,V49,V51,V53,V55)</f>
        <v>761598</v>
      </c>
      <c r="W43" s="470">
        <f>SUM(W45,W47,W49,W51,W53,W55)</f>
        <v>1181789</v>
      </c>
    </row>
    <row r="44" spans="1:23" ht="14.25">
      <c r="A44" s="21"/>
      <c r="B44" s="92"/>
      <c r="C44" s="310"/>
      <c r="D44" s="75"/>
      <c r="E44" s="64" t="s">
        <v>56</v>
      </c>
      <c r="F44" s="29">
        <v>37</v>
      </c>
      <c r="G44" s="29">
        <v>45</v>
      </c>
      <c r="H44" s="29">
        <v>82</v>
      </c>
      <c r="I44" s="29">
        <v>18</v>
      </c>
      <c r="J44" s="29">
        <v>17</v>
      </c>
      <c r="K44" s="83"/>
      <c r="L44" s="92"/>
      <c r="M44" s="92"/>
      <c r="N44" s="103"/>
      <c r="O44" s="103"/>
      <c r="P44" s="310" t="s">
        <v>213</v>
      </c>
      <c r="Q44" s="75"/>
      <c r="R44" s="64" t="s">
        <v>53</v>
      </c>
      <c r="S44" s="29">
        <v>6</v>
      </c>
      <c r="T44" s="29">
        <v>163</v>
      </c>
      <c r="U44" s="29">
        <v>13</v>
      </c>
      <c r="V44" s="29">
        <v>50</v>
      </c>
      <c r="W44" s="29">
        <v>123</v>
      </c>
    </row>
    <row r="45" spans="1:23" ht="14.25">
      <c r="A45" s="37"/>
      <c r="B45" s="37"/>
      <c r="C45" s="310" t="s">
        <v>62</v>
      </c>
      <c r="D45" s="75"/>
      <c r="E45" s="64" t="s">
        <v>55</v>
      </c>
      <c r="F45" s="29">
        <v>4010</v>
      </c>
      <c r="G45" s="29">
        <v>3620</v>
      </c>
      <c r="H45" s="29">
        <v>4600</v>
      </c>
      <c r="I45" s="29">
        <v>3120</v>
      </c>
      <c r="J45" s="29">
        <v>3070</v>
      </c>
      <c r="K45" s="59"/>
      <c r="L45" s="37"/>
      <c r="M45" s="37"/>
      <c r="N45" s="58"/>
      <c r="O45" s="58"/>
      <c r="P45" s="383"/>
      <c r="Q45" s="118"/>
      <c r="R45" s="64" t="s">
        <v>54</v>
      </c>
      <c r="S45" s="29">
        <v>52204</v>
      </c>
      <c r="T45" s="29">
        <v>790797</v>
      </c>
      <c r="U45" s="29">
        <v>97833</v>
      </c>
      <c r="V45" s="29">
        <v>201703</v>
      </c>
      <c r="W45" s="29">
        <v>617620</v>
      </c>
    </row>
    <row r="46" spans="1:23" ht="14.25">
      <c r="A46" s="37"/>
      <c r="B46" s="37"/>
      <c r="C46" s="310"/>
      <c r="D46" s="118"/>
      <c r="E46" s="64" t="s">
        <v>56</v>
      </c>
      <c r="F46" s="29">
        <v>74</v>
      </c>
      <c r="G46" s="29">
        <v>87</v>
      </c>
      <c r="H46" s="29">
        <v>165</v>
      </c>
      <c r="I46" s="29">
        <v>83</v>
      </c>
      <c r="J46" s="29">
        <v>148</v>
      </c>
      <c r="K46" s="59"/>
      <c r="L46" s="37"/>
      <c r="M46" s="37"/>
      <c r="N46" s="214"/>
      <c r="O46" s="58"/>
      <c r="P46" s="310" t="s">
        <v>214</v>
      </c>
      <c r="Q46" s="75"/>
      <c r="R46" s="64" t="s">
        <v>53</v>
      </c>
      <c r="S46" s="29" t="s">
        <v>18</v>
      </c>
      <c r="T46" s="29" t="s">
        <v>18</v>
      </c>
      <c r="U46" s="29" t="s">
        <v>18</v>
      </c>
      <c r="V46" s="29" t="s">
        <v>18</v>
      </c>
      <c r="W46" s="29" t="s">
        <v>18</v>
      </c>
    </row>
    <row r="47" spans="1:23" ht="14.25">
      <c r="A47" s="37"/>
      <c r="B47" s="37"/>
      <c r="C47" s="69"/>
      <c r="D47" s="69"/>
      <c r="E47" s="104"/>
      <c r="F47" s="69"/>
      <c r="G47" s="69"/>
      <c r="H47" s="69"/>
      <c r="I47" s="66"/>
      <c r="J47" s="66"/>
      <c r="K47" s="59"/>
      <c r="L47" s="37"/>
      <c r="M47" s="37"/>
      <c r="N47" s="405" t="s">
        <v>331</v>
      </c>
      <c r="O47" s="58"/>
      <c r="P47" s="383"/>
      <c r="Q47" s="118"/>
      <c r="R47" s="64" t="s">
        <v>54</v>
      </c>
      <c r="S47" s="29" t="s">
        <v>18</v>
      </c>
      <c r="T47" s="29" t="s">
        <v>18</v>
      </c>
      <c r="U47" s="29" t="s">
        <v>18</v>
      </c>
      <c r="V47" s="29" t="s">
        <v>18</v>
      </c>
      <c r="W47" s="29" t="s">
        <v>18</v>
      </c>
    </row>
    <row r="48" spans="1:23" ht="14.25">
      <c r="A48" s="37"/>
      <c r="B48" s="37"/>
      <c r="C48" s="69"/>
      <c r="D48" s="69"/>
      <c r="E48" s="104"/>
      <c r="F48" s="69"/>
      <c r="G48" s="69"/>
      <c r="H48" s="69"/>
      <c r="I48" s="66"/>
      <c r="J48" s="66"/>
      <c r="K48" s="59"/>
      <c r="L48" s="37"/>
      <c r="M48" s="37"/>
      <c r="N48" s="405"/>
      <c r="O48" s="58"/>
      <c r="P48" s="384" t="s">
        <v>75</v>
      </c>
      <c r="Q48" s="119"/>
      <c r="R48" s="64" t="s">
        <v>53</v>
      </c>
      <c r="S48" s="29" t="s">
        <v>18</v>
      </c>
      <c r="T48" s="29" t="s">
        <v>18</v>
      </c>
      <c r="U48" s="29" t="s">
        <v>18</v>
      </c>
      <c r="V48" s="29" t="s">
        <v>18</v>
      </c>
      <c r="W48" s="29" t="s">
        <v>18</v>
      </c>
    </row>
    <row r="49" spans="1:23" ht="14.25">
      <c r="A49" s="21"/>
      <c r="B49" s="21"/>
      <c r="C49" s="21"/>
      <c r="D49" s="21"/>
      <c r="E49" s="22"/>
      <c r="F49" s="23"/>
      <c r="G49" s="24"/>
      <c r="H49" s="24"/>
      <c r="I49" s="24"/>
      <c r="J49" s="24"/>
      <c r="K49" s="59"/>
      <c r="L49" s="37"/>
      <c r="M49" s="37"/>
      <c r="N49" s="405"/>
      <c r="O49" s="58"/>
      <c r="P49" s="385"/>
      <c r="Q49" s="120"/>
      <c r="R49" s="64" t="s">
        <v>54</v>
      </c>
      <c r="S49" s="29" t="s">
        <v>18</v>
      </c>
      <c r="T49" s="29" t="s">
        <v>18</v>
      </c>
      <c r="U49" s="29" t="s">
        <v>18</v>
      </c>
      <c r="V49" s="29" t="s">
        <v>18</v>
      </c>
      <c r="W49" s="29" t="s">
        <v>18</v>
      </c>
    </row>
    <row r="50" spans="1:23" ht="14.25">
      <c r="A50" s="25"/>
      <c r="B50" s="25"/>
      <c r="C50" s="25"/>
      <c r="D50" s="25"/>
      <c r="E50" s="26"/>
      <c r="F50" s="25"/>
      <c r="G50" s="25"/>
      <c r="H50" s="25"/>
      <c r="I50" s="25"/>
      <c r="J50" s="25"/>
      <c r="K50" s="59"/>
      <c r="L50" s="37"/>
      <c r="M50" s="37"/>
      <c r="N50" s="405"/>
      <c r="O50" s="58"/>
      <c r="P50" s="310" t="s">
        <v>322</v>
      </c>
      <c r="Q50" s="75"/>
      <c r="R50" s="64" t="s">
        <v>53</v>
      </c>
      <c r="S50" s="29">
        <v>125</v>
      </c>
      <c r="T50" s="29">
        <v>153</v>
      </c>
      <c r="U50" s="29">
        <v>34</v>
      </c>
      <c r="V50" s="29">
        <v>76</v>
      </c>
      <c r="W50" s="29">
        <v>129</v>
      </c>
    </row>
    <row r="51" spans="1:23" ht="14.25">
      <c r="A51" s="380" t="s">
        <v>76</v>
      </c>
      <c r="B51" s="381"/>
      <c r="C51" s="381"/>
      <c r="D51" s="174"/>
      <c r="E51" s="19" t="s">
        <v>55</v>
      </c>
      <c r="F51" s="20">
        <v>1120</v>
      </c>
      <c r="G51" s="20">
        <v>1270</v>
      </c>
      <c r="H51" s="20">
        <v>815</v>
      </c>
      <c r="I51" s="20">
        <v>1290</v>
      </c>
      <c r="J51" s="20">
        <v>594</v>
      </c>
      <c r="K51" s="59"/>
      <c r="L51" s="37"/>
      <c r="M51" s="37"/>
      <c r="N51" s="405"/>
      <c r="O51" s="58"/>
      <c r="P51" s="383"/>
      <c r="Q51" s="118"/>
      <c r="R51" s="64" t="s">
        <v>54</v>
      </c>
      <c r="S51" s="29">
        <v>711416</v>
      </c>
      <c r="T51" s="29">
        <v>659929</v>
      </c>
      <c r="U51" s="29">
        <v>196347</v>
      </c>
      <c r="V51" s="29">
        <v>559895</v>
      </c>
      <c r="W51" s="29">
        <v>564169</v>
      </c>
    </row>
    <row r="52" spans="1:23" ht="14.25">
      <c r="A52" s="395"/>
      <c r="B52" s="395"/>
      <c r="C52" s="395"/>
      <c r="D52" s="175"/>
      <c r="E52" s="32" t="s">
        <v>56</v>
      </c>
      <c r="F52" s="33">
        <v>89</v>
      </c>
      <c r="G52" s="33">
        <v>107</v>
      </c>
      <c r="H52" s="33">
        <v>173</v>
      </c>
      <c r="I52" s="33">
        <v>276</v>
      </c>
      <c r="J52" s="33">
        <v>148</v>
      </c>
      <c r="K52" s="59"/>
      <c r="L52" s="37"/>
      <c r="M52" s="37"/>
      <c r="N52" s="214"/>
      <c r="O52" s="58"/>
      <c r="P52" s="310" t="s">
        <v>323</v>
      </c>
      <c r="Q52" s="75"/>
      <c r="R52" s="64" t="s">
        <v>53</v>
      </c>
      <c r="S52" s="29" t="s">
        <v>18</v>
      </c>
      <c r="T52" s="29">
        <v>1</v>
      </c>
      <c r="U52" s="29" t="s">
        <v>18</v>
      </c>
      <c r="V52" s="29" t="s">
        <v>18</v>
      </c>
      <c r="W52" s="29" t="s">
        <v>18</v>
      </c>
    </row>
    <row r="53" spans="1:23" ht="14.25">
      <c r="A53" s="123" t="s">
        <v>77</v>
      </c>
      <c r="B53" s="123"/>
      <c r="C53" s="123"/>
      <c r="D53" s="123"/>
      <c r="E53" s="123"/>
      <c r="F53" s="58"/>
      <c r="G53" s="58"/>
      <c r="H53" s="58"/>
      <c r="I53" s="58"/>
      <c r="J53" s="58"/>
      <c r="K53" s="59"/>
      <c r="L53" s="37"/>
      <c r="M53" s="37"/>
      <c r="N53" s="37"/>
      <c r="O53" s="37"/>
      <c r="P53" s="383"/>
      <c r="Q53" s="118"/>
      <c r="R53" s="64" t="s">
        <v>54</v>
      </c>
      <c r="S53" s="29" t="s">
        <v>18</v>
      </c>
      <c r="T53" s="29">
        <v>1615</v>
      </c>
      <c r="U53" s="29" t="s">
        <v>18</v>
      </c>
      <c r="V53" s="29" t="s">
        <v>18</v>
      </c>
      <c r="W53" s="29" t="s">
        <v>18</v>
      </c>
    </row>
    <row r="54" spans="1:23" ht="14.25">
      <c r="A54" s="59" t="s">
        <v>78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37"/>
      <c r="M54" s="37"/>
      <c r="N54" s="37"/>
      <c r="O54" s="37"/>
      <c r="P54" s="383" t="s">
        <v>79</v>
      </c>
      <c r="Q54" s="118"/>
      <c r="R54" s="64" t="s">
        <v>53</v>
      </c>
      <c r="S54" s="29" t="s">
        <v>18</v>
      </c>
      <c r="T54" s="29" t="s">
        <v>18</v>
      </c>
      <c r="U54" s="29" t="s">
        <v>18</v>
      </c>
      <c r="V54" s="29" t="s">
        <v>18</v>
      </c>
      <c r="W54" s="29" t="s">
        <v>18</v>
      </c>
    </row>
    <row r="55" spans="1:23" ht="14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124"/>
      <c r="M55" s="124"/>
      <c r="N55" s="124"/>
      <c r="O55" s="124"/>
      <c r="P55" s="407"/>
      <c r="Q55" s="125"/>
      <c r="R55" s="113" t="s">
        <v>54</v>
      </c>
      <c r="S55" s="209" t="s">
        <v>18</v>
      </c>
      <c r="T55" s="209" t="s">
        <v>18</v>
      </c>
      <c r="U55" s="209" t="s">
        <v>18</v>
      </c>
      <c r="V55" s="209" t="s">
        <v>18</v>
      </c>
      <c r="W55" s="209" t="s">
        <v>18</v>
      </c>
    </row>
    <row r="56" spans="1:16" ht="14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406" t="s">
        <v>217</v>
      </c>
      <c r="M56" s="406"/>
      <c r="N56" s="406"/>
      <c r="O56" s="406"/>
      <c r="P56" s="406"/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59">
    <mergeCell ref="N47:N51"/>
    <mergeCell ref="L56:P56"/>
    <mergeCell ref="C21:C22"/>
    <mergeCell ref="C29:C30"/>
    <mergeCell ref="P54:P55"/>
    <mergeCell ref="P39:P40"/>
    <mergeCell ref="A51:C52"/>
    <mergeCell ref="P44:P45"/>
    <mergeCell ref="P52:P53"/>
    <mergeCell ref="P48:P49"/>
    <mergeCell ref="C39:C40"/>
    <mergeCell ref="L4:R4"/>
    <mergeCell ref="L5:R5"/>
    <mergeCell ref="N8:R8"/>
    <mergeCell ref="P24:R24"/>
    <mergeCell ref="N9:P10"/>
    <mergeCell ref="L14:L16"/>
    <mergeCell ref="N17:P18"/>
    <mergeCell ref="N11:P12"/>
    <mergeCell ref="N13:P14"/>
    <mergeCell ref="P50:P51"/>
    <mergeCell ref="C8:E8"/>
    <mergeCell ref="C43:C44"/>
    <mergeCell ref="C45:C46"/>
    <mergeCell ref="C27:C28"/>
    <mergeCell ref="C31:C32"/>
    <mergeCell ref="C41:C42"/>
    <mergeCell ref="C33:C34"/>
    <mergeCell ref="L37:L39"/>
    <mergeCell ref="C13:C14"/>
    <mergeCell ref="C15:C16"/>
    <mergeCell ref="C17:C18"/>
    <mergeCell ref="A16:A19"/>
    <mergeCell ref="C19:C20"/>
    <mergeCell ref="P46:P47"/>
    <mergeCell ref="P43:R43"/>
    <mergeCell ref="P31:P32"/>
    <mergeCell ref="P41:P42"/>
    <mergeCell ref="N19:P20"/>
    <mergeCell ref="N15:P16"/>
    <mergeCell ref="L2:W2"/>
    <mergeCell ref="A2:J2"/>
    <mergeCell ref="A6:A7"/>
    <mergeCell ref="C6:E6"/>
    <mergeCell ref="C7:E7"/>
    <mergeCell ref="A4:E4"/>
    <mergeCell ref="C5:E5"/>
    <mergeCell ref="L6:L7"/>
    <mergeCell ref="N6:R6"/>
    <mergeCell ref="N7:R7"/>
    <mergeCell ref="N23:R23"/>
    <mergeCell ref="P37:P38"/>
    <mergeCell ref="P25:P26"/>
    <mergeCell ref="N21:P22"/>
    <mergeCell ref="P27:P28"/>
    <mergeCell ref="P29:P30"/>
    <mergeCell ref="P33:P34"/>
    <mergeCell ref="P35:P36"/>
    <mergeCell ref="N30:N35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8"/>
  <sheetViews>
    <sheetView zoomScale="70" zoomScaleNormal="70" zoomScalePageLayoutView="0" workbookViewId="0" topLeftCell="V36">
      <selection activeCell="AD45" sqref="AD45:AP65"/>
    </sheetView>
  </sheetViews>
  <sheetFormatPr defaultColWidth="10.59765625" defaultRowHeight="15"/>
  <cols>
    <col min="1" max="2" width="2.59765625" style="57" customWidth="1"/>
    <col min="3" max="3" width="22.69921875" style="57" customWidth="1"/>
    <col min="4" max="4" width="7.69921875" style="57" customWidth="1"/>
    <col min="5" max="27" width="7" style="57" customWidth="1"/>
    <col min="28" max="28" width="10.59765625" style="57" customWidth="1"/>
    <col min="29" max="29" width="12.09765625" style="57" customWidth="1"/>
    <col min="30" max="30" width="10.59765625" style="57" customWidth="1"/>
    <col min="31" max="35" width="10.09765625" style="57" customWidth="1"/>
    <col min="36" max="36" width="11.8984375" style="57" customWidth="1"/>
    <col min="37" max="37" width="12.59765625" style="57" customWidth="1"/>
    <col min="38" max="38" width="11.5" style="57" customWidth="1"/>
    <col min="39" max="39" width="12" style="57" customWidth="1"/>
    <col min="40" max="43" width="10.09765625" style="57" customWidth="1"/>
    <col min="44" max="44" width="9.09765625" style="57" customWidth="1"/>
    <col min="45" max="16384" width="10.59765625" style="57" customWidth="1"/>
  </cols>
  <sheetData>
    <row r="1" spans="1:43" s="56" customFormat="1" ht="19.5" customHeight="1">
      <c r="A1" s="1" t="s">
        <v>197</v>
      </c>
      <c r="AQ1" s="2" t="s">
        <v>198</v>
      </c>
    </row>
    <row r="2" spans="1:43" ht="19.5" customHeight="1">
      <c r="A2" s="334" t="s">
        <v>245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C2" s="334" t="s">
        <v>247</v>
      </c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</row>
    <row r="3" spans="1:43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C3" s="372" t="s">
        <v>433</v>
      </c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</row>
    <row r="4" spans="1:43" s="78" customFormat="1" ht="18" customHeight="1" thickBot="1">
      <c r="A4" s="34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97" t="s">
        <v>403</v>
      </c>
    </row>
    <row r="5" spans="1:43" s="78" customFormat="1" ht="18" customHeight="1">
      <c r="A5" s="80"/>
      <c r="B5" s="81"/>
      <c r="C5" s="82"/>
      <c r="D5" s="408" t="s">
        <v>80</v>
      </c>
      <c r="E5" s="417" t="s">
        <v>81</v>
      </c>
      <c r="F5" s="408" t="s">
        <v>333</v>
      </c>
      <c r="G5" s="411" t="s">
        <v>82</v>
      </c>
      <c r="H5" s="411" t="s">
        <v>199</v>
      </c>
      <c r="I5" s="411" t="s">
        <v>83</v>
      </c>
      <c r="J5" s="411" t="s">
        <v>84</v>
      </c>
      <c r="K5" s="411" t="s">
        <v>85</v>
      </c>
      <c r="L5" s="408" t="s">
        <v>86</v>
      </c>
      <c r="M5" s="408" t="s">
        <v>87</v>
      </c>
      <c r="N5" s="408" t="s">
        <v>88</v>
      </c>
      <c r="O5" s="417" t="s">
        <v>89</v>
      </c>
      <c r="P5" s="408" t="s">
        <v>334</v>
      </c>
      <c r="Q5" s="408" t="s">
        <v>335</v>
      </c>
      <c r="R5" s="417" t="s">
        <v>90</v>
      </c>
      <c r="S5" s="411" t="s">
        <v>91</v>
      </c>
      <c r="T5" s="408" t="s">
        <v>92</v>
      </c>
      <c r="U5" s="414" t="s">
        <v>336</v>
      </c>
      <c r="V5" s="411" t="s">
        <v>93</v>
      </c>
      <c r="W5" s="418" t="s">
        <v>94</v>
      </c>
      <c r="X5" s="408" t="s">
        <v>95</v>
      </c>
      <c r="Y5" s="408" t="s">
        <v>96</v>
      </c>
      <c r="Z5" s="408" t="s">
        <v>97</v>
      </c>
      <c r="AA5" s="408" t="s">
        <v>98</v>
      </c>
      <c r="AB5" s="83"/>
      <c r="AC5" s="376" t="s">
        <v>404</v>
      </c>
      <c r="AD5" s="336" t="s">
        <v>405</v>
      </c>
      <c r="AE5" s="336"/>
      <c r="AF5" s="336"/>
      <c r="AG5" s="336"/>
      <c r="AH5" s="336"/>
      <c r="AI5" s="337"/>
      <c r="AJ5" s="450" t="s">
        <v>99</v>
      </c>
      <c r="AK5" s="451"/>
      <c r="AL5" s="451"/>
      <c r="AM5" s="452"/>
      <c r="AN5" s="359" t="s">
        <v>386</v>
      </c>
      <c r="AO5" s="453"/>
      <c r="AP5" s="454"/>
      <c r="AQ5" s="365" t="s">
        <v>100</v>
      </c>
    </row>
    <row r="6" spans="1:43" s="78" customFormat="1" ht="18" customHeight="1">
      <c r="A6" s="84"/>
      <c r="B6" s="84"/>
      <c r="C6" s="141" t="s">
        <v>337</v>
      </c>
      <c r="D6" s="409"/>
      <c r="E6" s="447"/>
      <c r="F6" s="409"/>
      <c r="G6" s="412"/>
      <c r="H6" s="412"/>
      <c r="I6" s="412"/>
      <c r="J6" s="412"/>
      <c r="K6" s="412"/>
      <c r="L6" s="409"/>
      <c r="M6" s="409"/>
      <c r="N6" s="409"/>
      <c r="O6" s="409"/>
      <c r="P6" s="409"/>
      <c r="Q6" s="409"/>
      <c r="R6" s="409"/>
      <c r="S6" s="412"/>
      <c r="T6" s="409"/>
      <c r="U6" s="415"/>
      <c r="V6" s="412"/>
      <c r="W6" s="419"/>
      <c r="X6" s="409"/>
      <c r="Y6" s="409"/>
      <c r="Z6" s="409"/>
      <c r="AA6" s="409"/>
      <c r="AB6" s="83"/>
      <c r="AC6" s="324"/>
      <c r="AD6" s="110" t="s">
        <v>387</v>
      </c>
      <c r="AE6" s="110" t="s">
        <v>388</v>
      </c>
      <c r="AF6" s="110" t="s">
        <v>389</v>
      </c>
      <c r="AG6" s="110" t="s">
        <v>390</v>
      </c>
      <c r="AH6" s="110" t="s">
        <v>391</v>
      </c>
      <c r="AI6" s="110" t="s">
        <v>62</v>
      </c>
      <c r="AJ6" s="176" t="s">
        <v>392</v>
      </c>
      <c r="AK6" s="245" t="s">
        <v>101</v>
      </c>
      <c r="AL6" s="173" t="s">
        <v>393</v>
      </c>
      <c r="AM6" s="173" t="s">
        <v>394</v>
      </c>
      <c r="AN6" s="173" t="s">
        <v>395</v>
      </c>
      <c r="AO6" s="173" t="s">
        <v>396</v>
      </c>
      <c r="AP6" s="173" t="s">
        <v>397</v>
      </c>
      <c r="AQ6" s="343"/>
    </row>
    <row r="7" spans="1:43" s="78" customFormat="1" ht="18" customHeight="1">
      <c r="A7" s="84"/>
      <c r="B7" s="84"/>
      <c r="C7" s="85"/>
      <c r="D7" s="409"/>
      <c r="E7" s="447"/>
      <c r="F7" s="409"/>
      <c r="G7" s="412"/>
      <c r="H7" s="412"/>
      <c r="I7" s="412"/>
      <c r="J7" s="412"/>
      <c r="K7" s="412"/>
      <c r="L7" s="409"/>
      <c r="M7" s="409"/>
      <c r="N7" s="409"/>
      <c r="O7" s="409"/>
      <c r="P7" s="409"/>
      <c r="Q7" s="409"/>
      <c r="R7" s="409"/>
      <c r="S7" s="412"/>
      <c r="T7" s="409"/>
      <c r="U7" s="415"/>
      <c r="V7" s="412"/>
      <c r="W7" s="419"/>
      <c r="X7" s="409"/>
      <c r="Y7" s="409"/>
      <c r="Z7" s="409"/>
      <c r="AA7" s="409"/>
      <c r="AB7" s="83"/>
      <c r="AC7" s="101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</row>
    <row r="8" spans="1:43" ht="18" customHeight="1">
      <c r="A8" s="84"/>
      <c r="B8" s="84"/>
      <c r="C8" s="85"/>
      <c r="D8" s="409"/>
      <c r="E8" s="447"/>
      <c r="F8" s="409"/>
      <c r="G8" s="412"/>
      <c r="H8" s="412"/>
      <c r="I8" s="412"/>
      <c r="J8" s="412"/>
      <c r="K8" s="412"/>
      <c r="L8" s="409"/>
      <c r="M8" s="409"/>
      <c r="N8" s="409"/>
      <c r="O8" s="409"/>
      <c r="P8" s="409"/>
      <c r="Q8" s="409"/>
      <c r="R8" s="409"/>
      <c r="S8" s="412"/>
      <c r="T8" s="409"/>
      <c r="U8" s="415"/>
      <c r="V8" s="412"/>
      <c r="W8" s="419"/>
      <c r="X8" s="409"/>
      <c r="Y8" s="409"/>
      <c r="Z8" s="409"/>
      <c r="AA8" s="409"/>
      <c r="AB8" s="83"/>
      <c r="AC8" s="65" t="s">
        <v>398</v>
      </c>
      <c r="AD8" s="305">
        <f>SUM(AE8:AI8)</f>
        <v>414</v>
      </c>
      <c r="AE8" s="162">
        <v>228</v>
      </c>
      <c r="AF8" s="162">
        <v>57</v>
      </c>
      <c r="AG8" s="162">
        <v>48</v>
      </c>
      <c r="AH8" s="162">
        <v>2</v>
      </c>
      <c r="AI8" s="162">
        <v>79</v>
      </c>
      <c r="AJ8" s="162">
        <v>97</v>
      </c>
      <c r="AK8" s="162">
        <v>110</v>
      </c>
      <c r="AL8" s="162">
        <v>16</v>
      </c>
      <c r="AM8" s="162">
        <v>78</v>
      </c>
      <c r="AN8" s="162">
        <v>121</v>
      </c>
      <c r="AO8" s="162">
        <v>15</v>
      </c>
      <c r="AP8" s="162">
        <v>48</v>
      </c>
      <c r="AQ8" s="162">
        <v>545</v>
      </c>
    </row>
    <row r="9" spans="1:43" ht="18" customHeight="1">
      <c r="A9" s="84"/>
      <c r="B9" s="84"/>
      <c r="C9" s="85"/>
      <c r="D9" s="409"/>
      <c r="E9" s="447"/>
      <c r="F9" s="409"/>
      <c r="G9" s="412"/>
      <c r="H9" s="412"/>
      <c r="I9" s="412"/>
      <c r="J9" s="412"/>
      <c r="K9" s="412"/>
      <c r="L9" s="409"/>
      <c r="M9" s="409"/>
      <c r="N9" s="409"/>
      <c r="O9" s="409"/>
      <c r="P9" s="409"/>
      <c r="Q9" s="409"/>
      <c r="R9" s="409"/>
      <c r="S9" s="412"/>
      <c r="T9" s="409"/>
      <c r="U9" s="415"/>
      <c r="V9" s="412"/>
      <c r="W9" s="419"/>
      <c r="X9" s="409"/>
      <c r="Y9" s="409"/>
      <c r="Z9" s="409"/>
      <c r="AA9" s="409"/>
      <c r="AB9" s="83"/>
      <c r="AC9" s="154">
        <v>14</v>
      </c>
      <c r="AD9" s="305">
        <f>SUM(AE9:AI9)</f>
        <v>418</v>
      </c>
      <c r="AE9" s="168">
        <v>246</v>
      </c>
      <c r="AF9" s="168">
        <v>34</v>
      </c>
      <c r="AG9" s="168">
        <v>56</v>
      </c>
      <c r="AH9" s="158" t="s">
        <v>18</v>
      </c>
      <c r="AI9" s="168">
        <v>82</v>
      </c>
      <c r="AJ9" s="168">
        <v>125</v>
      </c>
      <c r="AK9" s="168">
        <v>105</v>
      </c>
      <c r="AL9" s="168">
        <v>28</v>
      </c>
      <c r="AM9" s="168">
        <v>58</v>
      </c>
      <c r="AN9" s="168">
        <v>148</v>
      </c>
      <c r="AO9" s="168">
        <v>17</v>
      </c>
      <c r="AP9" s="168">
        <v>60</v>
      </c>
      <c r="AQ9" s="168">
        <v>697</v>
      </c>
    </row>
    <row r="10" spans="1:43" ht="18" customHeight="1">
      <c r="A10" s="455" t="s">
        <v>338</v>
      </c>
      <c r="B10" s="455"/>
      <c r="C10" s="456"/>
      <c r="D10" s="409"/>
      <c r="E10" s="447"/>
      <c r="F10" s="409"/>
      <c r="G10" s="412"/>
      <c r="H10" s="412"/>
      <c r="I10" s="412"/>
      <c r="J10" s="412"/>
      <c r="K10" s="412"/>
      <c r="L10" s="409"/>
      <c r="M10" s="409"/>
      <c r="N10" s="409"/>
      <c r="O10" s="409"/>
      <c r="P10" s="409"/>
      <c r="Q10" s="409"/>
      <c r="R10" s="409"/>
      <c r="S10" s="412"/>
      <c r="T10" s="409"/>
      <c r="U10" s="415"/>
      <c r="V10" s="412"/>
      <c r="W10" s="419"/>
      <c r="X10" s="409"/>
      <c r="Y10" s="409"/>
      <c r="Z10" s="409"/>
      <c r="AA10" s="409"/>
      <c r="AB10" s="83"/>
      <c r="AC10" s="157">
        <v>15</v>
      </c>
      <c r="AD10" s="305">
        <v>356</v>
      </c>
      <c r="AE10" s="168">
        <v>197</v>
      </c>
      <c r="AF10" s="168">
        <v>34</v>
      </c>
      <c r="AG10" s="168">
        <v>55</v>
      </c>
      <c r="AH10" s="158" t="s">
        <v>18</v>
      </c>
      <c r="AI10" s="168">
        <v>68</v>
      </c>
      <c r="AJ10" s="168">
        <v>95</v>
      </c>
      <c r="AK10" s="168">
        <v>97</v>
      </c>
      <c r="AL10" s="168">
        <v>27</v>
      </c>
      <c r="AM10" s="168">
        <v>48</v>
      </c>
      <c r="AN10" s="168">
        <v>122</v>
      </c>
      <c r="AO10" s="168">
        <v>19</v>
      </c>
      <c r="AP10" s="168">
        <v>42</v>
      </c>
      <c r="AQ10" s="168">
        <v>511</v>
      </c>
    </row>
    <row r="11" spans="1:43" ht="18" customHeight="1">
      <c r="A11" s="84"/>
      <c r="B11" s="84"/>
      <c r="C11" s="85"/>
      <c r="D11" s="410"/>
      <c r="E11" s="448"/>
      <c r="F11" s="410"/>
      <c r="G11" s="413"/>
      <c r="H11" s="413"/>
      <c r="I11" s="413"/>
      <c r="J11" s="413"/>
      <c r="K11" s="413"/>
      <c r="L11" s="410"/>
      <c r="M11" s="410"/>
      <c r="N11" s="410"/>
      <c r="O11" s="410"/>
      <c r="P11" s="410"/>
      <c r="Q11" s="410"/>
      <c r="R11" s="410"/>
      <c r="S11" s="413"/>
      <c r="T11" s="410"/>
      <c r="U11" s="416"/>
      <c r="V11" s="413"/>
      <c r="W11" s="420"/>
      <c r="X11" s="410"/>
      <c r="Y11" s="410"/>
      <c r="Z11" s="410"/>
      <c r="AA11" s="410"/>
      <c r="AB11" s="83"/>
      <c r="AC11" s="157">
        <v>16</v>
      </c>
      <c r="AD11" s="305">
        <f>SUM(AE11:AI11)</f>
        <v>357</v>
      </c>
      <c r="AE11" s="162">
        <v>232</v>
      </c>
      <c r="AF11" s="162">
        <v>20</v>
      </c>
      <c r="AG11" s="162">
        <v>37</v>
      </c>
      <c r="AH11" s="155" t="s">
        <v>18</v>
      </c>
      <c r="AI11" s="162">
        <v>68</v>
      </c>
      <c r="AJ11" s="162">
        <v>117</v>
      </c>
      <c r="AK11" s="162">
        <v>110</v>
      </c>
      <c r="AL11" s="162">
        <v>21</v>
      </c>
      <c r="AM11" s="162">
        <v>69</v>
      </c>
      <c r="AN11" s="162">
        <v>140</v>
      </c>
      <c r="AO11" s="162">
        <v>9</v>
      </c>
      <c r="AP11" s="162">
        <v>45</v>
      </c>
      <c r="AQ11" s="162">
        <v>580</v>
      </c>
    </row>
    <row r="12" spans="1:43" s="78" customFormat="1" ht="16.5" customHeight="1">
      <c r="A12" s="216"/>
      <c r="B12" s="216"/>
      <c r="C12" s="217"/>
      <c r="D12" s="218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84"/>
      <c r="Y12" s="219"/>
      <c r="Z12" s="219"/>
      <c r="AA12" s="219"/>
      <c r="AB12" s="83"/>
      <c r="AC12" s="6">
        <v>17</v>
      </c>
      <c r="AD12" s="307">
        <f>SUM(AE12:AI12)</f>
        <v>358</v>
      </c>
      <c r="AE12" s="149">
        <v>225</v>
      </c>
      <c r="AF12" s="149">
        <v>19</v>
      </c>
      <c r="AG12" s="149">
        <v>55</v>
      </c>
      <c r="AH12" s="150">
        <v>1</v>
      </c>
      <c r="AI12" s="149">
        <v>58</v>
      </c>
      <c r="AJ12" s="149">
        <v>111</v>
      </c>
      <c r="AK12" s="149">
        <v>107</v>
      </c>
      <c r="AL12" s="149">
        <v>25</v>
      </c>
      <c r="AM12" s="149">
        <v>68</v>
      </c>
      <c r="AN12" s="149">
        <v>151</v>
      </c>
      <c r="AO12" s="149">
        <v>19</v>
      </c>
      <c r="AP12" s="149">
        <v>46</v>
      </c>
      <c r="AQ12" s="149">
        <v>604</v>
      </c>
    </row>
    <row r="13" spans="1:43" ht="16.5" customHeight="1">
      <c r="A13" s="380" t="s">
        <v>201</v>
      </c>
      <c r="B13" s="380"/>
      <c r="C13" s="387"/>
      <c r="D13" s="243" t="s">
        <v>202</v>
      </c>
      <c r="E13" s="244" t="s">
        <v>145</v>
      </c>
      <c r="F13" s="13">
        <f>SUM(F15,F51,F53,F61,F71,F77,F79,F81,F83,F85,F87,F89,F91,F93,F95,F97)</f>
        <v>3</v>
      </c>
      <c r="G13" s="13">
        <f>SUM(G15,G51,G53,G61,G71,G77,G79,G81,G83,G85,G87,G89,G91,G93,G95,G97)</f>
        <v>31</v>
      </c>
      <c r="H13" s="13" t="s">
        <v>442</v>
      </c>
      <c r="I13" s="13">
        <f>SUM(I15,I51,I53,I61,I71,I77,I79,I81,I83,I85,I87,I89,I91,I93,I95,I97)</f>
        <v>54</v>
      </c>
      <c r="J13" s="13" t="s">
        <v>443</v>
      </c>
      <c r="K13" s="13" t="s">
        <v>444</v>
      </c>
      <c r="L13" s="13" t="s">
        <v>445</v>
      </c>
      <c r="M13" s="13" t="s">
        <v>446</v>
      </c>
      <c r="N13" s="13">
        <f>SUM(N15,N51,N53,N61,N71,N77,N79,N81,N83,N85,N87,N89,N91,N93,N95,N97)</f>
        <v>1</v>
      </c>
      <c r="O13" s="13" t="s">
        <v>447</v>
      </c>
      <c r="P13" s="13">
        <f>SUM(P15,P51,P53,P61,P71,P77,P79,P81,P83,P85,P87,P89,P91,P93,P95,P97)</f>
        <v>3</v>
      </c>
      <c r="Q13" s="13">
        <f>SUM(Q15,Q51,Q53,Q61,Q71,Q77,Q79,Q81,Q83,Q85,Q87,Q89,Q91,Q93,Q95,Q97)</f>
        <v>4</v>
      </c>
      <c r="R13" s="13" t="s">
        <v>447</v>
      </c>
      <c r="S13" s="13">
        <f aca="true" t="shared" si="0" ref="S13:X13">SUM(S15,S51,S53,S61,S71,S77,S79,S81,S83,S85,S87,S89,S91,S93,S95,S97)</f>
        <v>65</v>
      </c>
      <c r="T13" s="13">
        <f t="shared" si="0"/>
        <v>122</v>
      </c>
      <c r="U13" s="13">
        <f t="shared" si="0"/>
        <v>8</v>
      </c>
      <c r="V13" s="13">
        <f t="shared" si="0"/>
        <v>307</v>
      </c>
      <c r="W13" s="13">
        <f t="shared" si="0"/>
        <v>12</v>
      </c>
      <c r="X13" s="13">
        <f t="shared" si="0"/>
        <v>66</v>
      </c>
      <c r="Y13" s="13" t="s">
        <v>448</v>
      </c>
      <c r="Z13" s="13" t="s">
        <v>449</v>
      </c>
      <c r="AA13" s="13">
        <f>SUM(AA15,AA51,AA53,AA61,AA71,AA77,AA79,AA81,AA83,AA85,AA87,AA89,AA91,AA93,AA95,AA97)</f>
        <v>86</v>
      </c>
      <c r="AB13" s="197"/>
      <c r="AC13" s="98"/>
      <c r="AD13" s="246"/>
      <c r="AE13" s="246"/>
      <c r="AF13" s="246"/>
      <c r="AG13" s="246"/>
      <c r="AH13" s="246"/>
      <c r="AI13" s="246"/>
      <c r="AJ13" s="100"/>
      <c r="AK13" s="246"/>
      <c r="AL13" s="246"/>
      <c r="AM13" s="246"/>
      <c r="AN13" s="246"/>
      <c r="AO13" s="246"/>
      <c r="AP13" s="246"/>
      <c r="AQ13" s="246"/>
    </row>
    <row r="14" spans="1:43" s="78" customFormat="1" ht="16.5" customHeight="1">
      <c r="A14" s="36"/>
      <c r="B14" s="36"/>
      <c r="C14" s="36"/>
      <c r="D14" s="90"/>
      <c r="E14" s="30"/>
      <c r="F14" s="30"/>
      <c r="G14" s="30"/>
      <c r="H14" s="30"/>
      <c r="I14" s="30"/>
      <c r="J14" s="30"/>
      <c r="K14" s="91"/>
      <c r="L14" s="92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83"/>
      <c r="AC14" s="38"/>
      <c r="AD14" s="30"/>
      <c r="AE14" s="30"/>
      <c r="AF14" s="30"/>
      <c r="AG14" s="30"/>
      <c r="AH14" s="30"/>
      <c r="AI14" s="30"/>
      <c r="AJ14" s="35"/>
      <c r="AK14" s="30"/>
      <c r="AL14" s="30"/>
      <c r="AM14" s="30"/>
      <c r="AN14" s="30"/>
      <c r="AO14" s="30"/>
      <c r="AP14" s="30"/>
      <c r="AQ14" s="30"/>
    </row>
    <row r="15" spans="1:28" s="78" customFormat="1" ht="16.5" customHeight="1">
      <c r="A15" s="84"/>
      <c r="B15" s="457" t="s">
        <v>102</v>
      </c>
      <c r="C15" s="458"/>
      <c r="D15" s="94" t="s">
        <v>340</v>
      </c>
      <c r="E15" s="79" t="s">
        <v>341</v>
      </c>
      <c r="F15" s="79">
        <v>2</v>
      </c>
      <c r="G15" s="79">
        <v>11</v>
      </c>
      <c r="H15" s="79" t="s">
        <v>341</v>
      </c>
      <c r="I15" s="79">
        <v>49</v>
      </c>
      <c r="J15" s="79">
        <v>60</v>
      </c>
      <c r="K15" s="79" t="s">
        <v>342</v>
      </c>
      <c r="L15" s="79">
        <v>27</v>
      </c>
      <c r="M15" s="79">
        <v>2</v>
      </c>
      <c r="N15" s="79">
        <v>1</v>
      </c>
      <c r="O15" s="79" t="s">
        <v>341</v>
      </c>
      <c r="P15" s="79">
        <v>2</v>
      </c>
      <c r="Q15" s="79">
        <v>2</v>
      </c>
      <c r="R15" s="79" t="s">
        <v>341</v>
      </c>
      <c r="S15" s="79">
        <v>26</v>
      </c>
      <c r="T15" s="79">
        <v>50</v>
      </c>
      <c r="U15" s="79">
        <v>3</v>
      </c>
      <c r="V15" s="79">
        <v>66</v>
      </c>
      <c r="W15" s="79">
        <v>6</v>
      </c>
      <c r="X15" s="79">
        <v>35</v>
      </c>
      <c r="Y15" s="79">
        <v>9</v>
      </c>
      <c r="Z15" s="79">
        <v>7</v>
      </c>
      <c r="AA15" s="79">
        <v>22</v>
      </c>
      <c r="AB15" s="83"/>
    </row>
    <row r="16" spans="1:43" s="78" customFormat="1" ht="16.5" customHeight="1" thickBot="1">
      <c r="A16" s="84"/>
      <c r="B16" s="84"/>
      <c r="C16" s="95"/>
      <c r="D16" s="94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83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</row>
    <row r="17" spans="1:43" s="78" customFormat="1" ht="16.5" customHeight="1">
      <c r="A17" s="84"/>
      <c r="B17" s="84"/>
      <c r="C17" s="96" t="s">
        <v>103</v>
      </c>
      <c r="D17" s="305">
        <f>SUM(E17:AA17)</f>
        <v>79</v>
      </c>
      <c r="E17" s="160" t="s">
        <v>343</v>
      </c>
      <c r="F17" s="160" t="s">
        <v>343</v>
      </c>
      <c r="G17" s="160" t="s">
        <v>343</v>
      </c>
      <c r="H17" s="160" t="s">
        <v>343</v>
      </c>
      <c r="I17" s="160" t="s">
        <v>343</v>
      </c>
      <c r="J17" s="160">
        <v>28</v>
      </c>
      <c r="K17" s="160">
        <v>1</v>
      </c>
      <c r="L17" s="160">
        <v>2</v>
      </c>
      <c r="M17" s="160" t="s">
        <v>343</v>
      </c>
      <c r="N17" s="160" t="s">
        <v>343</v>
      </c>
      <c r="O17" s="160" t="s">
        <v>343</v>
      </c>
      <c r="P17" s="160" t="s">
        <v>343</v>
      </c>
      <c r="Q17" s="160">
        <v>1</v>
      </c>
      <c r="R17" s="160" t="s">
        <v>343</v>
      </c>
      <c r="S17" s="160">
        <v>7</v>
      </c>
      <c r="T17" s="160">
        <v>6</v>
      </c>
      <c r="U17" s="160">
        <v>3</v>
      </c>
      <c r="V17" s="160">
        <v>19</v>
      </c>
      <c r="W17" s="160">
        <v>3</v>
      </c>
      <c r="X17" s="160">
        <v>1</v>
      </c>
      <c r="Y17" s="160">
        <v>2</v>
      </c>
      <c r="Z17" s="160">
        <v>3</v>
      </c>
      <c r="AA17" s="160">
        <v>3</v>
      </c>
      <c r="AB17" s="220"/>
      <c r="AC17" s="376" t="s">
        <v>200</v>
      </c>
      <c r="AD17" s="370" t="s">
        <v>263</v>
      </c>
      <c r="AE17" s="370"/>
      <c r="AF17" s="376"/>
      <c r="AG17" s="369" t="s">
        <v>249</v>
      </c>
      <c r="AH17" s="370"/>
      <c r="AI17" s="376"/>
      <c r="AJ17" s="369" t="s">
        <v>264</v>
      </c>
      <c r="AK17" s="370"/>
      <c r="AL17" s="370"/>
      <c r="AM17" s="376"/>
      <c r="AN17" s="356" t="s">
        <v>399</v>
      </c>
      <c r="AO17" s="356" t="s">
        <v>400</v>
      </c>
      <c r="AP17" s="356" t="s">
        <v>402</v>
      </c>
      <c r="AQ17" s="365" t="s">
        <v>401</v>
      </c>
    </row>
    <row r="18" spans="1:43" s="78" customFormat="1" ht="16.5" customHeight="1">
      <c r="A18" s="162"/>
      <c r="B18" s="162"/>
      <c r="C18" s="221"/>
      <c r="D18" s="305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83"/>
      <c r="AC18" s="449"/>
      <c r="AD18" s="374"/>
      <c r="AE18" s="374"/>
      <c r="AF18" s="435"/>
      <c r="AG18" s="373"/>
      <c r="AH18" s="374"/>
      <c r="AI18" s="435"/>
      <c r="AJ18" s="373"/>
      <c r="AK18" s="374"/>
      <c r="AL18" s="374"/>
      <c r="AM18" s="435"/>
      <c r="AN18" s="364"/>
      <c r="AO18" s="364"/>
      <c r="AP18" s="364"/>
      <c r="AQ18" s="362"/>
    </row>
    <row r="19" spans="1:43" s="78" customFormat="1" ht="16.5" customHeight="1">
      <c r="A19" s="222"/>
      <c r="B19" s="222"/>
      <c r="C19" s="223" t="s">
        <v>344</v>
      </c>
      <c r="D19" s="305">
        <f>SUM(E19:AA19)</f>
        <v>31</v>
      </c>
      <c r="E19" s="163" t="s">
        <v>343</v>
      </c>
      <c r="F19" s="163" t="s">
        <v>343</v>
      </c>
      <c r="G19" s="163" t="s">
        <v>343</v>
      </c>
      <c r="H19" s="163" t="s">
        <v>343</v>
      </c>
      <c r="I19" s="163" t="s">
        <v>343</v>
      </c>
      <c r="J19" s="163">
        <v>9</v>
      </c>
      <c r="K19" s="163">
        <v>1</v>
      </c>
      <c r="L19" s="163">
        <v>2</v>
      </c>
      <c r="M19" s="163">
        <v>1</v>
      </c>
      <c r="N19" s="163">
        <v>1</v>
      </c>
      <c r="O19" s="163" t="s">
        <v>343</v>
      </c>
      <c r="P19" s="163" t="s">
        <v>343</v>
      </c>
      <c r="Q19" s="163" t="s">
        <v>343</v>
      </c>
      <c r="R19" s="163" t="s">
        <v>343</v>
      </c>
      <c r="S19" s="163">
        <v>3</v>
      </c>
      <c r="T19" s="163">
        <v>4</v>
      </c>
      <c r="U19" s="163" t="s">
        <v>343</v>
      </c>
      <c r="V19" s="163">
        <v>8</v>
      </c>
      <c r="W19" s="163" t="s">
        <v>343</v>
      </c>
      <c r="X19" s="163" t="s">
        <v>343</v>
      </c>
      <c r="Y19" s="163" t="s">
        <v>343</v>
      </c>
      <c r="Z19" s="163">
        <v>1</v>
      </c>
      <c r="AA19" s="163">
        <v>1</v>
      </c>
      <c r="AB19" s="169"/>
      <c r="AC19" s="449"/>
      <c r="AD19" s="351" t="s">
        <v>273</v>
      </c>
      <c r="AE19" s="338" t="s">
        <v>274</v>
      </c>
      <c r="AF19" s="338" t="s">
        <v>271</v>
      </c>
      <c r="AG19" s="338" t="s">
        <v>273</v>
      </c>
      <c r="AH19" s="338" t="s">
        <v>272</v>
      </c>
      <c r="AI19" s="338" t="s">
        <v>271</v>
      </c>
      <c r="AJ19" s="319" t="s">
        <v>265</v>
      </c>
      <c r="AK19" s="319" t="s">
        <v>266</v>
      </c>
      <c r="AL19" s="319" t="s">
        <v>267</v>
      </c>
      <c r="AM19" s="319" t="s">
        <v>268</v>
      </c>
      <c r="AN19" s="364"/>
      <c r="AO19" s="364"/>
      <c r="AP19" s="364"/>
      <c r="AQ19" s="362"/>
    </row>
    <row r="20" spans="1:43" s="78" customFormat="1" ht="16.5" customHeight="1">
      <c r="A20" s="224"/>
      <c r="B20" s="224"/>
      <c r="C20" s="225"/>
      <c r="D20" s="305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9"/>
      <c r="AC20" s="435"/>
      <c r="AD20" s="330"/>
      <c r="AE20" s="339"/>
      <c r="AF20" s="339"/>
      <c r="AG20" s="339"/>
      <c r="AH20" s="339"/>
      <c r="AI20" s="339"/>
      <c r="AJ20" s="340"/>
      <c r="AK20" s="340"/>
      <c r="AL20" s="340"/>
      <c r="AM20" s="340"/>
      <c r="AN20" s="339"/>
      <c r="AO20" s="339"/>
      <c r="AP20" s="339"/>
      <c r="AQ20" s="363"/>
    </row>
    <row r="21" spans="1:43" s="78" customFormat="1" ht="18" customHeight="1">
      <c r="A21" s="224"/>
      <c r="B21" s="224"/>
      <c r="C21" s="39" t="s">
        <v>104</v>
      </c>
      <c r="D21" s="305">
        <f>SUM(E21:AA21)</f>
        <v>6</v>
      </c>
      <c r="E21" s="160" t="s">
        <v>345</v>
      </c>
      <c r="F21" s="160">
        <v>1</v>
      </c>
      <c r="G21" s="160" t="s">
        <v>345</v>
      </c>
      <c r="H21" s="160" t="s">
        <v>345</v>
      </c>
      <c r="I21" s="160" t="s">
        <v>345</v>
      </c>
      <c r="J21" s="160">
        <v>1</v>
      </c>
      <c r="K21" s="160" t="s">
        <v>345</v>
      </c>
      <c r="L21" s="160" t="s">
        <v>345</v>
      </c>
      <c r="M21" s="160" t="s">
        <v>345</v>
      </c>
      <c r="N21" s="160" t="s">
        <v>345</v>
      </c>
      <c r="O21" s="160" t="s">
        <v>345</v>
      </c>
      <c r="P21" s="160" t="s">
        <v>345</v>
      </c>
      <c r="Q21" s="160" t="s">
        <v>345</v>
      </c>
      <c r="R21" s="160" t="s">
        <v>345</v>
      </c>
      <c r="S21" s="160">
        <v>1</v>
      </c>
      <c r="T21" s="160">
        <v>1</v>
      </c>
      <c r="U21" s="160" t="s">
        <v>345</v>
      </c>
      <c r="V21" s="160">
        <v>1</v>
      </c>
      <c r="W21" s="160" t="s">
        <v>345</v>
      </c>
      <c r="X21" s="160" t="s">
        <v>345</v>
      </c>
      <c r="Y21" s="160" t="s">
        <v>345</v>
      </c>
      <c r="Z21" s="160" t="s">
        <v>345</v>
      </c>
      <c r="AA21" s="160">
        <v>1</v>
      </c>
      <c r="AB21" s="183"/>
      <c r="AC21" s="101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</row>
    <row r="22" spans="1:43" s="78" customFormat="1" ht="16.5" customHeight="1">
      <c r="A22" s="222"/>
      <c r="B22" s="222"/>
      <c r="C22" s="227"/>
      <c r="D22" s="305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220"/>
      <c r="AC22" s="65" t="s">
        <v>269</v>
      </c>
      <c r="AD22" s="87" t="s">
        <v>18</v>
      </c>
      <c r="AE22" s="87" t="s">
        <v>18</v>
      </c>
      <c r="AF22" s="87">
        <v>20</v>
      </c>
      <c r="AG22" s="87">
        <v>2</v>
      </c>
      <c r="AH22" s="87">
        <v>4</v>
      </c>
      <c r="AI22" s="87">
        <v>39</v>
      </c>
      <c r="AJ22" s="308">
        <f>SUM(AK22:AM22)</f>
        <v>1669307</v>
      </c>
      <c r="AK22" s="153">
        <v>1017746</v>
      </c>
      <c r="AL22" s="153">
        <v>496422</v>
      </c>
      <c r="AM22" s="153">
        <v>155139</v>
      </c>
      <c r="AN22" s="153">
        <v>2</v>
      </c>
      <c r="AO22" s="153">
        <v>48</v>
      </c>
      <c r="AP22" s="153">
        <v>8420</v>
      </c>
      <c r="AQ22" s="153">
        <v>9834</v>
      </c>
    </row>
    <row r="23" spans="1:43" s="78" customFormat="1" ht="16.5" customHeight="1">
      <c r="A23" s="222"/>
      <c r="B23" s="222"/>
      <c r="C23" s="223" t="s">
        <v>105</v>
      </c>
      <c r="D23" s="305">
        <f>SUM(E23:AA23)</f>
        <v>17</v>
      </c>
      <c r="E23" s="163" t="s">
        <v>345</v>
      </c>
      <c r="F23" s="163" t="s">
        <v>345</v>
      </c>
      <c r="G23" s="163">
        <v>7</v>
      </c>
      <c r="H23" s="163" t="s">
        <v>345</v>
      </c>
      <c r="I23" s="163" t="s">
        <v>345</v>
      </c>
      <c r="J23" s="163">
        <v>1</v>
      </c>
      <c r="K23" s="163" t="s">
        <v>345</v>
      </c>
      <c r="L23" s="163">
        <v>2</v>
      </c>
      <c r="M23" s="163" t="s">
        <v>345</v>
      </c>
      <c r="N23" s="163" t="s">
        <v>345</v>
      </c>
      <c r="O23" s="163" t="s">
        <v>345</v>
      </c>
      <c r="P23" s="163" t="s">
        <v>345</v>
      </c>
      <c r="Q23" s="163" t="s">
        <v>345</v>
      </c>
      <c r="R23" s="163" t="s">
        <v>345</v>
      </c>
      <c r="S23" s="163">
        <v>1</v>
      </c>
      <c r="T23" s="163" t="s">
        <v>345</v>
      </c>
      <c r="U23" s="163" t="s">
        <v>345</v>
      </c>
      <c r="V23" s="163">
        <v>1</v>
      </c>
      <c r="W23" s="163" t="s">
        <v>345</v>
      </c>
      <c r="X23" s="163">
        <v>4</v>
      </c>
      <c r="Y23" s="163" t="s">
        <v>345</v>
      </c>
      <c r="Z23" s="163" t="s">
        <v>345</v>
      </c>
      <c r="AA23" s="163">
        <v>1</v>
      </c>
      <c r="AB23" s="228"/>
      <c r="AC23" s="154">
        <v>14</v>
      </c>
      <c r="AD23" s="155" t="s">
        <v>18</v>
      </c>
      <c r="AE23" s="155" t="s">
        <v>18</v>
      </c>
      <c r="AF23" s="155">
        <v>14</v>
      </c>
      <c r="AG23" s="155">
        <v>3</v>
      </c>
      <c r="AH23" s="155">
        <v>5</v>
      </c>
      <c r="AI23" s="155">
        <v>53</v>
      </c>
      <c r="AJ23" s="308">
        <f>SUM(AK23:AM23)</f>
        <v>1128902</v>
      </c>
      <c r="AK23" s="156">
        <v>641763</v>
      </c>
      <c r="AL23" s="156">
        <v>406038</v>
      </c>
      <c r="AM23" s="156">
        <v>81101</v>
      </c>
      <c r="AN23" s="156" t="s">
        <v>18</v>
      </c>
      <c r="AO23" s="156">
        <v>56</v>
      </c>
      <c r="AP23" s="156">
        <v>433</v>
      </c>
      <c r="AQ23" s="156">
        <v>16399</v>
      </c>
    </row>
    <row r="24" spans="1:43" s="78" customFormat="1" ht="16.5" customHeight="1">
      <c r="A24" s="224"/>
      <c r="B24" s="224"/>
      <c r="C24" s="229"/>
      <c r="D24" s="305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9"/>
      <c r="AC24" s="157">
        <v>15</v>
      </c>
      <c r="AD24" s="158" t="s">
        <v>18</v>
      </c>
      <c r="AE24" s="158" t="s">
        <v>18</v>
      </c>
      <c r="AF24" s="158">
        <v>21</v>
      </c>
      <c r="AG24" s="158">
        <v>1</v>
      </c>
      <c r="AH24" s="158">
        <v>2</v>
      </c>
      <c r="AI24" s="158">
        <v>42</v>
      </c>
      <c r="AJ24" s="308">
        <f>SUM(AK24:AM24)</f>
        <v>860134</v>
      </c>
      <c r="AK24" s="153">
        <v>578430</v>
      </c>
      <c r="AL24" s="153">
        <v>238788</v>
      </c>
      <c r="AM24" s="153">
        <v>42916</v>
      </c>
      <c r="AN24" s="153" t="s">
        <v>18</v>
      </c>
      <c r="AO24" s="153">
        <v>55</v>
      </c>
      <c r="AP24" s="153">
        <v>553</v>
      </c>
      <c r="AQ24" s="153">
        <v>10737</v>
      </c>
    </row>
    <row r="25" spans="1:43" ht="16.5" customHeight="1">
      <c r="A25" s="224"/>
      <c r="B25" s="224"/>
      <c r="C25" s="230" t="s">
        <v>106</v>
      </c>
      <c r="D25" s="305">
        <f>SUM(E25:AA25)</f>
        <v>11</v>
      </c>
      <c r="E25" s="160" t="s">
        <v>345</v>
      </c>
      <c r="F25" s="160" t="s">
        <v>345</v>
      </c>
      <c r="G25" s="160">
        <v>3</v>
      </c>
      <c r="H25" s="160" t="s">
        <v>345</v>
      </c>
      <c r="I25" s="160">
        <v>2</v>
      </c>
      <c r="J25" s="160" t="s">
        <v>345</v>
      </c>
      <c r="K25" s="160" t="s">
        <v>345</v>
      </c>
      <c r="L25" s="160">
        <v>1</v>
      </c>
      <c r="M25" s="160" t="s">
        <v>345</v>
      </c>
      <c r="N25" s="160" t="s">
        <v>345</v>
      </c>
      <c r="O25" s="160" t="s">
        <v>345</v>
      </c>
      <c r="P25" s="160" t="s">
        <v>345</v>
      </c>
      <c r="Q25" s="160" t="s">
        <v>345</v>
      </c>
      <c r="R25" s="160" t="s">
        <v>345</v>
      </c>
      <c r="S25" s="160">
        <v>1</v>
      </c>
      <c r="T25" s="160" t="s">
        <v>345</v>
      </c>
      <c r="U25" s="160" t="s">
        <v>345</v>
      </c>
      <c r="V25" s="160">
        <v>2</v>
      </c>
      <c r="W25" s="160" t="s">
        <v>345</v>
      </c>
      <c r="X25" s="160" t="s">
        <v>345</v>
      </c>
      <c r="Y25" s="160" t="s">
        <v>345</v>
      </c>
      <c r="Z25" s="160">
        <v>1</v>
      </c>
      <c r="AA25" s="160">
        <v>1</v>
      </c>
      <c r="AB25" s="183"/>
      <c r="AC25" s="154">
        <v>16</v>
      </c>
      <c r="AD25" s="155" t="s">
        <v>18</v>
      </c>
      <c r="AE25" s="155" t="s">
        <v>18</v>
      </c>
      <c r="AF25" s="155">
        <v>9</v>
      </c>
      <c r="AG25" s="155">
        <v>2</v>
      </c>
      <c r="AH25" s="155">
        <v>2</v>
      </c>
      <c r="AI25" s="155">
        <v>40</v>
      </c>
      <c r="AJ25" s="308">
        <f>SUM(AK25:AM25)</f>
        <v>850457</v>
      </c>
      <c r="AK25" s="156">
        <v>631005</v>
      </c>
      <c r="AL25" s="156">
        <v>171823</v>
      </c>
      <c r="AM25" s="156">
        <v>47629</v>
      </c>
      <c r="AN25" s="156" t="s">
        <v>18</v>
      </c>
      <c r="AO25" s="156">
        <v>43</v>
      </c>
      <c r="AP25" s="156">
        <v>319</v>
      </c>
      <c r="AQ25" s="156">
        <v>12108</v>
      </c>
    </row>
    <row r="26" spans="1:43" ht="16.5" customHeight="1">
      <c r="A26" s="222"/>
      <c r="B26" s="222"/>
      <c r="C26" s="227"/>
      <c r="D26" s="305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83"/>
      <c r="S26" s="162"/>
      <c r="T26" s="162"/>
      <c r="U26" s="162"/>
      <c r="V26" s="162"/>
      <c r="W26" s="162"/>
      <c r="X26" s="162"/>
      <c r="Y26" s="162"/>
      <c r="Z26" s="162"/>
      <c r="AA26" s="162"/>
      <c r="AB26" s="183"/>
      <c r="AC26" s="6">
        <v>17</v>
      </c>
      <c r="AD26" s="151" t="s">
        <v>18</v>
      </c>
      <c r="AE26" s="151" t="s">
        <v>18</v>
      </c>
      <c r="AF26" s="150">
        <v>21</v>
      </c>
      <c r="AG26" s="151" t="s">
        <v>18</v>
      </c>
      <c r="AH26" s="150">
        <v>5</v>
      </c>
      <c r="AI26" s="150">
        <v>47</v>
      </c>
      <c r="AJ26" s="309">
        <f>SUM(AK26:AM26)</f>
        <v>748957</v>
      </c>
      <c r="AK26" s="152">
        <v>445712</v>
      </c>
      <c r="AL26" s="152">
        <v>213528</v>
      </c>
      <c r="AM26" s="152">
        <v>89717</v>
      </c>
      <c r="AN26" s="152">
        <v>1</v>
      </c>
      <c r="AO26" s="152">
        <v>57</v>
      </c>
      <c r="AP26" s="152">
        <v>126</v>
      </c>
      <c r="AQ26" s="152">
        <v>11034</v>
      </c>
    </row>
    <row r="27" spans="1:43" ht="16.5" customHeight="1">
      <c r="A27" s="222"/>
      <c r="B27" s="222"/>
      <c r="C27" s="40" t="s">
        <v>107</v>
      </c>
      <c r="D27" s="305">
        <f>SUM(E27:AA27)</f>
        <v>7</v>
      </c>
      <c r="E27" s="160" t="s">
        <v>346</v>
      </c>
      <c r="F27" s="160" t="s">
        <v>346</v>
      </c>
      <c r="G27" s="160" t="s">
        <v>346</v>
      </c>
      <c r="H27" s="160" t="s">
        <v>346</v>
      </c>
      <c r="I27" s="160" t="s">
        <v>346</v>
      </c>
      <c r="J27" s="160">
        <v>2</v>
      </c>
      <c r="K27" s="160" t="s">
        <v>346</v>
      </c>
      <c r="L27" s="160" t="s">
        <v>346</v>
      </c>
      <c r="M27" s="160" t="s">
        <v>346</v>
      </c>
      <c r="N27" s="160" t="s">
        <v>346</v>
      </c>
      <c r="O27" s="160" t="s">
        <v>346</v>
      </c>
      <c r="P27" s="160" t="s">
        <v>346</v>
      </c>
      <c r="Q27" s="160" t="s">
        <v>346</v>
      </c>
      <c r="R27" s="160" t="s">
        <v>346</v>
      </c>
      <c r="S27" s="160" t="s">
        <v>346</v>
      </c>
      <c r="T27" s="160" t="s">
        <v>346</v>
      </c>
      <c r="U27" s="160" t="s">
        <v>346</v>
      </c>
      <c r="V27" s="160">
        <v>2</v>
      </c>
      <c r="W27" s="160">
        <v>1</v>
      </c>
      <c r="X27" s="160" t="s">
        <v>346</v>
      </c>
      <c r="Y27" s="160">
        <v>2</v>
      </c>
      <c r="Z27" s="160" t="s">
        <v>346</v>
      </c>
      <c r="AA27" s="160" t="s">
        <v>346</v>
      </c>
      <c r="AB27" s="220"/>
      <c r="AC27" s="98"/>
      <c r="AD27" s="99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</row>
    <row r="28" spans="1:43" ht="16.5" customHeight="1">
      <c r="A28" s="222"/>
      <c r="B28" s="222"/>
      <c r="C28" s="227"/>
      <c r="D28" s="305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83"/>
      <c r="S28" s="162"/>
      <c r="T28" s="162"/>
      <c r="U28" s="162"/>
      <c r="V28" s="162"/>
      <c r="W28" s="162"/>
      <c r="X28" s="162"/>
      <c r="Y28" s="162"/>
      <c r="Z28" s="162"/>
      <c r="AA28" s="162"/>
      <c r="AB28" s="220"/>
      <c r="AC28" s="86" t="s">
        <v>46</v>
      </c>
      <c r="AD28" s="86"/>
      <c r="AE28" s="86"/>
      <c r="AF28" s="86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</row>
    <row r="29" spans="1:32" s="78" customFormat="1" ht="16.5" customHeight="1">
      <c r="A29" s="222"/>
      <c r="B29" s="222"/>
      <c r="C29" s="223" t="s">
        <v>347</v>
      </c>
      <c r="D29" s="305">
        <f>SUM(E29:AA29)</f>
        <v>7</v>
      </c>
      <c r="E29" s="163" t="s">
        <v>346</v>
      </c>
      <c r="F29" s="163" t="s">
        <v>346</v>
      </c>
      <c r="G29" s="163" t="s">
        <v>346</v>
      </c>
      <c r="H29" s="163" t="s">
        <v>346</v>
      </c>
      <c r="I29" s="163" t="s">
        <v>346</v>
      </c>
      <c r="J29" s="163">
        <v>5</v>
      </c>
      <c r="K29" s="163" t="s">
        <v>346</v>
      </c>
      <c r="L29" s="163" t="s">
        <v>346</v>
      </c>
      <c r="M29" s="163" t="s">
        <v>346</v>
      </c>
      <c r="N29" s="163" t="s">
        <v>346</v>
      </c>
      <c r="O29" s="163" t="s">
        <v>346</v>
      </c>
      <c r="P29" s="163" t="s">
        <v>346</v>
      </c>
      <c r="Q29" s="163" t="s">
        <v>346</v>
      </c>
      <c r="R29" s="163" t="s">
        <v>346</v>
      </c>
      <c r="S29" s="163" t="s">
        <v>346</v>
      </c>
      <c r="T29" s="163" t="s">
        <v>346</v>
      </c>
      <c r="U29" s="163" t="s">
        <v>346</v>
      </c>
      <c r="V29" s="163">
        <v>2</v>
      </c>
      <c r="W29" s="163" t="s">
        <v>346</v>
      </c>
      <c r="X29" s="163" t="s">
        <v>346</v>
      </c>
      <c r="Y29" s="163" t="s">
        <v>346</v>
      </c>
      <c r="Z29" s="163" t="s">
        <v>346</v>
      </c>
      <c r="AA29" s="163" t="s">
        <v>346</v>
      </c>
      <c r="AB29" s="228"/>
      <c r="AC29" s="91"/>
      <c r="AD29" s="91"/>
      <c r="AE29" s="91"/>
      <c r="AF29" s="91"/>
    </row>
    <row r="30" spans="1:32" s="78" customFormat="1" ht="16.5" customHeight="1">
      <c r="A30" s="224"/>
      <c r="B30" s="224"/>
      <c r="C30" s="231"/>
      <c r="D30" s="305"/>
      <c r="E30" s="168"/>
      <c r="F30" s="169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/>
      <c r="S30" s="168"/>
      <c r="T30" s="168"/>
      <c r="U30" s="168"/>
      <c r="V30" s="168"/>
      <c r="W30" s="168"/>
      <c r="X30" s="168"/>
      <c r="Y30" s="168"/>
      <c r="Z30" s="168"/>
      <c r="AA30" s="168"/>
      <c r="AB30" s="228"/>
      <c r="AC30" s="91"/>
      <c r="AD30" s="91"/>
      <c r="AE30" s="91"/>
      <c r="AF30" s="91"/>
    </row>
    <row r="31" spans="1:32" s="78" customFormat="1" ht="16.5" customHeight="1">
      <c r="A31" s="224"/>
      <c r="B31" s="224"/>
      <c r="C31" s="231" t="s">
        <v>348</v>
      </c>
      <c r="D31" s="305">
        <f>SUM(E31:AA31)</f>
        <v>5</v>
      </c>
      <c r="E31" s="160" t="s">
        <v>346</v>
      </c>
      <c r="F31" s="160" t="s">
        <v>346</v>
      </c>
      <c r="G31" s="160" t="s">
        <v>346</v>
      </c>
      <c r="H31" s="160" t="s">
        <v>346</v>
      </c>
      <c r="I31" s="160" t="s">
        <v>346</v>
      </c>
      <c r="J31" s="160">
        <v>1</v>
      </c>
      <c r="K31" s="160" t="s">
        <v>346</v>
      </c>
      <c r="L31" s="160">
        <v>1</v>
      </c>
      <c r="M31" s="160" t="s">
        <v>346</v>
      </c>
      <c r="N31" s="160" t="s">
        <v>346</v>
      </c>
      <c r="O31" s="160" t="s">
        <v>346</v>
      </c>
      <c r="P31" s="160" t="s">
        <v>346</v>
      </c>
      <c r="Q31" s="160" t="s">
        <v>346</v>
      </c>
      <c r="R31" s="160" t="s">
        <v>346</v>
      </c>
      <c r="S31" s="160" t="s">
        <v>346</v>
      </c>
      <c r="T31" s="160" t="s">
        <v>346</v>
      </c>
      <c r="U31" s="160" t="s">
        <v>346</v>
      </c>
      <c r="V31" s="160">
        <v>3</v>
      </c>
      <c r="W31" s="160" t="s">
        <v>346</v>
      </c>
      <c r="X31" s="160" t="s">
        <v>346</v>
      </c>
      <c r="Y31" s="160" t="s">
        <v>346</v>
      </c>
      <c r="Z31" s="160" t="s">
        <v>346</v>
      </c>
      <c r="AA31" s="160" t="s">
        <v>346</v>
      </c>
      <c r="AB31" s="220"/>
      <c r="AC31" s="91"/>
      <c r="AD31" s="91"/>
      <c r="AE31" s="91"/>
      <c r="AF31" s="91"/>
    </row>
    <row r="32" spans="1:28" s="78" customFormat="1" ht="16.5" customHeight="1">
      <c r="A32" s="222"/>
      <c r="B32" s="222"/>
      <c r="C32" s="223"/>
      <c r="D32" s="305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83"/>
      <c r="S32" s="162"/>
      <c r="T32" s="162"/>
      <c r="U32" s="162"/>
      <c r="V32" s="162"/>
      <c r="W32" s="162"/>
      <c r="X32" s="162"/>
      <c r="Y32" s="162"/>
      <c r="Z32" s="162"/>
      <c r="AA32" s="162"/>
      <c r="AB32" s="220"/>
    </row>
    <row r="33" spans="1:28" s="78" customFormat="1" ht="16.5" customHeight="1">
      <c r="A33" s="222"/>
      <c r="B33" s="222"/>
      <c r="C33" s="41" t="s">
        <v>108</v>
      </c>
      <c r="D33" s="305">
        <f>SUM(E33:AA33)</f>
        <v>20</v>
      </c>
      <c r="E33" s="160" t="s">
        <v>346</v>
      </c>
      <c r="F33" s="160" t="s">
        <v>346</v>
      </c>
      <c r="G33" s="160" t="s">
        <v>346</v>
      </c>
      <c r="H33" s="160" t="s">
        <v>346</v>
      </c>
      <c r="I33" s="160" t="s">
        <v>346</v>
      </c>
      <c r="J33" s="160">
        <v>1</v>
      </c>
      <c r="K33" s="160">
        <v>2</v>
      </c>
      <c r="L33" s="160">
        <v>3</v>
      </c>
      <c r="M33" s="160" t="s">
        <v>346</v>
      </c>
      <c r="N33" s="160" t="s">
        <v>346</v>
      </c>
      <c r="O33" s="160" t="s">
        <v>346</v>
      </c>
      <c r="P33" s="160" t="s">
        <v>346</v>
      </c>
      <c r="Q33" s="160" t="s">
        <v>346</v>
      </c>
      <c r="R33" s="160" t="s">
        <v>346</v>
      </c>
      <c r="S33" s="160">
        <v>1</v>
      </c>
      <c r="T33" s="160">
        <v>5</v>
      </c>
      <c r="U33" s="160" t="s">
        <v>346</v>
      </c>
      <c r="V33" s="160">
        <v>4</v>
      </c>
      <c r="W33" s="160" t="s">
        <v>346</v>
      </c>
      <c r="X33" s="160">
        <v>1</v>
      </c>
      <c r="Y33" s="160">
        <v>1</v>
      </c>
      <c r="Z33" s="160">
        <v>1</v>
      </c>
      <c r="AA33" s="160">
        <v>1</v>
      </c>
      <c r="AB33" s="220"/>
    </row>
    <row r="34" spans="1:28" s="78" customFormat="1" ht="16.5" customHeight="1">
      <c r="A34" s="222"/>
      <c r="B34" s="222"/>
      <c r="C34" s="223"/>
      <c r="D34" s="305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83"/>
      <c r="S34" s="162"/>
      <c r="T34" s="162"/>
      <c r="U34" s="162"/>
      <c r="V34" s="162"/>
      <c r="W34" s="162"/>
      <c r="X34" s="162"/>
      <c r="Y34" s="162"/>
      <c r="Z34" s="162"/>
      <c r="AA34" s="162"/>
      <c r="AB34" s="220"/>
    </row>
    <row r="35" spans="1:28" s="78" customFormat="1" ht="16.5" customHeight="1">
      <c r="A35" s="222"/>
      <c r="B35" s="222"/>
      <c r="C35" s="223" t="s">
        <v>349</v>
      </c>
      <c r="D35" s="305">
        <f>SUM(E35:AA35)</f>
        <v>13</v>
      </c>
      <c r="E35" s="163" t="s">
        <v>346</v>
      </c>
      <c r="F35" s="163">
        <v>1</v>
      </c>
      <c r="G35" s="163" t="s">
        <v>346</v>
      </c>
      <c r="H35" s="163" t="s">
        <v>346</v>
      </c>
      <c r="I35" s="163">
        <v>1</v>
      </c>
      <c r="J35" s="163" t="s">
        <v>346</v>
      </c>
      <c r="K35" s="163">
        <v>1</v>
      </c>
      <c r="L35" s="163">
        <v>1</v>
      </c>
      <c r="M35" s="163" t="s">
        <v>346</v>
      </c>
      <c r="N35" s="163" t="s">
        <v>346</v>
      </c>
      <c r="O35" s="163" t="s">
        <v>346</v>
      </c>
      <c r="P35" s="163" t="s">
        <v>346</v>
      </c>
      <c r="Q35" s="163">
        <v>1</v>
      </c>
      <c r="R35" s="163" t="s">
        <v>346</v>
      </c>
      <c r="S35" s="163">
        <v>1</v>
      </c>
      <c r="T35" s="163">
        <v>2</v>
      </c>
      <c r="U35" s="163" t="s">
        <v>346</v>
      </c>
      <c r="V35" s="163">
        <v>1</v>
      </c>
      <c r="W35" s="163" t="s">
        <v>346</v>
      </c>
      <c r="X35" s="163">
        <v>3</v>
      </c>
      <c r="Y35" s="163" t="s">
        <v>346</v>
      </c>
      <c r="Z35" s="163" t="s">
        <v>346</v>
      </c>
      <c r="AA35" s="163">
        <v>1</v>
      </c>
      <c r="AB35" s="228"/>
    </row>
    <row r="36" spans="1:42" ht="16.5" customHeight="1">
      <c r="A36" s="224"/>
      <c r="B36" s="224"/>
      <c r="C36" s="231"/>
      <c r="D36" s="305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22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</row>
    <row r="37" spans="1:42" ht="16.5" customHeight="1">
      <c r="A37" s="224"/>
      <c r="B37" s="224"/>
      <c r="C37" s="231" t="s">
        <v>350</v>
      </c>
      <c r="D37" s="305">
        <f>SUM(E37:AA37)</f>
        <v>1</v>
      </c>
      <c r="E37" s="160" t="s">
        <v>346</v>
      </c>
      <c r="F37" s="160" t="s">
        <v>346</v>
      </c>
      <c r="G37" s="160" t="s">
        <v>346</v>
      </c>
      <c r="H37" s="160" t="s">
        <v>346</v>
      </c>
      <c r="I37" s="160" t="s">
        <v>346</v>
      </c>
      <c r="J37" s="160">
        <v>1</v>
      </c>
      <c r="K37" s="160" t="s">
        <v>346</v>
      </c>
      <c r="L37" s="160" t="s">
        <v>346</v>
      </c>
      <c r="M37" s="160" t="s">
        <v>346</v>
      </c>
      <c r="N37" s="160" t="s">
        <v>346</v>
      </c>
      <c r="O37" s="160" t="s">
        <v>346</v>
      </c>
      <c r="P37" s="160" t="s">
        <v>346</v>
      </c>
      <c r="Q37" s="160" t="s">
        <v>346</v>
      </c>
      <c r="R37" s="160" t="s">
        <v>346</v>
      </c>
      <c r="S37" s="160" t="s">
        <v>346</v>
      </c>
      <c r="T37" s="160" t="s">
        <v>346</v>
      </c>
      <c r="U37" s="160" t="s">
        <v>346</v>
      </c>
      <c r="V37" s="160" t="s">
        <v>346</v>
      </c>
      <c r="W37" s="160" t="s">
        <v>346</v>
      </c>
      <c r="X37" s="160" t="s">
        <v>346</v>
      </c>
      <c r="Y37" s="160" t="s">
        <v>346</v>
      </c>
      <c r="Z37" s="160" t="s">
        <v>346</v>
      </c>
      <c r="AA37" s="160" t="s">
        <v>346</v>
      </c>
      <c r="AB37" s="220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</row>
    <row r="38" spans="1:42" ht="16.5" customHeight="1">
      <c r="A38" s="222"/>
      <c r="B38" s="222"/>
      <c r="C38" s="223"/>
      <c r="D38" s="305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220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</row>
    <row r="39" spans="1:42" ht="16.5" customHeight="1">
      <c r="A39" s="222"/>
      <c r="B39" s="222"/>
      <c r="C39" s="223" t="s">
        <v>351</v>
      </c>
      <c r="D39" s="305" t="s">
        <v>450</v>
      </c>
      <c r="E39" s="160" t="s">
        <v>346</v>
      </c>
      <c r="F39" s="160" t="s">
        <v>346</v>
      </c>
      <c r="G39" s="160" t="s">
        <v>346</v>
      </c>
      <c r="H39" s="160" t="s">
        <v>346</v>
      </c>
      <c r="I39" s="160">
        <v>16</v>
      </c>
      <c r="J39" s="160">
        <v>1</v>
      </c>
      <c r="K39" s="160" t="s">
        <v>352</v>
      </c>
      <c r="L39" s="160">
        <v>5</v>
      </c>
      <c r="M39" s="160" t="s">
        <v>346</v>
      </c>
      <c r="N39" s="160" t="s">
        <v>346</v>
      </c>
      <c r="O39" s="160" t="s">
        <v>346</v>
      </c>
      <c r="P39" s="160" t="s">
        <v>346</v>
      </c>
      <c r="Q39" s="160" t="s">
        <v>346</v>
      </c>
      <c r="R39" s="160" t="s">
        <v>346</v>
      </c>
      <c r="S39" s="160">
        <v>4</v>
      </c>
      <c r="T39" s="160">
        <v>13</v>
      </c>
      <c r="U39" s="160" t="s">
        <v>346</v>
      </c>
      <c r="V39" s="160">
        <v>7</v>
      </c>
      <c r="W39" s="160" t="s">
        <v>346</v>
      </c>
      <c r="X39" s="160">
        <v>11</v>
      </c>
      <c r="Y39" s="160">
        <v>3</v>
      </c>
      <c r="Z39" s="160" t="s">
        <v>346</v>
      </c>
      <c r="AA39" s="160">
        <v>5</v>
      </c>
      <c r="AB39" s="220"/>
      <c r="AC39" s="334" t="s">
        <v>203</v>
      </c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</row>
    <row r="40" spans="1:42" ht="16.5" customHeight="1">
      <c r="A40" s="222"/>
      <c r="B40" s="222"/>
      <c r="C40" s="223"/>
      <c r="D40" s="305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83"/>
      <c r="AC40" s="372" t="s">
        <v>434</v>
      </c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372"/>
      <c r="AO40" s="372"/>
      <c r="AP40" s="372"/>
    </row>
    <row r="41" spans="1:28" ht="16.5" customHeight="1" thickBot="1">
      <c r="A41" s="222"/>
      <c r="B41" s="222"/>
      <c r="C41" s="223" t="s">
        <v>110</v>
      </c>
      <c r="D41" s="305">
        <f>SUM(E41:AA41)</f>
        <v>70</v>
      </c>
      <c r="E41" s="163" t="s">
        <v>346</v>
      </c>
      <c r="F41" s="163" t="s">
        <v>346</v>
      </c>
      <c r="G41" s="163">
        <v>1</v>
      </c>
      <c r="H41" s="163" t="s">
        <v>346</v>
      </c>
      <c r="I41" s="163">
        <v>19</v>
      </c>
      <c r="J41" s="163">
        <v>2</v>
      </c>
      <c r="K41" s="163">
        <v>4</v>
      </c>
      <c r="L41" s="163">
        <v>3</v>
      </c>
      <c r="M41" s="163" t="s">
        <v>346</v>
      </c>
      <c r="N41" s="163" t="s">
        <v>346</v>
      </c>
      <c r="O41" s="163" t="s">
        <v>346</v>
      </c>
      <c r="P41" s="163">
        <v>2</v>
      </c>
      <c r="Q41" s="163" t="s">
        <v>346</v>
      </c>
      <c r="R41" s="163" t="s">
        <v>346</v>
      </c>
      <c r="S41" s="163">
        <v>3</v>
      </c>
      <c r="T41" s="163">
        <v>14</v>
      </c>
      <c r="U41" s="163" t="s">
        <v>346</v>
      </c>
      <c r="V41" s="163">
        <v>6</v>
      </c>
      <c r="W41" s="163">
        <v>1</v>
      </c>
      <c r="X41" s="163">
        <v>11</v>
      </c>
      <c r="Y41" s="163">
        <v>1</v>
      </c>
      <c r="Z41" s="163" t="s">
        <v>346</v>
      </c>
      <c r="AA41" s="163">
        <v>3</v>
      </c>
      <c r="AB41" s="169"/>
    </row>
    <row r="42" spans="1:46" ht="16.5" customHeight="1">
      <c r="A42" s="224"/>
      <c r="B42" s="224"/>
      <c r="C42" s="231"/>
      <c r="D42" s="305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9"/>
      <c r="AC42" s="425" t="s">
        <v>204</v>
      </c>
      <c r="AD42" s="423" t="s">
        <v>109</v>
      </c>
      <c r="AE42" s="423" t="s">
        <v>406</v>
      </c>
      <c r="AF42" s="423" t="s">
        <v>407</v>
      </c>
      <c r="AG42" s="423" t="s">
        <v>408</v>
      </c>
      <c r="AH42" s="423" t="s">
        <v>409</v>
      </c>
      <c r="AI42" s="423" t="s">
        <v>410</v>
      </c>
      <c r="AJ42" s="423" t="s">
        <v>411</v>
      </c>
      <c r="AK42" s="423" t="s">
        <v>412</v>
      </c>
      <c r="AL42" s="423" t="s">
        <v>413</v>
      </c>
      <c r="AM42" s="423" t="s">
        <v>414</v>
      </c>
      <c r="AN42" s="423" t="s">
        <v>415</v>
      </c>
      <c r="AO42" s="423" t="s">
        <v>416</v>
      </c>
      <c r="AP42" s="427" t="s">
        <v>417</v>
      </c>
      <c r="AS42" s="3"/>
      <c r="AT42" s="3"/>
    </row>
    <row r="43" spans="1:46" s="78" customFormat="1" ht="16.5" customHeight="1">
      <c r="A43" s="224"/>
      <c r="B43" s="224"/>
      <c r="C43" s="231" t="s">
        <v>111</v>
      </c>
      <c r="D43" s="305">
        <f>SUM(E43:AA43)</f>
        <v>21</v>
      </c>
      <c r="E43" s="160" t="s">
        <v>346</v>
      </c>
      <c r="F43" s="160" t="s">
        <v>346</v>
      </c>
      <c r="G43" s="160" t="s">
        <v>346</v>
      </c>
      <c r="H43" s="160" t="s">
        <v>346</v>
      </c>
      <c r="I43" s="160">
        <v>2</v>
      </c>
      <c r="J43" s="160">
        <v>4</v>
      </c>
      <c r="K43" s="160" t="s">
        <v>346</v>
      </c>
      <c r="L43" s="160">
        <v>3</v>
      </c>
      <c r="M43" s="160">
        <v>1</v>
      </c>
      <c r="N43" s="160" t="s">
        <v>346</v>
      </c>
      <c r="O43" s="160" t="s">
        <v>346</v>
      </c>
      <c r="P43" s="160" t="s">
        <v>346</v>
      </c>
      <c r="Q43" s="160" t="s">
        <v>346</v>
      </c>
      <c r="R43" s="160" t="s">
        <v>346</v>
      </c>
      <c r="S43" s="160">
        <v>1</v>
      </c>
      <c r="T43" s="160">
        <v>1</v>
      </c>
      <c r="U43" s="160" t="s">
        <v>346</v>
      </c>
      <c r="V43" s="160">
        <v>6</v>
      </c>
      <c r="W43" s="160">
        <v>1</v>
      </c>
      <c r="X43" s="160" t="s">
        <v>346</v>
      </c>
      <c r="Y43" s="160" t="s">
        <v>346</v>
      </c>
      <c r="Z43" s="160" t="s">
        <v>346</v>
      </c>
      <c r="AA43" s="160">
        <v>2</v>
      </c>
      <c r="AB43" s="220"/>
      <c r="AC43" s="426"/>
      <c r="AD43" s="424"/>
      <c r="AE43" s="424"/>
      <c r="AF43" s="424"/>
      <c r="AG43" s="424"/>
      <c r="AH43" s="424"/>
      <c r="AI43" s="424"/>
      <c r="AJ43" s="424"/>
      <c r="AK43" s="424"/>
      <c r="AL43" s="424"/>
      <c r="AM43" s="424"/>
      <c r="AN43" s="424"/>
      <c r="AO43" s="424"/>
      <c r="AP43" s="428"/>
      <c r="AS43" s="103"/>
      <c r="AT43" s="103"/>
    </row>
    <row r="44" spans="1:42" s="78" customFormat="1" ht="16.5" customHeight="1">
      <c r="A44" s="222"/>
      <c r="B44" s="222"/>
      <c r="C44" s="223"/>
      <c r="D44" s="305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83"/>
      <c r="AC44" s="101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</row>
    <row r="45" spans="1:42" s="78" customFormat="1" ht="16.5" customHeight="1">
      <c r="A45" s="222"/>
      <c r="B45" s="222"/>
      <c r="C45" s="44" t="s">
        <v>113</v>
      </c>
      <c r="D45" s="305">
        <f>SUM(E45:AA45)</f>
        <v>15</v>
      </c>
      <c r="E45" s="160" t="s">
        <v>346</v>
      </c>
      <c r="F45" s="160" t="s">
        <v>346</v>
      </c>
      <c r="G45" s="160" t="s">
        <v>346</v>
      </c>
      <c r="H45" s="160" t="s">
        <v>346</v>
      </c>
      <c r="I45" s="160">
        <v>8</v>
      </c>
      <c r="J45" s="160" t="s">
        <v>346</v>
      </c>
      <c r="K45" s="160" t="s">
        <v>346</v>
      </c>
      <c r="L45" s="160" t="s">
        <v>346</v>
      </c>
      <c r="M45" s="160" t="s">
        <v>346</v>
      </c>
      <c r="N45" s="160" t="s">
        <v>346</v>
      </c>
      <c r="O45" s="160" t="s">
        <v>346</v>
      </c>
      <c r="P45" s="160" t="s">
        <v>346</v>
      </c>
      <c r="Q45" s="160" t="s">
        <v>346</v>
      </c>
      <c r="R45" s="160" t="s">
        <v>346</v>
      </c>
      <c r="S45" s="160">
        <v>1</v>
      </c>
      <c r="T45" s="160">
        <v>2</v>
      </c>
      <c r="U45" s="160" t="s">
        <v>346</v>
      </c>
      <c r="V45" s="160">
        <v>1</v>
      </c>
      <c r="W45" s="160" t="s">
        <v>346</v>
      </c>
      <c r="X45" s="160">
        <v>2</v>
      </c>
      <c r="Y45" s="160" t="s">
        <v>346</v>
      </c>
      <c r="Z45" s="160" t="s">
        <v>346</v>
      </c>
      <c r="AA45" s="160">
        <v>1</v>
      </c>
      <c r="AB45" s="220"/>
      <c r="AC45" s="42" t="s">
        <v>275</v>
      </c>
      <c r="AD45" s="471">
        <f aca="true" t="shared" si="1" ref="AD45:AP45">SUM(AD47:AD65)</f>
        <v>358</v>
      </c>
      <c r="AE45" s="35">
        <f t="shared" si="1"/>
        <v>30</v>
      </c>
      <c r="AF45" s="35">
        <f t="shared" si="1"/>
        <v>30</v>
      </c>
      <c r="AG45" s="35">
        <f t="shared" si="1"/>
        <v>29</v>
      </c>
      <c r="AH45" s="35">
        <f t="shared" si="1"/>
        <v>60</v>
      </c>
      <c r="AI45" s="35">
        <f t="shared" si="1"/>
        <v>32</v>
      </c>
      <c r="AJ45" s="35">
        <f t="shared" si="1"/>
        <v>29</v>
      </c>
      <c r="AK45" s="35">
        <f t="shared" si="1"/>
        <v>21</v>
      </c>
      <c r="AL45" s="35">
        <f t="shared" si="1"/>
        <v>21</v>
      </c>
      <c r="AM45" s="35">
        <f t="shared" si="1"/>
        <v>30</v>
      </c>
      <c r="AN45" s="35">
        <f t="shared" si="1"/>
        <v>22</v>
      </c>
      <c r="AO45" s="35">
        <f t="shared" si="1"/>
        <v>19</v>
      </c>
      <c r="AP45" s="35">
        <f t="shared" si="1"/>
        <v>35</v>
      </c>
    </row>
    <row r="46" spans="1:42" s="78" customFormat="1" ht="16.5" customHeight="1">
      <c r="A46" s="222"/>
      <c r="B46" s="222"/>
      <c r="C46" s="223"/>
      <c r="D46" s="305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220"/>
      <c r="AC46" s="64"/>
      <c r="AD46" s="43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</row>
    <row r="47" spans="1:42" s="78" customFormat="1" ht="16.5" customHeight="1">
      <c r="A47" s="222"/>
      <c r="B47" s="222"/>
      <c r="C47" s="223" t="s">
        <v>115</v>
      </c>
      <c r="D47" s="306" t="s">
        <v>451</v>
      </c>
      <c r="E47" s="160" t="s">
        <v>353</v>
      </c>
      <c r="F47" s="160" t="s">
        <v>353</v>
      </c>
      <c r="G47" s="160" t="s">
        <v>353</v>
      </c>
      <c r="H47" s="160" t="s">
        <v>353</v>
      </c>
      <c r="I47" s="160" t="s">
        <v>353</v>
      </c>
      <c r="J47" s="160" t="s">
        <v>353</v>
      </c>
      <c r="K47" s="160" t="s">
        <v>353</v>
      </c>
      <c r="L47" s="160" t="s">
        <v>353</v>
      </c>
      <c r="M47" s="160" t="s">
        <v>353</v>
      </c>
      <c r="N47" s="160" t="s">
        <v>353</v>
      </c>
      <c r="O47" s="160" t="s">
        <v>353</v>
      </c>
      <c r="P47" s="160" t="s">
        <v>353</v>
      </c>
      <c r="Q47" s="160" t="s">
        <v>353</v>
      </c>
      <c r="R47" s="160" t="s">
        <v>353</v>
      </c>
      <c r="S47" s="160" t="s">
        <v>353</v>
      </c>
      <c r="T47" s="160" t="s">
        <v>353</v>
      </c>
      <c r="U47" s="160" t="s">
        <v>353</v>
      </c>
      <c r="V47" s="160" t="s">
        <v>353</v>
      </c>
      <c r="W47" s="160" t="s">
        <v>353</v>
      </c>
      <c r="X47" s="160" t="s">
        <v>353</v>
      </c>
      <c r="Y47" s="160" t="s">
        <v>353</v>
      </c>
      <c r="Z47" s="160" t="s">
        <v>353</v>
      </c>
      <c r="AA47" s="160" t="s">
        <v>353</v>
      </c>
      <c r="AB47" s="220"/>
      <c r="AC47" s="93" t="s">
        <v>112</v>
      </c>
      <c r="AD47" s="305">
        <f>SUM(AE47:AP47)</f>
        <v>24</v>
      </c>
      <c r="AE47" s="472" t="s">
        <v>18</v>
      </c>
      <c r="AF47" s="472" t="s">
        <v>18</v>
      </c>
      <c r="AG47" s="472">
        <v>1</v>
      </c>
      <c r="AH47" s="472">
        <v>5</v>
      </c>
      <c r="AI47" s="472">
        <v>3</v>
      </c>
      <c r="AJ47" s="472">
        <v>8</v>
      </c>
      <c r="AK47" s="472">
        <v>3</v>
      </c>
      <c r="AL47" s="472">
        <v>1</v>
      </c>
      <c r="AM47" s="472">
        <v>3</v>
      </c>
      <c r="AN47" s="472" t="s">
        <v>18</v>
      </c>
      <c r="AO47" s="472" t="s">
        <v>18</v>
      </c>
      <c r="AP47" s="472" t="s">
        <v>18</v>
      </c>
    </row>
    <row r="48" spans="1:42" s="78" customFormat="1" ht="16.5" customHeight="1">
      <c r="A48" s="222"/>
      <c r="B48" s="222"/>
      <c r="C48" s="223"/>
      <c r="D48" s="305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220"/>
      <c r="AC48" s="161"/>
      <c r="AD48" s="265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</row>
    <row r="49" spans="1:42" s="78" customFormat="1" ht="16.5" customHeight="1">
      <c r="A49" s="222"/>
      <c r="B49" s="222"/>
      <c r="C49" s="223" t="s">
        <v>117</v>
      </c>
      <c r="D49" s="305">
        <f>SUM(E49:AA49)</f>
        <v>22</v>
      </c>
      <c r="E49" s="163" t="s">
        <v>339</v>
      </c>
      <c r="F49" s="163" t="s">
        <v>339</v>
      </c>
      <c r="G49" s="163" t="s">
        <v>339</v>
      </c>
      <c r="H49" s="163" t="s">
        <v>339</v>
      </c>
      <c r="I49" s="163">
        <v>1</v>
      </c>
      <c r="J49" s="163">
        <v>4</v>
      </c>
      <c r="K49" s="163">
        <v>1</v>
      </c>
      <c r="L49" s="163">
        <v>4</v>
      </c>
      <c r="M49" s="163" t="s">
        <v>339</v>
      </c>
      <c r="N49" s="163" t="s">
        <v>339</v>
      </c>
      <c r="O49" s="163" t="s">
        <v>339</v>
      </c>
      <c r="P49" s="163" t="s">
        <v>339</v>
      </c>
      <c r="Q49" s="163" t="s">
        <v>339</v>
      </c>
      <c r="R49" s="163" t="s">
        <v>339</v>
      </c>
      <c r="S49" s="163">
        <v>2</v>
      </c>
      <c r="T49" s="163">
        <v>2</v>
      </c>
      <c r="U49" s="163" t="s">
        <v>339</v>
      </c>
      <c r="V49" s="163">
        <v>3</v>
      </c>
      <c r="W49" s="163" t="s">
        <v>339</v>
      </c>
      <c r="X49" s="163">
        <v>2</v>
      </c>
      <c r="Y49" s="163" t="s">
        <v>339</v>
      </c>
      <c r="Z49" s="163">
        <v>1</v>
      </c>
      <c r="AA49" s="163">
        <v>2</v>
      </c>
      <c r="AB49" s="228"/>
      <c r="AC49" s="159" t="s">
        <v>114</v>
      </c>
      <c r="AD49" s="305">
        <f>SUM(AE49:AP49)</f>
        <v>44</v>
      </c>
      <c r="AE49" s="472">
        <v>2</v>
      </c>
      <c r="AF49" s="472">
        <v>2</v>
      </c>
      <c r="AG49" s="472">
        <v>2</v>
      </c>
      <c r="AH49" s="472">
        <v>3</v>
      </c>
      <c r="AI49" s="472">
        <v>4</v>
      </c>
      <c r="AJ49" s="472">
        <v>4</v>
      </c>
      <c r="AK49" s="472">
        <v>4</v>
      </c>
      <c r="AL49" s="472">
        <v>5</v>
      </c>
      <c r="AM49" s="472">
        <v>2</v>
      </c>
      <c r="AN49" s="472">
        <v>6</v>
      </c>
      <c r="AO49" s="472">
        <v>7</v>
      </c>
      <c r="AP49" s="472">
        <v>3</v>
      </c>
    </row>
    <row r="50" spans="1:42" s="78" customFormat="1" ht="16.5" customHeight="1">
      <c r="A50" s="224"/>
      <c r="B50" s="224"/>
      <c r="C50" s="164"/>
      <c r="D50" s="305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228"/>
      <c r="AC50" s="164"/>
      <c r="AD50" s="265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</row>
    <row r="51" spans="1:42" s="78" customFormat="1" ht="16.5" customHeight="1">
      <c r="A51" s="224"/>
      <c r="B51" s="429" t="s">
        <v>119</v>
      </c>
      <c r="C51" s="430"/>
      <c r="D51" s="305">
        <f>SUM(E51:AA51)</f>
        <v>7</v>
      </c>
      <c r="E51" s="160" t="s">
        <v>354</v>
      </c>
      <c r="F51" s="160" t="s">
        <v>354</v>
      </c>
      <c r="G51" s="160" t="s">
        <v>354</v>
      </c>
      <c r="H51" s="160">
        <v>3</v>
      </c>
      <c r="I51" s="160" t="s">
        <v>354</v>
      </c>
      <c r="J51" s="160" t="s">
        <v>354</v>
      </c>
      <c r="K51" s="160" t="s">
        <v>354</v>
      </c>
      <c r="L51" s="160">
        <v>2</v>
      </c>
      <c r="M51" s="160" t="s">
        <v>354</v>
      </c>
      <c r="N51" s="160" t="s">
        <v>354</v>
      </c>
      <c r="O51" s="160" t="s">
        <v>354</v>
      </c>
      <c r="P51" s="160" t="s">
        <v>354</v>
      </c>
      <c r="Q51" s="160" t="s">
        <v>354</v>
      </c>
      <c r="R51" s="160" t="s">
        <v>354</v>
      </c>
      <c r="S51" s="160">
        <v>1</v>
      </c>
      <c r="T51" s="160" t="s">
        <v>354</v>
      </c>
      <c r="U51" s="160" t="s">
        <v>354</v>
      </c>
      <c r="V51" s="160">
        <v>1</v>
      </c>
      <c r="W51" s="160" t="s">
        <v>354</v>
      </c>
      <c r="X51" s="160" t="s">
        <v>354</v>
      </c>
      <c r="Y51" s="160" t="s">
        <v>354</v>
      </c>
      <c r="Z51" s="160" t="s">
        <v>354</v>
      </c>
      <c r="AA51" s="160" t="s">
        <v>354</v>
      </c>
      <c r="AB51" s="220"/>
      <c r="AC51" s="165" t="s">
        <v>116</v>
      </c>
      <c r="AD51" s="305">
        <f>SUM(AE51:AP51)</f>
        <v>27</v>
      </c>
      <c r="AE51" s="472">
        <v>3</v>
      </c>
      <c r="AF51" s="472">
        <v>2</v>
      </c>
      <c r="AG51" s="472">
        <v>3</v>
      </c>
      <c r="AH51" s="472">
        <v>2</v>
      </c>
      <c r="AI51" s="472">
        <v>5</v>
      </c>
      <c r="AJ51" s="472">
        <v>2</v>
      </c>
      <c r="AK51" s="472">
        <v>2</v>
      </c>
      <c r="AL51" s="472">
        <v>2</v>
      </c>
      <c r="AM51" s="472" t="s">
        <v>18</v>
      </c>
      <c r="AN51" s="472">
        <v>4</v>
      </c>
      <c r="AO51" s="472">
        <v>1</v>
      </c>
      <c r="AP51" s="472">
        <v>1</v>
      </c>
    </row>
    <row r="52" spans="1:42" s="78" customFormat="1" ht="16.5" customHeight="1">
      <c r="A52" s="222"/>
      <c r="B52" s="222"/>
      <c r="C52" s="159"/>
      <c r="D52" s="305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220"/>
      <c r="AC52" s="161"/>
      <c r="AD52" s="265"/>
      <c r="AE52" s="472"/>
      <c r="AF52" s="472"/>
      <c r="AG52" s="472"/>
      <c r="AH52" s="472"/>
      <c r="AI52" s="472"/>
      <c r="AJ52" s="472"/>
      <c r="AK52" s="472"/>
      <c r="AL52" s="472"/>
      <c r="AM52" s="472"/>
      <c r="AN52" s="472"/>
      <c r="AO52" s="472"/>
      <c r="AP52" s="472"/>
    </row>
    <row r="53" spans="1:42" s="78" customFormat="1" ht="16.5" customHeight="1">
      <c r="A53" s="222"/>
      <c r="B53" s="421" t="s">
        <v>355</v>
      </c>
      <c r="C53" s="431"/>
      <c r="D53" s="305" t="s">
        <v>452</v>
      </c>
      <c r="E53" s="160" t="s">
        <v>354</v>
      </c>
      <c r="F53" s="160" t="s">
        <v>354</v>
      </c>
      <c r="G53" s="160">
        <v>8</v>
      </c>
      <c r="H53" s="160" t="s">
        <v>356</v>
      </c>
      <c r="I53" s="160">
        <v>4</v>
      </c>
      <c r="J53" s="160" t="s">
        <v>357</v>
      </c>
      <c r="K53" s="160">
        <v>7</v>
      </c>
      <c r="L53" s="160">
        <v>3</v>
      </c>
      <c r="M53" s="160">
        <v>4</v>
      </c>
      <c r="N53" s="160" t="s">
        <v>354</v>
      </c>
      <c r="O53" s="160" t="s">
        <v>354</v>
      </c>
      <c r="P53" s="160" t="s">
        <v>354</v>
      </c>
      <c r="Q53" s="160" t="s">
        <v>354</v>
      </c>
      <c r="R53" s="160" t="s">
        <v>354</v>
      </c>
      <c r="S53" s="160">
        <v>5</v>
      </c>
      <c r="T53" s="160">
        <v>22</v>
      </c>
      <c r="U53" s="160" t="s">
        <v>354</v>
      </c>
      <c r="V53" s="160">
        <v>52</v>
      </c>
      <c r="W53" s="160">
        <v>1</v>
      </c>
      <c r="X53" s="160">
        <v>14</v>
      </c>
      <c r="Y53" s="160" t="s">
        <v>354</v>
      </c>
      <c r="Z53" s="160" t="s">
        <v>358</v>
      </c>
      <c r="AA53" s="160">
        <v>6</v>
      </c>
      <c r="AB53" s="220"/>
      <c r="AC53" s="159" t="s">
        <v>118</v>
      </c>
      <c r="AD53" s="305">
        <f>SUM(AE53:AP53)</f>
        <v>37</v>
      </c>
      <c r="AE53" s="472">
        <v>3</v>
      </c>
      <c r="AF53" s="472">
        <v>6</v>
      </c>
      <c r="AG53" s="472">
        <v>1</v>
      </c>
      <c r="AH53" s="472">
        <v>5</v>
      </c>
      <c r="AI53" s="472">
        <v>2</v>
      </c>
      <c r="AJ53" s="472">
        <v>3</v>
      </c>
      <c r="AK53" s="472">
        <v>4</v>
      </c>
      <c r="AL53" s="472">
        <v>1</v>
      </c>
      <c r="AM53" s="472">
        <v>5</v>
      </c>
      <c r="AN53" s="472">
        <v>3</v>
      </c>
      <c r="AO53" s="472">
        <v>1</v>
      </c>
      <c r="AP53" s="472">
        <v>3</v>
      </c>
    </row>
    <row r="54" spans="1:42" s="78" customFormat="1" ht="16.5" customHeight="1">
      <c r="A54" s="222"/>
      <c r="B54" s="162"/>
      <c r="C54" s="161"/>
      <c r="D54" s="305"/>
      <c r="E54" s="234"/>
      <c r="F54" s="234"/>
      <c r="G54" s="234"/>
      <c r="H54" s="234"/>
      <c r="I54" s="234"/>
      <c r="J54" s="234"/>
      <c r="K54" s="222"/>
      <c r="L54" s="222"/>
      <c r="M54" s="234"/>
      <c r="N54" s="162"/>
      <c r="O54" s="162"/>
      <c r="P54" s="162"/>
      <c r="Q54" s="162"/>
      <c r="R54" s="162"/>
      <c r="S54" s="234"/>
      <c r="T54" s="234"/>
      <c r="U54" s="162"/>
      <c r="V54" s="222"/>
      <c r="W54" s="234"/>
      <c r="X54" s="234"/>
      <c r="Y54" s="162"/>
      <c r="Z54" s="160"/>
      <c r="AA54" s="234"/>
      <c r="AB54" s="220"/>
      <c r="AC54" s="164"/>
      <c r="AD54" s="265"/>
      <c r="AE54" s="472"/>
      <c r="AF54" s="472"/>
      <c r="AG54" s="472"/>
      <c r="AH54" s="472"/>
      <c r="AI54" s="472"/>
      <c r="AJ54" s="472"/>
      <c r="AK54" s="472"/>
      <c r="AL54" s="472"/>
      <c r="AM54" s="472"/>
      <c r="AN54" s="472"/>
      <c r="AO54" s="472"/>
      <c r="AP54" s="472"/>
    </row>
    <row r="55" spans="1:42" s="78" customFormat="1" ht="16.5" customHeight="1">
      <c r="A55" s="222"/>
      <c r="B55" s="162"/>
      <c r="C55" s="159" t="s">
        <v>359</v>
      </c>
      <c r="D55" s="305" t="s">
        <v>360</v>
      </c>
      <c r="E55" s="160" t="s">
        <v>354</v>
      </c>
      <c r="F55" s="160" t="s">
        <v>354</v>
      </c>
      <c r="G55" s="160">
        <v>2</v>
      </c>
      <c r="H55" s="160" t="s">
        <v>361</v>
      </c>
      <c r="I55" s="160">
        <v>1</v>
      </c>
      <c r="J55" s="160" t="s">
        <v>362</v>
      </c>
      <c r="K55" s="160">
        <v>4</v>
      </c>
      <c r="L55" s="160">
        <v>1</v>
      </c>
      <c r="M55" s="160">
        <v>1</v>
      </c>
      <c r="N55" s="160" t="s">
        <v>354</v>
      </c>
      <c r="O55" s="160" t="s">
        <v>354</v>
      </c>
      <c r="P55" s="160" t="s">
        <v>354</v>
      </c>
      <c r="Q55" s="160" t="s">
        <v>354</v>
      </c>
      <c r="R55" s="160" t="s">
        <v>354</v>
      </c>
      <c r="S55" s="160" t="s">
        <v>354</v>
      </c>
      <c r="T55" s="160">
        <v>5</v>
      </c>
      <c r="U55" s="160" t="s">
        <v>354</v>
      </c>
      <c r="V55" s="160">
        <v>7</v>
      </c>
      <c r="W55" s="160" t="s">
        <v>354</v>
      </c>
      <c r="X55" s="160">
        <v>4</v>
      </c>
      <c r="Y55" s="160" t="s">
        <v>354</v>
      </c>
      <c r="Z55" s="160" t="s">
        <v>363</v>
      </c>
      <c r="AA55" s="160">
        <v>2</v>
      </c>
      <c r="AB55" s="220"/>
      <c r="AC55" s="165" t="s">
        <v>120</v>
      </c>
      <c r="AD55" s="305">
        <f>SUM(AE55:AP55)</f>
        <v>33</v>
      </c>
      <c r="AE55" s="472">
        <v>5</v>
      </c>
      <c r="AF55" s="472">
        <v>5</v>
      </c>
      <c r="AG55" s="472">
        <v>3</v>
      </c>
      <c r="AH55" s="472">
        <v>6</v>
      </c>
      <c r="AI55" s="472">
        <v>1</v>
      </c>
      <c r="AJ55" s="472">
        <v>1</v>
      </c>
      <c r="AK55" s="472" t="s">
        <v>18</v>
      </c>
      <c r="AL55" s="472" t="s">
        <v>18</v>
      </c>
      <c r="AM55" s="472" t="s">
        <v>18</v>
      </c>
      <c r="AN55" s="472" t="s">
        <v>18</v>
      </c>
      <c r="AO55" s="472">
        <v>2</v>
      </c>
      <c r="AP55" s="472">
        <v>10</v>
      </c>
    </row>
    <row r="56" spans="1:42" s="78" customFormat="1" ht="16.5" customHeight="1">
      <c r="A56" s="222"/>
      <c r="B56" s="222"/>
      <c r="C56" s="159"/>
      <c r="D56" s="305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220"/>
      <c r="AC56" s="161"/>
      <c r="AD56" s="265"/>
      <c r="AE56" s="472"/>
      <c r="AF56" s="472"/>
      <c r="AG56" s="472"/>
      <c r="AH56" s="472"/>
      <c r="AI56" s="472"/>
      <c r="AJ56" s="472"/>
      <c r="AK56" s="472"/>
      <c r="AL56" s="472"/>
      <c r="AM56" s="472"/>
      <c r="AN56" s="472"/>
      <c r="AO56" s="472"/>
      <c r="AP56" s="472"/>
    </row>
    <row r="57" spans="1:42" s="78" customFormat="1" ht="16.5" customHeight="1">
      <c r="A57" s="222"/>
      <c r="B57" s="222"/>
      <c r="C57" s="159" t="s">
        <v>364</v>
      </c>
      <c r="D57" s="305">
        <f>SUM(E57:AA57)</f>
        <v>88</v>
      </c>
      <c r="E57" s="163" t="s">
        <v>354</v>
      </c>
      <c r="F57" s="163" t="s">
        <v>354</v>
      </c>
      <c r="G57" s="163">
        <v>6</v>
      </c>
      <c r="H57" s="163">
        <v>1</v>
      </c>
      <c r="I57" s="163">
        <v>3</v>
      </c>
      <c r="J57" s="163">
        <v>3</v>
      </c>
      <c r="K57" s="163">
        <v>2</v>
      </c>
      <c r="L57" s="163">
        <v>2</v>
      </c>
      <c r="M57" s="163">
        <v>1</v>
      </c>
      <c r="N57" s="163" t="s">
        <v>354</v>
      </c>
      <c r="O57" s="163" t="s">
        <v>354</v>
      </c>
      <c r="P57" s="163" t="s">
        <v>354</v>
      </c>
      <c r="Q57" s="163" t="s">
        <v>354</v>
      </c>
      <c r="R57" s="163" t="s">
        <v>354</v>
      </c>
      <c r="S57" s="163">
        <v>5</v>
      </c>
      <c r="T57" s="163">
        <v>11</v>
      </c>
      <c r="U57" s="163" t="s">
        <v>354</v>
      </c>
      <c r="V57" s="163">
        <v>39</v>
      </c>
      <c r="W57" s="163">
        <v>1</v>
      </c>
      <c r="X57" s="163">
        <v>9</v>
      </c>
      <c r="Y57" s="163" t="s">
        <v>354</v>
      </c>
      <c r="Z57" s="163">
        <v>2</v>
      </c>
      <c r="AA57" s="163">
        <v>3</v>
      </c>
      <c r="AB57" s="228"/>
      <c r="AC57" s="159" t="s">
        <v>121</v>
      </c>
      <c r="AD57" s="305">
        <f>SUM(AE57:AP57)</f>
        <v>7</v>
      </c>
      <c r="AE57" s="472">
        <v>2</v>
      </c>
      <c r="AF57" s="472">
        <v>1</v>
      </c>
      <c r="AG57" s="472" t="s">
        <v>18</v>
      </c>
      <c r="AH57" s="472" t="s">
        <v>18</v>
      </c>
      <c r="AI57" s="472" t="s">
        <v>18</v>
      </c>
      <c r="AJ57" s="472" t="s">
        <v>18</v>
      </c>
      <c r="AK57" s="472" t="s">
        <v>18</v>
      </c>
      <c r="AL57" s="472">
        <v>1</v>
      </c>
      <c r="AM57" s="472">
        <v>1</v>
      </c>
      <c r="AN57" s="472">
        <v>1</v>
      </c>
      <c r="AO57" s="472">
        <v>1</v>
      </c>
      <c r="AP57" s="472" t="s">
        <v>18</v>
      </c>
    </row>
    <row r="58" spans="1:42" s="78" customFormat="1" ht="16.5" customHeight="1">
      <c r="A58" s="224"/>
      <c r="B58" s="224"/>
      <c r="C58" s="165"/>
      <c r="D58" s="305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228"/>
      <c r="AC58" s="164"/>
      <c r="AD58" s="265"/>
      <c r="AE58" s="472"/>
      <c r="AF58" s="472"/>
      <c r="AG58" s="472"/>
      <c r="AH58" s="472"/>
      <c r="AI58" s="472"/>
      <c r="AJ58" s="472"/>
      <c r="AK58" s="472"/>
      <c r="AL58" s="472"/>
      <c r="AM58" s="472"/>
      <c r="AN58" s="472"/>
      <c r="AO58" s="472"/>
      <c r="AP58" s="472"/>
    </row>
    <row r="59" spans="1:42" s="78" customFormat="1" ht="16.5" customHeight="1">
      <c r="A59" s="224"/>
      <c r="B59" s="224"/>
      <c r="C59" s="165" t="s">
        <v>124</v>
      </c>
      <c r="D59" s="305">
        <f>SUM(E59:AA59)</f>
        <v>18</v>
      </c>
      <c r="E59" s="160" t="s">
        <v>339</v>
      </c>
      <c r="F59" s="160" t="s">
        <v>339</v>
      </c>
      <c r="G59" s="160" t="s">
        <v>339</v>
      </c>
      <c r="H59" s="160" t="s">
        <v>339</v>
      </c>
      <c r="I59" s="160" t="s">
        <v>339</v>
      </c>
      <c r="J59" s="160" t="s">
        <v>339</v>
      </c>
      <c r="K59" s="160">
        <v>1</v>
      </c>
      <c r="L59" s="160" t="s">
        <v>339</v>
      </c>
      <c r="M59" s="160">
        <v>2</v>
      </c>
      <c r="N59" s="160" t="s">
        <v>339</v>
      </c>
      <c r="O59" s="160" t="s">
        <v>339</v>
      </c>
      <c r="P59" s="160" t="s">
        <v>339</v>
      </c>
      <c r="Q59" s="160" t="s">
        <v>339</v>
      </c>
      <c r="R59" s="160" t="s">
        <v>339</v>
      </c>
      <c r="S59" s="160" t="s">
        <v>339</v>
      </c>
      <c r="T59" s="160">
        <v>6</v>
      </c>
      <c r="U59" s="160" t="s">
        <v>339</v>
      </c>
      <c r="V59" s="160">
        <v>6</v>
      </c>
      <c r="W59" s="160" t="s">
        <v>339</v>
      </c>
      <c r="X59" s="160">
        <v>1</v>
      </c>
      <c r="Y59" s="160" t="s">
        <v>339</v>
      </c>
      <c r="Z59" s="160">
        <v>1</v>
      </c>
      <c r="AA59" s="160">
        <v>1</v>
      </c>
      <c r="AB59" s="220"/>
      <c r="AC59" s="165" t="s">
        <v>122</v>
      </c>
      <c r="AD59" s="305">
        <f>SUM(AE59:AP59)</f>
        <v>11</v>
      </c>
      <c r="AE59" s="472">
        <v>3</v>
      </c>
      <c r="AF59" s="472">
        <v>1</v>
      </c>
      <c r="AG59" s="472">
        <v>4</v>
      </c>
      <c r="AH59" s="472">
        <v>2</v>
      </c>
      <c r="AI59" s="472" t="s">
        <v>18</v>
      </c>
      <c r="AJ59" s="472" t="s">
        <v>18</v>
      </c>
      <c r="AK59" s="472" t="s">
        <v>18</v>
      </c>
      <c r="AL59" s="472">
        <v>1</v>
      </c>
      <c r="AM59" s="472" t="s">
        <v>18</v>
      </c>
      <c r="AN59" s="472" t="s">
        <v>18</v>
      </c>
      <c r="AO59" s="472" t="s">
        <v>18</v>
      </c>
      <c r="AP59" s="472" t="s">
        <v>18</v>
      </c>
    </row>
    <row r="60" spans="1:42" ht="16.5" customHeight="1">
      <c r="A60" s="222"/>
      <c r="B60" s="222"/>
      <c r="C60" s="161"/>
      <c r="D60" s="305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220"/>
      <c r="AC60" s="161"/>
      <c r="AD60" s="265"/>
      <c r="AE60" s="472"/>
      <c r="AF60" s="472"/>
      <c r="AG60" s="472"/>
      <c r="AH60" s="472"/>
      <c r="AI60" s="472"/>
      <c r="AJ60" s="472"/>
      <c r="AK60" s="472"/>
      <c r="AL60" s="472"/>
      <c r="AM60" s="472"/>
      <c r="AN60" s="472"/>
      <c r="AO60" s="472"/>
      <c r="AP60" s="472"/>
    </row>
    <row r="61" spans="1:42" ht="16.5" customHeight="1">
      <c r="A61" s="222"/>
      <c r="B61" s="421" t="s">
        <v>365</v>
      </c>
      <c r="C61" s="422"/>
      <c r="D61" s="305" t="s">
        <v>366</v>
      </c>
      <c r="E61" s="160" t="s">
        <v>339</v>
      </c>
      <c r="F61" s="160" t="s">
        <v>339</v>
      </c>
      <c r="G61" s="160" t="s">
        <v>339</v>
      </c>
      <c r="H61" s="160">
        <v>1</v>
      </c>
      <c r="I61" s="160" t="s">
        <v>339</v>
      </c>
      <c r="J61" s="160">
        <v>1</v>
      </c>
      <c r="K61" s="160" t="s">
        <v>339</v>
      </c>
      <c r="L61" s="160" t="s">
        <v>367</v>
      </c>
      <c r="M61" s="160">
        <v>7</v>
      </c>
      <c r="N61" s="160" t="s">
        <v>339</v>
      </c>
      <c r="O61" s="160" t="s">
        <v>339</v>
      </c>
      <c r="P61" s="160" t="s">
        <v>339</v>
      </c>
      <c r="Q61" s="160" t="s">
        <v>339</v>
      </c>
      <c r="R61" s="160" t="s">
        <v>339</v>
      </c>
      <c r="S61" s="160">
        <v>7</v>
      </c>
      <c r="T61" s="160">
        <v>4</v>
      </c>
      <c r="U61" s="160" t="s">
        <v>339</v>
      </c>
      <c r="V61" s="160">
        <v>27</v>
      </c>
      <c r="W61" s="160" t="s">
        <v>339</v>
      </c>
      <c r="X61" s="160">
        <v>5</v>
      </c>
      <c r="Y61" s="160" t="s">
        <v>368</v>
      </c>
      <c r="Z61" s="160">
        <v>9</v>
      </c>
      <c r="AA61" s="160">
        <v>10</v>
      </c>
      <c r="AB61" s="220"/>
      <c r="AC61" s="159" t="s">
        <v>123</v>
      </c>
      <c r="AD61" s="305">
        <f>SUM(AE61:AP61)</f>
        <v>1</v>
      </c>
      <c r="AE61" s="472" t="s">
        <v>18</v>
      </c>
      <c r="AF61" s="472">
        <v>1</v>
      </c>
      <c r="AG61" s="472" t="s">
        <v>18</v>
      </c>
      <c r="AH61" s="472" t="s">
        <v>18</v>
      </c>
      <c r="AI61" s="472" t="s">
        <v>18</v>
      </c>
      <c r="AJ61" s="472" t="s">
        <v>18</v>
      </c>
      <c r="AK61" s="472" t="s">
        <v>18</v>
      </c>
      <c r="AL61" s="472" t="s">
        <v>18</v>
      </c>
      <c r="AM61" s="472" t="s">
        <v>18</v>
      </c>
      <c r="AN61" s="472" t="s">
        <v>18</v>
      </c>
      <c r="AO61" s="472" t="s">
        <v>18</v>
      </c>
      <c r="AP61" s="472" t="s">
        <v>18</v>
      </c>
    </row>
    <row r="62" spans="1:42" ht="16.5" customHeight="1">
      <c r="A62" s="222"/>
      <c r="B62" s="162"/>
      <c r="C62" s="159"/>
      <c r="D62" s="305"/>
      <c r="E62" s="234"/>
      <c r="F62" s="234"/>
      <c r="G62" s="234"/>
      <c r="H62" s="234"/>
      <c r="I62" s="234"/>
      <c r="J62" s="234"/>
      <c r="K62" s="234"/>
      <c r="L62" s="234"/>
      <c r="M62" s="234"/>
      <c r="N62" s="162"/>
      <c r="O62" s="162"/>
      <c r="P62" s="162"/>
      <c r="Q62" s="162"/>
      <c r="R62" s="162"/>
      <c r="S62" s="234"/>
      <c r="T62" s="234"/>
      <c r="U62" s="162"/>
      <c r="V62" s="234"/>
      <c r="W62" s="234"/>
      <c r="X62" s="234"/>
      <c r="Y62" s="234"/>
      <c r="Z62" s="234"/>
      <c r="AA62" s="234"/>
      <c r="AB62" s="183"/>
      <c r="AC62" s="164"/>
      <c r="AD62" s="265"/>
      <c r="AE62" s="472"/>
      <c r="AF62" s="472"/>
      <c r="AG62" s="472"/>
      <c r="AH62" s="472"/>
      <c r="AI62" s="472"/>
      <c r="AJ62" s="472"/>
      <c r="AK62" s="472"/>
      <c r="AL62" s="472"/>
      <c r="AM62" s="472"/>
      <c r="AN62" s="472"/>
      <c r="AO62" s="472"/>
      <c r="AP62" s="472"/>
    </row>
    <row r="63" spans="1:42" ht="16.5" customHeight="1">
      <c r="A63" s="222"/>
      <c r="B63" s="162"/>
      <c r="C63" s="159" t="s">
        <v>126</v>
      </c>
      <c r="D63" s="305">
        <f>SUM(E63:AA63)</f>
        <v>2</v>
      </c>
      <c r="E63" s="163" t="s">
        <v>369</v>
      </c>
      <c r="F63" s="163" t="s">
        <v>369</v>
      </c>
      <c r="G63" s="163" t="s">
        <v>369</v>
      </c>
      <c r="H63" s="163" t="s">
        <v>369</v>
      </c>
      <c r="I63" s="163" t="s">
        <v>369</v>
      </c>
      <c r="J63" s="163" t="s">
        <v>369</v>
      </c>
      <c r="K63" s="163" t="s">
        <v>369</v>
      </c>
      <c r="L63" s="163" t="s">
        <v>369</v>
      </c>
      <c r="M63" s="163" t="s">
        <v>369</v>
      </c>
      <c r="N63" s="163" t="s">
        <v>369</v>
      </c>
      <c r="O63" s="163" t="s">
        <v>369</v>
      </c>
      <c r="P63" s="163" t="s">
        <v>369</v>
      </c>
      <c r="Q63" s="163" t="s">
        <v>369</v>
      </c>
      <c r="R63" s="163" t="s">
        <v>369</v>
      </c>
      <c r="S63" s="163" t="s">
        <v>369</v>
      </c>
      <c r="T63" s="163" t="s">
        <v>369</v>
      </c>
      <c r="U63" s="163" t="s">
        <v>369</v>
      </c>
      <c r="V63" s="163">
        <v>2</v>
      </c>
      <c r="W63" s="163" t="s">
        <v>369</v>
      </c>
      <c r="X63" s="163" t="s">
        <v>369</v>
      </c>
      <c r="Y63" s="163" t="s">
        <v>369</v>
      </c>
      <c r="Z63" s="163" t="s">
        <v>369</v>
      </c>
      <c r="AA63" s="163" t="s">
        <v>369</v>
      </c>
      <c r="AB63" s="169"/>
      <c r="AC63" s="45" t="s">
        <v>125</v>
      </c>
      <c r="AD63" s="305">
        <f>SUM(AE63:AP63)</f>
        <v>1</v>
      </c>
      <c r="AE63" s="472" t="s">
        <v>18</v>
      </c>
      <c r="AF63" s="472" t="s">
        <v>18</v>
      </c>
      <c r="AG63" s="472" t="s">
        <v>18</v>
      </c>
      <c r="AH63" s="472" t="s">
        <v>18</v>
      </c>
      <c r="AI63" s="472" t="s">
        <v>18</v>
      </c>
      <c r="AJ63" s="472" t="s">
        <v>18</v>
      </c>
      <c r="AK63" s="472" t="s">
        <v>18</v>
      </c>
      <c r="AL63" s="472" t="s">
        <v>18</v>
      </c>
      <c r="AM63" s="472" t="s">
        <v>18</v>
      </c>
      <c r="AN63" s="472" t="s">
        <v>18</v>
      </c>
      <c r="AO63" s="472">
        <v>1</v>
      </c>
      <c r="AP63" s="472" t="s">
        <v>18</v>
      </c>
    </row>
    <row r="64" spans="1:42" ht="16.5" customHeight="1">
      <c r="A64" s="224"/>
      <c r="B64" s="168"/>
      <c r="C64" s="165"/>
      <c r="D64" s="305"/>
      <c r="E64" s="235"/>
      <c r="F64" s="235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3"/>
      <c r="AB64" s="169"/>
      <c r="AC64" s="161"/>
      <c r="AD64" s="265"/>
      <c r="AE64" s="472"/>
      <c r="AF64" s="472"/>
      <c r="AG64" s="472"/>
      <c r="AH64" s="472"/>
      <c r="AI64" s="472"/>
      <c r="AJ64" s="472"/>
      <c r="AK64" s="472"/>
      <c r="AL64" s="472"/>
      <c r="AM64" s="472"/>
      <c r="AN64" s="472"/>
      <c r="AO64" s="472"/>
      <c r="AP64" s="472"/>
    </row>
    <row r="65" spans="1:42" ht="16.5" customHeight="1">
      <c r="A65" s="224"/>
      <c r="B65" s="232"/>
      <c r="C65" s="165" t="s">
        <v>370</v>
      </c>
      <c r="D65" s="305">
        <f>SUM(E65:AA65)</f>
        <v>11</v>
      </c>
      <c r="E65" s="160" t="s">
        <v>369</v>
      </c>
      <c r="F65" s="160" t="s">
        <v>369</v>
      </c>
      <c r="G65" s="160" t="s">
        <v>369</v>
      </c>
      <c r="H65" s="160" t="s">
        <v>369</v>
      </c>
      <c r="I65" s="160" t="s">
        <v>369</v>
      </c>
      <c r="J65" s="160" t="s">
        <v>369</v>
      </c>
      <c r="K65" s="160" t="s">
        <v>369</v>
      </c>
      <c r="L65" s="160">
        <v>1</v>
      </c>
      <c r="M65" s="160">
        <v>4</v>
      </c>
      <c r="N65" s="160" t="s">
        <v>369</v>
      </c>
      <c r="O65" s="160" t="s">
        <v>369</v>
      </c>
      <c r="P65" s="160" t="s">
        <v>369</v>
      </c>
      <c r="Q65" s="160" t="s">
        <v>369</v>
      </c>
      <c r="R65" s="160" t="s">
        <v>369</v>
      </c>
      <c r="S65" s="160" t="s">
        <v>369</v>
      </c>
      <c r="T65" s="160" t="s">
        <v>369</v>
      </c>
      <c r="U65" s="160" t="s">
        <v>369</v>
      </c>
      <c r="V65" s="160">
        <v>3</v>
      </c>
      <c r="W65" s="160" t="s">
        <v>369</v>
      </c>
      <c r="X65" s="160" t="s">
        <v>369</v>
      </c>
      <c r="Y65" s="160" t="s">
        <v>369</v>
      </c>
      <c r="Z65" s="160">
        <v>3</v>
      </c>
      <c r="AA65" s="160" t="s">
        <v>369</v>
      </c>
      <c r="AB65" s="183"/>
      <c r="AC65" s="159" t="s">
        <v>62</v>
      </c>
      <c r="AD65" s="305">
        <f>SUM(AE65:AP65)</f>
        <v>173</v>
      </c>
      <c r="AE65" s="472">
        <v>12</v>
      </c>
      <c r="AF65" s="472">
        <v>12</v>
      </c>
      <c r="AG65" s="472">
        <v>15</v>
      </c>
      <c r="AH65" s="472">
        <v>37</v>
      </c>
      <c r="AI65" s="472">
        <v>17</v>
      </c>
      <c r="AJ65" s="472">
        <v>11</v>
      </c>
      <c r="AK65" s="472">
        <v>8</v>
      </c>
      <c r="AL65" s="472">
        <v>10</v>
      </c>
      <c r="AM65" s="472">
        <v>19</v>
      </c>
      <c r="AN65" s="472">
        <v>8</v>
      </c>
      <c r="AO65" s="472">
        <v>6</v>
      </c>
      <c r="AP65" s="472">
        <v>18</v>
      </c>
    </row>
    <row r="66" spans="1:42" ht="16.5" customHeight="1">
      <c r="A66" s="222"/>
      <c r="B66" s="222"/>
      <c r="C66" s="161"/>
      <c r="D66" s="305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220"/>
      <c r="AC66" s="166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</row>
    <row r="67" spans="1:42" s="78" customFormat="1" ht="16.5" customHeight="1">
      <c r="A67" s="222"/>
      <c r="B67" s="222"/>
      <c r="C67" s="159" t="s">
        <v>371</v>
      </c>
      <c r="D67" s="305" t="s">
        <v>372</v>
      </c>
      <c r="E67" s="160" t="s">
        <v>369</v>
      </c>
      <c r="F67" s="160" t="s">
        <v>369</v>
      </c>
      <c r="G67" s="160" t="s">
        <v>369</v>
      </c>
      <c r="H67" s="160">
        <v>1</v>
      </c>
      <c r="I67" s="160" t="s">
        <v>369</v>
      </c>
      <c r="J67" s="160">
        <v>1</v>
      </c>
      <c r="K67" s="160" t="s">
        <v>369</v>
      </c>
      <c r="L67" s="160" t="s">
        <v>373</v>
      </c>
      <c r="M67" s="160">
        <v>3</v>
      </c>
      <c r="N67" s="160" t="s">
        <v>369</v>
      </c>
      <c r="O67" s="160" t="s">
        <v>369</v>
      </c>
      <c r="P67" s="160" t="s">
        <v>369</v>
      </c>
      <c r="Q67" s="160" t="s">
        <v>369</v>
      </c>
      <c r="R67" s="160" t="s">
        <v>369</v>
      </c>
      <c r="S67" s="160">
        <v>7</v>
      </c>
      <c r="T67" s="160">
        <v>4</v>
      </c>
      <c r="U67" s="160" t="s">
        <v>369</v>
      </c>
      <c r="V67" s="160">
        <v>22</v>
      </c>
      <c r="W67" s="160" t="s">
        <v>369</v>
      </c>
      <c r="X67" s="160">
        <v>5</v>
      </c>
      <c r="Y67" s="160" t="s">
        <v>374</v>
      </c>
      <c r="Z67" s="160">
        <v>6</v>
      </c>
      <c r="AA67" s="160">
        <v>10</v>
      </c>
      <c r="AB67" s="220"/>
      <c r="AC67" s="168" t="s">
        <v>270</v>
      </c>
      <c r="AD67" s="168"/>
      <c r="AE67" s="168"/>
      <c r="AF67" s="168"/>
      <c r="AG67" s="168"/>
      <c r="AH67" s="169"/>
      <c r="AI67" s="169"/>
      <c r="AJ67" s="169"/>
      <c r="AK67" s="169"/>
      <c r="AL67" s="169"/>
      <c r="AM67" s="169"/>
      <c r="AN67" s="169"/>
      <c r="AO67" s="169"/>
      <c r="AP67" s="169"/>
    </row>
    <row r="68" spans="1:42" s="78" customFormat="1" ht="16.5" customHeight="1">
      <c r="A68" s="222"/>
      <c r="B68" s="222"/>
      <c r="C68" s="161"/>
      <c r="D68" s="305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220"/>
      <c r="AC68" s="168" t="s">
        <v>46</v>
      </c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</row>
    <row r="69" spans="1:42" s="78" customFormat="1" ht="16.5" customHeight="1">
      <c r="A69" s="222"/>
      <c r="B69" s="222"/>
      <c r="C69" s="159" t="s">
        <v>127</v>
      </c>
      <c r="D69" s="306" t="s">
        <v>453</v>
      </c>
      <c r="E69" s="160" t="s">
        <v>339</v>
      </c>
      <c r="F69" s="160" t="s">
        <v>339</v>
      </c>
      <c r="G69" s="160" t="s">
        <v>339</v>
      </c>
      <c r="H69" s="160" t="s">
        <v>339</v>
      </c>
      <c r="I69" s="160" t="s">
        <v>339</v>
      </c>
      <c r="J69" s="160" t="s">
        <v>339</v>
      </c>
      <c r="K69" s="160" t="s">
        <v>339</v>
      </c>
      <c r="L69" s="160" t="s">
        <v>339</v>
      </c>
      <c r="M69" s="160" t="s">
        <v>339</v>
      </c>
      <c r="N69" s="160" t="s">
        <v>339</v>
      </c>
      <c r="O69" s="160" t="s">
        <v>339</v>
      </c>
      <c r="P69" s="160" t="s">
        <v>339</v>
      </c>
      <c r="Q69" s="160" t="s">
        <v>339</v>
      </c>
      <c r="R69" s="160" t="s">
        <v>339</v>
      </c>
      <c r="S69" s="160" t="s">
        <v>339</v>
      </c>
      <c r="T69" s="160" t="s">
        <v>339</v>
      </c>
      <c r="U69" s="160" t="s">
        <v>339</v>
      </c>
      <c r="V69" s="160" t="s">
        <v>339</v>
      </c>
      <c r="W69" s="160" t="s">
        <v>339</v>
      </c>
      <c r="X69" s="160" t="s">
        <v>339</v>
      </c>
      <c r="Y69" s="160" t="s">
        <v>339</v>
      </c>
      <c r="Z69" s="160" t="s">
        <v>339</v>
      </c>
      <c r="AA69" s="160" t="s">
        <v>339</v>
      </c>
      <c r="AB69" s="220"/>
      <c r="AC69" s="168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</row>
    <row r="70" spans="1:42" s="78" customFormat="1" ht="16.5" customHeight="1">
      <c r="A70" s="222"/>
      <c r="B70" s="222"/>
      <c r="C70" s="161"/>
      <c r="D70" s="305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220"/>
      <c r="AC70" s="168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</row>
    <row r="71" spans="1:43" s="78" customFormat="1" ht="16.5" customHeight="1">
      <c r="A71" s="222"/>
      <c r="B71" s="421" t="s">
        <v>375</v>
      </c>
      <c r="C71" s="422"/>
      <c r="D71" s="305">
        <f>SUM(E71:AA71)</f>
        <v>2</v>
      </c>
      <c r="E71" s="163" t="s">
        <v>339</v>
      </c>
      <c r="F71" s="163" t="s">
        <v>339</v>
      </c>
      <c r="G71" s="163" t="s">
        <v>339</v>
      </c>
      <c r="H71" s="163" t="s">
        <v>339</v>
      </c>
      <c r="I71" s="163" t="s">
        <v>339</v>
      </c>
      <c r="J71" s="163" t="s">
        <v>339</v>
      </c>
      <c r="K71" s="163">
        <v>1</v>
      </c>
      <c r="L71" s="163" t="s">
        <v>339</v>
      </c>
      <c r="M71" s="163" t="s">
        <v>339</v>
      </c>
      <c r="N71" s="163" t="s">
        <v>339</v>
      </c>
      <c r="O71" s="163" t="s">
        <v>339</v>
      </c>
      <c r="P71" s="163" t="s">
        <v>339</v>
      </c>
      <c r="Q71" s="163" t="s">
        <v>339</v>
      </c>
      <c r="R71" s="163" t="s">
        <v>339</v>
      </c>
      <c r="S71" s="163" t="s">
        <v>339</v>
      </c>
      <c r="T71" s="163" t="s">
        <v>339</v>
      </c>
      <c r="U71" s="163" t="s">
        <v>339</v>
      </c>
      <c r="V71" s="163" t="s">
        <v>339</v>
      </c>
      <c r="W71" s="163" t="s">
        <v>339</v>
      </c>
      <c r="X71" s="163" t="s">
        <v>339</v>
      </c>
      <c r="Y71" s="163" t="s">
        <v>339</v>
      </c>
      <c r="Z71" s="163" t="s">
        <v>339</v>
      </c>
      <c r="AA71" s="163">
        <v>1</v>
      </c>
      <c r="AB71" s="228"/>
      <c r="AC71" s="168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46"/>
    </row>
    <row r="72" spans="1:42" ht="16.5" customHeight="1">
      <c r="A72" s="224"/>
      <c r="B72" s="168"/>
      <c r="C72" s="165"/>
      <c r="D72" s="305"/>
      <c r="E72" s="235"/>
      <c r="F72" s="235"/>
      <c r="G72" s="235"/>
      <c r="H72" s="235"/>
      <c r="I72" s="235"/>
      <c r="J72" s="235"/>
      <c r="K72" s="235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235"/>
      <c r="AB72" s="228"/>
      <c r="AC72" s="168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</row>
    <row r="73" spans="1:42" ht="16.5" customHeight="1">
      <c r="A73" s="224"/>
      <c r="B73" s="168"/>
      <c r="C73" s="165" t="s">
        <v>376</v>
      </c>
      <c r="D73" s="305">
        <f>SUM(E73:AA73)</f>
        <v>1</v>
      </c>
      <c r="E73" s="160" t="s">
        <v>339</v>
      </c>
      <c r="F73" s="160" t="s">
        <v>339</v>
      </c>
      <c r="G73" s="160" t="s">
        <v>339</v>
      </c>
      <c r="H73" s="160" t="s">
        <v>339</v>
      </c>
      <c r="I73" s="160" t="s">
        <v>339</v>
      </c>
      <c r="J73" s="160" t="s">
        <v>339</v>
      </c>
      <c r="K73" s="160" t="s">
        <v>339</v>
      </c>
      <c r="L73" s="160" t="s">
        <v>339</v>
      </c>
      <c r="M73" s="160" t="s">
        <v>339</v>
      </c>
      <c r="N73" s="160" t="s">
        <v>339</v>
      </c>
      <c r="O73" s="160" t="s">
        <v>339</v>
      </c>
      <c r="P73" s="160" t="s">
        <v>339</v>
      </c>
      <c r="Q73" s="160" t="s">
        <v>339</v>
      </c>
      <c r="R73" s="160" t="s">
        <v>339</v>
      </c>
      <c r="S73" s="160" t="s">
        <v>339</v>
      </c>
      <c r="T73" s="160" t="s">
        <v>339</v>
      </c>
      <c r="U73" s="160" t="s">
        <v>339</v>
      </c>
      <c r="V73" s="160" t="s">
        <v>339</v>
      </c>
      <c r="W73" s="160" t="s">
        <v>339</v>
      </c>
      <c r="X73" s="160" t="s">
        <v>339</v>
      </c>
      <c r="Y73" s="160" t="s">
        <v>339</v>
      </c>
      <c r="Z73" s="160" t="s">
        <v>339</v>
      </c>
      <c r="AA73" s="160">
        <v>1</v>
      </c>
      <c r="AB73" s="220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8"/>
    </row>
    <row r="74" spans="1:43" ht="16.5" customHeight="1">
      <c r="A74" s="222"/>
      <c r="B74" s="222"/>
      <c r="C74" s="159"/>
      <c r="D74" s="305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220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46"/>
      <c r="AQ74" s="109"/>
    </row>
    <row r="75" spans="1:43" ht="16.5" customHeight="1">
      <c r="A75" s="222"/>
      <c r="B75" s="222"/>
      <c r="C75" s="233" t="s">
        <v>129</v>
      </c>
      <c r="D75" s="305">
        <f>SUM(E75:AA75)</f>
        <v>1</v>
      </c>
      <c r="E75" s="163" t="s">
        <v>354</v>
      </c>
      <c r="F75" s="163" t="s">
        <v>354</v>
      </c>
      <c r="G75" s="163" t="s">
        <v>354</v>
      </c>
      <c r="H75" s="163" t="s">
        <v>354</v>
      </c>
      <c r="I75" s="163" t="s">
        <v>354</v>
      </c>
      <c r="J75" s="163" t="s">
        <v>354</v>
      </c>
      <c r="K75" s="163">
        <v>1</v>
      </c>
      <c r="L75" s="163" t="s">
        <v>354</v>
      </c>
      <c r="M75" s="163" t="s">
        <v>354</v>
      </c>
      <c r="N75" s="163" t="s">
        <v>354</v>
      </c>
      <c r="O75" s="163" t="s">
        <v>354</v>
      </c>
      <c r="P75" s="163" t="s">
        <v>354</v>
      </c>
      <c r="Q75" s="163" t="s">
        <v>354</v>
      </c>
      <c r="R75" s="163" t="s">
        <v>354</v>
      </c>
      <c r="S75" s="163" t="s">
        <v>354</v>
      </c>
      <c r="T75" s="163" t="s">
        <v>354</v>
      </c>
      <c r="U75" s="163" t="s">
        <v>354</v>
      </c>
      <c r="V75" s="163" t="s">
        <v>354</v>
      </c>
      <c r="W75" s="163" t="s">
        <v>354</v>
      </c>
      <c r="X75" s="163" t="s">
        <v>354</v>
      </c>
      <c r="Y75" s="163" t="s">
        <v>354</v>
      </c>
      <c r="Z75" s="163" t="s">
        <v>354</v>
      </c>
      <c r="AA75" s="163"/>
      <c r="AB75" s="228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89"/>
      <c r="AQ75" s="109"/>
    </row>
    <row r="76" spans="1:42" ht="16.5" customHeight="1">
      <c r="A76" s="224"/>
      <c r="B76" s="168"/>
      <c r="C76" s="164"/>
      <c r="D76" s="305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9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</row>
    <row r="77" spans="1:42" ht="16.5" customHeight="1">
      <c r="A77" s="168"/>
      <c r="B77" s="429" t="s">
        <v>133</v>
      </c>
      <c r="C77" s="430"/>
      <c r="D77" s="305" t="s">
        <v>454</v>
      </c>
      <c r="E77" s="163"/>
      <c r="F77" s="163"/>
      <c r="G77" s="163">
        <v>10</v>
      </c>
      <c r="H77" s="163"/>
      <c r="I77" s="163">
        <v>1</v>
      </c>
      <c r="J77" s="163">
        <v>4</v>
      </c>
      <c r="K77" s="163">
        <v>2</v>
      </c>
      <c r="L77" s="163">
        <v>1</v>
      </c>
      <c r="M77" s="163"/>
      <c r="N77" s="163"/>
      <c r="O77" s="163"/>
      <c r="P77" s="163"/>
      <c r="Q77" s="163"/>
      <c r="R77" s="163"/>
      <c r="S77" s="163">
        <v>1</v>
      </c>
      <c r="T77" s="163">
        <v>5</v>
      </c>
      <c r="U77" s="163"/>
      <c r="V77" s="163">
        <v>3</v>
      </c>
      <c r="W77" s="163"/>
      <c r="X77" s="163">
        <v>2</v>
      </c>
      <c r="Y77" s="163">
        <v>1</v>
      </c>
      <c r="Z77" s="163" t="s">
        <v>377</v>
      </c>
      <c r="AA77" s="163">
        <v>2</v>
      </c>
      <c r="AB77" s="169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89"/>
    </row>
    <row r="78" spans="1:42" ht="16.5" customHeight="1">
      <c r="A78" s="224"/>
      <c r="B78" s="232"/>
      <c r="C78" s="165"/>
      <c r="D78" s="305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9"/>
      <c r="AC78" s="106"/>
      <c r="AD78" s="106"/>
      <c r="AE78" s="106"/>
      <c r="AF78" s="107"/>
      <c r="AG78" s="106"/>
      <c r="AH78" s="107"/>
      <c r="AI78" s="106"/>
      <c r="AJ78" s="107"/>
      <c r="AK78" s="106"/>
      <c r="AL78" s="107"/>
      <c r="AM78" s="106"/>
      <c r="AN78" s="107"/>
      <c r="AO78" s="106"/>
      <c r="AP78" s="107"/>
    </row>
    <row r="79" spans="1:42" ht="16.5" customHeight="1">
      <c r="A79" s="224"/>
      <c r="B79" s="429" t="s">
        <v>134</v>
      </c>
      <c r="C79" s="437"/>
      <c r="D79" s="305">
        <f>SUM(E79:AA79)</f>
        <v>27</v>
      </c>
      <c r="E79" s="160"/>
      <c r="F79" s="160"/>
      <c r="G79" s="160"/>
      <c r="H79" s="160"/>
      <c r="I79" s="160"/>
      <c r="J79" s="160"/>
      <c r="K79" s="160">
        <v>4</v>
      </c>
      <c r="L79" s="160">
        <v>1</v>
      </c>
      <c r="M79" s="160">
        <v>5</v>
      </c>
      <c r="N79" s="160"/>
      <c r="O79" s="160"/>
      <c r="P79" s="160"/>
      <c r="Q79" s="160"/>
      <c r="R79" s="160"/>
      <c r="S79" s="160">
        <v>1</v>
      </c>
      <c r="T79" s="160">
        <v>8</v>
      </c>
      <c r="U79" s="160"/>
      <c r="V79" s="160">
        <v>3</v>
      </c>
      <c r="W79" s="160"/>
      <c r="X79" s="160"/>
      <c r="Y79" s="160"/>
      <c r="Z79" s="160">
        <v>3</v>
      </c>
      <c r="AA79" s="160">
        <v>2</v>
      </c>
      <c r="AB79" s="183"/>
      <c r="AC79" s="334" t="s">
        <v>250</v>
      </c>
      <c r="AD79" s="334"/>
      <c r="AE79" s="334"/>
      <c r="AF79" s="334"/>
      <c r="AG79" s="334"/>
      <c r="AH79" s="334"/>
      <c r="AI79" s="334"/>
      <c r="AJ79" s="334"/>
      <c r="AK79" s="334"/>
      <c r="AL79" s="334"/>
      <c r="AM79" s="334"/>
      <c r="AN79" s="334"/>
      <c r="AO79" s="334"/>
      <c r="AP79" s="334"/>
    </row>
    <row r="80" spans="1:42" ht="16.5" customHeight="1">
      <c r="A80" s="222"/>
      <c r="B80" s="421"/>
      <c r="C80" s="422"/>
      <c r="D80" s="305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83"/>
      <c r="AC80" s="436" t="s">
        <v>435</v>
      </c>
      <c r="AD80" s="436"/>
      <c r="AE80" s="436"/>
      <c r="AF80" s="436"/>
      <c r="AG80" s="436"/>
      <c r="AH80" s="436"/>
      <c r="AI80" s="436"/>
      <c r="AJ80" s="436"/>
      <c r="AK80" s="436"/>
      <c r="AL80" s="436"/>
      <c r="AM80" s="436"/>
      <c r="AN80" s="436"/>
      <c r="AO80" s="436"/>
      <c r="AP80" s="436"/>
    </row>
    <row r="81" spans="1:42" ht="16.5" customHeight="1" thickBot="1">
      <c r="A81" s="222"/>
      <c r="B81" s="421" t="s">
        <v>135</v>
      </c>
      <c r="C81" s="422"/>
      <c r="D81" s="305">
        <f>SUM(E81:AA81)</f>
        <v>156</v>
      </c>
      <c r="E81" s="163" t="s">
        <v>343</v>
      </c>
      <c r="F81" s="163">
        <v>1</v>
      </c>
      <c r="G81" s="163" t="s">
        <v>343</v>
      </c>
      <c r="H81" s="163">
        <v>1</v>
      </c>
      <c r="I81" s="163" t="s">
        <v>343</v>
      </c>
      <c r="J81" s="163">
        <v>7</v>
      </c>
      <c r="K81" s="163">
        <v>3</v>
      </c>
      <c r="L81" s="163">
        <v>14</v>
      </c>
      <c r="M81" s="163">
        <v>13</v>
      </c>
      <c r="N81" s="163" t="s">
        <v>343</v>
      </c>
      <c r="O81" s="163" t="s">
        <v>343</v>
      </c>
      <c r="P81" s="163" t="s">
        <v>343</v>
      </c>
      <c r="Q81" s="163" t="s">
        <v>343</v>
      </c>
      <c r="R81" s="163" t="s">
        <v>343</v>
      </c>
      <c r="S81" s="163">
        <v>12</v>
      </c>
      <c r="T81" s="163">
        <v>8</v>
      </c>
      <c r="U81" s="163">
        <v>2</v>
      </c>
      <c r="V81" s="163">
        <v>51</v>
      </c>
      <c r="W81" s="163">
        <v>1</v>
      </c>
      <c r="X81" s="163">
        <v>3</v>
      </c>
      <c r="Y81" s="163">
        <v>6</v>
      </c>
      <c r="Z81" s="163">
        <v>20</v>
      </c>
      <c r="AA81" s="163">
        <v>14</v>
      </c>
      <c r="AB81" s="169"/>
      <c r="AP81" s="108" t="s">
        <v>128</v>
      </c>
    </row>
    <row r="82" spans="1:42" ht="16.5" customHeight="1">
      <c r="A82" s="224"/>
      <c r="B82" s="429"/>
      <c r="C82" s="437"/>
      <c r="D82" s="305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9"/>
      <c r="AC82" s="370" t="s">
        <v>205</v>
      </c>
      <c r="AD82" s="432"/>
      <c r="AE82" s="365" t="s">
        <v>130</v>
      </c>
      <c r="AF82" s="434"/>
      <c r="AG82" s="365" t="s">
        <v>131</v>
      </c>
      <c r="AH82" s="434"/>
      <c r="AI82" s="365" t="s">
        <v>206</v>
      </c>
      <c r="AJ82" s="434"/>
      <c r="AK82" s="369" t="s">
        <v>207</v>
      </c>
      <c r="AL82" s="376"/>
      <c r="AM82" s="369" t="s">
        <v>208</v>
      </c>
      <c r="AN82" s="376"/>
      <c r="AO82" s="369" t="s">
        <v>132</v>
      </c>
      <c r="AP82" s="370"/>
    </row>
    <row r="83" spans="1:42" ht="16.5" customHeight="1">
      <c r="A83" s="224"/>
      <c r="B83" s="429" t="s">
        <v>136</v>
      </c>
      <c r="C83" s="437"/>
      <c r="D83" s="305">
        <f>SUM(E83:AA83)</f>
        <v>11</v>
      </c>
      <c r="E83" s="160" t="s">
        <v>378</v>
      </c>
      <c r="F83" s="160" t="s">
        <v>378</v>
      </c>
      <c r="G83" s="160" t="s">
        <v>378</v>
      </c>
      <c r="H83" s="160" t="s">
        <v>378</v>
      </c>
      <c r="I83" s="160" t="s">
        <v>378</v>
      </c>
      <c r="J83" s="160" t="s">
        <v>378</v>
      </c>
      <c r="K83" s="160" t="s">
        <v>378</v>
      </c>
      <c r="L83" s="160" t="s">
        <v>378</v>
      </c>
      <c r="M83" s="160">
        <v>4</v>
      </c>
      <c r="N83" s="160" t="s">
        <v>378</v>
      </c>
      <c r="O83" s="160" t="s">
        <v>378</v>
      </c>
      <c r="P83" s="160" t="s">
        <v>378</v>
      </c>
      <c r="Q83" s="160" t="s">
        <v>378</v>
      </c>
      <c r="R83" s="160" t="s">
        <v>378</v>
      </c>
      <c r="S83" s="160" t="s">
        <v>378</v>
      </c>
      <c r="T83" s="160" t="s">
        <v>378</v>
      </c>
      <c r="U83" s="160" t="s">
        <v>378</v>
      </c>
      <c r="V83" s="160">
        <v>5</v>
      </c>
      <c r="W83" s="160" t="s">
        <v>378</v>
      </c>
      <c r="X83" s="160" t="s">
        <v>378</v>
      </c>
      <c r="Y83" s="160" t="s">
        <v>378</v>
      </c>
      <c r="Z83" s="160">
        <v>2</v>
      </c>
      <c r="AA83" s="160" t="s">
        <v>378</v>
      </c>
      <c r="AB83" s="183"/>
      <c r="AC83" s="433"/>
      <c r="AD83" s="324"/>
      <c r="AE83" s="343"/>
      <c r="AF83" s="344"/>
      <c r="AG83" s="343"/>
      <c r="AH83" s="344"/>
      <c r="AI83" s="343"/>
      <c r="AJ83" s="344"/>
      <c r="AK83" s="373"/>
      <c r="AL83" s="435"/>
      <c r="AM83" s="373"/>
      <c r="AN83" s="435"/>
      <c r="AO83" s="373"/>
      <c r="AP83" s="374"/>
    </row>
    <row r="84" spans="1:30" ht="16.5" customHeight="1">
      <c r="A84" s="222"/>
      <c r="B84" s="421"/>
      <c r="C84" s="422"/>
      <c r="D84" s="305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83"/>
      <c r="AD84" s="101"/>
    </row>
    <row r="85" spans="1:42" ht="16.5" customHeight="1">
      <c r="A85" s="222"/>
      <c r="B85" s="421" t="s">
        <v>137</v>
      </c>
      <c r="C85" s="422"/>
      <c r="D85" s="306" t="s">
        <v>145</v>
      </c>
      <c r="E85" s="160" t="s">
        <v>379</v>
      </c>
      <c r="F85" s="160" t="s">
        <v>379</v>
      </c>
      <c r="G85" s="160" t="s">
        <v>379</v>
      </c>
      <c r="H85" s="160" t="s">
        <v>379</v>
      </c>
      <c r="I85" s="160" t="s">
        <v>379</v>
      </c>
      <c r="J85" s="160" t="s">
        <v>379</v>
      </c>
      <c r="K85" s="160" t="s">
        <v>379</v>
      </c>
      <c r="L85" s="160" t="s">
        <v>379</v>
      </c>
      <c r="M85" s="160" t="s">
        <v>379</v>
      </c>
      <c r="N85" s="160" t="s">
        <v>379</v>
      </c>
      <c r="O85" s="160" t="s">
        <v>379</v>
      </c>
      <c r="P85" s="160" t="s">
        <v>379</v>
      </c>
      <c r="Q85" s="160" t="s">
        <v>379</v>
      </c>
      <c r="R85" s="160" t="s">
        <v>379</v>
      </c>
      <c r="S85" s="160" t="s">
        <v>379</v>
      </c>
      <c r="T85" s="160" t="s">
        <v>379</v>
      </c>
      <c r="U85" s="160" t="s">
        <v>379</v>
      </c>
      <c r="V85" s="160" t="s">
        <v>379</v>
      </c>
      <c r="W85" s="160" t="s">
        <v>379</v>
      </c>
      <c r="X85" s="160" t="s">
        <v>379</v>
      </c>
      <c r="Y85" s="160" t="s">
        <v>379</v>
      </c>
      <c r="Z85" s="160" t="s">
        <v>379</v>
      </c>
      <c r="AA85" s="160" t="s">
        <v>379</v>
      </c>
      <c r="AB85" s="183"/>
      <c r="AC85" s="372" t="s">
        <v>251</v>
      </c>
      <c r="AD85" s="377"/>
      <c r="AE85" s="69"/>
      <c r="AF85" s="111">
        <v>357</v>
      </c>
      <c r="AG85" s="111"/>
      <c r="AH85" s="111">
        <v>160</v>
      </c>
      <c r="AI85" s="111"/>
      <c r="AJ85" s="111">
        <v>237</v>
      </c>
      <c r="AK85" s="111"/>
      <c r="AL85" s="111">
        <v>54</v>
      </c>
      <c r="AM85" s="111"/>
      <c r="AN85" s="111">
        <v>1456</v>
      </c>
      <c r="AO85" s="47"/>
      <c r="AP85" s="111">
        <v>5212</v>
      </c>
    </row>
    <row r="86" spans="1:42" s="78" customFormat="1" ht="16.5" customHeight="1">
      <c r="A86" s="222"/>
      <c r="B86" s="421"/>
      <c r="C86" s="422"/>
      <c r="D86" s="305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83"/>
      <c r="AC86" s="69"/>
      <c r="AD86" s="109"/>
      <c r="AE86" s="49"/>
      <c r="AF86" s="112"/>
      <c r="AG86" s="111"/>
      <c r="AH86" s="112"/>
      <c r="AI86" s="111"/>
      <c r="AJ86" s="112"/>
      <c r="AK86" s="111"/>
      <c r="AL86" s="112"/>
      <c r="AM86" s="111"/>
      <c r="AN86" s="112"/>
      <c r="AO86" s="111"/>
      <c r="AP86" s="112"/>
    </row>
    <row r="87" spans="1:42" ht="16.5" customHeight="1">
      <c r="A87" s="222"/>
      <c r="B87" s="421" t="s">
        <v>138</v>
      </c>
      <c r="C87" s="422"/>
      <c r="D87" s="305">
        <f>SUM(E87:AA87)</f>
        <v>25</v>
      </c>
      <c r="E87" s="163" t="s">
        <v>380</v>
      </c>
      <c r="F87" s="163" t="s">
        <v>380</v>
      </c>
      <c r="G87" s="163" t="s">
        <v>380</v>
      </c>
      <c r="H87" s="163" t="s">
        <v>380</v>
      </c>
      <c r="I87" s="163" t="s">
        <v>380</v>
      </c>
      <c r="J87" s="163" t="s">
        <v>380</v>
      </c>
      <c r="K87" s="163" t="s">
        <v>380</v>
      </c>
      <c r="L87" s="163" t="s">
        <v>380</v>
      </c>
      <c r="M87" s="163">
        <v>14</v>
      </c>
      <c r="N87" s="163" t="s">
        <v>380</v>
      </c>
      <c r="O87" s="163" t="s">
        <v>380</v>
      </c>
      <c r="P87" s="163" t="s">
        <v>380</v>
      </c>
      <c r="Q87" s="163" t="s">
        <v>380</v>
      </c>
      <c r="R87" s="163" t="s">
        <v>380</v>
      </c>
      <c r="S87" s="163">
        <v>1</v>
      </c>
      <c r="T87" s="163" t="s">
        <v>380</v>
      </c>
      <c r="U87" s="163">
        <v>1</v>
      </c>
      <c r="V87" s="163">
        <v>6</v>
      </c>
      <c r="W87" s="163" t="s">
        <v>380</v>
      </c>
      <c r="X87" s="163" t="s">
        <v>380</v>
      </c>
      <c r="Y87" s="163">
        <v>1</v>
      </c>
      <c r="Z87" s="163">
        <v>1</v>
      </c>
      <c r="AA87" s="163">
        <v>1</v>
      </c>
      <c r="AB87" s="169"/>
      <c r="AC87" s="438">
        <v>14</v>
      </c>
      <c r="AD87" s="439"/>
      <c r="AE87" s="49"/>
      <c r="AF87" s="111">
        <v>359</v>
      </c>
      <c r="AG87" s="111"/>
      <c r="AH87" s="111">
        <v>151</v>
      </c>
      <c r="AI87" s="111"/>
      <c r="AJ87" s="111">
        <v>261</v>
      </c>
      <c r="AK87" s="111"/>
      <c r="AL87" s="111">
        <v>54</v>
      </c>
      <c r="AM87" s="111"/>
      <c r="AN87" s="111">
        <v>1465</v>
      </c>
      <c r="AO87" s="111"/>
      <c r="AP87" s="111">
        <v>5224</v>
      </c>
    </row>
    <row r="88" spans="1:42" ht="16.5" customHeight="1">
      <c r="A88" s="224"/>
      <c r="B88" s="429"/>
      <c r="C88" s="437"/>
      <c r="D88" s="305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9"/>
      <c r="AC88" s="142"/>
      <c r="AD88" s="143"/>
      <c r="AE88" s="49"/>
      <c r="AF88" s="112"/>
      <c r="AG88" s="111"/>
      <c r="AH88" s="112"/>
      <c r="AI88" s="111"/>
      <c r="AJ88" s="112"/>
      <c r="AK88" s="111"/>
      <c r="AL88" s="112"/>
      <c r="AM88" s="111"/>
      <c r="AN88" s="112"/>
      <c r="AO88" s="111"/>
      <c r="AP88" s="112"/>
    </row>
    <row r="89" spans="1:42" ht="16.5" customHeight="1">
      <c r="A89" s="224"/>
      <c r="B89" s="429" t="s">
        <v>139</v>
      </c>
      <c r="C89" s="437"/>
      <c r="D89" s="305">
        <f>SUM(E89:AA89)</f>
        <v>14</v>
      </c>
      <c r="E89" s="160" t="s">
        <v>378</v>
      </c>
      <c r="F89" s="160" t="s">
        <v>378</v>
      </c>
      <c r="G89" s="160">
        <v>1</v>
      </c>
      <c r="H89" s="160" t="s">
        <v>378</v>
      </c>
      <c r="I89" s="160" t="s">
        <v>378</v>
      </c>
      <c r="J89" s="160" t="s">
        <v>378</v>
      </c>
      <c r="K89" s="160" t="s">
        <v>378</v>
      </c>
      <c r="L89" s="160" t="s">
        <v>378</v>
      </c>
      <c r="M89" s="160">
        <v>1</v>
      </c>
      <c r="N89" s="160" t="s">
        <v>378</v>
      </c>
      <c r="O89" s="160" t="s">
        <v>378</v>
      </c>
      <c r="P89" s="160" t="s">
        <v>378</v>
      </c>
      <c r="Q89" s="160" t="s">
        <v>378</v>
      </c>
      <c r="R89" s="160" t="s">
        <v>378</v>
      </c>
      <c r="S89" s="160">
        <v>1</v>
      </c>
      <c r="T89" s="160">
        <v>1</v>
      </c>
      <c r="U89" s="160" t="s">
        <v>378</v>
      </c>
      <c r="V89" s="160">
        <v>5</v>
      </c>
      <c r="W89" s="160" t="s">
        <v>378</v>
      </c>
      <c r="X89" s="160" t="s">
        <v>378</v>
      </c>
      <c r="Y89" s="160">
        <v>1</v>
      </c>
      <c r="Z89" s="160">
        <v>2</v>
      </c>
      <c r="AA89" s="160">
        <v>2</v>
      </c>
      <c r="AB89" s="183"/>
      <c r="AC89" s="438">
        <v>15</v>
      </c>
      <c r="AD89" s="439"/>
      <c r="AE89" s="49"/>
      <c r="AF89" s="111">
        <v>359</v>
      </c>
      <c r="AG89" s="111"/>
      <c r="AH89" s="111">
        <v>152</v>
      </c>
      <c r="AI89" s="111"/>
      <c r="AJ89" s="111">
        <v>259</v>
      </c>
      <c r="AK89" s="111"/>
      <c r="AL89" s="111">
        <v>54</v>
      </c>
      <c r="AM89" s="111"/>
      <c r="AN89" s="111">
        <v>1463</v>
      </c>
      <c r="AO89" s="111"/>
      <c r="AP89" s="111">
        <v>5219</v>
      </c>
    </row>
    <row r="90" spans="1:42" ht="16.5" customHeight="1">
      <c r="A90" s="222"/>
      <c r="B90" s="421"/>
      <c r="C90" s="422"/>
      <c r="D90" s="305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83"/>
      <c r="AC90" s="142"/>
      <c r="AD90" s="143"/>
      <c r="AE90" s="49"/>
      <c r="AF90" s="112"/>
      <c r="AG90" s="111"/>
      <c r="AH90" s="112"/>
      <c r="AI90" s="111"/>
      <c r="AJ90" s="112"/>
      <c r="AK90" s="111"/>
      <c r="AL90" s="112"/>
      <c r="AM90" s="111"/>
      <c r="AN90" s="112"/>
      <c r="AO90" s="111"/>
      <c r="AP90" s="112"/>
    </row>
    <row r="91" spans="1:42" ht="16.5" customHeight="1">
      <c r="A91" s="222"/>
      <c r="B91" s="421" t="s">
        <v>140</v>
      </c>
      <c r="C91" s="422"/>
      <c r="D91" s="305">
        <f>SUM(E91:AA91)</f>
        <v>55</v>
      </c>
      <c r="E91" s="163" t="s">
        <v>381</v>
      </c>
      <c r="F91" s="163" t="s">
        <v>381</v>
      </c>
      <c r="G91" s="163" t="s">
        <v>381</v>
      </c>
      <c r="H91" s="163" t="s">
        <v>381</v>
      </c>
      <c r="I91" s="163" t="s">
        <v>381</v>
      </c>
      <c r="J91" s="163">
        <v>2</v>
      </c>
      <c r="K91" s="163" t="s">
        <v>381</v>
      </c>
      <c r="L91" s="163">
        <v>1</v>
      </c>
      <c r="M91" s="163">
        <v>3</v>
      </c>
      <c r="N91" s="163" t="s">
        <v>381</v>
      </c>
      <c r="O91" s="163" t="s">
        <v>381</v>
      </c>
      <c r="P91" s="163" t="s">
        <v>381</v>
      </c>
      <c r="Q91" s="163">
        <v>1</v>
      </c>
      <c r="R91" s="163" t="s">
        <v>381</v>
      </c>
      <c r="S91" s="163">
        <v>4</v>
      </c>
      <c r="T91" s="163">
        <v>1</v>
      </c>
      <c r="U91" s="163">
        <v>1</v>
      </c>
      <c r="V91" s="163">
        <v>20</v>
      </c>
      <c r="W91" s="163">
        <v>1</v>
      </c>
      <c r="X91" s="163">
        <v>1</v>
      </c>
      <c r="Y91" s="163" t="s">
        <v>381</v>
      </c>
      <c r="Z91" s="163">
        <v>4</v>
      </c>
      <c r="AA91" s="163">
        <v>16</v>
      </c>
      <c r="AB91" s="169"/>
      <c r="AC91" s="438">
        <v>16</v>
      </c>
      <c r="AD91" s="440"/>
      <c r="AE91" s="49"/>
      <c r="AF91" s="111">
        <v>359</v>
      </c>
      <c r="AG91" s="48"/>
      <c r="AH91" s="111">
        <v>169</v>
      </c>
      <c r="AI91" s="48"/>
      <c r="AJ91" s="111">
        <v>251</v>
      </c>
      <c r="AK91" s="48"/>
      <c r="AL91" s="111">
        <v>55</v>
      </c>
      <c r="AM91" s="48"/>
      <c r="AN91" s="111">
        <v>1472</v>
      </c>
      <c r="AO91" s="48"/>
      <c r="AP91" s="111">
        <v>5193</v>
      </c>
    </row>
    <row r="92" spans="1:42" ht="16.5" customHeight="1">
      <c r="A92" s="224"/>
      <c r="B92" s="429"/>
      <c r="C92" s="437"/>
      <c r="D92" s="305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9"/>
      <c r="AC92" s="142"/>
      <c r="AD92" s="143"/>
      <c r="AE92" s="49"/>
      <c r="AF92" s="112"/>
      <c r="AG92" s="111"/>
      <c r="AH92" s="112"/>
      <c r="AI92" s="111"/>
      <c r="AJ92" s="112"/>
      <c r="AK92" s="111"/>
      <c r="AL92" s="112"/>
      <c r="AM92" s="111"/>
      <c r="AN92" s="112"/>
      <c r="AO92" s="111"/>
      <c r="AP92" s="112"/>
    </row>
    <row r="93" spans="1:42" ht="16.5" customHeight="1">
      <c r="A93" s="224"/>
      <c r="B93" s="429" t="s">
        <v>141</v>
      </c>
      <c r="C93" s="437"/>
      <c r="D93" s="305">
        <f>SUM(E93:AA93)</f>
        <v>81</v>
      </c>
      <c r="E93" s="160" t="s">
        <v>345</v>
      </c>
      <c r="F93" s="160" t="s">
        <v>345</v>
      </c>
      <c r="G93" s="160">
        <v>1</v>
      </c>
      <c r="H93" s="160" t="s">
        <v>345</v>
      </c>
      <c r="I93" s="160" t="s">
        <v>345</v>
      </c>
      <c r="J93" s="160">
        <v>2</v>
      </c>
      <c r="K93" s="160">
        <v>1</v>
      </c>
      <c r="L93" s="160">
        <v>3</v>
      </c>
      <c r="M93" s="160">
        <v>4</v>
      </c>
      <c r="N93" s="160" t="s">
        <v>345</v>
      </c>
      <c r="O93" s="160" t="s">
        <v>345</v>
      </c>
      <c r="P93" s="160" t="s">
        <v>345</v>
      </c>
      <c r="Q93" s="160">
        <v>1</v>
      </c>
      <c r="R93" s="160" t="s">
        <v>345</v>
      </c>
      <c r="S93" s="160">
        <v>4</v>
      </c>
      <c r="T93" s="160">
        <v>8</v>
      </c>
      <c r="U93" s="160">
        <v>1</v>
      </c>
      <c r="V93" s="160">
        <v>41</v>
      </c>
      <c r="W93" s="160">
        <v>2</v>
      </c>
      <c r="X93" s="160">
        <v>2</v>
      </c>
      <c r="Y93" s="160">
        <v>2</v>
      </c>
      <c r="Z93" s="160">
        <v>2</v>
      </c>
      <c r="AA93" s="160">
        <v>7</v>
      </c>
      <c r="AB93" s="183"/>
      <c r="AC93" s="441">
        <v>17</v>
      </c>
      <c r="AD93" s="442"/>
      <c r="AE93" s="170"/>
      <c r="AF93" s="50">
        <v>359</v>
      </c>
      <c r="AG93" s="50"/>
      <c r="AH93" s="50">
        <v>139</v>
      </c>
      <c r="AI93" s="50"/>
      <c r="AJ93" s="50">
        <v>238</v>
      </c>
      <c r="AK93" s="50"/>
      <c r="AL93" s="50">
        <v>55</v>
      </c>
      <c r="AM93" s="50"/>
      <c r="AN93" s="50">
        <v>1466</v>
      </c>
      <c r="AO93" s="50"/>
      <c r="AP93" s="50">
        <v>5204</v>
      </c>
    </row>
    <row r="94" spans="1:42" ht="16.5" customHeight="1">
      <c r="A94" s="222"/>
      <c r="B94" s="421"/>
      <c r="C94" s="422"/>
      <c r="D94" s="305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83"/>
      <c r="AC94" s="144"/>
      <c r="AD94" s="144"/>
      <c r="AE94" s="51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</row>
    <row r="95" spans="1:29" ht="16.5" customHeight="1">
      <c r="A95" s="222"/>
      <c r="B95" s="421" t="s">
        <v>142</v>
      </c>
      <c r="C95" s="422"/>
      <c r="D95" s="305">
        <f>SUM(E95:AA95)</f>
        <v>47</v>
      </c>
      <c r="E95" s="163" t="s">
        <v>345</v>
      </c>
      <c r="F95" s="163" t="s">
        <v>345</v>
      </c>
      <c r="G95" s="163" t="s">
        <v>345</v>
      </c>
      <c r="H95" s="163">
        <v>1</v>
      </c>
      <c r="I95" s="163" t="s">
        <v>345</v>
      </c>
      <c r="J95" s="163">
        <v>2</v>
      </c>
      <c r="K95" s="163">
        <v>1</v>
      </c>
      <c r="L95" s="163">
        <v>6</v>
      </c>
      <c r="M95" s="163">
        <v>2</v>
      </c>
      <c r="N95" s="163" t="s">
        <v>345</v>
      </c>
      <c r="O95" s="163" t="s">
        <v>345</v>
      </c>
      <c r="P95" s="163" t="s">
        <v>345</v>
      </c>
      <c r="Q95" s="163" t="s">
        <v>345</v>
      </c>
      <c r="R95" s="163" t="s">
        <v>345</v>
      </c>
      <c r="S95" s="163" t="s">
        <v>345</v>
      </c>
      <c r="T95" s="163">
        <v>8</v>
      </c>
      <c r="U95" s="163" t="s">
        <v>345</v>
      </c>
      <c r="V95" s="163">
        <v>17</v>
      </c>
      <c r="W95" s="163">
        <v>1</v>
      </c>
      <c r="X95" s="163">
        <v>2</v>
      </c>
      <c r="Y95" s="163" t="s">
        <v>345</v>
      </c>
      <c r="Z95" s="163">
        <v>4</v>
      </c>
      <c r="AA95" s="163">
        <v>3</v>
      </c>
      <c r="AB95" s="169"/>
      <c r="AC95" s="69" t="s">
        <v>246</v>
      </c>
    </row>
    <row r="96" spans="1:29" ht="16.5" customHeight="1">
      <c r="A96" s="224"/>
      <c r="B96" s="445"/>
      <c r="C96" s="446"/>
      <c r="D96" s="226"/>
      <c r="E96" s="168"/>
      <c r="F96" s="163"/>
      <c r="G96" s="163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9"/>
      <c r="AC96" s="69" t="s">
        <v>46</v>
      </c>
    </row>
    <row r="97" spans="1:36" ht="16.5" customHeight="1">
      <c r="A97" s="236"/>
      <c r="B97" s="443" t="s">
        <v>143</v>
      </c>
      <c r="C97" s="444"/>
      <c r="D97" s="237" t="s">
        <v>382</v>
      </c>
      <c r="E97" s="163" t="s">
        <v>339</v>
      </c>
      <c r="F97" s="163" t="s">
        <v>339</v>
      </c>
      <c r="G97" s="163" t="s">
        <v>339</v>
      </c>
      <c r="H97" s="163" t="s">
        <v>339</v>
      </c>
      <c r="I97" s="163" t="s">
        <v>339</v>
      </c>
      <c r="J97" s="163" t="s">
        <v>339</v>
      </c>
      <c r="K97" s="163" t="s">
        <v>339</v>
      </c>
      <c r="L97" s="163" t="s">
        <v>383</v>
      </c>
      <c r="M97" s="163" t="s">
        <v>144</v>
      </c>
      <c r="N97" s="163" t="s">
        <v>339</v>
      </c>
      <c r="O97" s="163" t="s">
        <v>339</v>
      </c>
      <c r="P97" s="163">
        <v>1</v>
      </c>
      <c r="Q97" s="163" t="s">
        <v>339</v>
      </c>
      <c r="R97" s="163" t="s">
        <v>339</v>
      </c>
      <c r="S97" s="163">
        <v>2</v>
      </c>
      <c r="T97" s="163">
        <v>7</v>
      </c>
      <c r="U97" s="163" t="s">
        <v>339</v>
      </c>
      <c r="V97" s="163">
        <v>10</v>
      </c>
      <c r="W97" s="163" t="s">
        <v>339</v>
      </c>
      <c r="X97" s="163">
        <v>2</v>
      </c>
      <c r="Y97" s="163" t="s">
        <v>339</v>
      </c>
      <c r="Z97" s="163">
        <v>4</v>
      </c>
      <c r="AA97" s="238" t="s">
        <v>339</v>
      </c>
      <c r="AB97" s="169"/>
      <c r="AD97" s="69"/>
      <c r="AE97" s="69"/>
      <c r="AF97" s="69"/>
      <c r="AG97" s="69"/>
      <c r="AH97" s="69"/>
      <c r="AI97" s="69"/>
      <c r="AJ97" s="69"/>
    </row>
    <row r="98" spans="1:36" ht="16.5" customHeight="1">
      <c r="A98" s="239" t="s">
        <v>384</v>
      </c>
      <c r="B98" s="240"/>
      <c r="C98" s="240"/>
      <c r="D98" s="235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35"/>
      <c r="AB98" s="169"/>
      <c r="AD98" s="69"/>
      <c r="AE98" s="69"/>
      <c r="AF98" s="69"/>
      <c r="AG98" s="69"/>
      <c r="AH98" s="69"/>
      <c r="AI98" s="69"/>
      <c r="AJ98" s="69"/>
    </row>
    <row r="99" spans="1:28" ht="16.5" customHeight="1">
      <c r="A99" s="239" t="s">
        <v>248</v>
      </c>
      <c r="B99" s="168"/>
      <c r="C99" s="168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169"/>
    </row>
    <row r="100" spans="1:28" ht="16.5" customHeight="1">
      <c r="A100" s="239" t="s">
        <v>385</v>
      </c>
      <c r="B100" s="168"/>
      <c r="C100" s="168"/>
      <c r="D100" s="242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9"/>
    </row>
    <row r="101" spans="1:28" ht="16.5" customHeight="1">
      <c r="A101" s="239"/>
      <c r="B101" s="168"/>
      <c r="C101" s="168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169"/>
    </row>
    <row r="102" spans="1:27" ht="15" customHeight="1">
      <c r="A102" s="114"/>
      <c r="B102" s="69"/>
      <c r="C102" s="69"/>
      <c r="D102" s="3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</row>
    <row r="103" spans="1:27" ht="15" customHeight="1">
      <c r="A103" s="114"/>
      <c r="B103" s="69"/>
      <c r="C103" s="69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ht="15" customHeight="1">
      <c r="A104" s="114"/>
      <c r="B104" s="69"/>
      <c r="C104" s="69"/>
      <c r="D104" s="3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</row>
    <row r="105" spans="2:9" ht="15" customHeight="1">
      <c r="B105" s="114"/>
      <c r="C105" s="114"/>
      <c r="D105" s="69"/>
      <c r="F105" s="69"/>
      <c r="G105" s="69"/>
      <c r="H105" s="69"/>
      <c r="I105" s="69"/>
    </row>
    <row r="106" spans="2:9" ht="15" customHeight="1">
      <c r="B106" s="114"/>
      <c r="C106" s="114"/>
      <c r="D106" s="69"/>
      <c r="F106" s="69"/>
      <c r="G106" s="69"/>
      <c r="H106" s="69"/>
      <c r="I106" s="69"/>
    </row>
    <row r="107" spans="2:9" ht="15" customHeight="1">
      <c r="B107" s="69"/>
      <c r="C107" s="114"/>
      <c r="D107" s="69"/>
      <c r="F107" s="69"/>
      <c r="G107" s="69"/>
      <c r="H107" s="69"/>
      <c r="I107" s="69"/>
    </row>
    <row r="108" spans="2:9" ht="15" customHeight="1">
      <c r="B108" s="69"/>
      <c r="C108" s="114"/>
      <c r="D108" s="69"/>
      <c r="F108" s="69"/>
      <c r="G108" s="69"/>
      <c r="H108" s="69"/>
      <c r="I108" s="69"/>
    </row>
    <row r="158" ht="24" customHeight="1"/>
  </sheetData>
  <sheetProtection/>
  <mergeCells count="107">
    <mergeCell ref="A13:C13"/>
    <mergeCell ref="Z5:Z11"/>
    <mergeCell ref="AG17:AI18"/>
    <mergeCell ref="AJ17:AM18"/>
    <mergeCell ref="AP17:AP20"/>
    <mergeCell ref="AQ17:AQ20"/>
    <mergeCell ref="AH19:AH20"/>
    <mergeCell ref="AI19:AI20"/>
    <mergeCell ref="AJ19:AJ20"/>
    <mergeCell ref="AL19:AL20"/>
    <mergeCell ref="A2:AA2"/>
    <mergeCell ref="A10:C10"/>
    <mergeCell ref="B15:C15"/>
    <mergeCell ref="AN17:AN20"/>
    <mergeCell ref="AO17:AO20"/>
    <mergeCell ref="AQ5:AQ6"/>
    <mergeCell ref="AD19:AD20"/>
    <mergeCell ref="AE19:AE20"/>
    <mergeCell ref="AF19:AF20"/>
    <mergeCell ref="AG19:AG20"/>
    <mergeCell ref="B94:C94"/>
    <mergeCell ref="B96:C96"/>
    <mergeCell ref="AC40:AP40"/>
    <mergeCell ref="E5:E11"/>
    <mergeCell ref="AC39:AP39"/>
    <mergeCell ref="AK19:AK20"/>
    <mergeCell ref="AC17:AC20"/>
    <mergeCell ref="AD17:AF18"/>
    <mergeCell ref="AJ5:AM5"/>
    <mergeCell ref="AN5:AP5"/>
    <mergeCell ref="AC93:AD93"/>
    <mergeCell ref="B87:C87"/>
    <mergeCell ref="B71:C71"/>
    <mergeCell ref="B84:C84"/>
    <mergeCell ref="B86:C86"/>
    <mergeCell ref="B97:C97"/>
    <mergeCell ref="B93:C93"/>
    <mergeCell ref="B95:C95"/>
    <mergeCell ref="B90:C90"/>
    <mergeCell ref="B92:C92"/>
    <mergeCell ref="B91:C91"/>
    <mergeCell ref="AC89:AD89"/>
    <mergeCell ref="B83:C83"/>
    <mergeCell ref="AC91:AD91"/>
    <mergeCell ref="B85:C85"/>
    <mergeCell ref="B88:C88"/>
    <mergeCell ref="AC85:AD85"/>
    <mergeCell ref="B79:C79"/>
    <mergeCell ref="AC87:AD87"/>
    <mergeCell ref="B81:C81"/>
    <mergeCell ref="B80:C80"/>
    <mergeCell ref="B89:C89"/>
    <mergeCell ref="B82:C82"/>
    <mergeCell ref="AO82:AP83"/>
    <mergeCell ref="B77:C77"/>
    <mergeCell ref="AC82:AD83"/>
    <mergeCell ref="AE82:AF83"/>
    <mergeCell ref="AG82:AH83"/>
    <mergeCell ref="AI82:AJ83"/>
    <mergeCell ref="AK82:AL83"/>
    <mergeCell ref="AM82:AN83"/>
    <mergeCell ref="AC79:AP79"/>
    <mergeCell ref="AC80:AP80"/>
    <mergeCell ref="AP42:AP43"/>
    <mergeCell ref="B51:C51"/>
    <mergeCell ref="B53:C53"/>
    <mergeCell ref="AK42:AK43"/>
    <mergeCell ref="AL42:AL43"/>
    <mergeCell ref="AM42:AM43"/>
    <mergeCell ref="AN42:AN43"/>
    <mergeCell ref="AO42:AO43"/>
    <mergeCell ref="B61:C61"/>
    <mergeCell ref="AG42:AG43"/>
    <mergeCell ref="AH42:AH43"/>
    <mergeCell ref="AI42:AI43"/>
    <mergeCell ref="AJ42:AJ43"/>
    <mergeCell ref="AC42:AC43"/>
    <mergeCell ref="AD42:AD43"/>
    <mergeCell ref="AE42:AE43"/>
    <mergeCell ref="AF42:AF43"/>
    <mergeCell ref="AM19:AM20"/>
    <mergeCell ref="AA5:AA11"/>
    <mergeCell ref="AC5:AC6"/>
    <mergeCell ref="AD5:AI5"/>
    <mergeCell ref="V5:V11"/>
    <mergeCell ref="W5:W11"/>
    <mergeCell ref="Y5:Y11"/>
    <mergeCell ref="X5:X11"/>
    <mergeCell ref="S5:S11"/>
    <mergeCell ref="T5:T11"/>
    <mergeCell ref="U5:U11"/>
    <mergeCell ref="R5:R11"/>
    <mergeCell ref="Q5:Q11"/>
    <mergeCell ref="M5:M11"/>
    <mergeCell ref="N5:N11"/>
    <mergeCell ref="O5:O11"/>
    <mergeCell ref="P5:P11"/>
    <mergeCell ref="AC2:AQ2"/>
    <mergeCell ref="AC3:AQ3"/>
    <mergeCell ref="D5:D11"/>
    <mergeCell ref="F5:F11"/>
    <mergeCell ref="G5:G11"/>
    <mergeCell ref="H5:H11"/>
    <mergeCell ref="I5:I11"/>
    <mergeCell ref="J5:J11"/>
    <mergeCell ref="K5:K11"/>
    <mergeCell ref="L5:L11"/>
  </mergeCells>
  <printOptions/>
  <pageMargins left="1.5748031496062993" right="0" top="0.984251968503937" bottom="0.984251968503937" header="0.5118110236220472" footer="0.5118110236220472"/>
  <pageSetup fitToHeight="1" fitToWidth="1" horizontalDpi="300" verticalDpi="300" orientation="landscape" paperSize="8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2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5.5" style="57" customWidth="1"/>
    <col min="2" max="2" width="11.69921875" style="57" customWidth="1"/>
    <col min="3" max="4" width="10.59765625" style="57" customWidth="1"/>
    <col min="5" max="5" width="10" style="57" bestFit="1" customWidth="1"/>
    <col min="6" max="6" width="8" style="57" bestFit="1" customWidth="1"/>
    <col min="7" max="7" width="10.59765625" style="57" customWidth="1"/>
    <col min="8" max="8" width="10" style="57" bestFit="1" customWidth="1"/>
    <col min="9" max="9" width="9" style="57" bestFit="1" customWidth="1"/>
    <col min="10" max="11" width="10.59765625" style="57" customWidth="1"/>
    <col min="12" max="12" width="13" style="57" customWidth="1"/>
    <col min="13" max="13" width="12" style="57" customWidth="1"/>
    <col min="14" max="15" width="9.59765625" style="57" customWidth="1"/>
    <col min="16" max="16" width="11.69921875" style="57" customWidth="1"/>
    <col min="17" max="18" width="9.59765625" style="57" customWidth="1"/>
    <col min="19" max="19" width="11.69921875" style="57" customWidth="1"/>
    <col min="20" max="20" width="9.59765625" style="57" customWidth="1"/>
    <col min="21" max="21" width="10.5" style="57" customWidth="1"/>
    <col min="22" max="24" width="6.5" style="57" customWidth="1"/>
    <col min="25" max="25" width="7.5" style="57" customWidth="1"/>
    <col min="26" max="26" width="3.59765625" style="57" customWidth="1"/>
    <col min="27" max="41" width="10.09765625" style="57" customWidth="1"/>
    <col min="42" max="16384" width="10.59765625" style="57" customWidth="1"/>
  </cols>
  <sheetData>
    <row r="1" spans="1:21" s="56" customFormat="1" ht="19.5" customHeight="1">
      <c r="A1" s="1" t="s">
        <v>188</v>
      </c>
      <c r="U1" s="2" t="s">
        <v>189</v>
      </c>
    </row>
    <row r="2" spans="1:41" ht="19.5" customHeight="1">
      <c r="A2" s="334" t="s">
        <v>190</v>
      </c>
      <c r="B2" s="334"/>
      <c r="C2" s="334"/>
      <c r="D2" s="334"/>
      <c r="E2" s="334"/>
      <c r="F2" s="334"/>
      <c r="G2" s="334"/>
      <c r="H2" s="334"/>
      <c r="I2" s="334"/>
      <c r="J2" s="334"/>
      <c r="K2" s="54"/>
      <c r="L2" s="334" t="s">
        <v>259</v>
      </c>
      <c r="M2" s="334"/>
      <c r="N2" s="334"/>
      <c r="O2" s="334"/>
      <c r="P2" s="334"/>
      <c r="Q2" s="334"/>
      <c r="R2" s="334"/>
      <c r="S2" s="334"/>
      <c r="T2" s="334"/>
      <c r="U2" s="33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41" ht="19.5" customHeight="1">
      <c r="A3" s="372" t="s">
        <v>436</v>
      </c>
      <c r="B3" s="372"/>
      <c r="C3" s="372"/>
      <c r="D3" s="372"/>
      <c r="E3" s="372"/>
      <c r="F3" s="372"/>
      <c r="G3" s="372"/>
      <c r="H3" s="372"/>
      <c r="I3" s="372"/>
      <c r="J3" s="372"/>
      <c r="K3" s="54"/>
      <c r="L3" s="372" t="s">
        <v>427</v>
      </c>
      <c r="M3" s="372"/>
      <c r="N3" s="372"/>
      <c r="O3" s="372"/>
      <c r="P3" s="372"/>
      <c r="Q3" s="372"/>
      <c r="R3" s="372"/>
      <c r="S3" s="372"/>
      <c r="T3" s="372"/>
      <c r="U3" s="372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</row>
    <row r="4" spans="1:41" ht="18" customHeight="1" thickBot="1">
      <c r="A4" s="59"/>
      <c r="B4" s="59"/>
      <c r="C4" s="59"/>
      <c r="D4" s="59"/>
      <c r="E4" s="59"/>
      <c r="F4" s="59"/>
      <c r="G4" s="59"/>
      <c r="H4" s="59"/>
      <c r="I4" s="54"/>
      <c r="J4" s="54"/>
      <c r="K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</row>
    <row r="5" spans="1:41" ht="18.75" customHeight="1">
      <c r="A5" s="328" t="s">
        <v>254</v>
      </c>
      <c r="B5" s="463" t="s">
        <v>191</v>
      </c>
      <c r="C5" s="463" t="s">
        <v>192</v>
      </c>
      <c r="D5" s="463" t="s">
        <v>193</v>
      </c>
      <c r="E5" s="359" t="s">
        <v>252</v>
      </c>
      <c r="F5" s="336"/>
      <c r="G5" s="337"/>
      <c r="H5" s="359" t="s">
        <v>146</v>
      </c>
      <c r="I5" s="336"/>
      <c r="J5" s="336"/>
      <c r="K5" s="54"/>
      <c r="L5" s="376" t="s">
        <v>428</v>
      </c>
      <c r="M5" s="369" t="s">
        <v>429</v>
      </c>
      <c r="N5" s="370"/>
      <c r="O5" s="376"/>
      <c r="P5" s="369" t="s">
        <v>430</v>
      </c>
      <c r="Q5" s="370"/>
      <c r="R5" s="376"/>
      <c r="S5" s="369" t="s">
        <v>431</v>
      </c>
      <c r="T5" s="370"/>
      <c r="U5" s="370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</row>
    <row r="6" spans="1:41" ht="18.75" customHeight="1">
      <c r="A6" s="348"/>
      <c r="B6" s="464"/>
      <c r="C6" s="464"/>
      <c r="D6" s="464"/>
      <c r="E6" s="371" t="s">
        <v>253</v>
      </c>
      <c r="F6" s="449"/>
      <c r="G6" s="364" t="s">
        <v>194</v>
      </c>
      <c r="H6" s="362" t="s">
        <v>147</v>
      </c>
      <c r="I6" s="329"/>
      <c r="J6" s="363" t="s">
        <v>148</v>
      </c>
      <c r="K6" s="54"/>
      <c r="L6" s="324"/>
      <c r="M6" s="61" t="s">
        <v>432</v>
      </c>
      <c r="N6" s="60" t="s">
        <v>422</v>
      </c>
      <c r="O6" s="62" t="s">
        <v>423</v>
      </c>
      <c r="P6" s="61" t="s">
        <v>424</v>
      </c>
      <c r="Q6" s="60" t="s">
        <v>422</v>
      </c>
      <c r="R6" s="62" t="s">
        <v>423</v>
      </c>
      <c r="S6" s="61" t="s">
        <v>424</v>
      </c>
      <c r="T6" s="60" t="s">
        <v>422</v>
      </c>
      <c r="U6" s="62" t="s">
        <v>423</v>
      </c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</row>
    <row r="7" spans="1:41" ht="18.75" customHeight="1">
      <c r="A7" s="344"/>
      <c r="B7" s="464"/>
      <c r="C7" s="464"/>
      <c r="D7" s="464"/>
      <c r="E7" s="371"/>
      <c r="F7" s="449"/>
      <c r="G7" s="364"/>
      <c r="H7" s="362"/>
      <c r="I7" s="329"/>
      <c r="J7" s="465"/>
      <c r="K7" s="54"/>
      <c r="L7" s="52" t="s">
        <v>195</v>
      </c>
      <c r="M7" s="284">
        <f aca="true" t="shared" si="0" ref="M7:U7">SUM(M9:M49)</f>
        <v>8307</v>
      </c>
      <c r="N7" s="284">
        <f t="shared" si="0"/>
        <v>8608</v>
      </c>
      <c r="O7" s="284">
        <f t="shared" si="0"/>
        <v>301</v>
      </c>
      <c r="P7" s="284">
        <f t="shared" si="0"/>
        <v>65</v>
      </c>
      <c r="Q7" s="284">
        <f t="shared" si="0"/>
        <v>75</v>
      </c>
      <c r="R7" s="284">
        <f t="shared" si="0"/>
        <v>10</v>
      </c>
      <c r="S7" s="284">
        <f t="shared" si="0"/>
        <v>10371</v>
      </c>
      <c r="T7" s="284">
        <f t="shared" si="0"/>
        <v>10682</v>
      </c>
      <c r="U7" s="284">
        <f t="shared" si="0"/>
        <v>311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</row>
    <row r="8" spans="1:41" ht="18.75" customHeight="1">
      <c r="A8" s="257"/>
      <c r="B8" s="258" t="s">
        <v>196</v>
      </c>
      <c r="C8" s="259" t="s">
        <v>149</v>
      </c>
      <c r="D8" s="259" t="s">
        <v>149</v>
      </c>
      <c r="E8" s="137"/>
      <c r="F8" s="260" t="s">
        <v>149</v>
      </c>
      <c r="G8" s="260" t="s">
        <v>149</v>
      </c>
      <c r="H8" s="137"/>
      <c r="I8" s="260" t="s">
        <v>150</v>
      </c>
      <c r="J8" s="260" t="s">
        <v>151</v>
      </c>
      <c r="K8" s="54"/>
      <c r="L8" s="64"/>
      <c r="M8" s="29"/>
      <c r="N8" s="29"/>
      <c r="O8" s="128"/>
      <c r="P8" s="29"/>
      <c r="Q8" s="29"/>
      <c r="R8" s="254"/>
      <c r="S8" s="76"/>
      <c r="T8" s="76"/>
      <c r="U8" s="2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</row>
    <row r="9" spans="1:41" ht="18.75" customHeight="1">
      <c r="A9" s="65" t="s">
        <v>255</v>
      </c>
      <c r="B9" s="261">
        <v>9523</v>
      </c>
      <c r="C9" s="262">
        <v>108</v>
      </c>
      <c r="D9" s="262">
        <v>11894</v>
      </c>
      <c r="E9" s="460">
        <v>1180525</v>
      </c>
      <c r="F9" s="460"/>
      <c r="G9" s="263">
        <f>C9/E9*100000</f>
        <v>9.148472078100845</v>
      </c>
      <c r="H9" s="460">
        <v>836657</v>
      </c>
      <c r="I9" s="460"/>
      <c r="J9" s="264">
        <f>B9/H9*10000</f>
        <v>113.82203220674661</v>
      </c>
      <c r="K9" s="54"/>
      <c r="L9" s="93" t="s">
        <v>152</v>
      </c>
      <c r="M9" s="76">
        <v>3972</v>
      </c>
      <c r="N9" s="76">
        <v>4124</v>
      </c>
      <c r="O9" s="280">
        <f aca="true" t="shared" si="1" ref="O9:O49">N9-M9</f>
        <v>152</v>
      </c>
      <c r="P9" s="279">
        <v>28</v>
      </c>
      <c r="Q9" s="279">
        <v>16</v>
      </c>
      <c r="R9" s="280">
        <f aca="true" t="shared" si="2" ref="R9:R27">Q9-P9</f>
        <v>-12</v>
      </c>
      <c r="S9" s="279">
        <v>4788</v>
      </c>
      <c r="T9" s="279">
        <v>4978</v>
      </c>
      <c r="U9" s="280">
        <f aca="true" t="shared" si="3" ref="U9:U49">T9-S9</f>
        <v>190</v>
      </c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</row>
    <row r="10" spans="1:41" ht="18.75" customHeight="1">
      <c r="A10" s="287" t="s">
        <v>438</v>
      </c>
      <c r="B10" s="261">
        <v>8998</v>
      </c>
      <c r="C10" s="262">
        <v>79</v>
      </c>
      <c r="D10" s="262">
        <v>11215</v>
      </c>
      <c r="E10" s="460">
        <v>1180565</v>
      </c>
      <c r="F10" s="460"/>
      <c r="G10" s="263">
        <f>C10/E10*100000</f>
        <v>6.691711172192976</v>
      </c>
      <c r="H10" s="460">
        <v>845934</v>
      </c>
      <c r="I10" s="460"/>
      <c r="J10" s="264">
        <f>B10/H10*10000</f>
        <v>106.3676362458537</v>
      </c>
      <c r="K10" s="54"/>
      <c r="L10" s="93"/>
      <c r="M10" s="76"/>
      <c r="N10" s="76"/>
      <c r="O10" s="280"/>
      <c r="P10" s="279"/>
      <c r="Q10" s="279"/>
      <c r="R10" s="280"/>
      <c r="S10" s="279"/>
      <c r="T10" s="279"/>
      <c r="U10" s="280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</row>
    <row r="11" spans="1:41" ht="18.75" customHeight="1">
      <c r="A11" s="287" t="s">
        <v>439</v>
      </c>
      <c r="B11" s="261">
        <v>8699</v>
      </c>
      <c r="C11" s="262">
        <v>92</v>
      </c>
      <c r="D11" s="262">
        <v>10792</v>
      </c>
      <c r="E11" s="460">
        <v>1179168</v>
      </c>
      <c r="F11" s="460"/>
      <c r="G11" s="263">
        <f>C11/E11*100000</f>
        <v>7.8021113191674125</v>
      </c>
      <c r="H11" s="460">
        <v>852946</v>
      </c>
      <c r="I11" s="460"/>
      <c r="J11" s="264">
        <f>B11/H11*10000</f>
        <v>101.98769910404644</v>
      </c>
      <c r="K11" s="54"/>
      <c r="L11" s="159" t="s">
        <v>153</v>
      </c>
      <c r="M11" s="249">
        <v>296</v>
      </c>
      <c r="N11" s="249">
        <v>286</v>
      </c>
      <c r="O11" s="280">
        <f t="shared" si="1"/>
        <v>-10</v>
      </c>
      <c r="P11" s="279">
        <v>2</v>
      </c>
      <c r="Q11" s="279">
        <v>3</v>
      </c>
      <c r="R11" s="280">
        <f t="shared" si="2"/>
        <v>1</v>
      </c>
      <c r="S11" s="279">
        <v>396</v>
      </c>
      <c r="T11" s="279">
        <v>386</v>
      </c>
      <c r="U11" s="280">
        <f t="shared" si="3"/>
        <v>-10</v>
      </c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</row>
    <row r="12" spans="1:41" ht="18.75" customHeight="1">
      <c r="A12" s="287" t="s">
        <v>440</v>
      </c>
      <c r="B12" s="261">
        <v>8307</v>
      </c>
      <c r="C12" s="262">
        <v>65</v>
      </c>
      <c r="D12" s="262">
        <v>10371</v>
      </c>
      <c r="E12" s="460">
        <v>1177133</v>
      </c>
      <c r="F12" s="460"/>
      <c r="G12" s="263">
        <f>C12/E12*100000</f>
        <v>5.521890899329133</v>
      </c>
      <c r="H12" s="460">
        <v>856966</v>
      </c>
      <c r="I12" s="460"/>
      <c r="J12" s="264">
        <f>B12/H12*10000</f>
        <v>96.93500092185687</v>
      </c>
      <c r="K12" s="54"/>
      <c r="L12" s="159"/>
      <c r="M12" s="249"/>
      <c r="N12" s="249"/>
      <c r="O12" s="280"/>
      <c r="P12" s="279"/>
      <c r="Q12" s="279"/>
      <c r="R12" s="280"/>
      <c r="S12" s="279"/>
      <c r="T12" s="279"/>
      <c r="U12" s="280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</row>
    <row r="13" spans="1:41" ht="18.75" customHeight="1">
      <c r="A13" s="6" t="s">
        <v>441</v>
      </c>
      <c r="B13" s="276">
        <f>SUM(B15:B28)</f>
        <v>8608</v>
      </c>
      <c r="C13" s="20">
        <f>SUM(C15:C28)</f>
        <v>75</v>
      </c>
      <c r="D13" s="20">
        <f>SUM(D15:D28)</f>
        <v>10682</v>
      </c>
      <c r="E13" s="467">
        <v>1174026</v>
      </c>
      <c r="F13" s="467"/>
      <c r="G13" s="53">
        <f>C13/E13*100000</f>
        <v>6.388274194949686</v>
      </c>
      <c r="H13" s="468">
        <v>868874</v>
      </c>
      <c r="I13" s="468"/>
      <c r="J13" s="277">
        <f>B13/H13*10000</f>
        <v>99.07075134024036</v>
      </c>
      <c r="K13" s="54"/>
      <c r="L13" s="165" t="s">
        <v>154</v>
      </c>
      <c r="M13" s="250">
        <v>765</v>
      </c>
      <c r="N13" s="250">
        <v>777</v>
      </c>
      <c r="O13" s="280">
        <f t="shared" si="1"/>
        <v>12</v>
      </c>
      <c r="P13" s="279">
        <v>6</v>
      </c>
      <c r="Q13" s="279">
        <v>9</v>
      </c>
      <c r="R13" s="280">
        <f t="shared" si="2"/>
        <v>3</v>
      </c>
      <c r="S13" s="279">
        <v>947</v>
      </c>
      <c r="T13" s="279">
        <v>957</v>
      </c>
      <c r="U13" s="280">
        <f t="shared" si="3"/>
        <v>10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</row>
    <row r="14" spans="1:41" ht="18.75" customHeight="1">
      <c r="A14" s="68"/>
      <c r="B14" s="265"/>
      <c r="C14" s="266"/>
      <c r="D14" s="266"/>
      <c r="E14" s="267"/>
      <c r="F14" s="267"/>
      <c r="G14" s="263"/>
      <c r="H14" s="268"/>
      <c r="I14" s="268"/>
      <c r="J14" s="266"/>
      <c r="K14" s="54"/>
      <c r="L14" s="165"/>
      <c r="M14" s="250"/>
      <c r="N14" s="250"/>
      <c r="O14" s="280"/>
      <c r="P14" s="279"/>
      <c r="Q14" s="279"/>
      <c r="R14" s="280"/>
      <c r="S14" s="279"/>
      <c r="T14" s="279"/>
      <c r="U14" s="280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</row>
    <row r="15" spans="1:41" ht="18.75" customHeight="1">
      <c r="A15" s="58" t="s">
        <v>256</v>
      </c>
      <c r="B15" s="261">
        <v>675</v>
      </c>
      <c r="C15" s="262">
        <v>2</v>
      </c>
      <c r="D15" s="262">
        <v>893</v>
      </c>
      <c r="E15" s="462">
        <v>1177134</v>
      </c>
      <c r="F15" s="462"/>
      <c r="G15" s="263">
        <f>C15/E15*100000</f>
        <v>0.16990419102668006</v>
      </c>
      <c r="H15" s="460">
        <v>858470</v>
      </c>
      <c r="I15" s="460"/>
      <c r="J15" s="264">
        <f>B15/H15*10000</f>
        <v>7.862825724836046</v>
      </c>
      <c r="K15" s="54"/>
      <c r="L15" s="159" t="s">
        <v>155</v>
      </c>
      <c r="M15" s="249">
        <v>75</v>
      </c>
      <c r="N15" s="249">
        <v>70</v>
      </c>
      <c r="O15" s="280">
        <f t="shared" si="1"/>
        <v>-5</v>
      </c>
      <c r="P15" s="279">
        <v>2</v>
      </c>
      <c r="Q15" s="279">
        <v>3</v>
      </c>
      <c r="R15" s="280">
        <f t="shared" si="2"/>
        <v>1</v>
      </c>
      <c r="S15" s="279">
        <v>99</v>
      </c>
      <c r="T15" s="279">
        <v>91</v>
      </c>
      <c r="U15" s="280">
        <f t="shared" si="3"/>
        <v>-8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</row>
    <row r="16" spans="1:41" ht="18.75" customHeight="1">
      <c r="A16" s="145">
        <v>2</v>
      </c>
      <c r="B16" s="261">
        <v>635</v>
      </c>
      <c r="C16" s="262">
        <v>4</v>
      </c>
      <c r="D16" s="262">
        <v>811</v>
      </c>
      <c r="E16" s="462">
        <v>1176771</v>
      </c>
      <c r="F16" s="462"/>
      <c r="G16" s="263">
        <f>C16/E16*100000</f>
        <v>0.3399132031635722</v>
      </c>
      <c r="H16" s="460">
        <v>861641</v>
      </c>
      <c r="I16" s="460"/>
      <c r="J16" s="264">
        <f>B16/H16*10000</f>
        <v>7.369658593312064</v>
      </c>
      <c r="K16" s="54"/>
      <c r="L16" s="159"/>
      <c r="M16" s="249"/>
      <c r="N16" s="249"/>
      <c r="O16" s="280"/>
      <c r="P16" s="279"/>
      <c r="Q16" s="279"/>
      <c r="R16" s="280"/>
      <c r="S16" s="279"/>
      <c r="T16" s="279"/>
      <c r="U16" s="280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</row>
    <row r="17" spans="1:41" ht="18.75" customHeight="1">
      <c r="A17" s="145">
        <v>3</v>
      </c>
      <c r="B17" s="261">
        <v>736</v>
      </c>
      <c r="C17" s="262">
        <v>7</v>
      </c>
      <c r="D17" s="262">
        <v>932</v>
      </c>
      <c r="E17" s="462">
        <v>1176397</v>
      </c>
      <c r="F17" s="462"/>
      <c r="G17" s="263">
        <f>C17/E17*100000</f>
        <v>0.5950372195780846</v>
      </c>
      <c r="H17" s="460">
        <v>861259</v>
      </c>
      <c r="I17" s="460"/>
      <c r="J17" s="264">
        <f>B17/H17*10000</f>
        <v>8.54562913130661</v>
      </c>
      <c r="K17" s="54"/>
      <c r="L17" s="165" t="s">
        <v>156</v>
      </c>
      <c r="M17" s="250">
        <v>55</v>
      </c>
      <c r="N17" s="250">
        <v>62</v>
      </c>
      <c r="O17" s="280">
        <f t="shared" si="1"/>
        <v>7</v>
      </c>
      <c r="P17" s="279">
        <v>1</v>
      </c>
      <c r="Q17" s="279">
        <v>1</v>
      </c>
      <c r="R17" s="280">
        <f t="shared" si="2"/>
        <v>0</v>
      </c>
      <c r="S17" s="279">
        <v>62</v>
      </c>
      <c r="T17" s="279">
        <v>83</v>
      </c>
      <c r="U17" s="280">
        <f t="shared" si="3"/>
        <v>21</v>
      </c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</row>
    <row r="18" spans="1:41" ht="18.75" customHeight="1">
      <c r="A18" s="145">
        <v>4</v>
      </c>
      <c r="B18" s="261">
        <v>601</v>
      </c>
      <c r="C18" s="262">
        <v>9</v>
      </c>
      <c r="D18" s="262">
        <v>769</v>
      </c>
      <c r="E18" s="462">
        <v>1173016</v>
      </c>
      <c r="F18" s="462"/>
      <c r="G18" s="263">
        <f>C18/E18*100000</f>
        <v>0.7672529615964319</v>
      </c>
      <c r="H18" s="460">
        <v>862405</v>
      </c>
      <c r="I18" s="460"/>
      <c r="J18" s="264">
        <f>B18/H18*10000</f>
        <v>6.968883529200317</v>
      </c>
      <c r="K18" s="54"/>
      <c r="L18" s="165"/>
      <c r="M18" s="250"/>
      <c r="N18" s="250"/>
      <c r="O18" s="280"/>
      <c r="P18" s="279"/>
      <c r="Q18" s="279"/>
      <c r="R18" s="280"/>
      <c r="S18" s="279"/>
      <c r="T18" s="279"/>
      <c r="U18" s="280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</row>
    <row r="19" spans="1:41" ht="18.75" customHeight="1">
      <c r="A19" s="146"/>
      <c r="B19" s="269"/>
      <c r="C19" s="270"/>
      <c r="D19" s="270"/>
      <c r="E19" s="267"/>
      <c r="F19" s="267"/>
      <c r="G19" s="263"/>
      <c r="H19" s="268"/>
      <c r="I19" s="271"/>
      <c r="J19" s="263"/>
      <c r="K19" s="54"/>
      <c r="L19" s="159" t="s">
        <v>157</v>
      </c>
      <c r="M19" s="249">
        <v>553</v>
      </c>
      <c r="N19" s="249">
        <v>615</v>
      </c>
      <c r="O19" s="280">
        <f t="shared" si="1"/>
        <v>62</v>
      </c>
      <c r="P19" s="279">
        <v>6</v>
      </c>
      <c r="Q19" s="279">
        <v>9</v>
      </c>
      <c r="R19" s="280">
        <f t="shared" si="2"/>
        <v>3</v>
      </c>
      <c r="S19" s="279">
        <v>731</v>
      </c>
      <c r="T19" s="279">
        <v>763</v>
      </c>
      <c r="U19" s="280">
        <f t="shared" si="3"/>
        <v>32</v>
      </c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</row>
    <row r="20" spans="1:41" ht="18.75" customHeight="1">
      <c r="A20" s="145">
        <v>5</v>
      </c>
      <c r="B20" s="261">
        <v>678</v>
      </c>
      <c r="C20" s="262">
        <v>5</v>
      </c>
      <c r="D20" s="262">
        <v>856</v>
      </c>
      <c r="E20" s="462">
        <v>1174593</v>
      </c>
      <c r="F20" s="462"/>
      <c r="G20" s="263">
        <f>C20/E20*100000</f>
        <v>0.42567936297934694</v>
      </c>
      <c r="H20" s="460">
        <v>863075</v>
      </c>
      <c r="I20" s="460"/>
      <c r="J20" s="264">
        <f>B20/H20*10000</f>
        <v>7.855632476899458</v>
      </c>
      <c r="K20" s="54"/>
      <c r="L20" s="159"/>
      <c r="M20" s="249"/>
      <c r="N20" s="249"/>
      <c r="O20" s="280"/>
      <c r="P20" s="279"/>
      <c r="Q20" s="279"/>
      <c r="R20" s="280"/>
      <c r="S20" s="279"/>
      <c r="T20" s="279"/>
      <c r="U20" s="280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</row>
    <row r="21" spans="1:41" ht="18.75" customHeight="1">
      <c r="A21" s="145">
        <v>6</v>
      </c>
      <c r="B21" s="261">
        <v>633</v>
      </c>
      <c r="C21" s="262">
        <v>5</v>
      </c>
      <c r="D21" s="262">
        <v>760</v>
      </c>
      <c r="E21" s="462">
        <v>1174636</v>
      </c>
      <c r="F21" s="462"/>
      <c r="G21" s="263">
        <f>C21/E21*100000</f>
        <v>0.42566378009868583</v>
      </c>
      <c r="H21" s="460">
        <v>864391</v>
      </c>
      <c r="I21" s="460"/>
      <c r="J21" s="264">
        <f>B21/H21*10000</f>
        <v>7.323074858484181</v>
      </c>
      <c r="K21" s="54"/>
      <c r="L21" s="165" t="s">
        <v>158</v>
      </c>
      <c r="M21" s="250">
        <v>147</v>
      </c>
      <c r="N21" s="250">
        <v>164</v>
      </c>
      <c r="O21" s="280">
        <f t="shared" si="1"/>
        <v>17</v>
      </c>
      <c r="P21" s="279">
        <v>2</v>
      </c>
      <c r="Q21" s="279">
        <v>3</v>
      </c>
      <c r="R21" s="280">
        <f t="shared" si="2"/>
        <v>1</v>
      </c>
      <c r="S21" s="279">
        <v>195</v>
      </c>
      <c r="T21" s="279">
        <v>206</v>
      </c>
      <c r="U21" s="280">
        <f t="shared" si="3"/>
        <v>11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</row>
    <row r="22" spans="1:41" ht="18.75" customHeight="1">
      <c r="A22" s="145">
        <v>7</v>
      </c>
      <c r="B22" s="261">
        <v>688</v>
      </c>
      <c r="C22" s="262">
        <v>3</v>
      </c>
      <c r="D22" s="262">
        <v>812</v>
      </c>
      <c r="E22" s="462">
        <v>1174699</v>
      </c>
      <c r="F22" s="462"/>
      <c r="G22" s="263">
        <f>C22/E22*100000</f>
        <v>0.25538457085602356</v>
      </c>
      <c r="H22" s="460">
        <v>866121</v>
      </c>
      <c r="I22" s="460"/>
      <c r="J22" s="264">
        <f>B22/H22*10000</f>
        <v>7.943462864888393</v>
      </c>
      <c r="K22" s="54"/>
      <c r="L22" s="165"/>
      <c r="M22" s="250"/>
      <c r="N22" s="250"/>
      <c r="O22" s="280"/>
      <c r="P22" s="279"/>
      <c r="Q22" s="279"/>
      <c r="R22" s="280"/>
      <c r="S22" s="279"/>
      <c r="T22" s="279"/>
      <c r="U22" s="280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</row>
    <row r="23" spans="1:41" ht="18.75" customHeight="1">
      <c r="A23" s="145">
        <v>8</v>
      </c>
      <c r="B23" s="261">
        <v>767</v>
      </c>
      <c r="C23" s="262">
        <v>8</v>
      </c>
      <c r="D23" s="262">
        <v>987</v>
      </c>
      <c r="E23" s="462">
        <v>1174750</v>
      </c>
      <c r="F23" s="462"/>
      <c r="G23" s="263">
        <f>C23/E23*100000</f>
        <v>0.6809959565865078</v>
      </c>
      <c r="H23" s="460">
        <v>866191</v>
      </c>
      <c r="I23" s="460"/>
      <c r="J23" s="264">
        <f>B23/H23*10000</f>
        <v>8.854859955829603</v>
      </c>
      <c r="K23" s="54"/>
      <c r="L23" s="159" t="s">
        <v>159</v>
      </c>
      <c r="M23" s="249">
        <v>201</v>
      </c>
      <c r="N23" s="249">
        <v>165</v>
      </c>
      <c r="O23" s="280">
        <f t="shared" si="1"/>
        <v>-36</v>
      </c>
      <c r="P23" s="279">
        <v>2</v>
      </c>
      <c r="Q23" s="279">
        <v>4</v>
      </c>
      <c r="R23" s="280">
        <f t="shared" si="2"/>
        <v>2</v>
      </c>
      <c r="S23" s="279">
        <v>260</v>
      </c>
      <c r="T23" s="279">
        <v>215</v>
      </c>
      <c r="U23" s="280">
        <f t="shared" si="3"/>
        <v>-45</v>
      </c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</row>
    <row r="24" spans="1:41" ht="18.75" customHeight="1">
      <c r="A24" s="146"/>
      <c r="B24" s="269"/>
      <c r="C24" s="270"/>
      <c r="D24" s="270"/>
      <c r="E24" s="267"/>
      <c r="F24" s="267"/>
      <c r="G24" s="263"/>
      <c r="H24" s="268"/>
      <c r="I24" s="271"/>
      <c r="J24" s="263"/>
      <c r="K24" s="54"/>
      <c r="L24" s="159"/>
      <c r="M24" s="249"/>
      <c r="N24" s="249"/>
      <c r="O24" s="280"/>
      <c r="P24" s="279"/>
      <c r="Q24" s="279"/>
      <c r="R24" s="280"/>
      <c r="S24" s="279"/>
      <c r="T24" s="279"/>
      <c r="U24" s="280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</row>
    <row r="25" spans="1:41" ht="18.75" customHeight="1">
      <c r="A25" s="145">
        <v>9</v>
      </c>
      <c r="B25" s="261">
        <v>687</v>
      </c>
      <c r="C25" s="262">
        <v>15</v>
      </c>
      <c r="D25" s="262">
        <v>838</v>
      </c>
      <c r="E25" s="462">
        <v>1174885</v>
      </c>
      <c r="F25" s="462"/>
      <c r="G25" s="263">
        <f>C25/E25*100000</f>
        <v>1.2767207003238614</v>
      </c>
      <c r="H25" s="460">
        <v>868395</v>
      </c>
      <c r="I25" s="460"/>
      <c r="J25" s="264">
        <f>B25/H25*10000</f>
        <v>7.911146425301849</v>
      </c>
      <c r="K25" s="54"/>
      <c r="L25" s="165" t="s">
        <v>160</v>
      </c>
      <c r="M25" s="169">
        <v>758</v>
      </c>
      <c r="N25" s="169">
        <v>757</v>
      </c>
      <c r="O25" s="280">
        <f t="shared" si="1"/>
        <v>-1</v>
      </c>
      <c r="P25" s="285">
        <v>4</v>
      </c>
      <c r="Q25" s="285">
        <v>7</v>
      </c>
      <c r="R25" s="280">
        <f t="shared" si="2"/>
        <v>3</v>
      </c>
      <c r="S25" s="285">
        <v>988</v>
      </c>
      <c r="T25" s="286">
        <v>1007</v>
      </c>
      <c r="U25" s="280">
        <f t="shared" si="3"/>
        <v>19</v>
      </c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</row>
    <row r="26" spans="1:41" ht="18.75" customHeight="1">
      <c r="A26" s="145">
        <v>10</v>
      </c>
      <c r="B26" s="261">
        <v>761</v>
      </c>
      <c r="C26" s="262">
        <v>5</v>
      </c>
      <c r="D26" s="262">
        <v>904</v>
      </c>
      <c r="E26" s="462">
        <v>1174026</v>
      </c>
      <c r="F26" s="462"/>
      <c r="G26" s="263">
        <f>C26/E26*100000</f>
        <v>0.42588494632997903</v>
      </c>
      <c r="H26" s="460">
        <v>868663</v>
      </c>
      <c r="I26" s="460"/>
      <c r="J26" s="264">
        <f>B26/H26*10000</f>
        <v>8.760589549687278</v>
      </c>
      <c r="K26" s="54"/>
      <c r="L26" s="165"/>
      <c r="M26" s="169"/>
      <c r="N26" s="169"/>
      <c r="O26" s="280"/>
      <c r="P26" s="285"/>
      <c r="Q26" s="285"/>
      <c r="R26" s="280"/>
      <c r="S26" s="285"/>
      <c r="T26" s="286"/>
      <c r="U26" s="280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</row>
    <row r="27" spans="1:41" ht="18.75" customHeight="1">
      <c r="A27" s="145">
        <v>11</v>
      </c>
      <c r="B27" s="261">
        <v>836</v>
      </c>
      <c r="C27" s="262">
        <v>7</v>
      </c>
      <c r="D27" s="262">
        <v>1014</v>
      </c>
      <c r="E27" s="462">
        <v>1174316</v>
      </c>
      <c r="F27" s="462"/>
      <c r="G27" s="263">
        <f>C27/E27*100000</f>
        <v>0.596091682306977</v>
      </c>
      <c r="H27" s="460">
        <v>868577</v>
      </c>
      <c r="I27" s="460"/>
      <c r="J27" s="264">
        <f>B27/H27*10000</f>
        <v>9.624938261086811</v>
      </c>
      <c r="K27" s="54"/>
      <c r="L27" s="159" t="s">
        <v>161</v>
      </c>
      <c r="M27" s="249">
        <v>212</v>
      </c>
      <c r="N27" s="249">
        <v>245</v>
      </c>
      <c r="O27" s="280">
        <f t="shared" si="1"/>
        <v>33</v>
      </c>
      <c r="P27" s="279">
        <v>3</v>
      </c>
      <c r="Q27" s="279">
        <v>5</v>
      </c>
      <c r="R27" s="280">
        <f t="shared" si="2"/>
        <v>2</v>
      </c>
      <c r="S27" s="279">
        <v>267</v>
      </c>
      <c r="T27" s="279">
        <v>302</v>
      </c>
      <c r="U27" s="280">
        <f t="shared" si="3"/>
        <v>35</v>
      </c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</row>
    <row r="28" spans="1:41" ht="18.75" customHeight="1">
      <c r="A28" s="147">
        <v>12</v>
      </c>
      <c r="B28" s="272">
        <v>911</v>
      </c>
      <c r="C28" s="273">
        <v>5</v>
      </c>
      <c r="D28" s="273">
        <v>1106</v>
      </c>
      <c r="E28" s="461">
        <v>1174241</v>
      </c>
      <c r="F28" s="461"/>
      <c r="G28" s="274">
        <f>C28/E28*100000</f>
        <v>0.4258069680755484</v>
      </c>
      <c r="H28" s="459">
        <v>868874</v>
      </c>
      <c r="I28" s="459"/>
      <c r="J28" s="275">
        <f>B28/H28*10000</f>
        <v>10.484834394860474</v>
      </c>
      <c r="K28" s="54"/>
      <c r="L28" s="159"/>
      <c r="M28" s="249"/>
      <c r="N28" s="249"/>
      <c r="O28" s="280"/>
      <c r="P28" s="279"/>
      <c r="Q28" s="279"/>
      <c r="R28" s="280"/>
      <c r="S28" s="279"/>
      <c r="T28" s="279"/>
      <c r="U28" s="280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</row>
    <row r="29" spans="1:41" ht="18.75" customHeight="1">
      <c r="A29" s="63" t="s">
        <v>257</v>
      </c>
      <c r="B29" s="63"/>
      <c r="C29" s="63"/>
      <c r="D29" s="63"/>
      <c r="E29" s="37"/>
      <c r="F29" s="37"/>
      <c r="G29" s="37"/>
      <c r="H29" s="59"/>
      <c r="I29" s="54"/>
      <c r="J29" s="54"/>
      <c r="K29" s="54"/>
      <c r="L29" s="165" t="s">
        <v>162</v>
      </c>
      <c r="M29" s="250">
        <v>39</v>
      </c>
      <c r="N29" s="250">
        <v>49</v>
      </c>
      <c r="O29" s="280">
        <f t="shared" si="1"/>
        <v>10</v>
      </c>
      <c r="P29" s="279" t="s">
        <v>163</v>
      </c>
      <c r="Q29" s="279" t="s">
        <v>163</v>
      </c>
      <c r="R29" s="279" t="s">
        <v>163</v>
      </c>
      <c r="S29" s="279">
        <v>47</v>
      </c>
      <c r="T29" s="279">
        <v>61</v>
      </c>
      <c r="U29" s="280">
        <f t="shared" si="3"/>
        <v>14</v>
      </c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</row>
    <row r="30" spans="1:41" ht="18.75" customHeight="1">
      <c r="A30" s="69" t="s">
        <v>258</v>
      </c>
      <c r="B30" s="37"/>
      <c r="C30" s="37"/>
      <c r="D30" s="37"/>
      <c r="E30" s="37"/>
      <c r="F30" s="37"/>
      <c r="G30" s="37"/>
      <c r="H30" s="59"/>
      <c r="I30" s="54"/>
      <c r="J30" s="54"/>
      <c r="K30" s="54"/>
      <c r="L30" s="165"/>
      <c r="M30" s="250"/>
      <c r="N30" s="250"/>
      <c r="O30" s="280"/>
      <c r="P30" s="279"/>
      <c r="Q30" s="279"/>
      <c r="R30" s="279"/>
      <c r="S30" s="279"/>
      <c r="T30" s="279"/>
      <c r="U30" s="280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</row>
    <row r="31" spans="1:41" ht="18.75" customHeight="1">
      <c r="A31" s="37" t="s">
        <v>174</v>
      </c>
      <c r="B31" s="71"/>
      <c r="C31" s="71"/>
      <c r="D31" s="71"/>
      <c r="E31" s="71"/>
      <c r="F31" s="71"/>
      <c r="G31" s="71"/>
      <c r="H31" s="54"/>
      <c r="I31" s="54"/>
      <c r="J31" s="54"/>
      <c r="K31" s="54"/>
      <c r="L31" s="159" t="s">
        <v>164</v>
      </c>
      <c r="M31" s="249">
        <v>518</v>
      </c>
      <c r="N31" s="249">
        <v>582</v>
      </c>
      <c r="O31" s="280">
        <f t="shared" si="1"/>
        <v>64</v>
      </c>
      <c r="P31" s="279">
        <v>3</v>
      </c>
      <c r="Q31" s="279">
        <v>5</v>
      </c>
      <c r="R31" s="280">
        <f>Q31-P31</f>
        <v>2</v>
      </c>
      <c r="S31" s="279">
        <v>662</v>
      </c>
      <c r="T31" s="279">
        <v>719</v>
      </c>
      <c r="U31" s="280">
        <f t="shared" si="3"/>
        <v>57</v>
      </c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</row>
    <row r="32" spans="1:41" ht="18.75" customHeight="1">
      <c r="A32" s="54"/>
      <c r="B32" s="171"/>
      <c r="C32" s="171"/>
      <c r="D32" s="171"/>
      <c r="E32" s="172"/>
      <c r="F32" s="54"/>
      <c r="G32" s="54"/>
      <c r="H32" s="54"/>
      <c r="I32" s="54"/>
      <c r="J32" s="54"/>
      <c r="K32" s="54"/>
      <c r="L32" s="159"/>
      <c r="M32" s="249"/>
      <c r="N32" s="249"/>
      <c r="O32" s="280"/>
      <c r="P32" s="279"/>
      <c r="Q32" s="279"/>
      <c r="R32" s="280"/>
      <c r="S32" s="279"/>
      <c r="T32" s="279"/>
      <c r="U32" s="280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</row>
    <row r="33" spans="11:41" ht="18.75" customHeight="1">
      <c r="K33" s="54"/>
      <c r="L33" s="165" t="s">
        <v>165</v>
      </c>
      <c r="M33" s="250">
        <v>179</v>
      </c>
      <c r="N33" s="250">
        <v>179</v>
      </c>
      <c r="O33" s="280">
        <f t="shared" si="1"/>
        <v>0</v>
      </c>
      <c r="P33" s="279">
        <v>2</v>
      </c>
      <c r="Q33" s="279">
        <v>4</v>
      </c>
      <c r="R33" s="280">
        <f>Q33-P33</f>
        <v>2</v>
      </c>
      <c r="S33" s="279">
        <v>218</v>
      </c>
      <c r="T33" s="279">
        <v>217</v>
      </c>
      <c r="U33" s="280">
        <f t="shared" si="3"/>
        <v>-1</v>
      </c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spans="11:41" ht="18.75" customHeight="1">
      <c r="K34" s="54"/>
      <c r="L34" s="165"/>
      <c r="M34" s="250"/>
      <c r="N34" s="250"/>
      <c r="O34" s="280"/>
      <c r="P34" s="279"/>
      <c r="Q34" s="279"/>
      <c r="R34" s="280"/>
      <c r="S34" s="279"/>
      <c r="T34" s="279"/>
      <c r="U34" s="280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spans="1:41" ht="18.75" customHeight="1">
      <c r="A35" s="334" t="s">
        <v>276</v>
      </c>
      <c r="B35" s="334"/>
      <c r="C35" s="334"/>
      <c r="D35" s="334"/>
      <c r="E35" s="334"/>
      <c r="F35" s="334"/>
      <c r="G35" s="334"/>
      <c r="H35" s="334"/>
      <c r="I35" s="334"/>
      <c r="J35" s="334"/>
      <c r="K35" s="54"/>
      <c r="L35" s="159" t="s">
        <v>166</v>
      </c>
      <c r="M35" s="249">
        <v>148</v>
      </c>
      <c r="N35" s="249">
        <v>134</v>
      </c>
      <c r="O35" s="280">
        <f t="shared" si="1"/>
        <v>-14</v>
      </c>
      <c r="P35" s="279">
        <v>2</v>
      </c>
      <c r="Q35" s="279">
        <v>3</v>
      </c>
      <c r="R35" s="280">
        <f>Q35-P35</f>
        <v>1</v>
      </c>
      <c r="S35" s="279">
        <v>192</v>
      </c>
      <c r="T35" s="279">
        <v>157</v>
      </c>
      <c r="U35" s="280">
        <f t="shared" si="3"/>
        <v>-35</v>
      </c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</row>
    <row r="36" spans="1:41" ht="18.75" customHeight="1">
      <c r="A36" s="372" t="s">
        <v>426</v>
      </c>
      <c r="B36" s="372"/>
      <c r="C36" s="372"/>
      <c r="D36" s="372"/>
      <c r="E36" s="372"/>
      <c r="F36" s="372"/>
      <c r="G36" s="372"/>
      <c r="H36" s="372"/>
      <c r="I36" s="372"/>
      <c r="J36" s="372"/>
      <c r="K36" s="54"/>
      <c r="L36" s="159"/>
      <c r="M36" s="249"/>
      <c r="N36" s="249"/>
      <c r="O36" s="280"/>
      <c r="P36" s="279"/>
      <c r="Q36" s="279"/>
      <c r="R36" s="280"/>
      <c r="S36" s="279"/>
      <c r="T36" s="279"/>
      <c r="U36" s="280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</row>
    <row r="37" spans="1:41" ht="18.75" customHeight="1" thickBo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4"/>
      <c r="L37" s="165" t="s">
        <v>167</v>
      </c>
      <c r="M37" s="250">
        <v>94</v>
      </c>
      <c r="N37" s="250">
        <v>87</v>
      </c>
      <c r="O37" s="280">
        <f t="shared" si="1"/>
        <v>-7</v>
      </c>
      <c r="P37" s="279" t="s">
        <v>163</v>
      </c>
      <c r="Q37" s="279" t="s">
        <v>163</v>
      </c>
      <c r="R37" s="279" t="s">
        <v>163</v>
      </c>
      <c r="S37" s="279">
        <v>123</v>
      </c>
      <c r="T37" s="279">
        <v>112</v>
      </c>
      <c r="U37" s="280">
        <f t="shared" si="3"/>
        <v>-11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</row>
    <row r="38" spans="1:41" ht="18.75" customHeight="1">
      <c r="A38" s="376" t="s">
        <v>176</v>
      </c>
      <c r="B38" s="369" t="s">
        <v>418</v>
      </c>
      <c r="C38" s="466"/>
      <c r="D38" s="432"/>
      <c r="E38" s="369" t="s">
        <v>419</v>
      </c>
      <c r="F38" s="466"/>
      <c r="G38" s="432"/>
      <c r="H38" s="359" t="s">
        <v>420</v>
      </c>
      <c r="I38" s="453"/>
      <c r="J38" s="453"/>
      <c r="K38" s="54"/>
      <c r="L38" s="165"/>
      <c r="M38" s="250"/>
      <c r="N38" s="250"/>
      <c r="O38" s="280"/>
      <c r="P38" s="279"/>
      <c r="Q38" s="279"/>
      <c r="R38" s="279"/>
      <c r="S38" s="279"/>
      <c r="T38" s="279"/>
      <c r="U38" s="280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</row>
    <row r="39" spans="1:41" ht="18.75" customHeight="1">
      <c r="A39" s="324"/>
      <c r="B39" s="61" t="s">
        <v>421</v>
      </c>
      <c r="C39" s="60" t="s">
        <v>422</v>
      </c>
      <c r="D39" s="60" t="s">
        <v>423</v>
      </c>
      <c r="E39" s="61" t="s">
        <v>424</v>
      </c>
      <c r="F39" s="60" t="s">
        <v>422</v>
      </c>
      <c r="G39" s="60" t="s">
        <v>423</v>
      </c>
      <c r="H39" s="61" t="s">
        <v>424</v>
      </c>
      <c r="I39" s="60" t="s">
        <v>422</v>
      </c>
      <c r="J39" s="62" t="s">
        <v>423</v>
      </c>
      <c r="K39" s="71"/>
      <c r="L39" s="159" t="s">
        <v>168</v>
      </c>
      <c r="M39" s="249">
        <v>64</v>
      </c>
      <c r="N39" s="249">
        <v>70</v>
      </c>
      <c r="O39" s="280">
        <f t="shared" si="1"/>
        <v>6</v>
      </c>
      <c r="P39" s="279">
        <v>1</v>
      </c>
      <c r="Q39" s="279"/>
      <c r="R39" s="280">
        <f>Q39-P39</f>
        <v>-1</v>
      </c>
      <c r="S39" s="279">
        <v>83</v>
      </c>
      <c r="T39" s="279">
        <v>96</v>
      </c>
      <c r="U39" s="280">
        <f t="shared" si="3"/>
        <v>13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</row>
    <row r="40" spans="1:41" ht="18.75" customHeight="1">
      <c r="A40" s="52" t="s">
        <v>277</v>
      </c>
      <c r="B40" s="17">
        <f aca="true" t="shared" si="4" ref="B40:J40">SUM(B42:B50)</f>
        <v>8307</v>
      </c>
      <c r="C40" s="17">
        <f t="shared" si="4"/>
        <v>8608</v>
      </c>
      <c r="D40" s="17">
        <f t="shared" si="4"/>
        <v>301</v>
      </c>
      <c r="E40" s="17">
        <f t="shared" si="4"/>
        <v>65</v>
      </c>
      <c r="F40" s="17">
        <f t="shared" si="4"/>
        <v>75</v>
      </c>
      <c r="G40" s="17">
        <f t="shared" si="4"/>
        <v>10</v>
      </c>
      <c r="H40" s="17">
        <f t="shared" si="4"/>
        <v>10371</v>
      </c>
      <c r="I40" s="17">
        <f t="shared" si="4"/>
        <v>10682</v>
      </c>
      <c r="J40" s="17">
        <f t="shared" si="4"/>
        <v>311</v>
      </c>
      <c r="K40" s="54"/>
      <c r="L40" s="159"/>
      <c r="M40" s="249"/>
      <c r="N40" s="249"/>
      <c r="O40" s="280"/>
      <c r="P40" s="279"/>
      <c r="Q40" s="279"/>
      <c r="R40" s="280"/>
      <c r="S40" s="279"/>
      <c r="T40" s="279"/>
      <c r="U40" s="280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</row>
    <row r="41" spans="1:41" ht="18.75" customHeight="1">
      <c r="A41" s="200"/>
      <c r="B41" s="262"/>
      <c r="C41" s="262"/>
      <c r="D41" s="278"/>
      <c r="E41" s="262"/>
      <c r="F41" s="262"/>
      <c r="G41" s="278"/>
      <c r="H41" s="262"/>
      <c r="I41" s="262"/>
      <c r="J41" s="278"/>
      <c r="K41" s="54"/>
      <c r="L41" s="165" t="s">
        <v>169</v>
      </c>
      <c r="M41" s="169">
        <v>69</v>
      </c>
      <c r="N41" s="169">
        <v>81</v>
      </c>
      <c r="O41" s="280">
        <f t="shared" si="1"/>
        <v>12</v>
      </c>
      <c r="P41" s="279" t="s">
        <v>163</v>
      </c>
      <c r="Q41" s="279" t="s">
        <v>163</v>
      </c>
      <c r="R41" s="279" t="s">
        <v>163</v>
      </c>
      <c r="S41" s="285">
        <v>88</v>
      </c>
      <c r="T41" s="279">
        <v>100</v>
      </c>
      <c r="U41" s="280">
        <f t="shared" si="3"/>
        <v>12</v>
      </c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1:41" ht="18.75" customHeight="1">
      <c r="A42" s="93" t="s">
        <v>177</v>
      </c>
      <c r="B42" s="262">
        <v>1986</v>
      </c>
      <c r="C42" s="262">
        <v>2009</v>
      </c>
      <c r="D42" s="278">
        <f aca="true" t="shared" si="5" ref="D42:D50">C42-B42</f>
        <v>23</v>
      </c>
      <c r="E42" s="279">
        <v>19</v>
      </c>
      <c r="F42" s="279">
        <v>28</v>
      </c>
      <c r="G42" s="278">
        <f>F42-E42</f>
        <v>9</v>
      </c>
      <c r="H42" s="262">
        <v>2658</v>
      </c>
      <c r="I42" s="262">
        <v>2682</v>
      </c>
      <c r="J42" s="278">
        <f aca="true" t="shared" si="6" ref="J42:J50">I42-H42</f>
        <v>24</v>
      </c>
      <c r="K42" s="54"/>
      <c r="L42" s="165"/>
      <c r="M42" s="169"/>
      <c r="N42" s="169"/>
      <c r="O42" s="280"/>
      <c r="P42" s="279"/>
      <c r="Q42" s="279"/>
      <c r="R42" s="279"/>
      <c r="S42" s="285"/>
      <c r="T42" s="279"/>
      <c r="U42" s="280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</row>
    <row r="43" spans="1:41" ht="18.75" customHeight="1">
      <c r="A43" s="159" t="s">
        <v>178</v>
      </c>
      <c r="B43" s="262">
        <v>32</v>
      </c>
      <c r="C43" s="262">
        <v>31</v>
      </c>
      <c r="D43" s="278">
        <f t="shared" si="5"/>
        <v>-1</v>
      </c>
      <c r="E43" s="279">
        <v>1</v>
      </c>
      <c r="F43" s="279" t="s">
        <v>437</v>
      </c>
      <c r="G43" s="278">
        <v>-1</v>
      </c>
      <c r="H43" s="262">
        <v>51</v>
      </c>
      <c r="I43" s="262">
        <v>45</v>
      </c>
      <c r="J43" s="278">
        <f t="shared" si="6"/>
        <v>-6</v>
      </c>
      <c r="K43" s="54"/>
      <c r="L43" s="159" t="s">
        <v>170</v>
      </c>
      <c r="M43" s="249">
        <v>43</v>
      </c>
      <c r="N43" s="249">
        <v>46</v>
      </c>
      <c r="O43" s="280">
        <f t="shared" si="1"/>
        <v>3</v>
      </c>
      <c r="P43" s="279" t="s">
        <v>163</v>
      </c>
      <c r="Q43" s="279" t="s">
        <v>163</v>
      </c>
      <c r="R43" s="279" t="s">
        <v>163</v>
      </c>
      <c r="S43" s="279">
        <v>61</v>
      </c>
      <c r="T43" s="279">
        <v>68</v>
      </c>
      <c r="U43" s="280">
        <f t="shared" si="3"/>
        <v>7</v>
      </c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</row>
    <row r="44" spans="1:41" ht="18.75" customHeight="1">
      <c r="A44" s="159" t="s">
        <v>179</v>
      </c>
      <c r="B44" s="262">
        <v>1312</v>
      </c>
      <c r="C44" s="262">
        <v>1409</v>
      </c>
      <c r="D44" s="278">
        <f t="shared" si="5"/>
        <v>97</v>
      </c>
      <c r="E44" s="279">
        <v>9</v>
      </c>
      <c r="F44" s="279">
        <v>18</v>
      </c>
      <c r="G44" s="278">
        <f>F44-E44</f>
        <v>9</v>
      </c>
      <c r="H44" s="262">
        <v>1638</v>
      </c>
      <c r="I44" s="262">
        <v>1735</v>
      </c>
      <c r="J44" s="278">
        <f t="shared" si="6"/>
        <v>97</v>
      </c>
      <c r="K44" s="54"/>
      <c r="L44" s="159"/>
      <c r="M44" s="249"/>
      <c r="N44" s="249"/>
      <c r="O44" s="280"/>
      <c r="P44" s="279"/>
      <c r="Q44" s="279"/>
      <c r="R44" s="279"/>
      <c r="S44" s="279"/>
      <c r="T44" s="279"/>
      <c r="U44" s="280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</row>
    <row r="45" spans="1:41" ht="18.75" customHeight="1">
      <c r="A45" s="165" t="s">
        <v>180</v>
      </c>
      <c r="B45" s="262">
        <v>43</v>
      </c>
      <c r="C45" s="262">
        <v>28</v>
      </c>
      <c r="D45" s="278">
        <f t="shared" si="5"/>
        <v>-15</v>
      </c>
      <c r="E45" s="279" t="s">
        <v>181</v>
      </c>
      <c r="F45" s="279" t="s">
        <v>437</v>
      </c>
      <c r="G45" s="280" t="s">
        <v>437</v>
      </c>
      <c r="H45" s="262">
        <v>63</v>
      </c>
      <c r="I45" s="262">
        <v>57</v>
      </c>
      <c r="J45" s="278">
        <f t="shared" si="6"/>
        <v>-6</v>
      </c>
      <c r="K45" s="54"/>
      <c r="L45" s="165" t="s">
        <v>171</v>
      </c>
      <c r="M45" s="250">
        <v>20</v>
      </c>
      <c r="N45" s="250">
        <v>15</v>
      </c>
      <c r="O45" s="280">
        <f t="shared" si="1"/>
        <v>-5</v>
      </c>
      <c r="P45" s="279" t="s">
        <v>163</v>
      </c>
      <c r="Q45" s="279">
        <v>1</v>
      </c>
      <c r="R45" s="280">
        <v>1</v>
      </c>
      <c r="S45" s="279">
        <v>28</v>
      </c>
      <c r="T45" s="279">
        <v>20</v>
      </c>
      <c r="U45" s="280">
        <f t="shared" si="3"/>
        <v>-8</v>
      </c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</row>
    <row r="46" spans="1:41" ht="18.75" customHeight="1">
      <c r="A46" s="55" t="s">
        <v>182</v>
      </c>
      <c r="B46" s="262">
        <v>3</v>
      </c>
      <c r="C46" s="262">
        <v>2</v>
      </c>
      <c r="D46" s="278">
        <f t="shared" si="5"/>
        <v>-1</v>
      </c>
      <c r="E46" s="279">
        <v>1</v>
      </c>
      <c r="F46" s="279" t="s">
        <v>437</v>
      </c>
      <c r="G46" s="278">
        <v>-1</v>
      </c>
      <c r="H46" s="262">
        <v>4</v>
      </c>
      <c r="I46" s="262">
        <v>3</v>
      </c>
      <c r="J46" s="278">
        <f t="shared" si="6"/>
        <v>-1</v>
      </c>
      <c r="K46" s="54"/>
      <c r="L46" s="165"/>
      <c r="M46" s="250"/>
      <c r="N46" s="250"/>
      <c r="O46" s="280"/>
      <c r="P46" s="279"/>
      <c r="Q46" s="279"/>
      <c r="R46" s="280"/>
      <c r="S46" s="279"/>
      <c r="T46" s="279"/>
      <c r="U46" s="280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</row>
    <row r="47" spans="1:41" ht="18.75" customHeight="1">
      <c r="A47" s="64" t="s">
        <v>183</v>
      </c>
      <c r="B47" s="262">
        <v>1065</v>
      </c>
      <c r="C47" s="262">
        <v>1173</v>
      </c>
      <c r="D47" s="278">
        <f t="shared" si="5"/>
        <v>108</v>
      </c>
      <c r="E47" s="279">
        <v>9</v>
      </c>
      <c r="F47" s="279">
        <v>9</v>
      </c>
      <c r="G47" s="278">
        <f>F47-E47</f>
        <v>0</v>
      </c>
      <c r="H47" s="262">
        <v>1333</v>
      </c>
      <c r="I47" s="262">
        <v>1450</v>
      </c>
      <c r="J47" s="278">
        <f t="shared" si="6"/>
        <v>117</v>
      </c>
      <c r="K47" s="54"/>
      <c r="L47" s="159" t="s">
        <v>172</v>
      </c>
      <c r="M47" s="249">
        <v>67</v>
      </c>
      <c r="N47" s="249">
        <v>69</v>
      </c>
      <c r="O47" s="280">
        <f t="shared" si="1"/>
        <v>2</v>
      </c>
      <c r="P47" s="279" t="s">
        <v>163</v>
      </c>
      <c r="Q47" s="279">
        <v>2</v>
      </c>
      <c r="R47" s="280">
        <v>2</v>
      </c>
      <c r="S47" s="279">
        <v>85</v>
      </c>
      <c r="T47" s="279">
        <v>99</v>
      </c>
      <c r="U47" s="280">
        <f t="shared" si="3"/>
        <v>14</v>
      </c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</row>
    <row r="48" spans="1:41" ht="18.75" customHeight="1">
      <c r="A48" s="159" t="s">
        <v>184</v>
      </c>
      <c r="B48" s="262">
        <v>2939</v>
      </c>
      <c r="C48" s="262">
        <v>2983</v>
      </c>
      <c r="D48" s="278">
        <f t="shared" si="5"/>
        <v>44</v>
      </c>
      <c r="E48" s="279">
        <v>21</v>
      </c>
      <c r="F48" s="279">
        <v>13</v>
      </c>
      <c r="G48" s="278">
        <f>F48-E48</f>
        <v>-8</v>
      </c>
      <c r="H48" s="262">
        <v>3509</v>
      </c>
      <c r="I48" s="262">
        <v>3568</v>
      </c>
      <c r="J48" s="278">
        <f t="shared" si="6"/>
        <v>59</v>
      </c>
      <c r="K48" s="54"/>
      <c r="L48" s="159"/>
      <c r="M48" s="249"/>
      <c r="N48" s="249"/>
      <c r="O48" s="280"/>
      <c r="P48" s="279"/>
      <c r="Q48" s="279"/>
      <c r="R48" s="280"/>
      <c r="S48" s="279"/>
      <c r="T48" s="279"/>
      <c r="U48" s="280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</row>
    <row r="49" spans="1:41" ht="18.75" customHeight="1">
      <c r="A49" s="159" t="s">
        <v>425</v>
      </c>
      <c r="B49" s="262">
        <v>649</v>
      </c>
      <c r="C49" s="262">
        <v>697</v>
      </c>
      <c r="D49" s="278">
        <f t="shared" si="5"/>
        <v>48</v>
      </c>
      <c r="E49" s="279">
        <v>4</v>
      </c>
      <c r="F49" s="279">
        <v>4</v>
      </c>
      <c r="G49" s="278">
        <f>F49-E49</f>
        <v>0</v>
      </c>
      <c r="H49" s="262">
        <v>795</v>
      </c>
      <c r="I49" s="262">
        <v>835</v>
      </c>
      <c r="J49" s="278">
        <f t="shared" si="6"/>
        <v>40</v>
      </c>
      <c r="K49" s="54"/>
      <c r="L49" s="165" t="s">
        <v>173</v>
      </c>
      <c r="M49" s="250">
        <v>32</v>
      </c>
      <c r="N49" s="250">
        <v>31</v>
      </c>
      <c r="O49" s="280">
        <f t="shared" si="1"/>
        <v>-1</v>
      </c>
      <c r="P49" s="279">
        <v>1</v>
      </c>
      <c r="Q49" s="279" t="s">
        <v>163</v>
      </c>
      <c r="R49" s="279">
        <v>-1</v>
      </c>
      <c r="S49" s="279">
        <v>51</v>
      </c>
      <c r="T49" s="279">
        <v>45</v>
      </c>
      <c r="U49" s="280">
        <f t="shared" si="3"/>
        <v>-6</v>
      </c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</row>
    <row r="50" spans="1:41" ht="18.75" customHeight="1">
      <c r="A50" s="165" t="s">
        <v>62</v>
      </c>
      <c r="B50" s="262">
        <v>278</v>
      </c>
      <c r="C50" s="262">
        <v>276</v>
      </c>
      <c r="D50" s="281">
        <f t="shared" si="5"/>
        <v>-2</v>
      </c>
      <c r="E50" s="282">
        <v>1</v>
      </c>
      <c r="F50" s="282">
        <v>3</v>
      </c>
      <c r="G50" s="281">
        <f>F50-E50</f>
        <v>2</v>
      </c>
      <c r="H50" s="283">
        <v>320</v>
      </c>
      <c r="I50" s="283">
        <v>307</v>
      </c>
      <c r="J50" s="281">
        <f t="shared" si="6"/>
        <v>-13</v>
      </c>
      <c r="K50" s="54"/>
      <c r="L50" s="255"/>
      <c r="M50" s="140"/>
      <c r="N50" s="140"/>
      <c r="O50" s="139"/>
      <c r="P50" s="131"/>
      <c r="Q50" s="131"/>
      <c r="R50" s="131"/>
      <c r="S50" s="131"/>
      <c r="T50" s="131"/>
      <c r="U50" s="139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</row>
    <row r="51" spans="1:41" ht="15" customHeight="1">
      <c r="A51" s="251" t="s">
        <v>175</v>
      </c>
      <c r="B51" s="251"/>
      <c r="C51" s="251"/>
      <c r="D51" s="251"/>
      <c r="E51" s="252"/>
      <c r="F51" s="220"/>
      <c r="G51" s="220"/>
      <c r="H51" s="220"/>
      <c r="I51" s="220"/>
      <c r="J51" s="220"/>
      <c r="K51" s="54"/>
      <c r="L51" s="84" t="s">
        <v>175</v>
      </c>
      <c r="M51" s="91"/>
      <c r="N51" s="91"/>
      <c r="O51" s="91"/>
      <c r="P51" s="91"/>
      <c r="Q51" s="78"/>
      <c r="R51" s="256"/>
      <c r="S51" s="78"/>
      <c r="T51" s="78"/>
      <c r="U51" s="78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</row>
    <row r="52" spans="1:41" ht="16.5" customHeight="1">
      <c r="A52" s="253"/>
      <c r="B52" s="253"/>
      <c r="C52" s="253"/>
      <c r="D52" s="253"/>
      <c r="E52" s="253"/>
      <c r="F52" s="253"/>
      <c r="G52" s="253"/>
      <c r="H52" s="253"/>
      <c r="I52" s="253"/>
      <c r="J52" s="253"/>
      <c r="K52" s="54"/>
      <c r="L52" s="84"/>
      <c r="M52" s="91"/>
      <c r="N52" s="91"/>
      <c r="O52" s="91"/>
      <c r="P52" s="78"/>
      <c r="Q52" s="78"/>
      <c r="R52" s="78"/>
      <c r="S52" s="78"/>
      <c r="T52" s="76"/>
      <c r="U52" s="2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</row>
    <row r="53" spans="1:41" ht="16.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75"/>
      <c r="M53" s="29"/>
      <c r="N53" s="29"/>
      <c r="O53" s="8"/>
      <c r="P53" s="29"/>
      <c r="Q53" s="29"/>
      <c r="R53" s="29"/>
      <c r="S53" s="29"/>
      <c r="T53" s="29"/>
      <c r="U53" s="8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</row>
    <row r="54" spans="1:41" ht="16.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75"/>
      <c r="M54" s="29"/>
      <c r="N54" s="29"/>
      <c r="O54" s="8"/>
      <c r="P54" s="29"/>
      <c r="Q54" s="29"/>
      <c r="R54" s="8"/>
      <c r="S54" s="29"/>
      <c r="T54" s="29"/>
      <c r="U54" s="8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</row>
    <row r="55" spans="1:41" ht="16.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75"/>
      <c r="M55" s="29"/>
      <c r="N55" s="29"/>
      <c r="O55" s="8"/>
      <c r="P55" s="29"/>
      <c r="Q55" s="29"/>
      <c r="R55" s="29"/>
      <c r="S55" s="29"/>
      <c r="T55" s="29"/>
      <c r="U55" s="8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</row>
    <row r="56" spans="1:41" ht="16.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75"/>
      <c r="M56" s="29"/>
      <c r="N56" s="29"/>
      <c r="O56" s="8"/>
      <c r="P56" s="29"/>
      <c r="Q56" s="29"/>
      <c r="R56" s="8"/>
      <c r="S56" s="29"/>
      <c r="T56" s="29"/>
      <c r="U56" s="8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</row>
    <row r="57" spans="1:41" ht="16.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75"/>
      <c r="M57" s="29"/>
      <c r="N57" s="29"/>
      <c r="O57" s="8"/>
      <c r="P57" s="29"/>
      <c r="Q57" s="29"/>
      <c r="R57" s="10"/>
      <c r="S57" s="76"/>
      <c r="T57" s="76"/>
      <c r="U57" s="8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</row>
    <row r="58" spans="1:41" ht="16.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75"/>
      <c r="M58" s="29"/>
      <c r="N58" s="29"/>
      <c r="O58" s="8"/>
      <c r="P58" s="29"/>
      <c r="Q58" s="29"/>
      <c r="R58" s="10"/>
      <c r="S58" s="76"/>
      <c r="T58" s="76"/>
      <c r="U58" s="8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</row>
    <row r="59" spans="1:41" ht="16.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75"/>
      <c r="M59" s="29"/>
      <c r="N59" s="29"/>
      <c r="O59" s="8"/>
      <c r="P59" s="29"/>
      <c r="Q59" s="29"/>
      <c r="R59" s="10"/>
      <c r="S59" s="76"/>
      <c r="T59" s="76"/>
      <c r="U59" s="8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</row>
    <row r="60" spans="1:41" ht="16.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75"/>
      <c r="M60" s="29"/>
      <c r="N60" s="29"/>
      <c r="O60" s="8"/>
      <c r="P60" s="29"/>
      <c r="Q60" s="29"/>
      <c r="R60" s="8"/>
      <c r="S60" s="29"/>
      <c r="T60" s="29"/>
      <c r="U60" s="8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</row>
    <row r="61" spans="1:41" ht="16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75"/>
      <c r="M61" s="29"/>
      <c r="N61" s="29"/>
      <c r="O61" s="8"/>
      <c r="P61" s="29"/>
      <c r="Q61" s="29"/>
      <c r="R61" s="8"/>
      <c r="S61" s="29"/>
      <c r="T61" s="29"/>
      <c r="U61" s="8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</row>
    <row r="62" spans="1:41" ht="16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75"/>
      <c r="M62" s="29"/>
      <c r="N62" s="29"/>
      <c r="O62" s="8"/>
      <c r="P62" s="29"/>
      <c r="Q62" s="29"/>
      <c r="R62" s="8"/>
      <c r="S62" s="29"/>
      <c r="T62" s="29"/>
      <c r="U62" s="8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</row>
    <row r="63" spans="1:41" ht="16.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75"/>
      <c r="M63" s="29"/>
      <c r="N63" s="29"/>
      <c r="O63" s="8"/>
      <c r="P63" s="29"/>
      <c r="Q63" s="29"/>
      <c r="R63" s="8"/>
      <c r="S63" s="29"/>
      <c r="T63" s="29"/>
      <c r="U63" s="8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</row>
    <row r="64" spans="1:41" ht="16.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75"/>
      <c r="M64" s="29"/>
      <c r="N64" s="29"/>
      <c r="O64" s="8"/>
      <c r="P64" s="29"/>
      <c r="Q64" s="29"/>
      <c r="R64" s="8"/>
      <c r="S64" s="29"/>
      <c r="T64" s="29"/>
      <c r="U64" s="8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</row>
    <row r="65" spans="1:41" ht="16.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75"/>
      <c r="M65" s="29"/>
      <c r="N65" s="29"/>
      <c r="O65" s="8"/>
      <c r="P65" s="29"/>
      <c r="Q65" s="29"/>
      <c r="R65" s="8"/>
      <c r="S65" s="29"/>
      <c r="T65" s="29"/>
      <c r="U65" s="8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</row>
    <row r="66" spans="1:41" ht="16.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73"/>
      <c r="M66" s="69"/>
      <c r="N66" s="69"/>
      <c r="O66" s="69"/>
      <c r="P66" s="69"/>
      <c r="R66" s="7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</row>
    <row r="67" spans="1:41" ht="16.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</row>
    <row r="68" spans="1:41" ht="16.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</row>
    <row r="69" spans="1:41" ht="16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</row>
    <row r="70" spans="1:41" ht="16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</row>
    <row r="71" spans="1:41" ht="16.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</row>
    <row r="72" spans="1:41" ht="16.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</row>
    <row r="73" spans="1:41" ht="16.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</row>
    <row r="74" spans="1:41" ht="16.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</row>
    <row r="75" spans="1:41" ht="16.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</row>
    <row r="76" spans="1:41" ht="16.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</row>
    <row r="77" spans="1:41" ht="16.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</row>
    <row r="78" spans="1:41" ht="18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</row>
    <row r="79" spans="1:41" ht="16.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</row>
    <row r="80" spans="1:41" ht="16.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</row>
    <row r="81" spans="1:41" ht="16.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</row>
    <row r="82" spans="1:41" ht="16.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</row>
    <row r="83" spans="1:41" ht="16.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</row>
    <row r="84" spans="1:41" ht="16.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</row>
    <row r="85" spans="1:41" ht="16.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</row>
    <row r="86" spans="1:41" ht="16.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</row>
    <row r="87" spans="1:41" ht="16.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</row>
    <row r="88" spans="1:41" ht="16.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</row>
    <row r="89" spans="1:41" ht="16.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</row>
    <row r="90" spans="1:41" ht="16.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</row>
    <row r="91" spans="1:41" ht="16.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</row>
    <row r="92" spans="1:41" ht="1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</row>
    <row r="93" spans="1:41" ht="1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</row>
    <row r="94" spans="1:41" ht="14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</row>
    <row r="95" spans="1:41" ht="14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</row>
    <row r="96" spans="1:41" ht="14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</row>
    <row r="97" spans="1:41" ht="14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</row>
    <row r="98" spans="1:41" ht="14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</row>
    <row r="99" spans="1:41" ht="14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</row>
    <row r="100" spans="1:41" ht="14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</row>
    <row r="101" spans="1:41" ht="14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</row>
    <row r="102" spans="1:41" ht="14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</row>
    <row r="103" spans="1:41" ht="14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</row>
    <row r="104" spans="1:41" ht="14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</row>
    <row r="105" spans="1:41" ht="14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</row>
    <row r="106" spans="1:41" ht="14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</row>
    <row r="107" spans="1:41" ht="14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</row>
    <row r="108" spans="12:21" ht="14.25">
      <c r="L108" s="54"/>
      <c r="M108" s="54"/>
      <c r="N108" s="54"/>
      <c r="O108" s="54"/>
      <c r="P108" s="54"/>
      <c r="Q108" s="54"/>
      <c r="R108" s="54"/>
      <c r="S108" s="54"/>
      <c r="T108" s="54"/>
      <c r="U108" s="54"/>
    </row>
    <row r="109" spans="12:21" ht="14.25">
      <c r="L109" s="54"/>
      <c r="M109" s="54"/>
      <c r="N109" s="54"/>
      <c r="O109" s="54"/>
      <c r="P109" s="54"/>
      <c r="Q109" s="54"/>
      <c r="R109" s="54"/>
      <c r="S109" s="54"/>
      <c r="T109" s="54"/>
      <c r="U109" s="54"/>
    </row>
    <row r="110" spans="12:21" ht="14.25"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12:21" ht="14.25"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12:21" ht="14.25"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12:21" ht="14.25"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12:21" ht="14.25"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2:21" ht="14.25"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12:21" ht="14.25"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2:21" ht="14.25"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12:21" ht="14.25"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12:21" ht="14.25"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0" spans="12:21" ht="14.25"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12:21" ht="14.25"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12:21" ht="14.25"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</sheetData>
  <sheetProtection/>
  <mergeCells count="58">
    <mergeCell ref="E15:F15"/>
    <mergeCell ref="E16:F16"/>
    <mergeCell ref="E17:F17"/>
    <mergeCell ref="E18:F18"/>
    <mergeCell ref="M5:O5"/>
    <mergeCell ref="E13:F13"/>
    <mergeCell ref="H13:I13"/>
    <mergeCell ref="E9:F9"/>
    <mergeCell ref="E10:F10"/>
    <mergeCell ref="E11:F11"/>
    <mergeCell ref="A38:A39"/>
    <mergeCell ref="B38:D38"/>
    <mergeCell ref="E38:G38"/>
    <mergeCell ref="H38:J38"/>
    <mergeCell ref="A35:J35"/>
    <mergeCell ref="A36:J36"/>
    <mergeCell ref="A5:A7"/>
    <mergeCell ref="B5:B7"/>
    <mergeCell ref="C5:C7"/>
    <mergeCell ref="A2:J2"/>
    <mergeCell ref="A3:J3"/>
    <mergeCell ref="E5:G5"/>
    <mergeCell ref="H5:J5"/>
    <mergeCell ref="J6:J7"/>
    <mergeCell ref="D5:D7"/>
    <mergeCell ref="L2:U2"/>
    <mergeCell ref="L3:U3"/>
    <mergeCell ref="P5:R5"/>
    <mergeCell ref="S5:U5"/>
    <mergeCell ref="L5:L6"/>
    <mergeCell ref="E6:F7"/>
    <mergeCell ref="G6:G7"/>
    <mergeCell ref="H6:I7"/>
    <mergeCell ref="E12:F12"/>
    <mergeCell ref="H9:I9"/>
    <mergeCell ref="E25:F25"/>
    <mergeCell ref="E26:F26"/>
    <mergeCell ref="E27:F27"/>
    <mergeCell ref="H10:I10"/>
    <mergeCell ref="H11:I11"/>
    <mergeCell ref="H12:I12"/>
    <mergeCell ref="H15:I15"/>
    <mergeCell ref="H27:I27"/>
    <mergeCell ref="E20:F20"/>
    <mergeCell ref="E21:F21"/>
    <mergeCell ref="E22:F22"/>
    <mergeCell ref="E23:F23"/>
    <mergeCell ref="H16:I16"/>
    <mergeCell ref="H17:I17"/>
    <mergeCell ref="H18:I18"/>
    <mergeCell ref="H20:I20"/>
    <mergeCell ref="H28:I28"/>
    <mergeCell ref="H21:I21"/>
    <mergeCell ref="H22:I22"/>
    <mergeCell ref="H23:I23"/>
    <mergeCell ref="H25:I25"/>
    <mergeCell ref="E28:F28"/>
    <mergeCell ref="H26:I26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kimie-h</dc:creator>
  <cp:keywords/>
  <dc:description/>
  <cp:lastModifiedBy>yutaka-k</cp:lastModifiedBy>
  <cp:lastPrinted>2013-04-23T00:06:30Z</cp:lastPrinted>
  <dcterms:created xsi:type="dcterms:W3CDTF">2007-03-26T05:33:30Z</dcterms:created>
  <dcterms:modified xsi:type="dcterms:W3CDTF">2013-04-23T00:09:00Z</dcterms:modified>
  <cp:category/>
  <cp:version/>
  <cp:contentType/>
  <cp:contentStatus/>
</cp:coreProperties>
</file>