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05" windowHeight="5985" activeTab="6"/>
  </bookViews>
  <sheets>
    <sheet name="１０４ " sheetId="1" r:id="rId1"/>
    <sheet name="１０６" sheetId="2" r:id="rId2"/>
    <sheet name="１０８" sheetId="3" r:id="rId3"/>
    <sheet name="１１０" sheetId="4" r:id="rId4"/>
    <sheet name="１１２" sheetId="5" r:id="rId5"/>
    <sheet name="１１４" sheetId="6" r:id="rId6"/>
    <sheet name="１１６" sheetId="7" r:id="rId7"/>
  </sheets>
  <definedNames/>
  <calcPr fullCalcOnLoad="1"/>
</workbook>
</file>

<file path=xl/sharedStrings.xml><?xml version="1.0" encoding="utf-8"?>
<sst xmlns="http://schemas.openxmlformats.org/spreadsheetml/2006/main" count="1693" uniqueCount="595">
  <si>
    <t>年度及び　  　　月    次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</si>
  <si>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</si>
  <si>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</si>
  <si>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札　　　　幌</t>
  </si>
  <si>
    <t>小　　　　松　－　福　　　　岡</t>
  </si>
  <si>
    <t>小　　　　松　－　広　　　　島</t>
  </si>
  <si>
    <t>小　　　　松　－　仙　　　　台</t>
  </si>
  <si>
    <t>小　　　　松　－　那　　　　覇</t>
  </si>
  <si>
    <t>(回)</t>
  </si>
  <si>
    <t>(人)</t>
  </si>
  <si>
    <t>／</t>
  </si>
  <si>
    <t>―</t>
  </si>
  <si>
    <t>貨物（小包を含む）輸送</t>
  </si>
  <si>
    <t>小　　　　松　－　鹿　　児　　島</t>
  </si>
  <si>
    <t>小　　　　松　－　出　　　　雲</t>
  </si>
  <si>
    <t>小　　　　松　－　ソ　　ウ　　ル</t>
  </si>
  <si>
    <t>発　　送</t>
  </si>
  <si>
    <t>到　　着</t>
  </si>
  <si>
    <t>航空回数</t>
  </si>
  <si>
    <t>資料　石川県空港企画課</t>
  </si>
  <si>
    <t>小　　　　松　－　成　　　　田</t>
  </si>
  <si>
    <t>小　　　　松　－　上　　　　海</t>
  </si>
  <si>
    <t>※　平成16年11月1日より就航</t>
  </si>
  <si>
    <t>※　平成16年4月3日より週4往復</t>
  </si>
  <si>
    <t>※　平成15年7月7日より就航</t>
  </si>
  <si>
    <t>能登</t>
  </si>
  <si>
    <t>※　平成15年度より能登空港分も含む</t>
  </si>
  <si>
    <t>小　　　　松　－　東　　　京　</t>
  </si>
  <si>
    <t>能　　　　登　－　東　　　京</t>
  </si>
  <si>
    <t>※　平成1４年度　４～１０月季節運休</t>
  </si>
  <si>
    <t>　　平成１６年度　４～１１月季節運休、１１月１日より廃止</t>
  </si>
  <si>
    <t>※　平成12年度～　夏季増便</t>
  </si>
  <si>
    <t>１０　　　運　　　　　　　　輸　　　　　　　　及　　　　　　　　び　　　　　　　　通　　　　　　　　信</t>
  </si>
  <si>
    <t>104 運輸及び通信</t>
  </si>
  <si>
    <t>運輸及び通信 105</t>
  </si>
  <si>
    <t>※　平成13年10月１日より１日3往復に増便</t>
  </si>
  <si>
    <t>※　平成12年７月１日より１日11往復に増便</t>
  </si>
  <si>
    <t>106 運輸及び通信</t>
  </si>
  <si>
    <t>運輸及び通信 107</t>
  </si>
  <si>
    <t>（単位:km、箇所数）</t>
  </si>
  <si>
    <t>路線名及び駅名</t>
  </si>
  <si>
    <t>総　数</t>
  </si>
  <si>
    <t>一　般　国　道</t>
  </si>
  <si>
    <t>計</t>
  </si>
  <si>
    <t>国の管理</t>
  </si>
  <si>
    <t>県の管理</t>
  </si>
  <si>
    <t>主　　要</t>
  </si>
  <si>
    <t>一　　般</t>
  </si>
  <si>
    <t>本 津 幡</t>
  </si>
  <si>
    <t>(委)</t>
  </si>
  <si>
    <t>宇 野 気</t>
  </si>
  <si>
    <t>高    松</t>
  </si>
  <si>
    <t>宝    達</t>
  </si>
  <si>
    <t>敷浪</t>
  </si>
  <si>
    <t xml:space="preserve">西日本旅客鉄道　　　　　　　日本貨物鉄道 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</si>
  <si>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</si>
  <si>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</si>
  <si>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</si>
  <si>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</si>
  <si>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</si>
  <si>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</si>
  <si>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</si>
  <si>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</si>
  <si>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和倉温泉</t>
  </si>
  <si>
    <t>規格改良済延長</t>
  </si>
  <si>
    <t>大  聖  寺</t>
  </si>
  <si>
    <t>その他の駅</t>
  </si>
  <si>
    <t>未 改 良 延 長</t>
  </si>
  <si>
    <t>動      橋</t>
  </si>
  <si>
    <t>の と 鉄 道 計</t>
  </si>
  <si>
    <t>粟      津</t>
  </si>
  <si>
    <t>小      松</t>
  </si>
  <si>
    <t>寺      井</t>
  </si>
  <si>
    <t>田 鶴 浜</t>
  </si>
  <si>
    <t>個       数</t>
  </si>
  <si>
    <t>美      川</t>
  </si>
  <si>
    <t>能登中島</t>
  </si>
  <si>
    <t>穴    水</t>
  </si>
  <si>
    <t>延       長</t>
  </si>
  <si>
    <t>松      任</t>
  </si>
  <si>
    <t>野々市</t>
  </si>
  <si>
    <t>西  金  沢</t>
  </si>
  <si>
    <t>金      沢</t>
  </si>
  <si>
    <t>東  金  沢</t>
  </si>
  <si>
    <t>森      本</t>
  </si>
  <si>
    <t>津      幡</t>
  </si>
  <si>
    <t>車道幅19.5m以上</t>
  </si>
  <si>
    <t>平成１４年度</t>
  </si>
  <si>
    <t>乗車人員（計）</t>
  </si>
  <si>
    <t>路面別内訳</t>
  </si>
  <si>
    <t>定    期</t>
  </si>
  <si>
    <t>定 期 外</t>
  </si>
  <si>
    <t>セメント系</t>
  </si>
  <si>
    <t>ｱｽﾌｧﾙﾄ系高級</t>
  </si>
  <si>
    <t>運  賃  総  額</t>
  </si>
  <si>
    <t>旅客運賃</t>
  </si>
  <si>
    <t>砂   利   道</t>
  </si>
  <si>
    <t>運輸雑収</t>
  </si>
  <si>
    <t>（単位：１日平均、人、ｔ）</t>
  </si>
  <si>
    <t>旅　　　　　客</t>
  </si>
  <si>
    <t>貨　　物</t>
  </si>
  <si>
    <t>年　度　及　び　　　　項　　目　　別</t>
  </si>
  <si>
    <t>有　料　道　路</t>
  </si>
  <si>
    <t>乗　車　人　員</t>
  </si>
  <si>
    <t>発　送　　　トン数</t>
  </si>
  <si>
    <t>到　着　　トン数</t>
  </si>
  <si>
    <t>高速道路</t>
  </si>
  <si>
    <t>国道(県管理)</t>
  </si>
  <si>
    <t>県　道</t>
  </si>
  <si>
    <t>計</t>
  </si>
  <si>
    <t>普 通</t>
  </si>
  <si>
    <t>種類別内訳</t>
  </si>
  <si>
    <t>橋　梁</t>
  </si>
  <si>
    <t>幅員別内訳</t>
  </si>
  <si>
    <t>注１　北陸本線、七尾線の(委)は委託駅である。</t>
  </si>
  <si>
    <t>注２　無人駅はその他の駅に含む。</t>
  </si>
  <si>
    <t>資料　西日本旅客鉄道(株)金沢支社、のと鉄道(株)、日本貨物鉄道（株）関西支社金沢支店</t>
  </si>
  <si>
    <t>項　　　　　　目</t>
  </si>
  <si>
    <t>注１　県道一般の総延長は未供用延長を含む。　</t>
  </si>
  <si>
    <t>資料　中日本高速道路(株)金沢支社、国土交通省道路局「道路統計年報」</t>
  </si>
  <si>
    <t>６１　　道　　　　　　　　　　　　　　　　　　　路（つづき）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</si>
  <si>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</si>
  <si>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</si>
  <si>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</si>
  <si>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</si>
  <si>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</si>
  <si>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</si>
  <si>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</si>
  <si>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</si>
  <si>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</si>
  <si>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</si>
  <si>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</si>
  <si>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</si>
  <si>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</si>
  <si>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</si>
  <si>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</si>
  <si>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</si>
  <si>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</si>
  <si>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</si>
  <si>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</si>
  <si>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</si>
  <si>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</si>
  <si>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</si>
  <si>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</si>
  <si>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</si>
  <si>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</si>
  <si>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</si>
  <si>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</si>
  <si>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</si>
  <si>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</si>
  <si>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</si>
  <si>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</si>
  <si>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</si>
  <si>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</si>
  <si>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</si>
  <si>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</si>
  <si>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</si>
  <si>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</si>
  <si>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</si>
  <si>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</si>
  <si>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</si>
  <si>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</si>
  <si>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鹿島郡</t>
  </si>
  <si>
    <t>鳳至郡</t>
  </si>
  <si>
    <t>穴水町</t>
  </si>
  <si>
    <t>資料　石川県道路整備課「道路現況調書」</t>
  </si>
  <si>
    <t>羽咋市</t>
  </si>
  <si>
    <t>かほく市</t>
  </si>
  <si>
    <t>白山市</t>
  </si>
  <si>
    <t>能美市</t>
  </si>
  <si>
    <t>志賀町</t>
  </si>
  <si>
    <t>宝達志水町</t>
  </si>
  <si>
    <t>中能登町</t>
  </si>
  <si>
    <t>能登町</t>
  </si>
  <si>
    <t>110 運輸及び通信</t>
  </si>
  <si>
    <t>運輸及び通信 111</t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</si>
  <si>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</si>
  <si>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</si>
  <si>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</si>
  <si>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</si>
  <si>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</si>
  <si>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</si>
  <si>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</si>
  <si>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</si>
  <si>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</si>
  <si>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羽咋市</t>
  </si>
  <si>
    <t>能美市</t>
  </si>
  <si>
    <t>宝達志水町</t>
  </si>
  <si>
    <t>中能登町</t>
  </si>
  <si>
    <t>鳳珠郡</t>
  </si>
  <si>
    <t>年度及び　　　市 町 別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</si>
  <si>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</si>
  <si>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</si>
  <si>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</si>
  <si>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</si>
  <si>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</si>
  <si>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注　　不明車両を含むため、合計と合わない場合がある。</t>
  </si>
  <si>
    <t>資料　北陸信越運輸局石川運輸支局</t>
  </si>
  <si>
    <t>112 運輸及び通信</t>
  </si>
  <si>
    <t>運輸及び通信 113</t>
  </si>
  <si>
    <t>６２　　自　　　動　　　車（つづき）</t>
  </si>
  <si>
    <t>（単位：隻、ｔ）</t>
  </si>
  <si>
    <t xml:space="preserve">総　　　　数  </t>
  </si>
  <si>
    <t>総走行距離(㎞)</t>
  </si>
  <si>
    <t>輸送人員</t>
  </si>
  <si>
    <t>営業収入</t>
  </si>
  <si>
    <t>隻　　数</t>
  </si>
  <si>
    <t>総トン数</t>
  </si>
  <si>
    <t>金　　　　　沢　　　　　港</t>
  </si>
  <si>
    <t>七　　　　　尾　　　　　港</t>
  </si>
  <si>
    <t>塩　　　　　屋　　　　　港</t>
  </si>
  <si>
    <t>滝　　　　　　　　　　　港</t>
  </si>
  <si>
    <t>福　　　　　浦　　　　　港</t>
  </si>
  <si>
    <t>志 賀 町</t>
  </si>
  <si>
    <t>輪　　　　　島　　　　　港</t>
  </si>
  <si>
    <t>穴　　　　　水　　　　　港</t>
  </si>
  <si>
    <t>宇　　　出　　　津　　　港</t>
  </si>
  <si>
    <t>能 登 町</t>
  </si>
  <si>
    <t>小　　　　　木　　　　　港</t>
  </si>
  <si>
    <t>飯　　　　　田　　　　　港</t>
  </si>
  <si>
    <t>和　　　　　倉　　　　　港</t>
  </si>
  <si>
    <t>半　　　　　浦　　　　　港</t>
  </si>
  <si>
    <t>七 尾 市</t>
  </si>
  <si>
    <t>内　航　商　船</t>
  </si>
  <si>
    <t>漁　　　船</t>
  </si>
  <si>
    <t>そ　の　他</t>
  </si>
  <si>
    <t>総トン数</t>
  </si>
  <si>
    <t>年度末現在</t>
  </si>
  <si>
    <t>営業距離（㎞）</t>
  </si>
  <si>
    <t>総　　額</t>
  </si>
  <si>
    <t>旅客収入</t>
  </si>
  <si>
    <t>その他収入</t>
  </si>
  <si>
    <t>注　入港船舶は、積載貨物の有無にかかわらず、総トン数５トン以上のものにつき調査したものである。　</t>
  </si>
  <si>
    <t>資料　石川県港湾課「港湾統計年報」</t>
  </si>
  <si>
    <t>総　　　　　数</t>
  </si>
  <si>
    <t>２０Ｇ／Ｔ　以上</t>
  </si>
  <si>
    <t>２０Ｇ／Ｔ　未満</t>
  </si>
  <si>
    <t>鋼　　　　船</t>
  </si>
  <si>
    <t>木　　　　船</t>
  </si>
  <si>
    <t>注　Ｇ／Ｔとは船舶用語で総トン数（Ｇross tonnage）のことである。</t>
  </si>
  <si>
    <t>資料　日本小型船舶検査機構金沢支部、北陸信越運輸局石川運輸支局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</si>
  <si>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</si>
  <si>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</si>
  <si>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</si>
  <si>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</si>
  <si>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</si>
  <si>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</si>
  <si>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不　定　期</t>
  </si>
  <si>
    <t>人の運送をする航路</t>
  </si>
  <si>
    <t>その他私鉄バス</t>
  </si>
  <si>
    <t>注１　営業kmは休止部分を除く。</t>
  </si>
  <si>
    <t xml:space="preserve">  ２　北陸鉄道㈱については、平成１５年４月に１６路線、平成１６年４月に８路線を分社へ移管した。</t>
  </si>
  <si>
    <t>資料　北陸信越運輸局石川運輸支局、西日本ＪＲバス㈱、北陸鉄道㈱、小松バス㈱</t>
  </si>
  <si>
    <t>注１　平成１４年度より「人の運送をする航路」（旅客定員１２人以下の船舶による不定期運航）の報告開始。</t>
  </si>
  <si>
    <t>資料　北陸信越運輸局石川運輸支局「旅客航路事業運航実績報告書」</t>
  </si>
  <si>
    <t>１５</t>
  </si>
  <si>
    <t>１６</t>
  </si>
  <si>
    <t>１７</t>
  </si>
  <si>
    <t>１８</t>
  </si>
  <si>
    <t>114 運輸及び通信</t>
  </si>
  <si>
    <t>運輸及び通信 115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</si>
  <si>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</si>
  <si>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</si>
  <si>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</si>
  <si>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</si>
  <si>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</si>
  <si>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</si>
  <si>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</si>
  <si>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</si>
  <si>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</si>
  <si>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</si>
  <si>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</si>
  <si>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</si>
  <si>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</si>
  <si>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</si>
  <si>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</si>
  <si>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>116 運輸及び通信</t>
  </si>
  <si>
    <t>運輸及び通信 117</t>
  </si>
  <si>
    <t>６８　　郵　　　　　　　　　　便</t>
  </si>
  <si>
    <t>（単位：契約数、通）</t>
  </si>
  <si>
    <t>一 般 加 入 電 話 数</t>
  </si>
  <si>
    <t>ビル電話</t>
  </si>
  <si>
    <t>携帯電話</t>
  </si>
  <si>
    <t>国内有料</t>
  </si>
  <si>
    <t>簡易郵便局</t>
  </si>
  <si>
    <t>事　　 務</t>
  </si>
  <si>
    <t>住　　 宅</t>
  </si>
  <si>
    <t>発　　信</t>
  </si>
  <si>
    <t>集　　　配</t>
  </si>
  <si>
    <t>無　集　配</t>
  </si>
  <si>
    <t>緑</t>
  </si>
  <si>
    <t>電報通数</t>
  </si>
  <si>
    <t>…</t>
  </si>
  <si>
    <t>注１　一般加入電話数には従来の加入電話のほかＩＮＳネットサービスの数値も含んでいる。</t>
  </si>
  <si>
    <t>　２　平成１４年度分より、電報通数は県単位では公表されない。</t>
  </si>
  <si>
    <t>資料　西日本電信電話㈱金沢支店、北陸総合通信局</t>
  </si>
  <si>
    <t>（単位：契約数）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</si>
  <si>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</si>
  <si>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</si>
  <si>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</si>
  <si>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</si>
  <si>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</si>
  <si>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</si>
  <si>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</si>
  <si>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注１  ＤＳＬとは、既存のアナログ回線とデータ回線が同時に使用でき、常時・高速のインターネット接続を可能とする技術の総称。</t>
  </si>
  <si>
    <t>　２  ＦＴＴＨとは、光ファイバーによる家庭向けのデータ通信サービス。</t>
  </si>
  <si>
    <t>資料　北陸総合通信局</t>
  </si>
  <si>
    <t>特　殊　通　常　郵　便　物</t>
  </si>
  <si>
    <t>共同業務</t>
  </si>
  <si>
    <t>通話及び　　　　放送受信</t>
  </si>
  <si>
    <t>総　　　数</t>
  </si>
  <si>
    <t>速達等</t>
  </si>
  <si>
    <t>年賀郵便物</t>
  </si>
  <si>
    <t>選挙郵便物</t>
  </si>
  <si>
    <t>地方公共団体</t>
  </si>
  <si>
    <t>農林漁業団体</t>
  </si>
  <si>
    <t>公益法人</t>
  </si>
  <si>
    <t>個　　人</t>
  </si>
  <si>
    <t>資料　北陸総合通信局「年度末報告調査資料」</t>
  </si>
  <si>
    <t>注１　速達等には代金引換、モーニング１０、新超特急、配達日指定、巡回、新特急、保冷、レタックス、</t>
  </si>
  <si>
    <t>　　　ハイブリットめーる、コンピュータ郵便を含む。</t>
  </si>
  <si>
    <t>　２　１３年度からの年賀郵便物は、年賀封書を含まない、年賀葉書の数。</t>
  </si>
  <si>
    <t>有　　線　　ラ　　ジ　　オ</t>
  </si>
  <si>
    <t>有　　線　　テ　　レ　　ビ</t>
  </si>
  <si>
    <t>（単位：千個）</t>
  </si>
  <si>
    <t>施　　　設　　　数</t>
  </si>
  <si>
    <t>加入者数</t>
  </si>
  <si>
    <t>普通小包</t>
  </si>
  <si>
    <t>普通速達小包</t>
  </si>
  <si>
    <t>書留小包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</si>
  <si>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</si>
  <si>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</si>
  <si>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</si>
  <si>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</si>
  <si>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</si>
  <si>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</si>
  <si>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</si>
  <si>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</si>
  <si>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-</t>
  </si>
  <si>
    <t>６５　加 入 電 話 数 及 び 公 衆 電 話 数（各年度３月31日現在）</t>
  </si>
  <si>
    <t>（１）　施　　　　　　　設　　　　　　　数（各年度３月31日現在）</t>
  </si>
  <si>
    <t>年　　度</t>
  </si>
  <si>
    <t>公　　　衆　　　電　　　話　　　数</t>
  </si>
  <si>
    <t>ＰＨＳ</t>
  </si>
  <si>
    <t>年　　度</t>
  </si>
  <si>
    <t>普通郵便局</t>
  </si>
  <si>
    <t>特定郵便局</t>
  </si>
  <si>
    <t>分　室　　　　　　　　（別　掲）</t>
  </si>
  <si>
    <t>デジタル</t>
  </si>
  <si>
    <t>ＩＣカード</t>
  </si>
  <si>
    <t>平成１４年度</t>
  </si>
  <si>
    <t>１５</t>
  </si>
  <si>
    <t>１６</t>
  </si>
  <si>
    <t>１７</t>
  </si>
  <si>
    <t>-</t>
  </si>
  <si>
    <t>資料　郵便局（株）北陸支社</t>
  </si>
  <si>
    <t>６６　インターネット接続サービス加入数（各年度３月31日現在）</t>
  </si>
  <si>
    <t>６８　　郵　　　　　　　　　　便（つづき）</t>
  </si>
  <si>
    <t>（２）　普　　通　　通　　常　　郵　　便　　物　　数</t>
  </si>
  <si>
    <t>年　　度</t>
  </si>
  <si>
    <t>ケーブルテレビ</t>
  </si>
  <si>
    <t>ＤＳＬ</t>
  </si>
  <si>
    <t>ＦＴＴＨ</t>
  </si>
  <si>
    <t>平成１４年度</t>
  </si>
  <si>
    <t>１５</t>
  </si>
  <si>
    <t>１６</t>
  </si>
  <si>
    <t>１７</t>
  </si>
  <si>
    <t>資料　郵便事業（株）北陸支社</t>
  </si>
  <si>
    <t>６７　　有　　　　線　　　　放　　　　送</t>
  </si>
  <si>
    <t>６８　　郵　　　　　　　　　　便（つづき）</t>
  </si>
  <si>
    <t>（１）　有　線　放　送　電　話　設　備　設　置　状　況（各年度３月31日現在）</t>
  </si>
  <si>
    <t>（３）　特　　殊　　通　　常　　郵　　便　　物　　数</t>
  </si>
  <si>
    <t>年　　度</t>
  </si>
  <si>
    <t>設　　　　　　　　　　　　備　　　　　　　　　　　　数</t>
  </si>
  <si>
    <t>端　末　設　備　数</t>
  </si>
  <si>
    <t>単　　　　独　　　　業　　　　務</t>
  </si>
  <si>
    <t>放送受信　　　　の　　み</t>
  </si>
  <si>
    <t>年　　　　度</t>
  </si>
  <si>
    <t>書　　留</t>
  </si>
  <si>
    <t>（含書留速達）</t>
  </si>
  <si>
    <t>平成１４年度</t>
  </si>
  <si>
    <t>１５</t>
  </si>
  <si>
    <t>１６</t>
  </si>
  <si>
    <t>１７</t>
  </si>
  <si>
    <t>１８</t>
  </si>
  <si>
    <t>―</t>
  </si>
  <si>
    <r>
      <t>資料　</t>
    </r>
    <r>
      <rPr>
        <sz val="12"/>
        <rFont val="ＭＳ 明朝"/>
        <family val="1"/>
      </rPr>
      <t>郵便事業（株）北陸支社</t>
    </r>
  </si>
  <si>
    <t>６７　　有　　　　線　　　　放　　　　送（つづき）</t>
  </si>
  <si>
    <t>（２）　有　線　放　送　設　備　設　置　状　況（各年度３月31日現在）</t>
  </si>
  <si>
    <t>６８　　郵　　　　　　　　　　便（つづき）</t>
  </si>
  <si>
    <t>（４）　小　　包　　郵　　便　　物　　数　</t>
  </si>
  <si>
    <t>年　　度</t>
  </si>
  <si>
    <t>年　　　　度</t>
  </si>
  <si>
    <t>平成１４年度</t>
  </si>
  <si>
    <t>１５</t>
  </si>
  <si>
    <t>平成１４年度</t>
  </si>
  <si>
    <t>１６</t>
  </si>
  <si>
    <t>１７</t>
  </si>
  <si>
    <t>１８</t>
  </si>
  <si>
    <t>６４　　普　通　営　業　倉　庫　使　用　状　況</t>
  </si>
  <si>
    <t>（単位：t、千円）</t>
  </si>
  <si>
    <r>
      <t>年 次</t>
    </r>
    <r>
      <rPr>
        <sz val="12"/>
        <rFont val="ＭＳ 明朝"/>
        <family val="1"/>
      </rPr>
      <t xml:space="preserve"> 及 び　　　　月　　 　次</t>
    </r>
  </si>
  <si>
    <r>
      <t>平成 １４</t>
    </r>
    <r>
      <rPr>
        <sz val="12"/>
        <rFont val="ＭＳ 明朝"/>
        <family val="1"/>
      </rPr>
      <t xml:space="preserve"> 年度</t>
    </r>
  </si>
  <si>
    <t>１５</t>
  </si>
  <si>
    <t>１６</t>
  </si>
  <si>
    <t>１７</t>
  </si>
  <si>
    <t>１８</t>
  </si>
  <si>
    <t>平成１８年４月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</si>
  <si>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</si>
  <si>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</si>
  <si>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</si>
  <si>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</si>
  <si>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</si>
  <si>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</si>
  <si>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</si>
  <si>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</si>
  <si>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</t>
  </si>
  <si>
    <t xml:space="preserve">        12</t>
  </si>
  <si>
    <t>平成１９年１月</t>
  </si>
  <si>
    <t xml:space="preserve">        ２</t>
  </si>
  <si>
    <t xml:space="preserve">        ３</t>
  </si>
  <si>
    <t>年 次 及 び　　　　月 　　　次</t>
  </si>
  <si>
    <t>紙　  パ　ル　プ</t>
  </si>
  <si>
    <t>雑　　　　品</t>
  </si>
  <si>
    <t>平成 １４ 年度</t>
  </si>
  <si>
    <t>６３　　港　　　湾　　　及　　　び　　　船　　　舶</t>
  </si>
  <si>
    <t>（２）　旅　　客　　自　　動　　車　　輸　　送　　実　　績</t>
  </si>
  <si>
    <t>（１）　港　　湾　　及　　び　　入　　港　　船　　舶（平 成１８年）</t>
  </si>
  <si>
    <t>（単位：人、千円）</t>
  </si>
  <si>
    <t>年　　　度</t>
  </si>
  <si>
    <t>一 般 貸 切 旅 客 自 動 車（観光バス）</t>
  </si>
  <si>
    <t>港　　湾　　名</t>
  </si>
  <si>
    <t>種　　　　類</t>
  </si>
  <si>
    <t>所 属 地</t>
  </si>
  <si>
    <t>　外　航　商　船</t>
  </si>
  <si>
    <t>年　度　末　　　　実在車両数</t>
  </si>
  <si>
    <t>重　　要　　港　　湾</t>
  </si>
  <si>
    <t>金 沢 市</t>
  </si>
  <si>
    <t>平成１４年度</t>
  </si>
  <si>
    <t>１５</t>
  </si>
  <si>
    <t>地　　方　　港　　湾</t>
  </si>
  <si>
    <t>加 賀 市</t>
  </si>
  <si>
    <t>-</t>
  </si>
  <si>
    <t>１６</t>
  </si>
  <si>
    <t>羽 咋 市</t>
  </si>
  <si>
    <t>-</t>
  </si>
  <si>
    <t>１７</t>
  </si>
  <si>
    <t>-</t>
  </si>
  <si>
    <t>１８</t>
  </si>
  <si>
    <t>輪 島 市</t>
  </si>
  <si>
    <t>-</t>
  </si>
  <si>
    <t>穴 水 町</t>
  </si>
  <si>
    <t>-</t>
  </si>
  <si>
    <t>-</t>
  </si>
  <si>
    <t>年　　　度</t>
  </si>
  <si>
    <t>一 般 乗 用 旅 客 自 動 車（ハイヤ、タクシー）</t>
  </si>
  <si>
    <t>珠 洲 市</t>
  </si>
  <si>
    <t>年　度　末　　　　実在車両数</t>
  </si>
  <si>
    <t>-</t>
  </si>
  <si>
    <t>平成１４年度</t>
  </si>
  <si>
    <t>県　 内 　合 　計</t>
  </si>
  <si>
    <t>１６</t>
  </si>
  <si>
    <t>港　　湾　　名</t>
  </si>
  <si>
    <t>１７</t>
  </si>
  <si>
    <t>（３）　乗　　合　　自　　動　　車　　輸　　送　　実　　績　</t>
  </si>
  <si>
    <t>（単位：千人、千円）</t>
  </si>
  <si>
    <t>年 度 及 び　　　　　 営 業 所 別</t>
  </si>
  <si>
    <t>西日本ＪＲバス路線</t>
  </si>
  <si>
    <t>旅 客 輸 送　　　　　人　　　 員</t>
  </si>
  <si>
    <t>輸　　  送  　　収　　  入</t>
  </si>
  <si>
    <t>県　 内 　合 　計</t>
  </si>
  <si>
    <t>１５</t>
  </si>
  <si>
    <t>１６</t>
  </si>
  <si>
    <t>１７</t>
  </si>
  <si>
    <t>１８</t>
  </si>
  <si>
    <t>６３　　港　 湾　 及　 び　 船　 舶（つづき）</t>
  </si>
  <si>
    <t>（２）　船　　　　　舶　　　　　数（平 成１９年３月31日現在）</t>
  </si>
  <si>
    <t>区      分</t>
  </si>
  <si>
    <t>　５Ｇ／Ｔ　以上</t>
  </si>
  <si>
    <t>総　　数</t>
  </si>
  <si>
    <t>-</t>
  </si>
  <si>
    <t>年　  度　      　及　　び      　　  会 社 別</t>
  </si>
  <si>
    <t>その他の私鉄バス路線</t>
  </si>
  <si>
    <t>汽　　船</t>
  </si>
  <si>
    <t>-</t>
  </si>
  <si>
    <t>旅 客 輸 送　　　　　人　　　 員</t>
  </si>
  <si>
    <t>輸　　  送  　　収　　  入</t>
  </si>
  <si>
    <t>帆　　船</t>
  </si>
  <si>
    <t>総　　額</t>
  </si>
  <si>
    <t>平成１４年度</t>
  </si>
  <si>
    <t>６３　　港　 湾　 及　 び　 船　 舶（つづき）</t>
  </si>
  <si>
    <t>北陸鉄道（株）</t>
  </si>
  <si>
    <t>小松バス（株）</t>
  </si>
  <si>
    <t>平成１６年度</t>
  </si>
  <si>
    <t>６２　　自　　　　　　　　　動　　　　　　　　　車</t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</si>
  <si>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</si>
  <si>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（単位：台）</t>
  </si>
  <si>
    <t>乗　　　　　　用</t>
  </si>
  <si>
    <t>二　 輪</t>
  </si>
  <si>
    <r>
      <t>大   型　   特</t>
    </r>
    <r>
      <rPr>
        <sz val="12"/>
        <rFont val="ＭＳ 明朝"/>
        <family val="1"/>
      </rPr>
      <t xml:space="preserve"> 殊 車</t>
    </r>
  </si>
  <si>
    <t>平成１４年度</t>
  </si>
  <si>
    <t>かほく市</t>
  </si>
  <si>
    <t>108 運輸及び通信</t>
  </si>
  <si>
    <t>運輸及び通信 109</t>
  </si>
  <si>
    <t>（２）　市　　　　　　町　　　　　　道（平 成１８年４月１日現在）</t>
  </si>
  <si>
    <t>（単位：Kｍ、箇所数）</t>
  </si>
  <si>
    <t>舗　　　　装　　　　道</t>
  </si>
  <si>
    <t>ト ン ネ ル</t>
  </si>
  <si>
    <t>規　  格　　　　改 良 済　　　延　  長</t>
  </si>
  <si>
    <t>未 改 良　  延 　 長</t>
  </si>
  <si>
    <t>う ち 自　　　動 車 交　　　通 不 能</t>
  </si>
  <si>
    <t>注　　四捨五入の関係で計が合わない場合がある。</t>
  </si>
  <si>
    <t>６０　　鉄　　　　　　　　　道</t>
  </si>
  <si>
    <t>６１　　道　　　　　　　　路</t>
  </si>
  <si>
    <t>（１）　駅　　別　　運　　輸　　実　　績</t>
  </si>
  <si>
    <t>（１）　国　　道　　及　　び　　県　　道　（各年４月１日現在）</t>
  </si>
  <si>
    <t>県　　　　　道</t>
  </si>
  <si>
    <t>定 期</t>
  </si>
  <si>
    <t>総　　延　　長</t>
  </si>
  <si>
    <t>平成 １４ 年度</t>
  </si>
  <si>
    <t>七尾線計</t>
  </si>
  <si>
    <t>１５</t>
  </si>
  <si>
    <t>１６</t>
  </si>
  <si>
    <t>１６</t>
  </si>
  <si>
    <t>１７</t>
  </si>
  <si>
    <t>１８</t>
  </si>
  <si>
    <t>内　訳</t>
  </si>
  <si>
    <t>加賀温泉</t>
  </si>
  <si>
    <r>
      <t>(</t>
    </r>
    <r>
      <rPr>
        <sz val="12"/>
        <rFont val="ＭＳ 明朝"/>
        <family val="1"/>
      </rPr>
      <t>JR)</t>
    </r>
  </si>
  <si>
    <t>道  路  延  長</t>
  </si>
  <si>
    <t>加賀笠間</t>
  </si>
  <si>
    <t>その他の駅</t>
  </si>
  <si>
    <t>トンネル</t>
  </si>
  <si>
    <t>規格改良済</t>
  </si>
  <si>
    <t xml:space="preserve">  〃  13.0  〃</t>
  </si>
  <si>
    <t xml:space="preserve">  〃   5.5  〃</t>
  </si>
  <si>
    <t xml:space="preserve">  〃   5.5m未満</t>
  </si>
  <si>
    <t>未改良</t>
  </si>
  <si>
    <t>６０　　鉄　　　　　　道（つづき）</t>
  </si>
  <si>
    <t>（２）　そ　の　他　の　鉄　道　運　輸　実　績</t>
  </si>
  <si>
    <t>車道幅 5.5m以上</t>
  </si>
  <si>
    <t>（単位：千人、千円）</t>
  </si>
  <si>
    <t xml:space="preserve">  〃   3.5　〃</t>
  </si>
  <si>
    <t>１５年度</t>
  </si>
  <si>
    <t>１６年度</t>
  </si>
  <si>
    <t>１７年度</t>
  </si>
  <si>
    <t>１８年度</t>
  </si>
  <si>
    <t xml:space="preserve">  〃   3.5m未満</t>
  </si>
  <si>
    <t>舗装道</t>
  </si>
  <si>
    <t>計</t>
  </si>
  <si>
    <r>
      <t xml:space="preserve">     〃</t>
    </r>
    <r>
      <rPr>
        <sz val="12"/>
        <rFont val="ＭＳ 明朝"/>
        <family val="1"/>
      </rPr>
      <t xml:space="preserve">    簡易</t>
    </r>
  </si>
  <si>
    <t>注１　石川線及び浅野川線である。</t>
  </si>
  <si>
    <t>　２　四捨五入の関係で合計が合わない場合がある。</t>
  </si>
  <si>
    <r>
      <t xml:space="preserve"> </t>
    </r>
    <r>
      <rPr>
        <sz val="12"/>
        <rFont val="ＭＳ 明朝"/>
        <family val="1"/>
      </rPr>
      <t xml:space="preserve"> ２　運輸雑収は広告料、荷物運搬料を含む。</t>
    </r>
  </si>
  <si>
    <t>資料　北陸鉄道㈱</t>
  </si>
  <si>
    <t>５９　　航　　　　　　空　　　　　　輸　　　　　　送　　　　　　状　　　　　　況</t>
  </si>
  <si>
    <t>航 空 回 数</t>
  </si>
  <si>
    <t>乗  客</t>
  </si>
  <si>
    <t>降  客</t>
  </si>
  <si>
    <t>利用率 (％)</t>
  </si>
  <si>
    <t>乗 客</t>
  </si>
  <si>
    <t>降 客</t>
  </si>
  <si>
    <r>
      <t xml:space="preserve">      　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</si>
  <si>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６</t>
    </r>
  </si>
  <si>
    <r>
      <t xml:space="preserve">      </t>
    </r>
    <r>
      <rPr>
        <sz val="12"/>
        <rFont val="ＭＳ 明朝"/>
        <family val="1"/>
      </rPr>
      <t xml:space="preserve">  ７</t>
    </r>
  </si>
  <si>
    <r>
      <t xml:space="preserve">  　  </t>
    </r>
    <r>
      <rPr>
        <sz val="12"/>
        <rFont val="ＭＳ 明朝"/>
        <family val="1"/>
      </rPr>
      <t xml:space="preserve">  ８</t>
    </r>
  </si>
  <si>
    <r>
      <t xml:space="preserve">  　  </t>
    </r>
    <r>
      <rPr>
        <sz val="12"/>
        <rFont val="ＭＳ 明朝"/>
        <family val="1"/>
      </rPr>
      <t xml:space="preserve">  ９</t>
    </r>
  </si>
  <si>
    <r>
      <t xml:space="preserve">      </t>
    </r>
    <r>
      <rPr>
        <sz val="12"/>
        <rFont val="ＭＳ 明朝"/>
        <family val="1"/>
      </rPr>
      <t xml:space="preserve">  10</t>
    </r>
  </si>
  <si>
    <r>
      <t xml:space="preserve">      </t>
    </r>
    <r>
      <rPr>
        <sz val="12"/>
        <rFont val="ＭＳ 明朝"/>
        <family val="1"/>
      </rPr>
      <t xml:space="preserve">  11</t>
    </r>
  </si>
  <si>
    <r>
      <t xml:space="preserve">      </t>
    </r>
    <r>
      <rPr>
        <sz val="12"/>
        <rFont val="ＭＳ 明朝"/>
        <family val="1"/>
      </rPr>
      <t xml:space="preserve">  12</t>
    </r>
  </si>
  <si>
    <r>
      <t xml:space="preserve">     </t>
    </r>
    <r>
      <rPr>
        <sz val="12"/>
        <rFont val="ＭＳ 明朝"/>
        <family val="1"/>
      </rPr>
      <t xml:space="preserve">   ２</t>
    </r>
  </si>
  <si>
    <r>
      <t xml:space="preserve">     </t>
    </r>
    <r>
      <rPr>
        <sz val="12"/>
        <rFont val="ＭＳ 明朝"/>
        <family val="1"/>
      </rPr>
      <t xml:space="preserve">   ３</t>
    </r>
  </si>
  <si>
    <r>
      <t>※　平成1</t>
    </r>
    <r>
      <rPr>
        <sz val="12"/>
        <rFont val="ＭＳ 明朝"/>
        <family val="1"/>
      </rPr>
      <t>4年４月１日より廃止</t>
    </r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</si>
  <si>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</si>
  <si>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</si>
  <si>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</si>
  <si>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重　　量</t>
  </si>
  <si>
    <t>乗 客</t>
  </si>
  <si>
    <t>降 客</t>
  </si>
  <si>
    <r>
      <t>(</t>
    </r>
    <r>
      <rPr>
        <sz val="12"/>
        <rFont val="ＭＳ 明朝"/>
        <family val="1"/>
      </rPr>
      <t>t)</t>
    </r>
  </si>
  <si>
    <t>※　平成13年４月１日より廃止</t>
  </si>
  <si>
    <t>※　平成16年11月25日より就航</t>
  </si>
  <si>
    <t>　　平成1５年度　４～１１月季節運休</t>
  </si>
  <si>
    <t>　　</t>
  </si>
  <si>
    <t>注　　航空回数は、出発／到着を表している。</t>
  </si>
  <si>
    <t>金    額</t>
  </si>
  <si>
    <t>１８</t>
  </si>
  <si>
    <t>-</t>
  </si>
  <si>
    <t>―</t>
  </si>
  <si>
    <t>…</t>
  </si>
  <si>
    <t>-</t>
  </si>
  <si>
    <t>…</t>
  </si>
  <si>
    <t>１８</t>
  </si>
  <si>
    <t xml:space="preserve">   ‐</t>
  </si>
  <si>
    <t>―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</si>
</sst>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#&quot;月&quot;"/>
    <numFmt numFmtId="200" formatCode="#,##0.000;\-#,##0.000"/>
    <numFmt numFmtId="201" formatCode="#,##0;&quot;▲ &quot;#,##0"/>
    <numFmt numFmtId="202" formatCode="#,##0.0;&quot;▲ &quot;#,##0.0"/>
    <numFmt numFmtId="203" formatCode="#,##0.00;&quot;▲ &quot;#,##0.00"/>
    <numFmt numFmtId="204" formatCode="0.0;&quot;△ &quot;0.0"/>
    <numFmt numFmtId="205" formatCode="#,##0;&quot;△ &quot;#,##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2"/>
      <color indexed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839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38" fontId="0" fillId="0" borderId="0" xfId="49" applyFont="1" applyFill="1" applyAlignment="1">
      <alignment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42" applyNumberFormat="1" applyFont="1" applyFill="1" applyBorder="1" applyAlignment="1" applyProtection="1">
      <alignment horizontal="right"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37" fontId="15" fillId="0" borderId="11" xfId="0" applyNumberFormat="1" applyFont="1" applyFill="1" applyBorder="1" applyAlignment="1" applyProtection="1">
      <alignment horizontal="center"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183" fontId="14" fillId="0" borderId="0" xfId="0" applyNumberFormat="1" applyFont="1" applyFill="1" applyBorder="1" applyAlignment="1" applyProtection="1">
      <alignment horizontal="center" vertical="center"/>
      <protection/>
    </xf>
    <xf numFmtId="37" fontId="14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6" fontId="0" fillId="0" borderId="13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6" fontId="14" fillId="0" borderId="0" xfId="58" applyFont="1" applyFill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14" xfId="58" applyFont="1" applyFill="1" applyBorder="1" applyAlignment="1">
      <alignment vertical="center"/>
    </xf>
    <xf numFmtId="6" fontId="0" fillId="0" borderId="15" xfId="58" applyFont="1" applyFill="1" applyBorder="1" applyAlignment="1" quotePrefix="1">
      <alignment horizontal="center" vertical="center"/>
    </xf>
    <xf numFmtId="6" fontId="0" fillId="0" borderId="14" xfId="58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38" fontId="16" fillId="0" borderId="13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37" fontId="14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8" fontId="16" fillId="0" borderId="0" xfId="49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38" fontId="16" fillId="0" borderId="13" xfId="0" applyNumberFormat="1" applyFont="1" applyFill="1" applyBorder="1" applyAlignment="1" applyProtection="1">
      <alignment vertical="center"/>
      <protection/>
    </xf>
    <xf numFmtId="38" fontId="16" fillId="0" borderId="13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201" fontId="0" fillId="0" borderId="19" xfId="0" applyNumberFormat="1" applyFont="1" applyFill="1" applyBorder="1" applyAlignment="1" applyProtection="1">
      <alignment horizontal="centerContinuous" vertical="center"/>
      <protection/>
    </xf>
    <xf numFmtId="201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1" fontId="0" fillId="0" borderId="2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202" fontId="14" fillId="0" borderId="21" xfId="0" applyNumberFormat="1" applyFont="1" applyFill="1" applyBorder="1" applyAlignment="1" applyProtection="1">
      <alignment vertical="center"/>
      <protection/>
    </xf>
    <xf numFmtId="201" fontId="14" fillId="0" borderId="13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201" fontId="0" fillId="0" borderId="12" xfId="49" applyNumberFormat="1" applyFont="1" applyFill="1" applyBorder="1" applyAlignment="1" applyProtection="1">
      <alignment horizontal="center" vertical="center"/>
      <protection/>
    </xf>
    <xf numFmtId="201" fontId="0" fillId="0" borderId="0" xfId="49" applyNumberFormat="1" applyFont="1" applyFill="1" applyBorder="1" applyAlignment="1" applyProtection="1">
      <alignment horizontal="center" vertical="center"/>
      <protection/>
    </xf>
    <xf numFmtId="202" fontId="14" fillId="0" borderId="12" xfId="61" applyNumberFormat="1" applyFont="1" applyFill="1" applyBorder="1" applyAlignment="1" applyProtection="1">
      <alignment vertical="center"/>
      <protection/>
    </xf>
    <xf numFmtId="202" fontId="14" fillId="0" borderId="0" xfId="61" applyNumberFormat="1" applyFont="1" applyFill="1" applyBorder="1" applyAlignment="1" applyProtection="1">
      <alignment vertical="center"/>
      <protection/>
    </xf>
    <xf numFmtId="201" fontId="14" fillId="0" borderId="0" xfId="61" applyNumberFormat="1" applyFont="1" applyFill="1" applyBorder="1" applyAlignment="1" applyProtection="1">
      <alignment vertical="center"/>
      <protection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02" fontId="0" fillId="0" borderId="12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2" fontId="0" fillId="0" borderId="10" xfId="0" applyNumberFormat="1" applyFont="1" applyFill="1" applyBorder="1" applyAlignment="1" applyProtection="1">
      <alignment vertical="center"/>
      <protection/>
    </xf>
    <xf numFmtId="201" fontId="0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20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38" fontId="15" fillId="0" borderId="12" xfId="49" applyFont="1" applyFill="1" applyBorder="1" applyAlignment="1" applyProtection="1">
      <alignment vertical="center"/>
      <protection/>
    </xf>
    <xf numFmtId="38" fontId="16" fillId="0" borderId="12" xfId="49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16" fillId="0" borderId="18" xfId="0" applyFont="1" applyFill="1" applyBorder="1" applyAlignment="1" applyProtection="1">
      <alignment horizontal="centerContinuous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38" fontId="14" fillId="0" borderId="0" xfId="49" applyFont="1" applyFill="1" applyAlignment="1">
      <alignment vertical="center"/>
    </xf>
    <xf numFmtId="38" fontId="16" fillId="0" borderId="0" xfId="49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15" xfId="0" applyFont="1" applyFill="1" applyBorder="1" applyAlignment="1" applyProtection="1" quotePrefix="1">
      <alignment horizontal="center" vertical="center"/>
      <protection/>
    </xf>
    <xf numFmtId="0" fontId="14" fillId="0" borderId="22" xfId="0" applyFont="1" applyFill="1" applyBorder="1" applyAlignment="1">
      <alignment horizontal="right" vertical="center"/>
    </xf>
    <xf numFmtId="189" fontId="14" fillId="0" borderId="1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8" xfId="0" applyFont="1" applyFill="1" applyBorder="1" applyAlignment="1" applyProtection="1" quotePrefix="1">
      <alignment horizontal="center" vertical="center"/>
      <protection/>
    </xf>
    <xf numFmtId="205" fontId="14" fillId="0" borderId="25" xfId="0" applyNumberFormat="1" applyFont="1" applyFill="1" applyBorder="1" applyAlignment="1">
      <alignment horizontal="right" vertical="center"/>
    </xf>
    <xf numFmtId="205" fontId="14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 applyProtection="1" quotePrefix="1">
      <alignment horizontal="center" vertical="center"/>
      <protection/>
    </xf>
    <xf numFmtId="205" fontId="14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38" fontId="16" fillId="0" borderId="13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78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178" fontId="14" fillId="0" borderId="26" xfId="0" applyNumberFormat="1" applyFont="1" applyFill="1" applyBorder="1" applyAlignment="1">
      <alignment vertical="center"/>
    </xf>
    <xf numFmtId="177" fontId="14" fillId="0" borderId="26" xfId="0" applyNumberFormat="1" applyFont="1" applyFill="1" applyBorder="1" applyAlignment="1" applyProtection="1">
      <alignment vertical="center"/>
      <protection/>
    </xf>
    <xf numFmtId="178" fontId="16" fillId="0" borderId="26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12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205" fontId="0" fillId="0" borderId="12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205" fontId="15" fillId="0" borderId="12" xfId="0" applyNumberFormat="1" applyFont="1" applyFill="1" applyBorder="1" applyAlignment="1" applyProtection="1">
      <alignment vertical="center"/>
      <protection/>
    </xf>
    <xf numFmtId="205" fontId="15" fillId="0" borderId="0" xfId="0" applyNumberFormat="1" applyFont="1" applyFill="1" applyBorder="1" applyAlignment="1">
      <alignment vertical="center"/>
    </xf>
    <xf numFmtId="205" fontId="15" fillId="0" borderId="0" xfId="0" applyNumberFormat="1" applyFont="1" applyFill="1" applyBorder="1" applyAlignment="1" applyProtection="1">
      <alignment vertical="center"/>
      <protection/>
    </xf>
    <xf numFmtId="205" fontId="16" fillId="0" borderId="22" xfId="0" applyNumberFormat="1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>
      <alignment vertical="center"/>
    </xf>
    <xf numFmtId="205" fontId="16" fillId="0" borderId="1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205" fontId="16" fillId="0" borderId="25" xfId="49" applyNumberFormat="1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horizontal="right" vertical="center"/>
      <protection/>
    </xf>
    <xf numFmtId="0" fontId="16" fillId="0" borderId="22" xfId="0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205" fontId="0" fillId="0" borderId="12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6" fontId="0" fillId="0" borderId="13" xfId="58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 quotePrefix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>
      <alignment vertical="center"/>
    </xf>
    <xf numFmtId="6" fontId="0" fillId="0" borderId="14" xfId="58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205" fontId="0" fillId="0" borderId="12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12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38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204" fontId="16" fillId="0" borderId="39" xfId="0" applyNumberFormat="1" applyFont="1" applyFill="1" applyBorder="1" applyAlignment="1" applyProtection="1">
      <alignment horizontal="right" vertical="center"/>
      <protection/>
    </xf>
    <xf numFmtId="37" fontId="1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90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43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right" vertical="center"/>
    </xf>
    <xf numFmtId="37" fontId="0" fillId="0" borderId="4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83" fontId="0" fillId="0" borderId="2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42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Alignment="1">
      <alignment vertical="center"/>
    </xf>
    <xf numFmtId="6" fontId="0" fillId="0" borderId="14" xfId="58" applyFont="1" applyFill="1" applyBorder="1" applyAlignment="1" quotePrefix="1">
      <alignment horizontal="center" vertical="center"/>
    </xf>
    <xf numFmtId="6" fontId="0" fillId="0" borderId="14" xfId="58" applyFont="1" applyFill="1" applyBorder="1" applyAlignment="1">
      <alignment horizontal="center" vertical="center"/>
    </xf>
    <xf numFmtId="6" fontId="0" fillId="0" borderId="15" xfId="58" applyFont="1" applyFill="1" applyBorder="1" applyAlignment="1" quotePrefix="1">
      <alignment horizontal="center" vertical="center"/>
    </xf>
    <xf numFmtId="186" fontId="0" fillId="0" borderId="10" xfId="0" applyNumberFormat="1" applyFont="1" applyFill="1" applyBorder="1" applyAlignment="1" applyProtection="1">
      <alignment vertical="center"/>
      <protection/>
    </xf>
    <xf numFmtId="190" fontId="0" fillId="0" borderId="10" xfId="42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6" fontId="0" fillId="0" borderId="13" xfId="58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Alignment="1">
      <alignment vertical="center"/>
    </xf>
    <xf numFmtId="6" fontId="0" fillId="0" borderId="0" xfId="58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183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Border="1" applyAlignment="1">
      <alignment vertical="center"/>
    </xf>
    <xf numFmtId="190" fontId="0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/>
    </xf>
    <xf numFmtId="202" fontId="14" fillId="0" borderId="13" xfId="0" applyNumberFormat="1" applyFont="1" applyFill="1" applyBorder="1" applyAlignment="1" applyProtection="1">
      <alignment vertical="center"/>
      <protection/>
    </xf>
    <xf numFmtId="37" fontId="16" fillId="0" borderId="12" xfId="0" applyNumberFormat="1" applyFont="1" applyFill="1" applyBorder="1" applyAlignment="1" applyProtection="1">
      <alignment vertical="center"/>
      <protection/>
    </xf>
    <xf numFmtId="190" fontId="16" fillId="0" borderId="0" xfId="0" applyNumberFormat="1" applyFont="1" applyFill="1" applyBorder="1" applyAlignment="1" applyProtection="1">
      <alignment vertical="center"/>
      <protection/>
    </xf>
    <xf numFmtId="177" fontId="16" fillId="0" borderId="0" xfId="0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6" fontId="16" fillId="0" borderId="0" xfId="58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 horizontal="right" vertical="center"/>
      <protection/>
    </xf>
    <xf numFmtId="190" fontId="16" fillId="0" borderId="0" xfId="42" applyNumberFormat="1" applyFont="1" applyFill="1" applyBorder="1" applyAlignment="1" applyProtection="1">
      <alignment horizontal="right" vertical="center"/>
      <protection/>
    </xf>
    <xf numFmtId="38" fontId="16" fillId="0" borderId="12" xfId="0" applyNumberFormat="1" applyFont="1" applyFill="1" applyBorder="1" applyAlignment="1">
      <alignment vertical="center"/>
    </xf>
    <xf numFmtId="38" fontId="16" fillId="0" borderId="43" xfId="0" applyNumberFormat="1" applyFont="1" applyFill="1" applyBorder="1" applyAlignment="1">
      <alignment vertical="center"/>
    </xf>
    <xf numFmtId="37" fontId="16" fillId="0" borderId="43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16" fillId="0" borderId="21" xfId="0" applyNumberFormat="1" applyFont="1" applyFill="1" applyBorder="1" applyAlignment="1">
      <alignment horizontal="right" vertical="center"/>
    </xf>
    <xf numFmtId="38" fontId="16" fillId="0" borderId="12" xfId="0" applyNumberFormat="1" applyFont="1" applyFill="1" applyBorder="1" applyAlignment="1">
      <alignment horizontal="right" vertical="center"/>
    </xf>
    <xf numFmtId="38" fontId="16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1" xfId="49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16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78" fontId="0" fillId="0" borderId="10" xfId="49" applyNumberFormat="1" applyFont="1" applyFill="1" applyBorder="1" applyAlignment="1">
      <alignment horizontal="right" vertical="center"/>
    </xf>
    <xf numFmtId="202" fontId="16" fillId="0" borderId="12" xfId="61" applyNumberFormat="1" applyFont="1" applyFill="1" applyBorder="1" applyAlignment="1" applyProtection="1">
      <alignment vertical="center"/>
      <protection/>
    </xf>
    <xf numFmtId="202" fontId="16" fillId="0" borderId="0" xfId="61" applyNumberFormat="1" applyFont="1" applyFill="1" applyBorder="1" applyAlignment="1" applyProtection="1">
      <alignment vertical="center"/>
      <protection/>
    </xf>
    <xf numFmtId="201" fontId="16" fillId="0" borderId="0" xfId="61" applyNumberFormat="1" applyFont="1" applyFill="1" applyBorder="1" applyAlignment="1" applyProtection="1">
      <alignment vertical="center"/>
      <protection/>
    </xf>
    <xf numFmtId="202" fontId="16" fillId="0" borderId="12" xfId="0" applyNumberFormat="1" applyFont="1" applyFill="1" applyBorder="1" applyAlignment="1" applyProtection="1">
      <alignment vertical="center"/>
      <protection/>
    </xf>
    <xf numFmtId="202" fontId="16" fillId="0" borderId="0" xfId="0" applyNumberFormat="1" applyFont="1" applyFill="1" applyBorder="1" applyAlignment="1" applyProtection="1">
      <alignment vertical="center"/>
      <protection/>
    </xf>
    <xf numFmtId="201" fontId="16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177" fontId="23" fillId="0" borderId="12" xfId="0" applyNumberFormat="1" applyFont="1" applyFill="1" applyBorder="1" applyAlignment="1" applyProtection="1">
      <alignment vertical="center"/>
      <protection/>
    </xf>
    <xf numFmtId="205" fontId="23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16" fillId="0" borderId="25" xfId="49" applyFont="1" applyFill="1" applyBorder="1" applyAlignment="1">
      <alignment horizontal="right" vertical="center"/>
    </xf>
    <xf numFmtId="38" fontId="16" fillId="0" borderId="11" xfId="49" applyFont="1" applyFill="1" applyBorder="1" applyAlignment="1">
      <alignment horizontal="right" vertical="center"/>
    </xf>
    <xf numFmtId="38" fontId="16" fillId="0" borderId="24" xfId="49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>
      <alignment horizontal="center" vertical="center"/>
    </xf>
    <xf numFmtId="37" fontId="16" fillId="0" borderId="21" xfId="0" applyNumberFormat="1" applyFont="1" applyFill="1" applyBorder="1" applyAlignment="1">
      <alignment vertical="center"/>
    </xf>
    <xf numFmtId="37" fontId="16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6" fillId="0" borderId="15" xfId="0" applyFont="1" applyFill="1" applyBorder="1" applyAlignment="1" applyProtection="1" quotePrefix="1">
      <alignment horizontal="center" vertical="center"/>
      <protection/>
    </xf>
    <xf numFmtId="3" fontId="16" fillId="0" borderId="0" xfId="0" applyNumberFormat="1" applyFont="1" applyFill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 applyProtection="1" quotePrefix="1">
      <alignment horizontal="center" vertical="center"/>
      <protection/>
    </xf>
    <xf numFmtId="205" fontId="16" fillId="0" borderId="22" xfId="0" applyNumberFormat="1" applyFont="1" applyFill="1" applyBorder="1" applyAlignment="1" applyProtection="1">
      <alignment horizontal="right" vertical="center"/>
      <protection/>
    </xf>
    <xf numFmtId="205" fontId="16" fillId="0" borderId="11" xfId="0" applyNumberFormat="1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horizontal="right" vertical="center"/>
      <protection/>
    </xf>
    <xf numFmtId="205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42" xfId="0" applyFont="1" applyFill="1" applyBorder="1" applyAlignment="1" applyProtection="1" quotePrefix="1">
      <alignment horizontal="center" vertical="center"/>
      <protection/>
    </xf>
    <xf numFmtId="205" fontId="0" fillId="0" borderId="12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 quotePrefix="1">
      <alignment horizontal="center" vertical="center"/>
      <protection/>
    </xf>
    <xf numFmtId="205" fontId="16" fillId="0" borderId="39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37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textRotation="255"/>
    </xf>
    <xf numFmtId="0" fontId="16" fillId="0" borderId="17" xfId="0" applyFont="1" applyFill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201" fontId="0" fillId="0" borderId="29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>
      <alignment horizontal="center" vertical="center"/>
    </xf>
    <xf numFmtId="201" fontId="0" fillId="0" borderId="37" xfId="0" applyNumberFormat="1" applyFont="1" applyFill="1" applyBorder="1" applyAlignment="1">
      <alignment horizontal="center" vertical="center"/>
    </xf>
    <xf numFmtId="201" fontId="0" fillId="0" borderId="25" xfId="0" applyNumberFormat="1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5" xfId="0" applyNumberFormat="1" applyFont="1" applyFill="1" applyBorder="1" applyAlignment="1">
      <alignment horizontal="center" vertical="center"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201" fontId="0" fillId="0" borderId="27" xfId="0" applyNumberFormat="1" applyFont="1" applyFill="1" applyBorder="1" applyAlignment="1" applyProtection="1">
      <alignment horizontal="center" vertical="center"/>
      <protection/>
    </xf>
    <xf numFmtId="201" fontId="0" fillId="0" borderId="51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 applyProtection="1">
      <alignment horizontal="center" vertical="center" wrapText="1"/>
      <protection/>
    </xf>
    <xf numFmtId="201" fontId="0" fillId="0" borderId="32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 applyProtection="1">
      <alignment horizontal="center" vertical="center" wrapText="1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32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 applyProtection="1">
      <alignment horizontal="center" vertical="center"/>
      <protection/>
    </xf>
    <xf numFmtId="201" fontId="0" fillId="0" borderId="34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 applyProtection="1">
      <alignment horizontal="center" vertical="center"/>
      <protection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201" fontId="0" fillId="0" borderId="28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32" xfId="0" applyNumberFormat="1" applyFont="1" applyFill="1" applyBorder="1" applyAlignment="1">
      <alignment horizontal="center" vertical="distributed" textRotation="255"/>
    </xf>
    <xf numFmtId="201" fontId="0" fillId="0" borderId="29" xfId="0" applyNumberFormat="1" applyFont="1" applyFill="1" applyBorder="1" applyAlignment="1" applyProtection="1">
      <alignment horizontal="center" vertical="center" wrapText="1"/>
      <protection/>
    </xf>
    <xf numFmtId="201" fontId="0" fillId="0" borderId="37" xfId="0" applyNumberFormat="1" applyFont="1" applyFill="1" applyBorder="1" applyAlignment="1">
      <alignment horizontal="center" vertical="center" wrapText="1"/>
    </xf>
    <xf numFmtId="201" fontId="0" fillId="0" borderId="12" xfId="0" applyNumberFormat="1" applyFont="1" applyFill="1" applyBorder="1" applyAlignment="1">
      <alignment horizontal="center" vertical="center" wrapText="1"/>
    </xf>
    <xf numFmtId="201" fontId="0" fillId="0" borderId="18" xfId="0" applyNumberFormat="1" applyFont="1" applyFill="1" applyBorder="1" applyAlignment="1">
      <alignment horizontal="center" vertical="center" wrapText="1"/>
    </xf>
    <xf numFmtId="201" fontId="0" fillId="0" borderId="25" xfId="0" applyNumberFormat="1" applyFont="1" applyFill="1" applyBorder="1" applyAlignment="1">
      <alignment horizontal="center" vertical="center" wrapText="1"/>
    </xf>
    <xf numFmtId="201" fontId="0" fillId="0" borderId="15" xfId="0" applyNumberFormat="1" applyFont="1" applyFill="1" applyBorder="1" applyAlignment="1">
      <alignment horizontal="center" vertical="center" wrapText="1"/>
    </xf>
    <xf numFmtId="201" fontId="0" fillId="0" borderId="33" xfId="0" applyNumberFormat="1" applyFont="1" applyFill="1" applyBorder="1" applyAlignment="1">
      <alignment horizontal="center" vertical="center"/>
    </xf>
    <xf numFmtId="201" fontId="0" fillId="0" borderId="33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3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8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0"/>
  <sheetViews>
    <sheetView view="pageBreakPreview" zoomScale="60" zoomScaleNormal="75" zoomScalePageLayoutView="0" workbookViewId="0" topLeftCell="AB1">
      <selection activeCell="AX1" sqref="AX1"/>
    </sheetView>
  </sheetViews>
  <sheetFormatPr defaultColWidth="10.59765625" defaultRowHeight="15"/>
  <cols>
    <col min="1" max="1" width="16" style="184" customWidth="1"/>
    <col min="2" max="2" width="10" style="184" customWidth="1"/>
    <col min="3" max="3" width="2.8984375" style="184" customWidth="1"/>
    <col min="4" max="4" width="9" style="184" customWidth="1"/>
    <col min="5" max="6" width="13.09765625" style="184" customWidth="1"/>
    <col min="7" max="8" width="9.59765625" style="184" customWidth="1"/>
    <col min="9" max="9" width="7.69921875" style="184" customWidth="1"/>
    <col min="10" max="10" width="2.8984375" style="184" customWidth="1"/>
    <col min="11" max="11" width="7.8984375" style="184" customWidth="1"/>
    <col min="12" max="12" width="13.19921875" style="184" customWidth="1"/>
    <col min="13" max="13" width="12.59765625" style="184" customWidth="1"/>
    <col min="14" max="14" width="8.3984375" style="184" customWidth="1"/>
    <col min="15" max="15" width="6.8984375" style="184" customWidth="1"/>
    <col min="16" max="16" width="4.8984375" style="184" customWidth="1"/>
    <col min="17" max="17" width="2.8984375" style="184" customWidth="1"/>
    <col min="18" max="18" width="4.8984375" style="184" customWidth="1"/>
    <col min="19" max="19" width="9" style="184" customWidth="1"/>
    <col min="20" max="20" width="9.69921875" style="184" customWidth="1"/>
    <col min="21" max="21" width="8" style="184" customWidth="1"/>
    <col min="22" max="22" width="8.19921875" style="184" customWidth="1"/>
    <col min="23" max="23" width="8" style="184" customWidth="1"/>
    <col min="24" max="24" width="2.8984375" style="184" customWidth="1"/>
    <col min="25" max="25" width="8" style="184" customWidth="1"/>
    <col min="26" max="26" width="9.5" style="184" customWidth="1"/>
    <col min="27" max="27" width="8.5" style="184" customWidth="1"/>
    <col min="28" max="28" width="7.5" style="184" customWidth="1"/>
    <col min="29" max="29" width="7.59765625" style="184" customWidth="1"/>
    <col min="30" max="30" width="4.8984375" style="184" customWidth="1"/>
    <col min="31" max="31" width="2.8984375" style="184" customWidth="1"/>
    <col min="32" max="32" width="4.8984375" style="184" customWidth="1"/>
    <col min="33" max="36" width="8.5" style="184" customWidth="1"/>
    <col min="37" max="37" width="4.8984375" style="184" customWidth="1"/>
    <col min="38" max="38" width="2.8984375" style="184" customWidth="1"/>
    <col min="39" max="39" width="4.8984375" style="184" customWidth="1"/>
    <col min="40" max="40" width="9.19921875" style="184" customWidth="1"/>
    <col min="41" max="41" width="8.59765625" style="184" customWidth="1"/>
    <col min="42" max="42" width="8.19921875" style="184" customWidth="1"/>
    <col min="43" max="43" width="7.69921875" style="184" customWidth="1"/>
    <col min="44" max="44" width="4.8984375" style="184" customWidth="1"/>
    <col min="45" max="45" width="2.8984375" style="184" customWidth="1"/>
    <col min="46" max="46" width="4.8984375" style="184" customWidth="1"/>
    <col min="47" max="47" width="9.19921875" style="184" customWidth="1"/>
    <col min="48" max="48" width="8.59765625" style="184" customWidth="1"/>
    <col min="49" max="49" width="6.69921875" style="184" customWidth="1"/>
    <col min="50" max="50" width="9" style="184" customWidth="1"/>
    <col min="51" max="51" width="11.09765625" style="184" hidden="1" customWidth="1"/>
    <col min="52" max="58" width="0" style="184" hidden="1" customWidth="1"/>
    <col min="59" max="16384" width="10.59765625" style="184" customWidth="1"/>
  </cols>
  <sheetData>
    <row r="1" spans="1:51" s="15" customFormat="1" ht="19.5" customHeight="1">
      <c r="A1" s="39" t="s">
        <v>33</v>
      </c>
      <c r="AX1" s="40" t="s">
        <v>34</v>
      </c>
      <c r="AY1" s="373"/>
    </row>
    <row r="2" spans="1:51" s="15" customFormat="1" ht="24.75" customHeight="1">
      <c r="A2" s="605" t="s">
        <v>32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1"/>
    </row>
    <row r="3" spans="1:51" s="15" customFormat="1" ht="19.5" customHeight="1">
      <c r="A3" s="606" t="s">
        <v>555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2"/>
    </row>
    <row r="4" spans="1:44" s="15" customFormat="1" ht="18" customHeight="1" thickBot="1">
      <c r="A4" s="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R4" s="375"/>
    </row>
    <row r="5" spans="1:50" s="15" customFormat="1" ht="24.75" customHeight="1">
      <c r="A5" s="607" t="s">
        <v>0</v>
      </c>
      <c r="B5" s="610" t="s">
        <v>1</v>
      </c>
      <c r="C5" s="611"/>
      <c r="D5" s="611"/>
      <c r="E5" s="611"/>
      <c r="F5" s="611"/>
      <c r="G5" s="611"/>
      <c r="H5" s="611"/>
      <c r="I5" s="612"/>
      <c r="J5" s="612"/>
      <c r="K5" s="612"/>
      <c r="L5" s="612"/>
      <c r="M5" s="612"/>
      <c r="N5" s="612"/>
      <c r="O5" s="612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1"/>
      <c r="AP5" s="611"/>
      <c r="AQ5" s="611"/>
      <c r="AR5" s="177"/>
      <c r="AS5" s="177"/>
      <c r="AT5" s="177"/>
      <c r="AU5" s="177"/>
      <c r="AV5" s="177"/>
      <c r="AW5" s="177"/>
      <c r="AX5" s="177"/>
    </row>
    <row r="6" spans="1:50" s="15" customFormat="1" ht="24.75" customHeight="1">
      <c r="A6" s="608"/>
      <c r="B6" s="597" t="s">
        <v>2</v>
      </c>
      <c r="C6" s="613"/>
      <c r="D6" s="613"/>
      <c r="E6" s="613"/>
      <c r="F6" s="613"/>
      <c r="G6" s="613"/>
      <c r="H6" s="613"/>
      <c r="I6" s="614" t="s">
        <v>27</v>
      </c>
      <c r="J6" s="615"/>
      <c r="K6" s="615"/>
      <c r="L6" s="615"/>
      <c r="M6" s="615"/>
      <c r="N6" s="615"/>
      <c r="O6" s="616"/>
      <c r="P6" s="598" t="s">
        <v>3</v>
      </c>
      <c r="Q6" s="598"/>
      <c r="R6" s="598"/>
      <c r="S6" s="598"/>
      <c r="T6" s="598"/>
      <c r="U6" s="598"/>
      <c r="V6" s="604"/>
      <c r="W6" s="597" t="s">
        <v>4</v>
      </c>
      <c r="X6" s="598"/>
      <c r="Y6" s="598"/>
      <c r="Z6" s="598"/>
      <c r="AA6" s="598"/>
      <c r="AB6" s="598"/>
      <c r="AC6" s="604"/>
      <c r="AD6" s="597" t="s">
        <v>5</v>
      </c>
      <c r="AE6" s="598"/>
      <c r="AF6" s="598"/>
      <c r="AG6" s="598"/>
      <c r="AH6" s="598"/>
      <c r="AI6" s="598"/>
      <c r="AJ6" s="604"/>
      <c r="AK6" s="597" t="s">
        <v>6</v>
      </c>
      <c r="AL6" s="598"/>
      <c r="AM6" s="598"/>
      <c r="AN6" s="598"/>
      <c r="AO6" s="598"/>
      <c r="AP6" s="598"/>
      <c r="AQ6" s="604"/>
      <c r="AR6" s="597" t="s">
        <v>7</v>
      </c>
      <c r="AS6" s="598"/>
      <c r="AT6" s="598"/>
      <c r="AU6" s="598"/>
      <c r="AV6" s="598"/>
      <c r="AW6" s="598"/>
      <c r="AX6" s="598"/>
    </row>
    <row r="7" spans="1:50" s="15" customFormat="1" ht="24.75" customHeight="1">
      <c r="A7" s="608"/>
      <c r="B7" s="599" t="s">
        <v>556</v>
      </c>
      <c r="C7" s="600"/>
      <c r="D7" s="601"/>
      <c r="E7" s="376" t="s">
        <v>557</v>
      </c>
      <c r="F7" s="377" t="s">
        <v>558</v>
      </c>
      <c r="G7" s="602" t="s">
        <v>559</v>
      </c>
      <c r="H7" s="603"/>
      <c r="I7" s="617" t="s">
        <v>556</v>
      </c>
      <c r="J7" s="618"/>
      <c r="K7" s="619"/>
      <c r="L7" s="376" t="s">
        <v>557</v>
      </c>
      <c r="M7" s="378" t="s">
        <v>558</v>
      </c>
      <c r="N7" s="593" t="s">
        <v>559</v>
      </c>
      <c r="O7" s="620"/>
      <c r="P7" s="599" t="s">
        <v>556</v>
      </c>
      <c r="Q7" s="600"/>
      <c r="R7" s="601"/>
      <c r="S7" s="376" t="s">
        <v>557</v>
      </c>
      <c r="T7" s="377" t="s">
        <v>558</v>
      </c>
      <c r="U7" s="597" t="s">
        <v>559</v>
      </c>
      <c r="V7" s="604"/>
      <c r="W7" s="599" t="s">
        <v>556</v>
      </c>
      <c r="X7" s="600"/>
      <c r="Y7" s="601"/>
      <c r="Z7" s="376" t="s">
        <v>557</v>
      </c>
      <c r="AA7" s="377" t="s">
        <v>558</v>
      </c>
      <c r="AB7" s="597" t="s">
        <v>559</v>
      </c>
      <c r="AC7" s="604"/>
      <c r="AD7" s="599" t="s">
        <v>556</v>
      </c>
      <c r="AE7" s="600"/>
      <c r="AF7" s="601"/>
      <c r="AG7" s="376" t="s">
        <v>557</v>
      </c>
      <c r="AH7" s="377" t="s">
        <v>558</v>
      </c>
      <c r="AI7" s="597" t="s">
        <v>559</v>
      </c>
      <c r="AJ7" s="604"/>
      <c r="AK7" s="599" t="s">
        <v>556</v>
      </c>
      <c r="AL7" s="600"/>
      <c r="AM7" s="601"/>
      <c r="AN7" s="376" t="s">
        <v>557</v>
      </c>
      <c r="AO7" s="377" t="s">
        <v>558</v>
      </c>
      <c r="AP7" s="597" t="s">
        <v>559</v>
      </c>
      <c r="AQ7" s="604"/>
      <c r="AR7" s="599" t="s">
        <v>556</v>
      </c>
      <c r="AS7" s="600"/>
      <c r="AT7" s="601"/>
      <c r="AU7" s="376" t="s">
        <v>557</v>
      </c>
      <c r="AV7" s="377" t="s">
        <v>558</v>
      </c>
      <c r="AW7" s="597" t="s">
        <v>559</v>
      </c>
      <c r="AX7" s="598"/>
    </row>
    <row r="8" spans="1:50" s="15" customFormat="1" ht="24.75" customHeight="1">
      <c r="A8" s="609"/>
      <c r="B8" s="593" t="s">
        <v>8</v>
      </c>
      <c r="C8" s="591"/>
      <c r="D8" s="592"/>
      <c r="E8" s="165" t="s">
        <v>9</v>
      </c>
      <c r="F8" s="379" t="s">
        <v>9</v>
      </c>
      <c r="G8" s="380" t="s">
        <v>560</v>
      </c>
      <c r="H8" s="381" t="s">
        <v>561</v>
      </c>
      <c r="I8" s="590" t="s">
        <v>8</v>
      </c>
      <c r="J8" s="591"/>
      <c r="K8" s="592"/>
      <c r="L8" s="165" t="s">
        <v>9</v>
      </c>
      <c r="M8" s="382" t="s">
        <v>9</v>
      </c>
      <c r="N8" s="166" t="s">
        <v>560</v>
      </c>
      <c r="O8" s="166" t="s">
        <v>561</v>
      </c>
      <c r="P8" s="593" t="s">
        <v>8</v>
      </c>
      <c r="Q8" s="591"/>
      <c r="R8" s="592"/>
      <c r="S8" s="165" t="s">
        <v>9</v>
      </c>
      <c r="T8" s="382" t="s">
        <v>9</v>
      </c>
      <c r="U8" s="166" t="s">
        <v>560</v>
      </c>
      <c r="V8" s="166" t="s">
        <v>561</v>
      </c>
      <c r="W8" s="593" t="s">
        <v>8</v>
      </c>
      <c r="X8" s="591"/>
      <c r="Y8" s="592"/>
      <c r="Z8" s="165" t="s">
        <v>9</v>
      </c>
      <c r="AA8" s="382" t="s">
        <v>9</v>
      </c>
      <c r="AB8" s="166" t="s">
        <v>560</v>
      </c>
      <c r="AC8" s="166" t="s">
        <v>561</v>
      </c>
      <c r="AD8" s="593" t="s">
        <v>8</v>
      </c>
      <c r="AE8" s="591"/>
      <c r="AF8" s="592"/>
      <c r="AG8" s="165" t="s">
        <v>9</v>
      </c>
      <c r="AH8" s="382" t="s">
        <v>9</v>
      </c>
      <c r="AI8" s="166" t="s">
        <v>560</v>
      </c>
      <c r="AJ8" s="166" t="s">
        <v>561</v>
      </c>
      <c r="AK8" s="593" t="s">
        <v>8</v>
      </c>
      <c r="AL8" s="591"/>
      <c r="AM8" s="592"/>
      <c r="AN8" s="165" t="s">
        <v>9</v>
      </c>
      <c r="AO8" s="382" t="s">
        <v>9</v>
      </c>
      <c r="AP8" s="166" t="s">
        <v>560</v>
      </c>
      <c r="AQ8" s="166" t="s">
        <v>561</v>
      </c>
      <c r="AR8" s="593" t="s">
        <v>8</v>
      </c>
      <c r="AS8" s="591"/>
      <c r="AT8" s="592"/>
      <c r="AU8" s="165" t="s">
        <v>9</v>
      </c>
      <c r="AV8" s="382" t="s">
        <v>9</v>
      </c>
      <c r="AW8" s="166" t="s">
        <v>560</v>
      </c>
      <c r="AX8" s="179" t="s">
        <v>561</v>
      </c>
    </row>
    <row r="9" spans="1:51" s="15" customFormat="1" ht="24.75" customHeight="1">
      <c r="A9" s="32" t="s">
        <v>424</v>
      </c>
      <c r="B9" s="240">
        <v>6485</v>
      </c>
      <c r="C9" s="14" t="s">
        <v>10</v>
      </c>
      <c r="D9" s="14">
        <v>6490</v>
      </c>
      <c r="E9" s="14">
        <v>1320675</v>
      </c>
      <c r="F9" s="14">
        <v>1313020</v>
      </c>
      <c r="G9" s="383">
        <v>68.37416342702537</v>
      </c>
      <c r="H9" s="383">
        <v>67.99101268818285</v>
      </c>
      <c r="I9" s="246">
        <v>3986</v>
      </c>
      <c r="J9" s="14" t="s">
        <v>10</v>
      </c>
      <c r="K9" s="14">
        <v>3987</v>
      </c>
      <c r="L9" s="14">
        <v>1052729</v>
      </c>
      <c r="M9" s="14">
        <v>1041254</v>
      </c>
      <c r="N9" s="13">
        <v>70.52869943890796</v>
      </c>
      <c r="O9" s="13">
        <v>69.77356930390202</v>
      </c>
      <c r="P9" s="14">
        <v>364</v>
      </c>
      <c r="Q9" s="14" t="s">
        <v>10</v>
      </c>
      <c r="R9" s="14">
        <v>363</v>
      </c>
      <c r="S9" s="14">
        <v>73824</v>
      </c>
      <c r="T9" s="14">
        <v>76774</v>
      </c>
      <c r="U9" s="13">
        <v>57.80913525915601</v>
      </c>
      <c r="V9" s="13">
        <v>60.30050503067099</v>
      </c>
      <c r="W9" s="14">
        <v>1085</v>
      </c>
      <c r="X9" s="14" t="s">
        <v>10</v>
      </c>
      <c r="Y9" s="14">
        <v>1086</v>
      </c>
      <c r="Z9" s="14">
        <v>92660</v>
      </c>
      <c r="AA9" s="14">
        <v>92689</v>
      </c>
      <c r="AB9" s="13">
        <v>65.40182667739522</v>
      </c>
      <c r="AC9" s="13">
        <v>65.4273754649989</v>
      </c>
      <c r="AD9" s="22" t="s">
        <v>11</v>
      </c>
      <c r="AE9" s="22" t="s">
        <v>10</v>
      </c>
      <c r="AF9" s="22" t="s">
        <v>11</v>
      </c>
      <c r="AG9" s="22" t="s">
        <v>11</v>
      </c>
      <c r="AH9" s="22" t="s">
        <v>11</v>
      </c>
      <c r="AI9" s="23" t="s">
        <v>11</v>
      </c>
      <c r="AJ9" s="23" t="s">
        <v>11</v>
      </c>
      <c r="AK9" s="14">
        <v>360</v>
      </c>
      <c r="AL9" s="14" t="s">
        <v>10</v>
      </c>
      <c r="AM9" s="14">
        <v>363</v>
      </c>
      <c r="AN9" s="14">
        <v>26364</v>
      </c>
      <c r="AO9" s="14">
        <v>24933</v>
      </c>
      <c r="AP9" s="13">
        <v>52.55876079025538</v>
      </c>
      <c r="AQ9" s="13">
        <v>53.102038208421185</v>
      </c>
      <c r="AR9" s="14">
        <v>384</v>
      </c>
      <c r="AS9" s="163" t="s">
        <v>10</v>
      </c>
      <c r="AT9" s="14">
        <v>385</v>
      </c>
      <c r="AU9" s="14">
        <v>41588</v>
      </c>
      <c r="AV9" s="14">
        <v>42556</v>
      </c>
      <c r="AW9" s="384">
        <v>71.90925753017257</v>
      </c>
      <c r="AX9" s="384">
        <v>73.7743568407184</v>
      </c>
      <c r="AY9" s="14"/>
    </row>
    <row r="10" spans="1:51" s="15" customFormat="1" ht="24.75" customHeight="1">
      <c r="A10" s="33" t="s">
        <v>403</v>
      </c>
      <c r="B10" s="240">
        <v>6668</v>
      </c>
      <c r="C10" s="14" t="s">
        <v>10</v>
      </c>
      <c r="D10" s="14">
        <v>6679</v>
      </c>
      <c r="E10" s="14">
        <v>1296198</v>
      </c>
      <c r="F10" s="14">
        <v>1291557</v>
      </c>
      <c r="G10" s="13">
        <v>65.01692215421494</v>
      </c>
      <c r="H10" s="13">
        <v>64.84204000189573</v>
      </c>
      <c r="I10" s="14">
        <v>4002</v>
      </c>
      <c r="J10" s="14" t="s">
        <v>10</v>
      </c>
      <c r="K10" s="14">
        <v>4005</v>
      </c>
      <c r="L10" s="14">
        <v>1043760</v>
      </c>
      <c r="M10" s="14">
        <v>1032447</v>
      </c>
      <c r="N10" s="13">
        <v>66.1159956419287</v>
      </c>
      <c r="O10" s="13">
        <v>65.33618696790991</v>
      </c>
      <c r="P10" s="14">
        <v>360</v>
      </c>
      <c r="Q10" s="14" t="s">
        <v>10</v>
      </c>
      <c r="R10" s="14">
        <v>362</v>
      </c>
      <c r="S10" s="14">
        <v>61516</v>
      </c>
      <c r="T10" s="14">
        <v>60833</v>
      </c>
      <c r="U10" s="13">
        <v>58.051487241431374</v>
      </c>
      <c r="V10" s="13">
        <v>57.35553397509028</v>
      </c>
      <c r="W10" s="14">
        <v>1087</v>
      </c>
      <c r="X10" s="14" t="s">
        <v>10</v>
      </c>
      <c r="Y10" s="14">
        <v>1090</v>
      </c>
      <c r="Z10" s="14">
        <v>87038</v>
      </c>
      <c r="AA10" s="14">
        <v>94044</v>
      </c>
      <c r="AB10" s="13">
        <v>60.79898293481981</v>
      </c>
      <c r="AC10" s="13">
        <v>65.39552736982644</v>
      </c>
      <c r="AD10" s="22" t="s">
        <v>11</v>
      </c>
      <c r="AE10" s="22" t="s">
        <v>10</v>
      </c>
      <c r="AF10" s="22" t="s">
        <v>11</v>
      </c>
      <c r="AG10" s="22" t="s">
        <v>11</v>
      </c>
      <c r="AH10" s="22" t="s">
        <v>11</v>
      </c>
      <c r="AI10" s="23" t="s">
        <v>11</v>
      </c>
      <c r="AJ10" s="23" t="s">
        <v>11</v>
      </c>
      <c r="AK10" s="14">
        <v>364</v>
      </c>
      <c r="AL10" s="14" t="s">
        <v>10</v>
      </c>
      <c r="AM10" s="14">
        <v>362</v>
      </c>
      <c r="AN10" s="14">
        <v>24726</v>
      </c>
      <c r="AO10" s="14">
        <v>22405</v>
      </c>
      <c r="AP10" s="13">
        <v>50.89120322726711</v>
      </c>
      <c r="AQ10" s="13">
        <v>46.109361815974154</v>
      </c>
      <c r="AR10" s="14">
        <v>401</v>
      </c>
      <c r="AS10" s="163" t="s">
        <v>10</v>
      </c>
      <c r="AT10" s="14">
        <v>404</v>
      </c>
      <c r="AU10" s="14">
        <v>45514</v>
      </c>
      <c r="AV10" s="14">
        <v>47374</v>
      </c>
      <c r="AW10" s="384">
        <v>75.68511374218438</v>
      </c>
      <c r="AX10" s="384">
        <v>77.6737551442016</v>
      </c>
      <c r="AY10" s="14"/>
    </row>
    <row r="11" spans="1:51" ht="24.75" customHeight="1">
      <c r="A11" s="33" t="s">
        <v>404</v>
      </c>
      <c r="B11" s="240">
        <v>7301</v>
      </c>
      <c r="C11" s="14" t="s">
        <v>10</v>
      </c>
      <c r="D11" s="14">
        <v>7305</v>
      </c>
      <c r="E11" s="14">
        <v>1324246</v>
      </c>
      <c r="F11" s="14">
        <v>1322151</v>
      </c>
      <c r="G11" s="13">
        <v>63</v>
      </c>
      <c r="H11" s="13">
        <v>62.9</v>
      </c>
      <c r="I11" s="14">
        <v>3970</v>
      </c>
      <c r="J11" s="14" t="s">
        <v>10</v>
      </c>
      <c r="K11" s="14">
        <v>3977</v>
      </c>
      <c r="L11" s="14">
        <v>1002263</v>
      </c>
      <c r="M11" s="14">
        <v>1032447</v>
      </c>
      <c r="N11" s="13">
        <v>66.1159956419287</v>
      </c>
      <c r="O11" s="13">
        <v>65.33618696790991</v>
      </c>
      <c r="P11" s="14">
        <v>359</v>
      </c>
      <c r="Q11" s="6" t="s">
        <v>10</v>
      </c>
      <c r="R11" s="7">
        <v>360</v>
      </c>
      <c r="S11" s="7">
        <v>56012</v>
      </c>
      <c r="T11" s="7">
        <v>54825</v>
      </c>
      <c r="U11" s="385">
        <v>55.06813221385454</v>
      </c>
      <c r="V11" s="385">
        <v>53.852954177103285</v>
      </c>
      <c r="W11" s="7">
        <v>1082</v>
      </c>
      <c r="X11" s="7" t="s">
        <v>10</v>
      </c>
      <c r="Y11" s="7">
        <v>1085</v>
      </c>
      <c r="Z11" s="7">
        <v>81556</v>
      </c>
      <c r="AA11" s="7">
        <v>84623</v>
      </c>
      <c r="AB11" s="385">
        <v>58.52727364062377</v>
      </c>
      <c r="AC11" s="385">
        <v>60.50810130564732</v>
      </c>
      <c r="AD11" s="284" t="s">
        <v>11</v>
      </c>
      <c r="AE11" s="284" t="s">
        <v>10</v>
      </c>
      <c r="AF11" s="284" t="s">
        <v>11</v>
      </c>
      <c r="AG11" s="284" t="s">
        <v>11</v>
      </c>
      <c r="AH11" s="284" t="s">
        <v>11</v>
      </c>
      <c r="AI11" s="386" t="s">
        <v>11</v>
      </c>
      <c r="AJ11" s="386" t="s">
        <v>11</v>
      </c>
      <c r="AK11" s="7">
        <v>359</v>
      </c>
      <c r="AL11" s="6" t="s">
        <v>10</v>
      </c>
      <c r="AM11" s="7">
        <v>359</v>
      </c>
      <c r="AN11" s="7">
        <v>22846</v>
      </c>
      <c r="AO11" s="7">
        <v>21739</v>
      </c>
      <c r="AP11" s="385">
        <v>48.1</v>
      </c>
      <c r="AQ11" s="385">
        <v>45.8</v>
      </c>
      <c r="AR11" s="7">
        <v>411</v>
      </c>
      <c r="AS11" s="314" t="s">
        <v>10</v>
      </c>
      <c r="AT11" s="7">
        <v>405</v>
      </c>
      <c r="AU11" s="7">
        <v>45804</v>
      </c>
      <c r="AV11" s="7">
        <v>46227</v>
      </c>
      <c r="AW11" s="16">
        <v>75.1</v>
      </c>
      <c r="AX11" s="16">
        <v>76</v>
      </c>
      <c r="AY11" s="7"/>
    </row>
    <row r="12" spans="1:51" s="388" customFormat="1" ht="24.75" customHeight="1">
      <c r="A12" s="236" t="s">
        <v>405</v>
      </c>
      <c r="B12" s="387">
        <v>7607</v>
      </c>
      <c r="C12" s="7" t="s">
        <v>10</v>
      </c>
      <c r="D12" s="7">
        <v>7612</v>
      </c>
      <c r="E12" s="7">
        <v>1307282</v>
      </c>
      <c r="F12" s="7">
        <v>1305182</v>
      </c>
      <c r="G12" s="385">
        <v>66</v>
      </c>
      <c r="H12" s="385">
        <v>65.9</v>
      </c>
      <c r="I12" s="7">
        <v>3990</v>
      </c>
      <c r="J12" s="6" t="s">
        <v>10</v>
      </c>
      <c r="K12" s="7">
        <v>3990</v>
      </c>
      <c r="L12" s="7">
        <v>971058</v>
      </c>
      <c r="M12" s="7">
        <v>991583</v>
      </c>
      <c r="N12" s="8">
        <v>63.2280757754276</v>
      </c>
      <c r="O12" s="8">
        <v>62.65667960378954</v>
      </c>
      <c r="P12" s="7">
        <v>357</v>
      </c>
      <c r="Q12" s="6" t="s">
        <v>10</v>
      </c>
      <c r="R12" s="7">
        <v>361</v>
      </c>
      <c r="S12" s="7">
        <v>55635</v>
      </c>
      <c r="T12" s="7">
        <v>54242</v>
      </c>
      <c r="U12" s="16">
        <v>54.54197874593153</v>
      </c>
      <c r="V12" s="16">
        <v>51.080139372822295</v>
      </c>
      <c r="W12" s="7">
        <v>1077</v>
      </c>
      <c r="X12" s="6" t="s">
        <v>10</v>
      </c>
      <c r="Y12" s="7">
        <v>1077</v>
      </c>
      <c r="Z12" s="7">
        <v>81326</v>
      </c>
      <c r="AA12" s="7">
        <v>84731</v>
      </c>
      <c r="AB12" s="16">
        <v>58.56943264147954</v>
      </c>
      <c r="AC12" s="16">
        <v>60.96544876314919</v>
      </c>
      <c r="AD12" s="284" t="s">
        <v>11</v>
      </c>
      <c r="AE12" s="284" t="s">
        <v>10</v>
      </c>
      <c r="AF12" s="284" t="s">
        <v>11</v>
      </c>
      <c r="AG12" s="284" t="s">
        <v>11</v>
      </c>
      <c r="AH12" s="284" t="s">
        <v>11</v>
      </c>
      <c r="AI12" s="386" t="s">
        <v>11</v>
      </c>
      <c r="AJ12" s="386" t="s">
        <v>11</v>
      </c>
      <c r="AK12" s="7">
        <v>357</v>
      </c>
      <c r="AL12" s="6" t="s">
        <v>10</v>
      </c>
      <c r="AM12" s="7">
        <v>360</v>
      </c>
      <c r="AN12" s="7">
        <v>23452</v>
      </c>
      <c r="AO12" s="7">
        <v>22194</v>
      </c>
      <c r="AP12" s="385">
        <v>50.7</v>
      </c>
      <c r="AQ12" s="385">
        <v>47.6</v>
      </c>
      <c r="AR12" s="7">
        <v>416</v>
      </c>
      <c r="AS12" s="314" t="s">
        <v>10</v>
      </c>
      <c r="AT12" s="7">
        <v>416</v>
      </c>
      <c r="AU12" s="7">
        <v>47037</v>
      </c>
      <c r="AV12" s="7">
        <v>47992</v>
      </c>
      <c r="AW12" s="16">
        <v>75.4</v>
      </c>
      <c r="AX12" s="16">
        <v>76.9</v>
      </c>
      <c r="AY12" s="7"/>
    </row>
    <row r="13" spans="1:51" s="4" customFormat="1" ht="24.75" customHeight="1">
      <c r="A13" s="456" t="s">
        <v>586</v>
      </c>
      <c r="B13" s="450">
        <f>SUM(B15:B26)</f>
        <v>7669</v>
      </c>
      <c r="C13" s="31" t="s">
        <v>10</v>
      </c>
      <c r="D13" s="31">
        <f>SUM(D15:D26)</f>
        <v>7659</v>
      </c>
      <c r="E13" s="31">
        <f>SUM(E15:E26)</f>
        <v>1354450</v>
      </c>
      <c r="F13" s="31">
        <f>SUM(F15:F26)</f>
        <v>1353387</v>
      </c>
      <c r="G13" s="451">
        <v>67.33967395357394</v>
      </c>
      <c r="H13" s="451">
        <v>67.30516176966435</v>
      </c>
      <c r="I13" s="31">
        <f>SUM(I15:I26)</f>
        <v>4000</v>
      </c>
      <c r="J13" s="25" t="s">
        <v>10</v>
      </c>
      <c r="K13" s="31">
        <f>SUM(K15:K26)</f>
        <v>3996</v>
      </c>
      <c r="L13" s="31">
        <f>SUM(L15:L26)</f>
        <v>1012397</v>
      </c>
      <c r="M13" s="31">
        <f>SUM(M15:M26)</f>
        <v>1004458</v>
      </c>
      <c r="N13" s="452">
        <v>69.3</v>
      </c>
      <c r="O13" s="452">
        <v>68.9</v>
      </c>
      <c r="P13" s="31">
        <f>SUM(P15:P26)</f>
        <v>363</v>
      </c>
      <c r="Q13" s="25" t="s">
        <v>10</v>
      </c>
      <c r="R13" s="31">
        <f>SUM(R15:R26)</f>
        <v>363</v>
      </c>
      <c r="S13" s="31">
        <f>SUM(S15:S26)</f>
        <v>56612</v>
      </c>
      <c r="T13" s="31">
        <f>SUM(T15:T26)</f>
        <v>54503</v>
      </c>
      <c r="U13" s="452">
        <v>56.6</v>
      </c>
      <c r="V13" s="452">
        <v>53.7</v>
      </c>
      <c r="W13" s="31">
        <f>SUM(W15:W26)</f>
        <v>1087</v>
      </c>
      <c r="X13" s="25" t="s">
        <v>10</v>
      </c>
      <c r="Y13" s="31">
        <f>SUM(Y15:Y26)</f>
        <v>1088</v>
      </c>
      <c r="Z13" s="31">
        <f>SUM(Z15:Z26)</f>
        <v>86106</v>
      </c>
      <c r="AA13" s="31">
        <f>SUM(AA15:AA26)</f>
        <v>90051</v>
      </c>
      <c r="AB13" s="452">
        <v>60.5</v>
      </c>
      <c r="AC13" s="452">
        <v>63.3</v>
      </c>
      <c r="AD13" s="30" t="s">
        <v>11</v>
      </c>
      <c r="AE13" s="30" t="s">
        <v>10</v>
      </c>
      <c r="AF13" s="30" t="s">
        <v>11</v>
      </c>
      <c r="AG13" s="30" t="s">
        <v>11</v>
      </c>
      <c r="AH13" s="30" t="s">
        <v>11</v>
      </c>
      <c r="AI13" s="453" t="s">
        <v>11</v>
      </c>
      <c r="AJ13" s="453" t="s">
        <v>11</v>
      </c>
      <c r="AK13" s="31">
        <f>SUM(AK15:AK26)</f>
        <v>363</v>
      </c>
      <c r="AL13" s="25" t="s">
        <v>10</v>
      </c>
      <c r="AM13" s="31">
        <f>SUM(AM15:AM26)</f>
        <v>364</v>
      </c>
      <c r="AN13" s="31">
        <f>SUM(AN15:AN26)</f>
        <v>23210</v>
      </c>
      <c r="AO13" s="31">
        <f>SUM(AO15:AO26)</f>
        <v>22481</v>
      </c>
      <c r="AP13" s="452">
        <v>48.7</v>
      </c>
      <c r="AQ13" s="452">
        <v>47</v>
      </c>
      <c r="AR13" s="31">
        <f>SUM(AR15:AR26)</f>
        <v>410</v>
      </c>
      <c r="AS13" s="454" t="s">
        <v>10</v>
      </c>
      <c r="AT13" s="455">
        <f>SUM(AT15:AT26)</f>
        <v>408</v>
      </c>
      <c r="AU13" s="31">
        <f>SUM(AU15:AU26)</f>
        <v>47539</v>
      </c>
      <c r="AV13" s="31">
        <f>SUM(AV15:AV26)</f>
        <v>48380</v>
      </c>
      <c r="AW13" s="452">
        <v>77.1</v>
      </c>
      <c r="AX13" s="452">
        <v>78.9</v>
      </c>
      <c r="AY13" s="14"/>
    </row>
    <row r="14" spans="1:50" s="15" customFormat="1" ht="15" customHeight="1">
      <c r="A14" s="36"/>
      <c r="B14" s="241"/>
      <c r="C14" s="150"/>
      <c r="D14" s="14"/>
      <c r="E14" s="14"/>
      <c r="F14" s="14"/>
      <c r="G14" s="150"/>
      <c r="H14" s="150"/>
      <c r="I14" s="389"/>
      <c r="J14" s="150"/>
      <c r="K14" s="389"/>
      <c r="L14" s="150"/>
      <c r="M14" s="150"/>
      <c r="N14" s="150"/>
      <c r="O14" s="150"/>
      <c r="P14" s="389"/>
      <c r="Q14" s="150"/>
      <c r="R14" s="389"/>
      <c r="S14" s="390"/>
      <c r="T14" s="390"/>
      <c r="U14" s="150"/>
      <c r="V14" s="150"/>
      <c r="W14" s="389"/>
      <c r="X14" s="150"/>
      <c r="Y14" s="389"/>
      <c r="Z14" s="390"/>
      <c r="AA14" s="390"/>
      <c r="AB14" s="150"/>
      <c r="AC14" s="150"/>
      <c r="AD14" s="150"/>
      <c r="AE14" s="150"/>
      <c r="AF14" s="150"/>
      <c r="AG14" s="174"/>
      <c r="AH14" s="174"/>
      <c r="AI14" s="174"/>
      <c r="AJ14" s="174"/>
      <c r="AK14" s="389"/>
      <c r="AL14" s="150"/>
      <c r="AM14" s="389"/>
      <c r="AN14" s="390"/>
      <c r="AO14" s="390"/>
      <c r="AP14" s="150"/>
      <c r="AQ14" s="150"/>
      <c r="AR14" s="389"/>
      <c r="AS14" s="150"/>
      <c r="AT14" s="389"/>
      <c r="AU14" s="390"/>
      <c r="AV14" s="390"/>
      <c r="AW14" s="150"/>
      <c r="AX14" s="150"/>
    </row>
    <row r="15" spans="1:50" s="190" customFormat="1" ht="24.75" customHeight="1">
      <c r="A15" s="38" t="s">
        <v>407</v>
      </c>
      <c r="B15" s="457">
        <f>SUM(I15,P15,W15,AK15,AR15,P41,W41,AD41,AK41)</f>
        <v>621</v>
      </c>
      <c r="C15" s="458" t="s">
        <v>10</v>
      </c>
      <c r="D15" s="457">
        <f aca="true" t="shared" si="0" ref="D15:F26">SUM(K15,R15,Y15,AM15,AT15,R41,Y41,AF41,AM41)</f>
        <v>620</v>
      </c>
      <c r="E15" s="459">
        <f t="shared" si="0"/>
        <v>99905</v>
      </c>
      <c r="F15" s="459">
        <f t="shared" si="0"/>
        <v>102089</v>
      </c>
      <c r="G15" s="393">
        <v>61.89363995688106</v>
      </c>
      <c r="H15" s="393">
        <v>63.293344493009705</v>
      </c>
      <c r="I15" s="391">
        <v>327</v>
      </c>
      <c r="J15" s="6" t="s">
        <v>10</v>
      </c>
      <c r="K15" s="391">
        <v>327</v>
      </c>
      <c r="L15" s="392">
        <v>75977</v>
      </c>
      <c r="M15" s="392">
        <v>76863</v>
      </c>
      <c r="N15" s="394">
        <v>65.2</v>
      </c>
      <c r="O15" s="395">
        <v>66</v>
      </c>
      <c r="P15" s="391">
        <v>30</v>
      </c>
      <c r="Q15" s="6" t="s">
        <v>10</v>
      </c>
      <c r="R15" s="391">
        <v>30</v>
      </c>
      <c r="S15" s="392">
        <v>3024</v>
      </c>
      <c r="T15" s="392">
        <v>3513</v>
      </c>
      <c r="U15" s="394">
        <v>36.1</v>
      </c>
      <c r="V15" s="394">
        <v>42</v>
      </c>
      <c r="W15" s="391">
        <v>90</v>
      </c>
      <c r="X15" s="6" t="s">
        <v>10</v>
      </c>
      <c r="Y15" s="391">
        <v>90</v>
      </c>
      <c r="Z15" s="392">
        <v>6592</v>
      </c>
      <c r="AA15" s="392">
        <v>6834</v>
      </c>
      <c r="AB15" s="394">
        <v>56.2</v>
      </c>
      <c r="AC15" s="394">
        <v>58.3</v>
      </c>
      <c r="AD15" s="284" t="s">
        <v>11</v>
      </c>
      <c r="AE15" s="284" t="s">
        <v>10</v>
      </c>
      <c r="AF15" s="284" t="s">
        <v>11</v>
      </c>
      <c r="AG15" s="284" t="s">
        <v>11</v>
      </c>
      <c r="AH15" s="284" t="s">
        <v>11</v>
      </c>
      <c r="AI15" s="386" t="s">
        <v>11</v>
      </c>
      <c r="AJ15" s="386" t="s">
        <v>11</v>
      </c>
      <c r="AK15" s="391">
        <v>30</v>
      </c>
      <c r="AL15" s="6" t="s">
        <v>10</v>
      </c>
      <c r="AM15" s="391">
        <v>30</v>
      </c>
      <c r="AN15" s="392">
        <v>1603</v>
      </c>
      <c r="AO15" s="392">
        <v>1530</v>
      </c>
      <c r="AP15" s="394">
        <v>42.3</v>
      </c>
      <c r="AQ15" s="394">
        <v>40.3</v>
      </c>
      <c r="AR15" s="391">
        <v>30</v>
      </c>
      <c r="AS15" s="314" t="s">
        <v>10</v>
      </c>
      <c r="AT15" s="391">
        <v>29</v>
      </c>
      <c r="AU15" s="392">
        <v>3792</v>
      </c>
      <c r="AV15" s="392">
        <v>3787</v>
      </c>
      <c r="AW15" s="394">
        <v>83.3</v>
      </c>
      <c r="AX15" s="394">
        <v>86</v>
      </c>
    </row>
    <row r="16" spans="1:50" s="190" customFormat="1" ht="24.75" customHeight="1">
      <c r="A16" s="396" t="s">
        <v>562</v>
      </c>
      <c r="B16" s="457">
        <f aca="true" t="shared" si="1" ref="B16:B26">SUM(I16,P16,W16,AK16,AR16,P42,W42,AD42,AK42)</f>
        <v>640</v>
      </c>
      <c r="C16" s="458" t="s">
        <v>10</v>
      </c>
      <c r="D16" s="457">
        <f t="shared" si="0"/>
        <v>634</v>
      </c>
      <c r="E16" s="459">
        <f t="shared" si="0"/>
        <v>113665</v>
      </c>
      <c r="F16" s="459">
        <f t="shared" si="0"/>
        <v>113150</v>
      </c>
      <c r="G16" s="393">
        <v>66.9618135331613</v>
      </c>
      <c r="H16" s="393">
        <v>66.97842365406814</v>
      </c>
      <c r="I16" s="391">
        <v>337</v>
      </c>
      <c r="J16" s="6" t="s">
        <v>10</v>
      </c>
      <c r="K16" s="391">
        <v>331</v>
      </c>
      <c r="L16" s="392">
        <v>84809</v>
      </c>
      <c r="M16" s="392">
        <v>83498</v>
      </c>
      <c r="N16" s="394">
        <v>68.4</v>
      </c>
      <c r="O16" s="395">
        <v>68</v>
      </c>
      <c r="P16" s="391">
        <v>31</v>
      </c>
      <c r="Q16" s="6" t="s">
        <v>10</v>
      </c>
      <c r="R16" s="391">
        <v>31</v>
      </c>
      <c r="S16" s="392">
        <v>5021</v>
      </c>
      <c r="T16" s="392">
        <v>4717</v>
      </c>
      <c r="U16" s="394">
        <v>58.1</v>
      </c>
      <c r="V16" s="394">
        <v>54.5</v>
      </c>
      <c r="W16" s="391">
        <v>89</v>
      </c>
      <c r="X16" s="6" t="s">
        <v>10</v>
      </c>
      <c r="Y16" s="391">
        <v>91</v>
      </c>
      <c r="Z16" s="392">
        <v>6805</v>
      </c>
      <c r="AA16" s="392">
        <v>7517</v>
      </c>
      <c r="AB16" s="394">
        <v>57.4</v>
      </c>
      <c r="AC16" s="394">
        <v>62.7</v>
      </c>
      <c r="AD16" s="284" t="s">
        <v>11</v>
      </c>
      <c r="AE16" s="284" t="s">
        <v>10</v>
      </c>
      <c r="AF16" s="284" t="s">
        <v>11</v>
      </c>
      <c r="AG16" s="284" t="s">
        <v>11</v>
      </c>
      <c r="AH16" s="284" t="s">
        <v>11</v>
      </c>
      <c r="AI16" s="386" t="s">
        <v>11</v>
      </c>
      <c r="AJ16" s="386" t="s">
        <v>11</v>
      </c>
      <c r="AK16" s="391">
        <v>31</v>
      </c>
      <c r="AL16" s="6" t="s">
        <v>10</v>
      </c>
      <c r="AM16" s="391">
        <v>31</v>
      </c>
      <c r="AN16" s="392">
        <v>1850</v>
      </c>
      <c r="AO16" s="392">
        <v>1860</v>
      </c>
      <c r="AP16" s="394">
        <v>45.1</v>
      </c>
      <c r="AQ16" s="394">
        <v>45.3</v>
      </c>
      <c r="AR16" s="391">
        <v>31</v>
      </c>
      <c r="AS16" s="314" t="s">
        <v>10</v>
      </c>
      <c r="AT16" s="391">
        <v>31</v>
      </c>
      <c r="AU16" s="392">
        <v>3995</v>
      </c>
      <c r="AV16" s="392">
        <v>4287</v>
      </c>
      <c r="AW16" s="394">
        <v>85.9</v>
      </c>
      <c r="AX16" s="394">
        <v>92.2</v>
      </c>
    </row>
    <row r="17" spans="1:50" s="190" customFormat="1" ht="24.75" customHeight="1">
      <c r="A17" s="396" t="s">
        <v>563</v>
      </c>
      <c r="B17" s="457">
        <f t="shared" si="1"/>
        <v>637</v>
      </c>
      <c r="C17" s="458" t="s">
        <v>10</v>
      </c>
      <c r="D17" s="457">
        <f t="shared" si="0"/>
        <v>636</v>
      </c>
      <c r="E17" s="459">
        <f t="shared" si="0"/>
        <v>114057</v>
      </c>
      <c r="F17" s="459">
        <f t="shared" si="0"/>
        <v>113382</v>
      </c>
      <c r="G17" s="393">
        <v>65.45294907550873</v>
      </c>
      <c r="H17" s="393">
        <v>65.12202266422372</v>
      </c>
      <c r="I17" s="391">
        <v>330</v>
      </c>
      <c r="J17" s="6" t="s">
        <v>10</v>
      </c>
      <c r="K17" s="391">
        <v>330</v>
      </c>
      <c r="L17" s="392">
        <v>84228</v>
      </c>
      <c r="M17" s="392">
        <v>84249</v>
      </c>
      <c r="N17" s="394">
        <v>65.8</v>
      </c>
      <c r="O17" s="395">
        <v>65.8</v>
      </c>
      <c r="P17" s="391">
        <v>30</v>
      </c>
      <c r="Q17" s="6" t="s">
        <v>10</v>
      </c>
      <c r="R17" s="391">
        <v>30</v>
      </c>
      <c r="S17" s="392">
        <v>6220</v>
      </c>
      <c r="T17" s="392">
        <v>5291</v>
      </c>
      <c r="U17" s="394">
        <v>74.3</v>
      </c>
      <c r="V17" s="394">
        <v>63.2</v>
      </c>
      <c r="W17" s="391">
        <v>89</v>
      </c>
      <c r="X17" s="6" t="s">
        <v>10</v>
      </c>
      <c r="Y17" s="391">
        <v>88</v>
      </c>
      <c r="Z17" s="392">
        <v>6543</v>
      </c>
      <c r="AA17" s="392">
        <v>6782</v>
      </c>
      <c r="AB17" s="394">
        <v>56.4</v>
      </c>
      <c r="AC17" s="394">
        <v>59.2</v>
      </c>
      <c r="AD17" s="284" t="s">
        <v>11</v>
      </c>
      <c r="AE17" s="284" t="s">
        <v>10</v>
      </c>
      <c r="AF17" s="284" t="s">
        <v>11</v>
      </c>
      <c r="AG17" s="284" t="s">
        <v>11</v>
      </c>
      <c r="AH17" s="284" t="s">
        <v>11</v>
      </c>
      <c r="AI17" s="386" t="s">
        <v>11</v>
      </c>
      <c r="AJ17" s="386" t="s">
        <v>11</v>
      </c>
      <c r="AK17" s="391">
        <v>30</v>
      </c>
      <c r="AL17" s="6" t="s">
        <v>10</v>
      </c>
      <c r="AM17" s="391">
        <v>30</v>
      </c>
      <c r="AN17" s="392">
        <v>2114</v>
      </c>
      <c r="AO17" s="392">
        <v>1960</v>
      </c>
      <c r="AP17" s="394">
        <v>53.5</v>
      </c>
      <c r="AQ17" s="394">
        <v>49.6</v>
      </c>
      <c r="AR17" s="391">
        <v>38</v>
      </c>
      <c r="AS17" s="314" t="s">
        <v>10</v>
      </c>
      <c r="AT17" s="391">
        <v>38</v>
      </c>
      <c r="AU17" s="392">
        <v>4112</v>
      </c>
      <c r="AV17" s="392">
        <v>3924</v>
      </c>
      <c r="AW17" s="394">
        <v>71.7</v>
      </c>
      <c r="AX17" s="394">
        <v>68.4</v>
      </c>
    </row>
    <row r="18" spans="1:50" s="190" customFormat="1" ht="24.75" customHeight="1">
      <c r="A18" s="396" t="s">
        <v>564</v>
      </c>
      <c r="B18" s="457">
        <f t="shared" si="1"/>
        <v>654</v>
      </c>
      <c r="C18" s="458" t="s">
        <v>10</v>
      </c>
      <c r="D18" s="457">
        <f t="shared" si="0"/>
        <v>656</v>
      </c>
      <c r="E18" s="459">
        <f t="shared" si="0"/>
        <v>112469</v>
      </c>
      <c r="F18" s="459">
        <f t="shared" si="0"/>
        <v>113421</v>
      </c>
      <c r="G18" s="393">
        <v>65.7259902523405</v>
      </c>
      <c r="H18" s="393">
        <v>66.01152368758002</v>
      </c>
      <c r="I18" s="391">
        <v>339</v>
      </c>
      <c r="J18" s="6" t="s">
        <v>10</v>
      </c>
      <c r="K18" s="391">
        <v>340</v>
      </c>
      <c r="L18" s="392">
        <v>82873</v>
      </c>
      <c r="M18" s="392">
        <v>83725</v>
      </c>
      <c r="N18" s="394">
        <v>67.1</v>
      </c>
      <c r="O18" s="395">
        <v>67.5</v>
      </c>
      <c r="P18" s="391">
        <v>31</v>
      </c>
      <c r="Q18" s="6" t="s">
        <v>10</v>
      </c>
      <c r="R18" s="391">
        <v>31</v>
      </c>
      <c r="S18" s="392">
        <v>6407</v>
      </c>
      <c r="T18" s="392">
        <v>5649</v>
      </c>
      <c r="U18" s="394">
        <v>73.2</v>
      </c>
      <c r="V18" s="394">
        <v>64.5</v>
      </c>
      <c r="W18" s="391">
        <v>93</v>
      </c>
      <c r="X18" s="6" t="s">
        <v>10</v>
      </c>
      <c r="Y18" s="391">
        <v>93</v>
      </c>
      <c r="Z18" s="392">
        <v>6823</v>
      </c>
      <c r="AA18" s="392">
        <v>6842</v>
      </c>
      <c r="AB18" s="394">
        <v>55.8</v>
      </c>
      <c r="AC18" s="394">
        <v>56</v>
      </c>
      <c r="AD18" s="284" t="s">
        <v>11</v>
      </c>
      <c r="AE18" s="284" t="s">
        <v>10</v>
      </c>
      <c r="AF18" s="284" t="s">
        <v>11</v>
      </c>
      <c r="AG18" s="284" t="s">
        <v>11</v>
      </c>
      <c r="AH18" s="284" t="s">
        <v>11</v>
      </c>
      <c r="AI18" s="386" t="s">
        <v>11</v>
      </c>
      <c r="AJ18" s="386" t="s">
        <v>11</v>
      </c>
      <c r="AK18" s="391">
        <v>30</v>
      </c>
      <c r="AL18" s="6" t="s">
        <v>10</v>
      </c>
      <c r="AM18" s="391">
        <v>31</v>
      </c>
      <c r="AN18" s="392">
        <v>1842</v>
      </c>
      <c r="AO18" s="392">
        <v>1907</v>
      </c>
      <c r="AP18" s="394">
        <v>46.6</v>
      </c>
      <c r="AQ18" s="394">
        <v>46.6</v>
      </c>
      <c r="AR18" s="391">
        <v>37</v>
      </c>
      <c r="AS18" s="314" t="s">
        <v>10</v>
      </c>
      <c r="AT18" s="391">
        <v>37</v>
      </c>
      <c r="AU18" s="392">
        <v>3937</v>
      </c>
      <c r="AV18" s="392">
        <v>4098</v>
      </c>
      <c r="AW18" s="394">
        <v>70.9</v>
      </c>
      <c r="AX18" s="394">
        <v>73.8</v>
      </c>
    </row>
    <row r="19" spans="1:50" s="190" customFormat="1" ht="24.75" customHeight="1">
      <c r="A19" s="396" t="s">
        <v>565</v>
      </c>
      <c r="B19" s="457">
        <f t="shared" si="1"/>
        <v>659</v>
      </c>
      <c r="C19" s="458" t="s">
        <v>10</v>
      </c>
      <c r="D19" s="457">
        <f t="shared" si="0"/>
        <v>657</v>
      </c>
      <c r="E19" s="459">
        <f t="shared" si="0"/>
        <v>119937</v>
      </c>
      <c r="F19" s="459">
        <f t="shared" si="0"/>
        <v>119298</v>
      </c>
      <c r="G19" s="393">
        <v>69.73203020982925</v>
      </c>
      <c r="H19" s="393">
        <v>69.36172192053212</v>
      </c>
      <c r="I19" s="391">
        <v>340</v>
      </c>
      <c r="J19" s="6" t="s">
        <v>10</v>
      </c>
      <c r="K19" s="391">
        <v>341</v>
      </c>
      <c r="L19" s="392">
        <v>86663</v>
      </c>
      <c r="M19" s="392">
        <v>85776</v>
      </c>
      <c r="N19" s="394">
        <v>69.8</v>
      </c>
      <c r="O19" s="395">
        <v>68.9</v>
      </c>
      <c r="P19" s="391">
        <v>31</v>
      </c>
      <c r="Q19" s="6" t="s">
        <v>10</v>
      </c>
      <c r="R19" s="391">
        <v>31</v>
      </c>
      <c r="S19" s="392">
        <v>6628</v>
      </c>
      <c r="T19" s="392">
        <v>6579</v>
      </c>
      <c r="U19" s="394">
        <v>76.6</v>
      </c>
      <c r="V19" s="394">
        <v>76.1</v>
      </c>
      <c r="W19" s="391">
        <v>93</v>
      </c>
      <c r="X19" s="6" t="s">
        <v>10</v>
      </c>
      <c r="Y19" s="391">
        <v>93</v>
      </c>
      <c r="Z19" s="392">
        <v>6397</v>
      </c>
      <c r="AA19" s="392">
        <v>6822</v>
      </c>
      <c r="AB19" s="394">
        <v>52.8</v>
      </c>
      <c r="AC19" s="394">
        <v>56.3</v>
      </c>
      <c r="AD19" s="284" t="s">
        <v>11</v>
      </c>
      <c r="AE19" s="284" t="s">
        <v>10</v>
      </c>
      <c r="AF19" s="284" t="s">
        <v>11</v>
      </c>
      <c r="AG19" s="284" t="s">
        <v>11</v>
      </c>
      <c r="AH19" s="284" t="s">
        <v>11</v>
      </c>
      <c r="AI19" s="386" t="s">
        <v>11</v>
      </c>
      <c r="AJ19" s="386" t="s">
        <v>11</v>
      </c>
      <c r="AK19" s="391">
        <v>31</v>
      </c>
      <c r="AL19" s="6" t="s">
        <v>10</v>
      </c>
      <c r="AM19" s="391">
        <v>31</v>
      </c>
      <c r="AN19" s="392">
        <v>2001</v>
      </c>
      <c r="AO19" s="392">
        <v>2218</v>
      </c>
      <c r="AP19" s="394">
        <v>50.8</v>
      </c>
      <c r="AQ19" s="394">
        <v>56.3</v>
      </c>
      <c r="AR19" s="391">
        <v>41</v>
      </c>
      <c r="AS19" s="314" t="s">
        <v>10</v>
      </c>
      <c r="AT19" s="391">
        <v>39</v>
      </c>
      <c r="AU19" s="392">
        <v>4963</v>
      </c>
      <c r="AV19" s="392">
        <v>5071</v>
      </c>
      <c r="AW19" s="394">
        <v>80.7</v>
      </c>
      <c r="AX19" s="394">
        <v>86.7</v>
      </c>
    </row>
    <row r="20" spans="1:50" s="190" customFormat="1" ht="24.75" customHeight="1">
      <c r="A20" s="396" t="s">
        <v>566</v>
      </c>
      <c r="B20" s="457">
        <f t="shared" si="1"/>
        <v>636</v>
      </c>
      <c r="C20" s="458" t="s">
        <v>10</v>
      </c>
      <c r="D20" s="457">
        <f t="shared" si="0"/>
        <v>636</v>
      </c>
      <c r="E20" s="459">
        <f t="shared" si="0"/>
        <v>117260</v>
      </c>
      <c r="F20" s="459">
        <f t="shared" si="0"/>
        <v>117649</v>
      </c>
      <c r="G20" s="393">
        <v>70.49374477729484</v>
      </c>
      <c r="H20" s="393">
        <v>70.72462548392527</v>
      </c>
      <c r="I20" s="391">
        <v>330</v>
      </c>
      <c r="J20" s="6" t="s">
        <v>10</v>
      </c>
      <c r="K20" s="391">
        <v>330</v>
      </c>
      <c r="L20" s="392">
        <v>87695</v>
      </c>
      <c r="M20" s="392">
        <v>86847</v>
      </c>
      <c r="N20" s="394">
        <v>72.2</v>
      </c>
      <c r="O20" s="395">
        <v>72.3</v>
      </c>
      <c r="P20" s="391">
        <v>30</v>
      </c>
      <c r="Q20" s="6" t="s">
        <v>10</v>
      </c>
      <c r="R20" s="391">
        <v>30</v>
      </c>
      <c r="S20" s="392">
        <v>5818</v>
      </c>
      <c r="T20" s="392">
        <v>5663</v>
      </c>
      <c r="U20" s="394">
        <v>82.3</v>
      </c>
      <c r="V20" s="394">
        <v>67.7</v>
      </c>
      <c r="W20" s="391">
        <v>88</v>
      </c>
      <c r="X20" s="6" t="s">
        <v>10</v>
      </c>
      <c r="Y20" s="391">
        <v>88</v>
      </c>
      <c r="Z20" s="392">
        <v>7340</v>
      </c>
      <c r="AA20" s="392">
        <v>7852</v>
      </c>
      <c r="AB20" s="394">
        <v>64</v>
      </c>
      <c r="AC20" s="394">
        <v>68.5</v>
      </c>
      <c r="AD20" s="284" t="s">
        <v>11</v>
      </c>
      <c r="AE20" s="284" t="s">
        <v>10</v>
      </c>
      <c r="AF20" s="284" t="s">
        <v>11</v>
      </c>
      <c r="AG20" s="284" t="s">
        <v>11</v>
      </c>
      <c r="AH20" s="284" t="s">
        <v>11</v>
      </c>
      <c r="AI20" s="386" t="s">
        <v>11</v>
      </c>
      <c r="AJ20" s="386" t="s">
        <v>11</v>
      </c>
      <c r="AK20" s="391">
        <v>30</v>
      </c>
      <c r="AL20" s="6" t="s">
        <v>10</v>
      </c>
      <c r="AM20" s="391">
        <v>30</v>
      </c>
      <c r="AN20" s="392">
        <v>2679</v>
      </c>
      <c r="AO20" s="392">
        <v>2390</v>
      </c>
      <c r="AP20" s="394">
        <v>67.5</v>
      </c>
      <c r="AQ20" s="394">
        <v>60.2</v>
      </c>
      <c r="AR20" s="391">
        <v>38</v>
      </c>
      <c r="AS20" s="314" t="s">
        <v>10</v>
      </c>
      <c r="AT20" s="391">
        <v>39</v>
      </c>
      <c r="AU20" s="392">
        <v>4213</v>
      </c>
      <c r="AV20" s="392">
        <v>4403</v>
      </c>
      <c r="AW20" s="394">
        <v>73.3</v>
      </c>
      <c r="AX20" s="394">
        <v>74.6</v>
      </c>
    </row>
    <row r="21" spans="1:50" s="190" customFormat="1" ht="24.75" customHeight="1">
      <c r="A21" s="396" t="s">
        <v>567</v>
      </c>
      <c r="B21" s="457">
        <f t="shared" si="1"/>
        <v>659</v>
      </c>
      <c r="C21" s="458" t="s">
        <v>10</v>
      </c>
      <c r="D21" s="457">
        <f t="shared" si="0"/>
        <v>659</v>
      </c>
      <c r="E21" s="459">
        <f t="shared" si="0"/>
        <v>131351</v>
      </c>
      <c r="F21" s="459">
        <f t="shared" si="0"/>
        <v>129770</v>
      </c>
      <c r="G21" s="393">
        <v>75.19693604158556</v>
      </c>
      <c r="H21" s="393">
        <v>74.29693583108138</v>
      </c>
      <c r="I21" s="391">
        <v>341</v>
      </c>
      <c r="J21" s="6" t="s">
        <v>10</v>
      </c>
      <c r="K21" s="391">
        <v>341</v>
      </c>
      <c r="L21" s="392">
        <v>97345</v>
      </c>
      <c r="M21" s="392">
        <v>94991</v>
      </c>
      <c r="N21" s="394">
        <v>76.7</v>
      </c>
      <c r="O21" s="395">
        <v>74.9</v>
      </c>
      <c r="P21" s="391">
        <v>31</v>
      </c>
      <c r="Q21" s="6" t="s">
        <v>10</v>
      </c>
      <c r="R21" s="391">
        <v>31</v>
      </c>
      <c r="S21" s="392">
        <v>5975</v>
      </c>
      <c r="T21" s="392">
        <v>5469</v>
      </c>
      <c r="U21" s="394">
        <v>69.1</v>
      </c>
      <c r="V21" s="394">
        <v>63.2</v>
      </c>
      <c r="W21" s="391">
        <v>93</v>
      </c>
      <c r="X21" s="6" t="s">
        <v>10</v>
      </c>
      <c r="Y21" s="391">
        <v>93</v>
      </c>
      <c r="Z21" s="392">
        <v>8993</v>
      </c>
      <c r="AA21" s="392">
        <v>9726</v>
      </c>
      <c r="AB21" s="394">
        <v>74.5</v>
      </c>
      <c r="AC21" s="394">
        <v>80.5</v>
      </c>
      <c r="AD21" s="284" t="s">
        <v>11</v>
      </c>
      <c r="AE21" s="284" t="s">
        <v>10</v>
      </c>
      <c r="AF21" s="284" t="s">
        <v>11</v>
      </c>
      <c r="AG21" s="284" t="s">
        <v>11</v>
      </c>
      <c r="AH21" s="284" t="s">
        <v>11</v>
      </c>
      <c r="AI21" s="386" t="s">
        <v>11</v>
      </c>
      <c r="AJ21" s="386" t="s">
        <v>11</v>
      </c>
      <c r="AK21" s="391">
        <v>31</v>
      </c>
      <c r="AL21" s="6" t="s">
        <v>10</v>
      </c>
      <c r="AM21" s="391">
        <v>31</v>
      </c>
      <c r="AN21" s="392">
        <v>2664</v>
      </c>
      <c r="AO21" s="392">
        <v>2627</v>
      </c>
      <c r="AP21" s="394">
        <v>64.9</v>
      </c>
      <c r="AQ21" s="394">
        <v>64</v>
      </c>
      <c r="AR21" s="391">
        <v>40</v>
      </c>
      <c r="AS21" s="314" t="s">
        <v>10</v>
      </c>
      <c r="AT21" s="391">
        <v>40</v>
      </c>
      <c r="AU21" s="392">
        <v>4574</v>
      </c>
      <c r="AV21" s="392">
        <v>4757</v>
      </c>
      <c r="AW21" s="394">
        <v>76.2</v>
      </c>
      <c r="AX21" s="394">
        <v>79.3</v>
      </c>
    </row>
    <row r="22" spans="1:50" s="190" customFormat="1" ht="24.75" customHeight="1">
      <c r="A22" s="396" t="s">
        <v>568</v>
      </c>
      <c r="B22" s="457">
        <f t="shared" si="1"/>
        <v>629</v>
      </c>
      <c r="C22" s="458" t="s">
        <v>10</v>
      </c>
      <c r="D22" s="457">
        <f t="shared" si="0"/>
        <v>627</v>
      </c>
      <c r="E22" s="459">
        <f t="shared" si="0"/>
        <v>125467</v>
      </c>
      <c r="F22" s="459">
        <f t="shared" si="0"/>
        <v>124092</v>
      </c>
      <c r="G22" s="393">
        <v>75.0782395356491</v>
      </c>
      <c r="H22" s="393">
        <v>74.29902345270241</v>
      </c>
      <c r="I22" s="391">
        <v>329</v>
      </c>
      <c r="J22" s="6" t="s">
        <v>10</v>
      </c>
      <c r="K22" s="391">
        <v>329</v>
      </c>
      <c r="L22" s="392">
        <v>96031</v>
      </c>
      <c r="M22" s="392">
        <v>94211</v>
      </c>
      <c r="N22" s="394">
        <v>78.8</v>
      </c>
      <c r="O22" s="395">
        <v>77.3</v>
      </c>
      <c r="P22" s="391">
        <v>30</v>
      </c>
      <c r="Q22" s="6" t="s">
        <v>10</v>
      </c>
      <c r="R22" s="391">
        <v>30</v>
      </c>
      <c r="S22" s="392">
        <v>3909</v>
      </c>
      <c r="T22" s="392">
        <v>4093</v>
      </c>
      <c r="U22" s="394">
        <v>46.7</v>
      </c>
      <c r="V22" s="394">
        <v>48.9</v>
      </c>
      <c r="W22" s="391">
        <v>90</v>
      </c>
      <c r="X22" s="6" t="s">
        <v>10</v>
      </c>
      <c r="Y22" s="391">
        <v>90</v>
      </c>
      <c r="Z22" s="392">
        <v>8315</v>
      </c>
      <c r="AA22" s="392">
        <v>8685</v>
      </c>
      <c r="AB22" s="394">
        <v>69.9</v>
      </c>
      <c r="AC22" s="394">
        <v>73</v>
      </c>
      <c r="AD22" s="284" t="s">
        <v>11</v>
      </c>
      <c r="AE22" s="284" t="s">
        <v>10</v>
      </c>
      <c r="AF22" s="284" t="s">
        <v>11</v>
      </c>
      <c r="AG22" s="284" t="s">
        <v>11</v>
      </c>
      <c r="AH22" s="284" t="s">
        <v>11</v>
      </c>
      <c r="AI22" s="386" t="s">
        <v>11</v>
      </c>
      <c r="AJ22" s="386" t="s">
        <v>11</v>
      </c>
      <c r="AK22" s="391">
        <v>30</v>
      </c>
      <c r="AL22" s="6" t="s">
        <v>10</v>
      </c>
      <c r="AM22" s="391">
        <v>30</v>
      </c>
      <c r="AN22" s="392">
        <v>2268</v>
      </c>
      <c r="AO22" s="392">
        <v>1979</v>
      </c>
      <c r="AP22" s="394">
        <v>56.9</v>
      </c>
      <c r="AQ22" s="394">
        <v>49.7</v>
      </c>
      <c r="AR22" s="391">
        <v>30</v>
      </c>
      <c r="AS22" s="314" t="s">
        <v>10</v>
      </c>
      <c r="AT22" s="391">
        <v>30</v>
      </c>
      <c r="AU22" s="392">
        <v>3750</v>
      </c>
      <c r="AV22" s="392">
        <v>3741</v>
      </c>
      <c r="AW22" s="394">
        <v>83.3</v>
      </c>
      <c r="AX22" s="394">
        <v>83.1</v>
      </c>
    </row>
    <row r="23" spans="1:50" s="190" customFormat="1" ht="24.75" customHeight="1">
      <c r="A23" s="396" t="s">
        <v>569</v>
      </c>
      <c r="B23" s="457">
        <f t="shared" si="1"/>
        <v>655</v>
      </c>
      <c r="C23" s="458" t="s">
        <v>10</v>
      </c>
      <c r="D23" s="457">
        <f t="shared" si="0"/>
        <v>655</v>
      </c>
      <c r="E23" s="459">
        <f t="shared" si="0"/>
        <v>101620</v>
      </c>
      <c r="F23" s="459">
        <f t="shared" si="0"/>
        <v>110559</v>
      </c>
      <c r="G23" s="393">
        <v>58.773177869544604</v>
      </c>
      <c r="H23" s="393">
        <v>64.00090305998403</v>
      </c>
      <c r="I23" s="391">
        <v>341</v>
      </c>
      <c r="J23" s="6" t="s">
        <v>10</v>
      </c>
      <c r="K23" s="391">
        <v>341</v>
      </c>
      <c r="L23" s="392">
        <v>77566</v>
      </c>
      <c r="M23" s="392">
        <v>85576</v>
      </c>
      <c r="N23" s="394">
        <v>61.7</v>
      </c>
      <c r="O23" s="395">
        <v>68.1</v>
      </c>
      <c r="P23" s="391">
        <v>31</v>
      </c>
      <c r="Q23" s="6" t="s">
        <v>10</v>
      </c>
      <c r="R23" s="391">
        <v>31</v>
      </c>
      <c r="S23" s="392">
        <v>3333</v>
      </c>
      <c r="T23" s="392">
        <v>3222</v>
      </c>
      <c r="U23" s="394">
        <v>38.5</v>
      </c>
      <c r="V23" s="394">
        <v>37.3</v>
      </c>
      <c r="W23" s="391">
        <v>93</v>
      </c>
      <c r="X23" s="6" t="s">
        <v>10</v>
      </c>
      <c r="Y23" s="391">
        <v>93</v>
      </c>
      <c r="Z23" s="392">
        <v>6308</v>
      </c>
      <c r="AA23" s="392">
        <v>5920</v>
      </c>
      <c r="AB23" s="394">
        <v>52.1</v>
      </c>
      <c r="AC23" s="394">
        <v>48.9</v>
      </c>
      <c r="AD23" s="284" t="s">
        <v>11</v>
      </c>
      <c r="AE23" s="284" t="s">
        <v>10</v>
      </c>
      <c r="AF23" s="284" t="s">
        <v>11</v>
      </c>
      <c r="AG23" s="284" t="s">
        <v>11</v>
      </c>
      <c r="AH23" s="284" t="s">
        <v>11</v>
      </c>
      <c r="AI23" s="386" t="s">
        <v>11</v>
      </c>
      <c r="AJ23" s="386" t="s">
        <v>11</v>
      </c>
      <c r="AK23" s="391">
        <v>31</v>
      </c>
      <c r="AL23" s="6" t="s">
        <v>10</v>
      </c>
      <c r="AM23" s="391">
        <v>31</v>
      </c>
      <c r="AN23" s="392">
        <v>1496</v>
      </c>
      <c r="AO23" s="392">
        <v>1482</v>
      </c>
      <c r="AP23" s="394">
        <v>36.5</v>
      </c>
      <c r="AQ23" s="394">
        <v>36.2</v>
      </c>
      <c r="AR23" s="391">
        <v>35</v>
      </c>
      <c r="AS23" s="314" t="s">
        <v>10</v>
      </c>
      <c r="AT23" s="391">
        <v>35</v>
      </c>
      <c r="AU23" s="392">
        <v>3375</v>
      </c>
      <c r="AV23" s="392">
        <v>3297</v>
      </c>
      <c r="AW23" s="394">
        <v>64.3</v>
      </c>
      <c r="AX23" s="394">
        <v>62.8</v>
      </c>
    </row>
    <row r="24" spans="1:50" s="190" customFormat="1" ht="24.75" customHeight="1">
      <c r="A24" s="397" t="s">
        <v>418</v>
      </c>
      <c r="B24" s="457">
        <f t="shared" si="1"/>
        <v>643</v>
      </c>
      <c r="C24" s="458" t="s">
        <v>10</v>
      </c>
      <c r="D24" s="457">
        <f t="shared" si="0"/>
        <v>643</v>
      </c>
      <c r="E24" s="459">
        <f t="shared" si="0"/>
        <v>99453</v>
      </c>
      <c r="F24" s="459">
        <f t="shared" si="0"/>
        <v>89672</v>
      </c>
      <c r="G24" s="393">
        <v>60.37297169324535</v>
      </c>
      <c r="H24" s="393">
        <v>54.47311031059976</v>
      </c>
      <c r="I24" s="391">
        <v>337</v>
      </c>
      <c r="J24" s="6" t="s">
        <v>10</v>
      </c>
      <c r="K24" s="391">
        <v>337</v>
      </c>
      <c r="L24" s="392">
        <v>75371</v>
      </c>
      <c r="M24" s="392">
        <v>65036</v>
      </c>
      <c r="N24" s="394">
        <v>63.3</v>
      </c>
      <c r="O24" s="395">
        <v>54.7</v>
      </c>
      <c r="P24" s="391">
        <v>29</v>
      </c>
      <c r="Q24" s="6" t="s">
        <v>10</v>
      </c>
      <c r="R24" s="391">
        <v>29</v>
      </c>
      <c r="S24" s="392">
        <v>3005</v>
      </c>
      <c r="T24" s="392">
        <v>2982</v>
      </c>
      <c r="U24" s="394">
        <v>37.1</v>
      </c>
      <c r="V24" s="394">
        <v>36.5</v>
      </c>
      <c r="W24" s="391">
        <v>92</v>
      </c>
      <c r="X24" s="6" t="s">
        <v>10</v>
      </c>
      <c r="Y24" s="391">
        <v>92</v>
      </c>
      <c r="Z24" s="392">
        <v>6045</v>
      </c>
      <c r="AA24" s="392">
        <v>6763</v>
      </c>
      <c r="AB24" s="394">
        <v>50.4</v>
      </c>
      <c r="AC24" s="394">
        <v>56.4</v>
      </c>
      <c r="AD24" s="284" t="s">
        <v>11</v>
      </c>
      <c r="AE24" s="284" t="s">
        <v>10</v>
      </c>
      <c r="AF24" s="284" t="s">
        <v>11</v>
      </c>
      <c r="AG24" s="284" t="s">
        <v>11</v>
      </c>
      <c r="AH24" s="284" t="s">
        <v>11</v>
      </c>
      <c r="AI24" s="386" t="s">
        <v>11</v>
      </c>
      <c r="AJ24" s="386" t="s">
        <v>11</v>
      </c>
      <c r="AK24" s="391">
        <v>30</v>
      </c>
      <c r="AL24" s="6" t="s">
        <v>10</v>
      </c>
      <c r="AM24" s="391">
        <v>30</v>
      </c>
      <c r="AN24" s="392">
        <v>1294</v>
      </c>
      <c r="AO24" s="392">
        <v>1218</v>
      </c>
      <c r="AP24" s="394">
        <v>32.5</v>
      </c>
      <c r="AQ24" s="394">
        <v>30.6</v>
      </c>
      <c r="AR24" s="391">
        <v>31</v>
      </c>
      <c r="AS24" s="314" t="s">
        <v>10</v>
      </c>
      <c r="AT24" s="391">
        <v>31</v>
      </c>
      <c r="AU24" s="392">
        <v>3038</v>
      </c>
      <c r="AV24" s="392">
        <v>3365</v>
      </c>
      <c r="AW24" s="394">
        <v>65.4</v>
      </c>
      <c r="AX24" s="394">
        <v>72.4</v>
      </c>
    </row>
    <row r="25" spans="1:50" s="190" customFormat="1" ht="24.75" customHeight="1">
      <c r="A25" s="396" t="s">
        <v>570</v>
      </c>
      <c r="B25" s="457">
        <f t="shared" si="1"/>
        <v>587</v>
      </c>
      <c r="C25" s="458" t="s">
        <v>10</v>
      </c>
      <c r="D25" s="457">
        <f t="shared" si="0"/>
        <v>587</v>
      </c>
      <c r="E25" s="459">
        <f t="shared" si="0"/>
        <v>101628</v>
      </c>
      <c r="F25" s="459">
        <f t="shared" si="0"/>
        <v>101765</v>
      </c>
      <c r="G25" s="393">
        <v>67.6145171484648</v>
      </c>
      <c r="H25" s="393">
        <v>67.70251210814838</v>
      </c>
      <c r="I25" s="391">
        <v>308</v>
      </c>
      <c r="J25" s="6" t="s">
        <v>10</v>
      </c>
      <c r="K25" s="391">
        <v>308</v>
      </c>
      <c r="L25" s="392">
        <v>75327</v>
      </c>
      <c r="M25" s="392">
        <v>75073</v>
      </c>
      <c r="N25" s="394">
        <v>69.5</v>
      </c>
      <c r="O25" s="395">
        <v>69.3</v>
      </c>
      <c r="P25" s="391">
        <v>28</v>
      </c>
      <c r="Q25" s="6" t="s">
        <v>10</v>
      </c>
      <c r="R25" s="391">
        <v>28</v>
      </c>
      <c r="S25" s="392">
        <v>3600</v>
      </c>
      <c r="T25" s="392">
        <v>3588</v>
      </c>
      <c r="U25" s="394">
        <v>46.1</v>
      </c>
      <c r="V25" s="394">
        <v>45.9</v>
      </c>
      <c r="W25" s="391">
        <v>84</v>
      </c>
      <c r="X25" s="6" t="s">
        <v>10</v>
      </c>
      <c r="Y25" s="391">
        <v>84</v>
      </c>
      <c r="Z25" s="392">
        <v>7410</v>
      </c>
      <c r="AA25" s="392">
        <v>7703</v>
      </c>
      <c r="AB25" s="394">
        <v>67.5</v>
      </c>
      <c r="AC25" s="394">
        <v>70.2</v>
      </c>
      <c r="AD25" s="284" t="s">
        <v>11</v>
      </c>
      <c r="AE25" s="284" t="s">
        <v>10</v>
      </c>
      <c r="AF25" s="284" t="s">
        <v>11</v>
      </c>
      <c r="AG25" s="284" t="s">
        <v>11</v>
      </c>
      <c r="AH25" s="284" t="s">
        <v>11</v>
      </c>
      <c r="AI25" s="386" t="s">
        <v>11</v>
      </c>
      <c r="AJ25" s="386" t="s">
        <v>11</v>
      </c>
      <c r="AK25" s="391">
        <v>28</v>
      </c>
      <c r="AL25" s="6" t="s">
        <v>10</v>
      </c>
      <c r="AM25" s="391">
        <v>28</v>
      </c>
      <c r="AN25" s="392">
        <v>1390</v>
      </c>
      <c r="AO25" s="392">
        <v>1347</v>
      </c>
      <c r="AP25" s="394">
        <v>37.5</v>
      </c>
      <c r="AQ25" s="394">
        <v>36.4</v>
      </c>
      <c r="AR25" s="391">
        <v>28</v>
      </c>
      <c r="AS25" s="314" t="s">
        <v>10</v>
      </c>
      <c r="AT25" s="391">
        <v>28</v>
      </c>
      <c r="AU25" s="392">
        <v>3598</v>
      </c>
      <c r="AV25" s="392">
        <v>3448</v>
      </c>
      <c r="AW25" s="394">
        <v>85.7</v>
      </c>
      <c r="AX25" s="394">
        <v>82.1</v>
      </c>
    </row>
    <row r="26" spans="1:50" s="190" customFormat="1" ht="24.75" customHeight="1">
      <c r="A26" s="398" t="s">
        <v>571</v>
      </c>
      <c r="B26" s="460">
        <f t="shared" si="1"/>
        <v>649</v>
      </c>
      <c r="C26" s="461" t="s">
        <v>10</v>
      </c>
      <c r="D26" s="460">
        <f t="shared" si="0"/>
        <v>649</v>
      </c>
      <c r="E26" s="462">
        <f t="shared" si="0"/>
        <v>117638</v>
      </c>
      <c r="F26" s="462">
        <f t="shared" si="0"/>
        <v>118540</v>
      </c>
      <c r="G26" s="400">
        <v>70.54033471849947</v>
      </c>
      <c r="H26" s="400">
        <v>70.99606509070655</v>
      </c>
      <c r="I26" s="401">
        <v>341</v>
      </c>
      <c r="J26" s="18" t="s">
        <v>10</v>
      </c>
      <c r="K26" s="401">
        <v>341</v>
      </c>
      <c r="L26" s="399">
        <v>88512</v>
      </c>
      <c r="M26" s="399">
        <v>88613</v>
      </c>
      <c r="N26" s="402">
        <v>73.6</v>
      </c>
      <c r="O26" s="395">
        <v>73.5</v>
      </c>
      <c r="P26" s="401">
        <v>31</v>
      </c>
      <c r="Q26" s="18" t="s">
        <v>10</v>
      </c>
      <c r="R26" s="401">
        <v>31</v>
      </c>
      <c r="S26" s="399">
        <v>3672</v>
      </c>
      <c r="T26" s="399">
        <v>3737</v>
      </c>
      <c r="U26" s="402">
        <v>42.5</v>
      </c>
      <c r="V26" s="402">
        <v>43.2</v>
      </c>
      <c r="W26" s="401">
        <v>93</v>
      </c>
      <c r="X26" s="18" t="s">
        <v>10</v>
      </c>
      <c r="Y26" s="401">
        <v>93</v>
      </c>
      <c r="Z26" s="399">
        <v>8535</v>
      </c>
      <c r="AA26" s="399">
        <v>8605</v>
      </c>
      <c r="AB26" s="402">
        <v>69.7</v>
      </c>
      <c r="AC26" s="402">
        <v>70.2</v>
      </c>
      <c r="AD26" s="403" t="s">
        <v>11</v>
      </c>
      <c r="AE26" s="403" t="s">
        <v>10</v>
      </c>
      <c r="AF26" s="403" t="s">
        <v>11</v>
      </c>
      <c r="AG26" s="403" t="s">
        <v>11</v>
      </c>
      <c r="AH26" s="403" t="s">
        <v>11</v>
      </c>
      <c r="AI26" s="404" t="s">
        <v>11</v>
      </c>
      <c r="AJ26" s="404" t="s">
        <v>11</v>
      </c>
      <c r="AK26" s="401">
        <v>31</v>
      </c>
      <c r="AL26" s="18" t="s">
        <v>10</v>
      </c>
      <c r="AM26" s="401">
        <v>31</v>
      </c>
      <c r="AN26" s="399">
        <v>2009</v>
      </c>
      <c r="AO26" s="399">
        <v>1963</v>
      </c>
      <c r="AP26" s="402">
        <v>48.8</v>
      </c>
      <c r="AQ26" s="402">
        <v>47.7</v>
      </c>
      <c r="AR26" s="401">
        <v>31</v>
      </c>
      <c r="AS26" s="405" t="s">
        <v>10</v>
      </c>
      <c r="AT26" s="401">
        <v>31</v>
      </c>
      <c r="AU26" s="399">
        <v>4192</v>
      </c>
      <c r="AV26" s="399">
        <v>4202</v>
      </c>
      <c r="AW26" s="402">
        <v>90.2</v>
      </c>
      <c r="AX26" s="402">
        <v>90.4</v>
      </c>
    </row>
    <row r="27" spans="1:50" ht="15" customHeight="1">
      <c r="A27" s="406"/>
      <c r="B27" s="191"/>
      <c r="C27" s="191"/>
      <c r="D27" s="191"/>
      <c r="E27" s="191"/>
      <c r="F27" s="191"/>
      <c r="G27" s="191"/>
      <c r="H27" s="191"/>
      <c r="I27" s="314" t="s">
        <v>36</v>
      </c>
      <c r="J27" s="407"/>
      <c r="K27" s="407"/>
      <c r="L27" s="407"/>
      <c r="M27" s="407"/>
      <c r="N27" s="407"/>
      <c r="O27" s="407"/>
      <c r="P27" s="191"/>
      <c r="Q27" s="191"/>
      <c r="R27" s="191"/>
      <c r="S27" s="191"/>
      <c r="T27" s="191"/>
      <c r="U27" s="408"/>
      <c r="V27" s="408"/>
      <c r="W27" s="314" t="s">
        <v>35</v>
      </c>
      <c r="X27" s="407"/>
      <c r="Y27" s="407"/>
      <c r="Z27" s="407"/>
      <c r="AA27" s="407"/>
      <c r="AB27" s="408"/>
      <c r="AC27" s="408"/>
      <c r="AD27" s="190" t="s">
        <v>572</v>
      </c>
      <c r="AE27" s="190"/>
      <c r="AF27" s="190"/>
      <c r="AG27" s="190"/>
      <c r="AH27" s="190"/>
      <c r="AI27" s="190"/>
      <c r="AJ27" s="190"/>
      <c r="AK27" s="314"/>
      <c r="AL27" s="190"/>
      <c r="AM27" s="190"/>
      <c r="AN27" s="190"/>
      <c r="AO27" s="190"/>
      <c r="AP27" s="190"/>
      <c r="AQ27" s="190"/>
      <c r="AR27" s="314" t="s">
        <v>31</v>
      </c>
      <c r="AS27" s="190"/>
      <c r="AT27" s="190"/>
      <c r="AU27" s="190"/>
      <c r="AV27" s="190"/>
      <c r="AW27" s="190"/>
      <c r="AX27" s="190"/>
    </row>
    <row r="28" spans="3:50" ht="15" customHeight="1">
      <c r="C28" s="191"/>
      <c r="J28" s="314"/>
      <c r="K28" s="314"/>
      <c r="L28" s="314"/>
      <c r="M28" s="314"/>
      <c r="N28" s="314"/>
      <c r="O28" s="314"/>
      <c r="P28" s="191"/>
      <c r="Q28" s="191"/>
      <c r="R28" s="191"/>
      <c r="S28" s="191"/>
      <c r="T28" s="191"/>
      <c r="U28" s="408"/>
      <c r="V28" s="408"/>
      <c r="W28" s="314"/>
      <c r="X28" s="191"/>
      <c r="Y28" s="191"/>
      <c r="Z28" s="191"/>
      <c r="AA28" s="191"/>
      <c r="AB28" s="408"/>
      <c r="AC28" s="408"/>
      <c r="AD28" s="190"/>
      <c r="AE28" s="190"/>
      <c r="AF28" s="190"/>
      <c r="AG28" s="190"/>
      <c r="AH28" s="190"/>
      <c r="AI28" s="190"/>
      <c r="AJ28" s="190"/>
      <c r="AK28" s="314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</row>
    <row r="29" spans="3:50" ht="15" customHeight="1">
      <c r="C29" s="191"/>
      <c r="I29" s="314"/>
      <c r="J29" s="314"/>
      <c r="K29" s="314"/>
      <c r="L29" s="314"/>
      <c r="M29" s="314"/>
      <c r="N29" s="314"/>
      <c r="O29" s="314"/>
      <c r="P29" s="191"/>
      <c r="Q29" s="191"/>
      <c r="R29" s="191"/>
      <c r="S29" s="191"/>
      <c r="T29" s="191"/>
      <c r="U29" s="408"/>
      <c r="V29" s="408"/>
      <c r="W29" s="314"/>
      <c r="X29" s="191"/>
      <c r="Y29" s="191"/>
      <c r="Z29" s="191"/>
      <c r="AA29" s="191"/>
      <c r="AB29" s="408"/>
      <c r="AC29" s="408"/>
      <c r="AD29" s="190"/>
      <c r="AE29" s="190"/>
      <c r="AF29" s="190"/>
      <c r="AG29" s="190"/>
      <c r="AH29" s="190"/>
      <c r="AI29" s="190"/>
      <c r="AJ29" s="190"/>
      <c r="AK29" s="314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</row>
    <row r="30" spans="18:51" ht="14.25" customHeight="1" thickBot="1">
      <c r="R30" s="409"/>
      <c r="AY30" s="184" t="s">
        <v>25</v>
      </c>
    </row>
    <row r="31" spans="1:58" ht="24.75" customHeight="1">
      <c r="A31" s="571" t="s">
        <v>0</v>
      </c>
      <c r="B31" s="585" t="s">
        <v>1</v>
      </c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7"/>
      <c r="Q31" s="587"/>
      <c r="R31" s="587"/>
      <c r="S31" s="587"/>
      <c r="T31" s="587"/>
      <c r="U31" s="587"/>
      <c r="V31" s="587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8"/>
      <c r="AL31" s="588"/>
      <c r="AM31" s="588"/>
      <c r="AN31" s="588"/>
      <c r="AO31" s="588"/>
      <c r="AP31" s="588"/>
      <c r="AQ31" s="589"/>
      <c r="AR31" s="553" t="s">
        <v>12</v>
      </c>
      <c r="AS31" s="554"/>
      <c r="AT31" s="554"/>
      <c r="AU31" s="554"/>
      <c r="AV31" s="554"/>
      <c r="AW31" s="554"/>
      <c r="AX31" s="555"/>
      <c r="AY31" s="553" t="s">
        <v>12</v>
      </c>
      <c r="AZ31" s="554"/>
      <c r="BA31" s="554"/>
      <c r="BB31" s="555"/>
      <c r="BC31" s="553" t="s">
        <v>12</v>
      </c>
      <c r="BD31" s="554"/>
      <c r="BE31" s="554"/>
      <c r="BF31" s="555"/>
    </row>
    <row r="32" spans="1:58" ht="24.75" customHeight="1">
      <c r="A32" s="572"/>
      <c r="B32" s="569" t="s">
        <v>13</v>
      </c>
      <c r="C32" s="575"/>
      <c r="D32" s="575"/>
      <c r="E32" s="575"/>
      <c r="F32" s="575"/>
      <c r="G32" s="575"/>
      <c r="H32" s="576"/>
      <c r="I32" s="569" t="s">
        <v>14</v>
      </c>
      <c r="J32" s="575"/>
      <c r="K32" s="575"/>
      <c r="L32" s="575"/>
      <c r="M32" s="575"/>
      <c r="N32" s="575"/>
      <c r="O32" s="575"/>
      <c r="P32" s="594" t="s">
        <v>28</v>
      </c>
      <c r="Q32" s="595"/>
      <c r="R32" s="595"/>
      <c r="S32" s="595"/>
      <c r="T32" s="595"/>
      <c r="U32" s="595"/>
      <c r="V32" s="596"/>
      <c r="W32" s="574" t="s">
        <v>20</v>
      </c>
      <c r="X32" s="575"/>
      <c r="Y32" s="575"/>
      <c r="Z32" s="575"/>
      <c r="AA32" s="575"/>
      <c r="AB32" s="575"/>
      <c r="AC32" s="576"/>
      <c r="AD32" s="569" t="s">
        <v>15</v>
      </c>
      <c r="AE32" s="575"/>
      <c r="AF32" s="575"/>
      <c r="AG32" s="575"/>
      <c r="AH32" s="575"/>
      <c r="AI32" s="575"/>
      <c r="AJ32" s="576"/>
      <c r="AK32" s="569" t="s">
        <v>21</v>
      </c>
      <c r="AL32" s="575"/>
      <c r="AM32" s="575"/>
      <c r="AN32" s="575"/>
      <c r="AO32" s="575"/>
      <c r="AP32" s="575"/>
      <c r="AQ32" s="576"/>
      <c r="AR32" s="556" t="s">
        <v>16</v>
      </c>
      <c r="AS32" s="557"/>
      <c r="AT32" s="557"/>
      <c r="AU32" s="557"/>
      <c r="AV32" s="556" t="s">
        <v>17</v>
      </c>
      <c r="AW32" s="557"/>
      <c r="AX32" s="558"/>
      <c r="AY32" s="556" t="s">
        <v>16</v>
      </c>
      <c r="AZ32" s="557"/>
      <c r="BA32" s="556" t="s">
        <v>17</v>
      </c>
      <c r="BB32" s="558"/>
      <c r="BC32" s="556" t="s">
        <v>16</v>
      </c>
      <c r="BD32" s="557"/>
      <c r="BE32" s="556" t="s">
        <v>17</v>
      </c>
      <c r="BF32" s="558"/>
    </row>
    <row r="33" spans="1:58" ht="24.75" customHeight="1">
      <c r="A33" s="572"/>
      <c r="B33" s="559" t="s">
        <v>18</v>
      </c>
      <c r="C33" s="567"/>
      <c r="D33" s="568"/>
      <c r="E33" s="412" t="s">
        <v>573</v>
      </c>
      <c r="F33" s="413" t="s">
        <v>574</v>
      </c>
      <c r="G33" s="569" t="s">
        <v>575</v>
      </c>
      <c r="H33" s="570"/>
      <c r="I33" s="559" t="s">
        <v>18</v>
      </c>
      <c r="J33" s="567"/>
      <c r="K33" s="568"/>
      <c r="L33" s="412" t="s">
        <v>573</v>
      </c>
      <c r="M33" s="413" t="s">
        <v>574</v>
      </c>
      <c r="N33" s="569" t="s">
        <v>575</v>
      </c>
      <c r="O33" s="574"/>
      <c r="P33" s="577" t="s">
        <v>18</v>
      </c>
      <c r="Q33" s="578"/>
      <c r="R33" s="579"/>
      <c r="S33" s="414" t="s">
        <v>573</v>
      </c>
      <c r="T33" s="414" t="s">
        <v>574</v>
      </c>
      <c r="U33" s="580" t="s">
        <v>575</v>
      </c>
      <c r="V33" s="581"/>
      <c r="W33" s="567" t="s">
        <v>18</v>
      </c>
      <c r="X33" s="567"/>
      <c r="Y33" s="568"/>
      <c r="Z33" s="412" t="s">
        <v>573</v>
      </c>
      <c r="AA33" s="413" t="s">
        <v>574</v>
      </c>
      <c r="AB33" s="569" t="s">
        <v>575</v>
      </c>
      <c r="AC33" s="570"/>
      <c r="AD33" s="559" t="s">
        <v>18</v>
      </c>
      <c r="AE33" s="567"/>
      <c r="AF33" s="568"/>
      <c r="AG33" s="412" t="s">
        <v>573</v>
      </c>
      <c r="AH33" s="413" t="s">
        <v>574</v>
      </c>
      <c r="AI33" s="569" t="s">
        <v>575</v>
      </c>
      <c r="AJ33" s="570"/>
      <c r="AK33" s="559" t="s">
        <v>18</v>
      </c>
      <c r="AL33" s="567"/>
      <c r="AM33" s="568"/>
      <c r="AN33" s="412" t="s">
        <v>573</v>
      </c>
      <c r="AO33" s="413" t="s">
        <v>574</v>
      </c>
      <c r="AP33" s="569" t="s">
        <v>575</v>
      </c>
      <c r="AQ33" s="570"/>
      <c r="AR33" s="559" t="s">
        <v>576</v>
      </c>
      <c r="AS33" s="561"/>
      <c r="AT33" s="561"/>
      <c r="AU33" s="560"/>
      <c r="AV33" s="559" t="s">
        <v>576</v>
      </c>
      <c r="AW33" s="561"/>
      <c r="AX33" s="561"/>
      <c r="AY33" s="559" t="s">
        <v>576</v>
      </c>
      <c r="AZ33" s="560"/>
      <c r="BA33" s="559" t="s">
        <v>576</v>
      </c>
      <c r="BB33" s="561"/>
      <c r="BC33" s="559" t="s">
        <v>576</v>
      </c>
      <c r="BD33" s="560"/>
      <c r="BE33" s="559" t="s">
        <v>576</v>
      </c>
      <c r="BF33" s="561"/>
    </row>
    <row r="34" spans="1:58" ht="24.75" customHeight="1">
      <c r="A34" s="573"/>
      <c r="B34" s="563" t="s">
        <v>8</v>
      </c>
      <c r="C34" s="564"/>
      <c r="D34" s="565"/>
      <c r="E34" s="415" t="s">
        <v>9</v>
      </c>
      <c r="F34" s="416" t="s">
        <v>9</v>
      </c>
      <c r="G34" s="411" t="s">
        <v>577</v>
      </c>
      <c r="H34" s="411" t="s">
        <v>578</v>
      </c>
      <c r="I34" s="563" t="s">
        <v>8</v>
      </c>
      <c r="J34" s="564"/>
      <c r="K34" s="565"/>
      <c r="L34" s="415" t="s">
        <v>9</v>
      </c>
      <c r="M34" s="416" t="s">
        <v>9</v>
      </c>
      <c r="N34" s="411" t="s">
        <v>577</v>
      </c>
      <c r="O34" s="410" t="s">
        <v>578</v>
      </c>
      <c r="P34" s="582" t="s">
        <v>8</v>
      </c>
      <c r="Q34" s="583"/>
      <c r="R34" s="584"/>
      <c r="S34" s="418" t="s">
        <v>9</v>
      </c>
      <c r="T34" s="418" t="s">
        <v>9</v>
      </c>
      <c r="U34" s="417" t="s">
        <v>577</v>
      </c>
      <c r="V34" s="419" t="s">
        <v>578</v>
      </c>
      <c r="W34" s="566" t="s">
        <v>8</v>
      </c>
      <c r="X34" s="564"/>
      <c r="Y34" s="565"/>
      <c r="Z34" s="415" t="s">
        <v>9</v>
      </c>
      <c r="AA34" s="416" t="s">
        <v>9</v>
      </c>
      <c r="AB34" s="411" t="s">
        <v>577</v>
      </c>
      <c r="AC34" s="411" t="s">
        <v>578</v>
      </c>
      <c r="AD34" s="563" t="s">
        <v>8</v>
      </c>
      <c r="AE34" s="564"/>
      <c r="AF34" s="565"/>
      <c r="AG34" s="415" t="s">
        <v>9</v>
      </c>
      <c r="AH34" s="416" t="s">
        <v>9</v>
      </c>
      <c r="AI34" s="411" t="s">
        <v>577</v>
      </c>
      <c r="AJ34" s="411" t="s">
        <v>578</v>
      </c>
      <c r="AK34" s="563" t="s">
        <v>8</v>
      </c>
      <c r="AL34" s="564"/>
      <c r="AM34" s="565"/>
      <c r="AN34" s="415" t="s">
        <v>9</v>
      </c>
      <c r="AO34" s="416" t="s">
        <v>9</v>
      </c>
      <c r="AP34" s="411" t="s">
        <v>577</v>
      </c>
      <c r="AQ34" s="411" t="s">
        <v>578</v>
      </c>
      <c r="AR34" s="563" t="s">
        <v>579</v>
      </c>
      <c r="AS34" s="564"/>
      <c r="AT34" s="564"/>
      <c r="AU34" s="565"/>
      <c r="AV34" s="563" t="s">
        <v>579</v>
      </c>
      <c r="AW34" s="564"/>
      <c r="AX34" s="564"/>
      <c r="AY34" s="563" t="s">
        <v>579</v>
      </c>
      <c r="AZ34" s="565"/>
      <c r="BA34" s="563" t="s">
        <v>579</v>
      </c>
      <c r="BB34" s="564"/>
      <c r="BC34" s="563" t="s">
        <v>579</v>
      </c>
      <c r="BD34" s="565"/>
      <c r="BE34" s="563" t="s">
        <v>579</v>
      </c>
      <c r="BF34" s="564"/>
    </row>
    <row r="35" spans="1:58" ht="24.75" customHeight="1">
      <c r="A35" s="420" t="s">
        <v>402</v>
      </c>
      <c r="B35" s="421">
        <v>150</v>
      </c>
      <c r="C35" s="314" t="s">
        <v>10</v>
      </c>
      <c r="D35" s="10">
        <v>150</v>
      </c>
      <c r="E35" s="10">
        <v>10305</v>
      </c>
      <c r="F35" s="10">
        <v>11381</v>
      </c>
      <c r="G35" s="8">
        <v>52.95477903391572</v>
      </c>
      <c r="H35" s="8">
        <v>49.202369115040426</v>
      </c>
      <c r="I35" s="284" t="s">
        <v>11</v>
      </c>
      <c r="J35" s="313" t="s">
        <v>10</v>
      </c>
      <c r="K35" s="284" t="s">
        <v>11</v>
      </c>
      <c r="L35" s="284" t="s">
        <v>11</v>
      </c>
      <c r="M35" s="284" t="s">
        <v>11</v>
      </c>
      <c r="N35" s="386" t="s">
        <v>11</v>
      </c>
      <c r="O35" s="386" t="s">
        <v>11</v>
      </c>
      <c r="P35" s="284" t="s">
        <v>11</v>
      </c>
      <c r="Q35" s="313" t="s">
        <v>10</v>
      </c>
      <c r="R35" s="284" t="s">
        <v>11</v>
      </c>
      <c r="S35" s="284" t="s">
        <v>11</v>
      </c>
      <c r="T35" s="284" t="s">
        <v>11</v>
      </c>
      <c r="U35" s="386" t="s">
        <v>11</v>
      </c>
      <c r="V35" s="386" t="s">
        <v>11</v>
      </c>
      <c r="W35" s="284" t="s">
        <v>11</v>
      </c>
      <c r="X35" s="313" t="s">
        <v>10</v>
      </c>
      <c r="Y35" s="284" t="s">
        <v>11</v>
      </c>
      <c r="Z35" s="284" t="s">
        <v>11</v>
      </c>
      <c r="AA35" s="284" t="s">
        <v>11</v>
      </c>
      <c r="AB35" s="386" t="s">
        <v>11</v>
      </c>
      <c r="AC35" s="386" t="s">
        <v>11</v>
      </c>
      <c r="AD35" s="10">
        <v>156</v>
      </c>
      <c r="AE35" s="314" t="s">
        <v>10</v>
      </c>
      <c r="AF35" s="10">
        <v>156</v>
      </c>
      <c r="AG35" s="10">
        <v>23205</v>
      </c>
      <c r="AH35" s="10">
        <v>23433</v>
      </c>
      <c r="AI35" s="8">
        <v>55.14496197718631</v>
      </c>
      <c r="AJ35" s="8">
        <v>55.68678707224335</v>
      </c>
      <c r="AK35" s="284" t="s">
        <v>11</v>
      </c>
      <c r="AL35" s="313" t="s">
        <v>10</v>
      </c>
      <c r="AM35" s="284" t="s">
        <v>11</v>
      </c>
      <c r="AN35" s="284" t="s">
        <v>11</v>
      </c>
      <c r="AO35" s="284" t="s">
        <v>11</v>
      </c>
      <c r="AP35" s="386" t="s">
        <v>11</v>
      </c>
      <c r="AQ35" s="386" t="s">
        <v>11</v>
      </c>
      <c r="AR35" s="10"/>
      <c r="AS35" s="10"/>
      <c r="AT35" s="10"/>
      <c r="AU35" s="10">
        <v>13032</v>
      </c>
      <c r="AV35" s="10"/>
      <c r="AW35" s="10"/>
      <c r="AX35" s="10">
        <v>13340</v>
      </c>
      <c r="AY35" s="10"/>
      <c r="AZ35" s="10">
        <v>14174</v>
      </c>
      <c r="BA35" s="10"/>
      <c r="BB35" s="10">
        <v>13027</v>
      </c>
      <c r="BC35" s="10"/>
      <c r="BD35" s="10"/>
      <c r="BE35" s="10"/>
      <c r="BF35" s="10"/>
    </row>
    <row r="36" spans="1:58" ht="24.75" customHeight="1">
      <c r="A36" s="236" t="s">
        <v>403</v>
      </c>
      <c r="B36" s="421">
        <v>149</v>
      </c>
      <c r="C36" s="7" t="s">
        <v>10</v>
      </c>
      <c r="D36" s="10">
        <v>150</v>
      </c>
      <c r="E36" s="10">
        <v>8546</v>
      </c>
      <c r="F36" s="10">
        <v>8987</v>
      </c>
      <c r="G36" s="8">
        <v>41.20540019286403</v>
      </c>
      <c r="H36" s="8">
        <v>42.82582797236121</v>
      </c>
      <c r="I36" s="284" t="s">
        <v>11</v>
      </c>
      <c r="J36" s="284" t="s">
        <v>10</v>
      </c>
      <c r="K36" s="284" t="s">
        <v>11</v>
      </c>
      <c r="L36" s="284" t="s">
        <v>11</v>
      </c>
      <c r="M36" s="284" t="s">
        <v>11</v>
      </c>
      <c r="N36" s="386" t="s">
        <v>11</v>
      </c>
      <c r="O36" s="386" t="s">
        <v>11</v>
      </c>
      <c r="P36" s="10">
        <v>536</v>
      </c>
      <c r="Q36" s="7" t="s">
        <v>10</v>
      </c>
      <c r="R36" s="10">
        <v>536</v>
      </c>
      <c r="S36" s="10">
        <v>54400</v>
      </c>
      <c r="T36" s="10">
        <v>58235</v>
      </c>
      <c r="U36" s="8">
        <v>80.98491953612314</v>
      </c>
      <c r="V36" s="8">
        <v>86.35211079642343</v>
      </c>
      <c r="W36" s="284" t="s">
        <v>11</v>
      </c>
      <c r="X36" s="284" t="s">
        <v>10</v>
      </c>
      <c r="Y36" s="284" t="s">
        <v>11</v>
      </c>
      <c r="Z36" s="284" t="s">
        <v>11</v>
      </c>
      <c r="AA36" s="284" t="s">
        <v>11</v>
      </c>
      <c r="AB36" s="386" t="s">
        <v>11</v>
      </c>
      <c r="AC36" s="386" t="s">
        <v>11</v>
      </c>
      <c r="AD36" s="10">
        <v>156</v>
      </c>
      <c r="AE36" s="7" t="s">
        <v>10</v>
      </c>
      <c r="AF36" s="10">
        <v>156</v>
      </c>
      <c r="AG36" s="10">
        <v>16427</v>
      </c>
      <c r="AH36" s="10">
        <v>16605</v>
      </c>
      <c r="AI36" s="8">
        <v>41.4</v>
      </c>
      <c r="AJ36" s="8">
        <v>41.8</v>
      </c>
      <c r="AK36" s="284" t="s">
        <v>11</v>
      </c>
      <c r="AL36" s="284" t="s">
        <v>10</v>
      </c>
      <c r="AM36" s="284" t="s">
        <v>11</v>
      </c>
      <c r="AN36" s="284" t="s">
        <v>11</v>
      </c>
      <c r="AO36" s="284" t="s">
        <v>11</v>
      </c>
      <c r="AP36" s="386" t="s">
        <v>11</v>
      </c>
      <c r="AQ36" s="386" t="s">
        <v>11</v>
      </c>
      <c r="AR36" s="10"/>
      <c r="AS36" s="10"/>
      <c r="AT36" s="10"/>
      <c r="AU36" s="10">
        <v>13732</v>
      </c>
      <c r="AV36" s="10"/>
      <c r="AW36" s="10"/>
      <c r="AX36" s="10">
        <v>11548</v>
      </c>
      <c r="AY36" s="10"/>
      <c r="AZ36" s="10">
        <v>12119</v>
      </c>
      <c r="BA36" s="10"/>
      <c r="BB36" s="10">
        <v>15573</v>
      </c>
      <c r="BC36" s="10"/>
      <c r="BD36" s="10"/>
      <c r="BE36" s="10"/>
      <c r="BF36" s="10"/>
    </row>
    <row r="37" spans="1:58" ht="24.75" customHeight="1">
      <c r="A37" s="236" t="s">
        <v>404</v>
      </c>
      <c r="B37" s="422" t="s">
        <v>11</v>
      </c>
      <c r="C37" s="21" t="s">
        <v>10</v>
      </c>
      <c r="D37" s="284" t="s">
        <v>11</v>
      </c>
      <c r="E37" s="284" t="s">
        <v>11</v>
      </c>
      <c r="F37" s="284" t="s">
        <v>11</v>
      </c>
      <c r="G37" s="386" t="s">
        <v>11</v>
      </c>
      <c r="H37" s="386" t="s">
        <v>11</v>
      </c>
      <c r="I37" s="284" t="s">
        <v>11</v>
      </c>
      <c r="J37" s="284" t="s">
        <v>10</v>
      </c>
      <c r="K37" s="284" t="s">
        <v>11</v>
      </c>
      <c r="L37" s="284" t="s">
        <v>11</v>
      </c>
      <c r="M37" s="284" t="s">
        <v>11</v>
      </c>
      <c r="N37" s="386" t="s">
        <v>11</v>
      </c>
      <c r="O37" s="386" t="s">
        <v>11</v>
      </c>
      <c r="P37" s="10">
        <v>726</v>
      </c>
      <c r="Q37" s="7" t="s">
        <v>10</v>
      </c>
      <c r="R37" s="10">
        <v>728</v>
      </c>
      <c r="S37" s="10">
        <v>77199</v>
      </c>
      <c r="T37" s="10">
        <v>84221</v>
      </c>
      <c r="U37" s="8">
        <v>63.7</v>
      </c>
      <c r="V37" s="8">
        <v>69.3</v>
      </c>
      <c r="W37" s="10">
        <v>149</v>
      </c>
      <c r="X37" s="7" t="s">
        <v>10</v>
      </c>
      <c r="Y37" s="10">
        <v>146</v>
      </c>
      <c r="Z37" s="10">
        <v>3789</v>
      </c>
      <c r="AA37" s="10">
        <v>3562</v>
      </c>
      <c r="AB37" s="8">
        <v>50.85906040268456</v>
      </c>
      <c r="AC37" s="8">
        <v>48.79452054794521</v>
      </c>
      <c r="AD37" s="10">
        <v>208</v>
      </c>
      <c r="AE37" s="9" t="s">
        <v>10</v>
      </c>
      <c r="AF37" s="10">
        <v>208</v>
      </c>
      <c r="AG37" s="10">
        <v>29655</v>
      </c>
      <c r="AH37" s="10">
        <v>30367</v>
      </c>
      <c r="AI37" s="8">
        <v>52.80448717948718</v>
      </c>
      <c r="AJ37" s="8">
        <v>54.072293447293454</v>
      </c>
      <c r="AK37" s="10">
        <v>37</v>
      </c>
      <c r="AL37" s="7" t="s">
        <v>10</v>
      </c>
      <c r="AM37" s="10">
        <v>37</v>
      </c>
      <c r="AN37" s="10">
        <v>5122</v>
      </c>
      <c r="AO37" s="10">
        <v>5004</v>
      </c>
      <c r="AP37" s="8">
        <v>88.73873873873875</v>
      </c>
      <c r="AQ37" s="8">
        <v>86.6943866943867</v>
      </c>
      <c r="AR37" s="10"/>
      <c r="AS37" s="10"/>
      <c r="AT37" s="10"/>
      <c r="AU37" s="10">
        <v>16490</v>
      </c>
      <c r="AV37" s="10"/>
      <c r="AW37" s="10"/>
      <c r="AX37" s="10">
        <v>12790</v>
      </c>
      <c r="AY37" s="10"/>
      <c r="AZ37" s="10">
        <v>13032</v>
      </c>
      <c r="BA37" s="10"/>
      <c r="BB37" s="10">
        <v>13340</v>
      </c>
      <c r="BC37" s="10"/>
      <c r="BD37" s="10"/>
      <c r="BE37" s="10"/>
      <c r="BF37" s="10"/>
    </row>
    <row r="38" spans="1:58" ht="24.75" customHeight="1">
      <c r="A38" s="236" t="s">
        <v>405</v>
      </c>
      <c r="B38" s="422" t="s">
        <v>11</v>
      </c>
      <c r="C38" s="21" t="s">
        <v>10</v>
      </c>
      <c r="D38" s="284" t="s">
        <v>11</v>
      </c>
      <c r="E38" s="284" t="s">
        <v>11</v>
      </c>
      <c r="F38" s="284" t="s">
        <v>11</v>
      </c>
      <c r="G38" s="386" t="s">
        <v>11</v>
      </c>
      <c r="H38" s="386" t="s">
        <v>11</v>
      </c>
      <c r="I38" s="284" t="s">
        <v>11</v>
      </c>
      <c r="J38" s="284" t="s">
        <v>10</v>
      </c>
      <c r="K38" s="284" t="s">
        <v>11</v>
      </c>
      <c r="L38" s="284" t="s">
        <v>11</v>
      </c>
      <c r="M38" s="284" t="s">
        <v>11</v>
      </c>
      <c r="N38" s="386" t="s">
        <v>11</v>
      </c>
      <c r="O38" s="386" t="s">
        <v>11</v>
      </c>
      <c r="P38" s="10">
        <v>725</v>
      </c>
      <c r="Q38" s="7" t="s">
        <v>10</v>
      </c>
      <c r="R38" s="10">
        <v>727</v>
      </c>
      <c r="S38" s="10">
        <v>73966</v>
      </c>
      <c r="T38" s="10">
        <v>81165</v>
      </c>
      <c r="U38" s="8">
        <v>61.7</v>
      </c>
      <c r="V38" s="8">
        <v>67.5</v>
      </c>
      <c r="W38" s="10">
        <v>359</v>
      </c>
      <c r="X38" s="7" t="s">
        <v>10</v>
      </c>
      <c r="Y38" s="10">
        <v>354</v>
      </c>
      <c r="Z38" s="10">
        <v>10858</v>
      </c>
      <c r="AA38" s="10">
        <v>10601</v>
      </c>
      <c r="AB38" s="8">
        <v>60.672776039338395</v>
      </c>
      <c r="AC38" s="8">
        <v>60.07253357511192</v>
      </c>
      <c r="AD38" s="10">
        <v>206</v>
      </c>
      <c r="AE38" s="9" t="s">
        <v>10</v>
      </c>
      <c r="AF38" s="10">
        <v>207</v>
      </c>
      <c r="AG38" s="10">
        <v>30750</v>
      </c>
      <c r="AH38" s="10">
        <v>31135</v>
      </c>
      <c r="AI38" s="17">
        <v>56.04053142825901</v>
      </c>
      <c r="AJ38" s="17">
        <v>56.49814908906148</v>
      </c>
      <c r="AK38" s="10">
        <v>120</v>
      </c>
      <c r="AL38" s="7" t="s">
        <v>10</v>
      </c>
      <c r="AM38" s="10">
        <v>120</v>
      </c>
      <c r="AN38" s="10">
        <v>13200</v>
      </c>
      <c r="AO38" s="10">
        <v>12907</v>
      </c>
      <c r="AP38" s="8">
        <v>70.51282051282051</v>
      </c>
      <c r="AQ38" s="8">
        <v>68.94764957264957</v>
      </c>
      <c r="AR38" s="10"/>
      <c r="AS38" s="10"/>
      <c r="AT38" s="10"/>
      <c r="AU38" s="10">
        <v>15227</v>
      </c>
      <c r="AV38" s="10"/>
      <c r="AW38" s="10"/>
      <c r="AX38" s="10">
        <v>13137</v>
      </c>
      <c r="AY38" s="10"/>
      <c r="AZ38" s="10">
        <v>13729</v>
      </c>
      <c r="BA38" s="10"/>
      <c r="BB38" s="10">
        <v>11544</v>
      </c>
      <c r="BC38" s="10"/>
      <c r="BD38" s="10">
        <v>3</v>
      </c>
      <c r="BE38" s="10"/>
      <c r="BF38" s="10">
        <v>4</v>
      </c>
    </row>
    <row r="39" spans="1:59" s="15" customFormat="1" ht="24.75" customHeight="1">
      <c r="A39" s="456" t="s">
        <v>586</v>
      </c>
      <c r="B39" s="29" t="s">
        <v>11</v>
      </c>
      <c r="C39" s="30" t="s">
        <v>10</v>
      </c>
      <c r="D39" s="27" t="s">
        <v>11</v>
      </c>
      <c r="E39" s="27" t="s">
        <v>11</v>
      </c>
      <c r="F39" s="27" t="s">
        <v>11</v>
      </c>
      <c r="G39" s="28" t="s">
        <v>11</v>
      </c>
      <c r="H39" s="28" t="s">
        <v>11</v>
      </c>
      <c r="I39" s="27" t="s">
        <v>11</v>
      </c>
      <c r="J39" s="27" t="s">
        <v>10</v>
      </c>
      <c r="K39" s="27" t="s">
        <v>11</v>
      </c>
      <c r="L39" s="27" t="s">
        <v>11</v>
      </c>
      <c r="M39" s="27" t="s">
        <v>11</v>
      </c>
      <c r="N39" s="28" t="s">
        <v>11</v>
      </c>
      <c r="O39" s="28" t="s">
        <v>11</v>
      </c>
      <c r="P39" s="147">
        <f>SUM(P41:P52)</f>
        <v>727</v>
      </c>
      <c r="Q39" s="31" t="s">
        <v>10</v>
      </c>
      <c r="R39" s="147">
        <f>SUM(R41:R52)</f>
        <v>728</v>
      </c>
      <c r="S39" s="147">
        <f>SUM(S41:S52)</f>
        <v>77367</v>
      </c>
      <c r="T39" s="147">
        <f>SUM(T41:T52)</f>
        <v>83329</v>
      </c>
      <c r="U39" s="463">
        <v>64.1</v>
      </c>
      <c r="V39" s="463">
        <v>69</v>
      </c>
      <c r="W39" s="147">
        <f>SUM(W41:W52)</f>
        <v>357</v>
      </c>
      <c r="X39" s="31" t="s">
        <v>10</v>
      </c>
      <c r="Y39" s="147">
        <f>SUM(Y41:Y52)</f>
        <v>349</v>
      </c>
      <c r="Z39" s="147">
        <f>SUM(Z41:Z52)</f>
        <v>11083</v>
      </c>
      <c r="AA39" s="147">
        <f>SUM(AA41:AA52)</f>
        <v>11027</v>
      </c>
      <c r="AB39" s="463">
        <v>61.6</v>
      </c>
      <c r="AC39" s="463">
        <v>62.3</v>
      </c>
      <c r="AD39" s="147">
        <f>SUM(AD41:AD52)</f>
        <v>206</v>
      </c>
      <c r="AE39" s="31" t="s">
        <v>10</v>
      </c>
      <c r="AF39" s="147">
        <f>SUM(AF41:AF52)</f>
        <v>207</v>
      </c>
      <c r="AG39" s="147">
        <f>SUM(AG41:AG52)</f>
        <v>24847</v>
      </c>
      <c r="AH39" s="147">
        <f>SUM(AH41:AH52)</f>
        <v>24468</v>
      </c>
      <c r="AI39" s="464">
        <v>64.6</v>
      </c>
      <c r="AJ39" s="464">
        <v>63.3</v>
      </c>
      <c r="AK39" s="147">
        <f>SUM(AK41:AK52)</f>
        <v>156</v>
      </c>
      <c r="AL39" s="31" t="s">
        <v>10</v>
      </c>
      <c r="AM39" s="147">
        <f>SUM(AM41:AM52)</f>
        <v>156</v>
      </c>
      <c r="AN39" s="147">
        <f>SUM(AN41:AN52)</f>
        <v>15289</v>
      </c>
      <c r="AO39" s="147">
        <f>SUM(AO41:AO52)</f>
        <v>14690</v>
      </c>
      <c r="AP39" s="463">
        <v>67.6</v>
      </c>
      <c r="AQ39" s="463">
        <v>65</v>
      </c>
      <c r="AR39" s="147"/>
      <c r="AS39" s="147"/>
      <c r="AT39" s="147"/>
      <c r="AU39" s="147">
        <f>SUM(AU41:AU52)</f>
        <v>12649</v>
      </c>
      <c r="AV39" s="147"/>
      <c r="AW39" s="147"/>
      <c r="AX39" s="147">
        <f>SUM(AX41:AX52)</f>
        <v>11760</v>
      </c>
      <c r="AY39" s="5"/>
      <c r="AZ39" s="5">
        <v>16490</v>
      </c>
      <c r="BA39" s="5"/>
      <c r="BB39" s="5">
        <v>12782</v>
      </c>
      <c r="BC39" s="5"/>
      <c r="BD39" s="5">
        <v>0</v>
      </c>
      <c r="BE39" s="5"/>
      <c r="BF39" s="5">
        <v>8</v>
      </c>
      <c r="BG39" s="446"/>
    </row>
    <row r="40" spans="1:58" s="15" customFormat="1" ht="15" customHeight="1">
      <c r="A40" s="36"/>
      <c r="B40" s="150"/>
      <c r="C40" s="150"/>
      <c r="D40" s="150"/>
      <c r="E40" s="22"/>
      <c r="F40" s="22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84"/>
      <c r="S40" s="150"/>
      <c r="T40" s="150"/>
      <c r="U40" s="150"/>
      <c r="V40" s="150"/>
      <c r="W40" s="150"/>
      <c r="X40" s="150"/>
      <c r="Y40" s="84"/>
      <c r="Z40" s="22"/>
      <c r="AA40" s="22"/>
      <c r="AB40" s="150"/>
      <c r="AC40" s="150"/>
      <c r="AD40" s="389"/>
      <c r="AE40" s="150"/>
      <c r="AF40" s="389"/>
      <c r="AG40" s="390"/>
      <c r="AH40" s="390"/>
      <c r="AI40" s="150"/>
      <c r="AJ40" s="150"/>
      <c r="AK40" s="150"/>
      <c r="AL40" s="150"/>
      <c r="AM40" s="84"/>
      <c r="AN40" s="150"/>
      <c r="AO40" s="150"/>
      <c r="AP40" s="150"/>
      <c r="AQ40" s="150"/>
      <c r="AR40" s="562"/>
      <c r="AS40" s="562"/>
      <c r="AT40" s="562"/>
      <c r="AU40" s="562"/>
      <c r="AV40" s="562"/>
      <c r="AW40" s="562"/>
      <c r="AX40" s="562"/>
      <c r="AY40" s="562"/>
      <c r="AZ40" s="562"/>
      <c r="BA40" s="562"/>
      <c r="BB40" s="562"/>
      <c r="BC40" s="562"/>
      <c r="BD40" s="562"/>
      <c r="BE40" s="562"/>
      <c r="BF40" s="562"/>
    </row>
    <row r="41" spans="1:58" ht="24.75" customHeight="1">
      <c r="A41" s="35" t="s">
        <v>407</v>
      </c>
      <c r="B41" s="20" t="s">
        <v>11</v>
      </c>
      <c r="C41" s="21" t="s">
        <v>10</v>
      </c>
      <c r="D41" s="284" t="s">
        <v>11</v>
      </c>
      <c r="E41" s="284" t="s">
        <v>11</v>
      </c>
      <c r="F41" s="284" t="s">
        <v>11</v>
      </c>
      <c r="G41" s="386" t="s">
        <v>11</v>
      </c>
      <c r="H41" s="386" t="s">
        <v>11</v>
      </c>
      <c r="I41" s="284" t="s">
        <v>11</v>
      </c>
      <c r="J41" s="284" t="s">
        <v>10</v>
      </c>
      <c r="K41" s="284" t="s">
        <v>11</v>
      </c>
      <c r="L41" s="284" t="s">
        <v>11</v>
      </c>
      <c r="M41" s="284" t="s">
        <v>11</v>
      </c>
      <c r="N41" s="386" t="s">
        <v>11</v>
      </c>
      <c r="O41" s="386" t="s">
        <v>11</v>
      </c>
      <c r="P41" s="10">
        <v>60</v>
      </c>
      <c r="Q41" s="9" t="s">
        <v>10</v>
      </c>
      <c r="R41" s="10">
        <v>60</v>
      </c>
      <c r="S41" s="423">
        <v>4771</v>
      </c>
      <c r="T41" s="423">
        <v>5745</v>
      </c>
      <c r="U41" s="424">
        <v>47.9</v>
      </c>
      <c r="V41" s="424">
        <v>57.7</v>
      </c>
      <c r="W41" s="425">
        <v>24</v>
      </c>
      <c r="X41" s="9" t="s">
        <v>10</v>
      </c>
      <c r="Y41" s="423">
        <v>24</v>
      </c>
      <c r="Z41" s="423">
        <v>883</v>
      </c>
      <c r="AA41" s="423">
        <v>720</v>
      </c>
      <c r="AB41" s="426">
        <v>65.5</v>
      </c>
      <c r="AC41" s="426">
        <v>53.3</v>
      </c>
      <c r="AD41" s="425">
        <v>17</v>
      </c>
      <c r="AE41" s="9" t="s">
        <v>10</v>
      </c>
      <c r="AF41" s="423">
        <v>17</v>
      </c>
      <c r="AG41" s="427">
        <v>1941</v>
      </c>
      <c r="AH41" s="427">
        <v>1685</v>
      </c>
      <c r="AI41" s="17">
        <v>61.8</v>
      </c>
      <c r="AJ41" s="17">
        <v>53.7</v>
      </c>
      <c r="AK41" s="425">
        <v>13</v>
      </c>
      <c r="AL41" s="314" t="s">
        <v>10</v>
      </c>
      <c r="AM41" s="423">
        <v>13</v>
      </c>
      <c r="AN41" s="423">
        <v>1322</v>
      </c>
      <c r="AO41" s="423">
        <v>1412</v>
      </c>
      <c r="AP41" s="426">
        <v>65.2</v>
      </c>
      <c r="AQ41" s="426">
        <v>69.6</v>
      </c>
      <c r="AR41" s="7"/>
      <c r="AS41" s="279"/>
      <c r="AT41" s="279"/>
      <c r="AU41" s="10">
        <v>1315</v>
      </c>
      <c r="AV41" s="7"/>
      <c r="AW41" s="279"/>
      <c r="AX41" s="10">
        <v>956</v>
      </c>
      <c r="AY41" s="7"/>
      <c r="AZ41" s="423">
        <v>1189</v>
      </c>
      <c r="BA41" s="7"/>
      <c r="BB41" s="423">
        <v>909</v>
      </c>
      <c r="BC41" s="7"/>
      <c r="BD41" s="423">
        <v>0</v>
      </c>
      <c r="BE41" s="7"/>
      <c r="BF41" s="423">
        <v>1</v>
      </c>
    </row>
    <row r="42" spans="1:58" ht="24.75" customHeight="1">
      <c r="A42" s="236" t="s">
        <v>562</v>
      </c>
      <c r="B42" s="422" t="s">
        <v>11</v>
      </c>
      <c r="C42" s="21" t="s">
        <v>10</v>
      </c>
      <c r="D42" s="284" t="s">
        <v>11</v>
      </c>
      <c r="E42" s="284" t="s">
        <v>11</v>
      </c>
      <c r="F42" s="284" t="s">
        <v>11</v>
      </c>
      <c r="G42" s="386" t="s">
        <v>11</v>
      </c>
      <c r="H42" s="386" t="s">
        <v>11</v>
      </c>
      <c r="I42" s="284" t="s">
        <v>11</v>
      </c>
      <c r="J42" s="284" t="s">
        <v>10</v>
      </c>
      <c r="K42" s="284" t="s">
        <v>11</v>
      </c>
      <c r="L42" s="284" t="s">
        <v>11</v>
      </c>
      <c r="M42" s="284" t="s">
        <v>11</v>
      </c>
      <c r="N42" s="386" t="s">
        <v>11</v>
      </c>
      <c r="O42" s="386" t="s">
        <v>11</v>
      </c>
      <c r="P42" s="10">
        <v>61</v>
      </c>
      <c r="Q42" s="9" t="s">
        <v>10</v>
      </c>
      <c r="R42" s="10">
        <v>62</v>
      </c>
      <c r="S42" s="423">
        <v>7093</v>
      </c>
      <c r="T42" s="423">
        <v>7428</v>
      </c>
      <c r="U42" s="424">
        <v>70.1</v>
      </c>
      <c r="V42" s="424">
        <v>72.2</v>
      </c>
      <c r="W42" s="425">
        <v>31</v>
      </c>
      <c r="X42" s="9" t="s">
        <v>10</v>
      </c>
      <c r="Y42" s="423">
        <v>27</v>
      </c>
      <c r="Z42" s="423">
        <v>881</v>
      </c>
      <c r="AA42" s="423">
        <v>875</v>
      </c>
      <c r="AB42" s="426">
        <v>56.9</v>
      </c>
      <c r="AC42" s="426">
        <v>60.4</v>
      </c>
      <c r="AD42" s="425">
        <v>16</v>
      </c>
      <c r="AE42" s="9" t="s">
        <v>10</v>
      </c>
      <c r="AF42" s="423">
        <v>17</v>
      </c>
      <c r="AG42" s="427">
        <v>1904</v>
      </c>
      <c r="AH42" s="427">
        <v>1748</v>
      </c>
      <c r="AI42" s="17">
        <v>63.6</v>
      </c>
      <c r="AJ42" s="17">
        <v>55</v>
      </c>
      <c r="AK42" s="425">
        <v>13</v>
      </c>
      <c r="AL42" s="314" t="s">
        <v>10</v>
      </c>
      <c r="AM42" s="423">
        <v>13</v>
      </c>
      <c r="AN42" s="423">
        <v>1307</v>
      </c>
      <c r="AO42" s="423">
        <v>1220</v>
      </c>
      <c r="AP42" s="426">
        <v>69.4</v>
      </c>
      <c r="AQ42" s="426">
        <v>64.8</v>
      </c>
      <c r="AR42" s="7"/>
      <c r="AS42" s="279"/>
      <c r="AT42" s="279"/>
      <c r="AU42" s="10">
        <v>925</v>
      </c>
      <c r="AV42" s="7"/>
      <c r="AW42" s="279"/>
      <c r="AX42" s="10">
        <v>745</v>
      </c>
      <c r="AY42" s="7"/>
      <c r="AZ42" s="423">
        <v>1295</v>
      </c>
      <c r="BA42" s="7"/>
      <c r="BB42" s="423">
        <v>888</v>
      </c>
      <c r="BC42" s="7"/>
      <c r="BD42" s="423">
        <v>0</v>
      </c>
      <c r="BE42" s="7"/>
      <c r="BF42" s="423">
        <v>0</v>
      </c>
    </row>
    <row r="43" spans="1:58" ht="24.75" customHeight="1">
      <c r="A43" s="236" t="s">
        <v>563</v>
      </c>
      <c r="B43" s="422" t="s">
        <v>11</v>
      </c>
      <c r="C43" s="21" t="s">
        <v>10</v>
      </c>
      <c r="D43" s="284" t="s">
        <v>11</v>
      </c>
      <c r="E43" s="284" t="s">
        <v>11</v>
      </c>
      <c r="F43" s="284" t="s">
        <v>11</v>
      </c>
      <c r="G43" s="386" t="s">
        <v>11</v>
      </c>
      <c r="H43" s="386" t="s">
        <v>11</v>
      </c>
      <c r="I43" s="284" t="s">
        <v>11</v>
      </c>
      <c r="J43" s="284" t="s">
        <v>10</v>
      </c>
      <c r="K43" s="284" t="s">
        <v>11</v>
      </c>
      <c r="L43" s="284" t="s">
        <v>11</v>
      </c>
      <c r="M43" s="284" t="s">
        <v>11</v>
      </c>
      <c r="N43" s="386" t="s">
        <v>11</v>
      </c>
      <c r="O43" s="386" t="s">
        <v>11</v>
      </c>
      <c r="P43" s="10">
        <v>60</v>
      </c>
      <c r="Q43" s="9" t="s">
        <v>10</v>
      </c>
      <c r="R43" s="10">
        <v>60</v>
      </c>
      <c r="S43" s="423">
        <v>6877</v>
      </c>
      <c r="T43" s="423">
        <v>7043</v>
      </c>
      <c r="U43" s="424">
        <v>69</v>
      </c>
      <c r="V43" s="424">
        <v>70.7</v>
      </c>
      <c r="W43" s="425">
        <v>30</v>
      </c>
      <c r="X43" s="9" t="s">
        <v>10</v>
      </c>
      <c r="Y43" s="423">
        <v>30</v>
      </c>
      <c r="Z43" s="423">
        <v>955</v>
      </c>
      <c r="AA43" s="423">
        <v>944</v>
      </c>
      <c r="AB43" s="426">
        <v>63.7</v>
      </c>
      <c r="AC43" s="426">
        <v>62.9</v>
      </c>
      <c r="AD43" s="425">
        <v>17</v>
      </c>
      <c r="AE43" s="9" t="s">
        <v>10</v>
      </c>
      <c r="AF43" s="423">
        <v>17</v>
      </c>
      <c r="AG43" s="427">
        <v>1646</v>
      </c>
      <c r="AH43" s="427">
        <v>1896</v>
      </c>
      <c r="AI43" s="17">
        <v>51.8</v>
      </c>
      <c r="AJ43" s="17">
        <v>59.6</v>
      </c>
      <c r="AK43" s="425">
        <v>13</v>
      </c>
      <c r="AL43" s="314" t="s">
        <v>10</v>
      </c>
      <c r="AM43" s="423">
        <v>13</v>
      </c>
      <c r="AN43" s="423">
        <v>1362</v>
      </c>
      <c r="AO43" s="423">
        <v>1293</v>
      </c>
      <c r="AP43" s="426">
        <v>72.3</v>
      </c>
      <c r="AQ43" s="426">
        <v>68.6</v>
      </c>
      <c r="AR43" s="7"/>
      <c r="AS43" s="279"/>
      <c r="AT43" s="279"/>
      <c r="AU43" s="10">
        <v>1147</v>
      </c>
      <c r="AV43" s="7"/>
      <c r="AW43" s="279"/>
      <c r="AX43" s="10">
        <v>876</v>
      </c>
      <c r="AY43" s="7"/>
      <c r="AZ43" s="423">
        <v>1358</v>
      </c>
      <c r="BA43" s="7"/>
      <c r="BB43" s="423">
        <v>952</v>
      </c>
      <c r="BC43" s="7"/>
      <c r="BD43" s="423">
        <v>0</v>
      </c>
      <c r="BE43" s="7"/>
      <c r="BF43" s="423">
        <v>1</v>
      </c>
    </row>
    <row r="44" spans="1:58" ht="24.75" customHeight="1">
      <c r="A44" s="236" t="s">
        <v>564</v>
      </c>
      <c r="B44" s="422" t="s">
        <v>11</v>
      </c>
      <c r="C44" s="21" t="s">
        <v>10</v>
      </c>
      <c r="D44" s="284" t="s">
        <v>11</v>
      </c>
      <c r="E44" s="284" t="s">
        <v>11</v>
      </c>
      <c r="F44" s="284" t="s">
        <v>11</v>
      </c>
      <c r="G44" s="386" t="s">
        <v>11</v>
      </c>
      <c r="H44" s="386" t="s">
        <v>11</v>
      </c>
      <c r="I44" s="284" t="s">
        <v>11</v>
      </c>
      <c r="J44" s="284" t="s">
        <v>10</v>
      </c>
      <c r="K44" s="284" t="s">
        <v>11</v>
      </c>
      <c r="L44" s="284" t="s">
        <v>11</v>
      </c>
      <c r="M44" s="284" t="s">
        <v>11</v>
      </c>
      <c r="N44" s="386" t="s">
        <v>11</v>
      </c>
      <c r="O44" s="386" t="s">
        <v>11</v>
      </c>
      <c r="P44" s="10">
        <v>62</v>
      </c>
      <c r="Q44" s="9" t="s">
        <v>10</v>
      </c>
      <c r="R44" s="10">
        <v>62</v>
      </c>
      <c r="S44" s="423">
        <v>6300</v>
      </c>
      <c r="T44" s="423">
        <v>6737</v>
      </c>
      <c r="U44" s="424">
        <v>61.2</v>
      </c>
      <c r="V44" s="424">
        <v>65.5</v>
      </c>
      <c r="W44" s="425">
        <v>31</v>
      </c>
      <c r="X44" s="9" t="s">
        <v>10</v>
      </c>
      <c r="Y44" s="423">
        <v>31</v>
      </c>
      <c r="Z44" s="423">
        <v>908</v>
      </c>
      <c r="AA44" s="423">
        <v>950</v>
      </c>
      <c r="AB44" s="426">
        <v>58.7</v>
      </c>
      <c r="AC44" s="426">
        <v>61.3</v>
      </c>
      <c r="AD44" s="425">
        <v>18</v>
      </c>
      <c r="AE44" s="9" t="s">
        <v>10</v>
      </c>
      <c r="AF44" s="423">
        <v>18</v>
      </c>
      <c r="AG44" s="427">
        <v>2051</v>
      </c>
      <c r="AH44" s="427">
        <v>2305</v>
      </c>
      <c r="AI44" s="17">
        <v>60.9</v>
      </c>
      <c r="AJ44" s="17">
        <v>68.5</v>
      </c>
      <c r="AK44" s="425">
        <v>13</v>
      </c>
      <c r="AL44" s="314" t="s">
        <v>10</v>
      </c>
      <c r="AM44" s="423">
        <v>13</v>
      </c>
      <c r="AN44" s="423">
        <v>1328</v>
      </c>
      <c r="AO44" s="423">
        <v>1208</v>
      </c>
      <c r="AP44" s="426">
        <v>70.5</v>
      </c>
      <c r="AQ44" s="426">
        <v>64.1</v>
      </c>
      <c r="AR44" s="7"/>
      <c r="AS44" s="279"/>
      <c r="AT44" s="279"/>
      <c r="AU44" s="10">
        <v>1011</v>
      </c>
      <c r="AV44" s="7"/>
      <c r="AW44" s="279"/>
      <c r="AX44" s="10">
        <v>1035</v>
      </c>
      <c r="AY44" s="7"/>
      <c r="AZ44" s="423">
        <v>1469</v>
      </c>
      <c r="BA44" s="7"/>
      <c r="BB44" s="423">
        <v>1292</v>
      </c>
      <c r="BC44" s="7"/>
      <c r="BD44" s="423">
        <v>0</v>
      </c>
      <c r="BE44" s="7"/>
      <c r="BF44" s="423">
        <v>0</v>
      </c>
    </row>
    <row r="45" spans="1:58" ht="24.75" customHeight="1">
      <c r="A45" s="236" t="s">
        <v>565</v>
      </c>
      <c r="B45" s="422" t="s">
        <v>11</v>
      </c>
      <c r="C45" s="21" t="s">
        <v>10</v>
      </c>
      <c r="D45" s="284" t="s">
        <v>11</v>
      </c>
      <c r="E45" s="284" t="s">
        <v>11</v>
      </c>
      <c r="F45" s="284" t="s">
        <v>11</v>
      </c>
      <c r="G45" s="386" t="s">
        <v>11</v>
      </c>
      <c r="H45" s="386" t="s">
        <v>11</v>
      </c>
      <c r="I45" s="284" t="s">
        <v>11</v>
      </c>
      <c r="J45" s="284" t="s">
        <v>10</v>
      </c>
      <c r="K45" s="284" t="s">
        <v>11</v>
      </c>
      <c r="L45" s="284" t="s">
        <v>11</v>
      </c>
      <c r="M45" s="284" t="s">
        <v>11</v>
      </c>
      <c r="N45" s="386" t="s">
        <v>11</v>
      </c>
      <c r="O45" s="386" t="s">
        <v>11</v>
      </c>
      <c r="P45" s="10">
        <v>62</v>
      </c>
      <c r="Q45" s="9" t="s">
        <v>10</v>
      </c>
      <c r="R45" s="10">
        <v>62</v>
      </c>
      <c r="S45" s="423">
        <v>8370</v>
      </c>
      <c r="T45" s="423">
        <v>8368</v>
      </c>
      <c r="U45" s="424">
        <v>81.4</v>
      </c>
      <c r="V45" s="424">
        <v>81.3</v>
      </c>
      <c r="W45" s="425">
        <v>30</v>
      </c>
      <c r="X45" s="9" t="s">
        <v>10</v>
      </c>
      <c r="Y45" s="423">
        <v>29</v>
      </c>
      <c r="Z45" s="423">
        <v>993</v>
      </c>
      <c r="AA45" s="423">
        <v>956</v>
      </c>
      <c r="AB45" s="426">
        <v>66.2</v>
      </c>
      <c r="AC45" s="426">
        <v>66</v>
      </c>
      <c r="AD45" s="425">
        <v>17</v>
      </c>
      <c r="AE45" s="9" t="s">
        <v>10</v>
      </c>
      <c r="AF45" s="423">
        <v>17</v>
      </c>
      <c r="AG45" s="427">
        <v>2477</v>
      </c>
      <c r="AH45" s="427">
        <v>2246</v>
      </c>
      <c r="AI45" s="17">
        <v>77.9</v>
      </c>
      <c r="AJ45" s="17">
        <v>70.7</v>
      </c>
      <c r="AK45" s="425">
        <v>14</v>
      </c>
      <c r="AL45" s="314" t="s">
        <v>10</v>
      </c>
      <c r="AM45" s="423">
        <v>14</v>
      </c>
      <c r="AN45" s="423">
        <v>1445</v>
      </c>
      <c r="AO45" s="423">
        <v>1262</v>
      </c>
      <c r="AP45" s="426">
        <v>72.1</v>
      </c>
      <c r="AQ45" s="426">
        <v>63</v>
      </c>
      <c r="AR45" s="7"/>
      <c r="AS45" s="279"/>
      <c r="AT45" s="279"/>
      <c r="AU45" s="10">
        <v>949</v>
      </c>
      <c r="AV45" s="7"/>
      <c r="AW45" s="279"/>
      <c r="AX45" s="10">
        <v>1155</v>
      </c>
      <c r="AY45" s="7"/>
      <c r="AZ45" s="423">
        <v>1148</v>
      </c>
      <c r="BA45" s="7"/>
      <c r="BB45" s="423">
        <v>1189</v>
      </c>
      <c r="BC45" s="7"/>
      <c r="BD45" s="423">
        <v>0</v>
      </c>
      <c r="BE45" s="7"/>
      <c r="BF45" s="423">
        <v>0</v>
      </c>
    </row>
    <row r="46" spans="1:58" ht="24.75" customHeight="1">
      <c r="A46" s="236" t="s">
        <v>566</v>
      </c>
      <c r="B46" s="422" t="s">
        <v>11</v>
      </c>
      <c r="C46" s="21" t="s">
        <v>10</v>
      </c>
      <c r="D46" s="284" t="s">
        <v>11</v>
      </c>
      <c r="E46" s="284" t="s">
        <v>11</v>
      </c>
      <c r="F46" s="284" t="s">
        <v>11</v>
      </c>
      <c r="G46" s="386" t="s">
        <v>11</v>
      </c>
      <c r="H46" s="386" t="s">
        <v>11</v>
      </c>
      <c r="I46" s="284" t="s">
        <v>11</v>
      </c>
      <c r="J46" s="284" t="s">
        <v>10</v>
      </c>
      <c r="K46" s="284" t="s">
        <v>11</v>
      </c>
      <c r="L46" s="284" t="s">
        <v>11</v>
      </c>
      <c r="M46" s="284" t="s">
        <v>11</v>
      </c>
      <c r="N46" s="386" t="s">
        <v>11</v>
      </c>
      <c r="O46" s="386" t="s">
        <v>11</v>
      </c>
      <c r="P46" s="10">
        <v>60</v>
      </c>
      <c r="Q46" s="9" t="s">
        <v>10</v>
      </c>
      <c r="R46" s="10">
        <v>60</v>
      </c>
      <c r="S46" s="423">
        <v>5619</v>
      </c>
      <c r="T46" s="423">
        <v>6522</v>
      </c>
      <c r="U46" s="424">
        <v>56.4</v>
      </c>
      <c r="V46" s="424">
        <v>65.5</v>
      </c>
      <c r="W46" s="425">
        <v>30</v>
      </c>
      <c r="X46" s="9" t="s">
        <v>10</v>
      </c>
      <c r="Y46" s="423">
        <v>29</v>
      </c>
      <c r="Z46" s="423">
        <v>944</v>
      </c>
      <c r="AA46" s="423">
        <v>942</v>
      </c>
      <c r="AB46" s="426">
        <v>62.9</v>
      </c>
      <c r="AC46" s="426">
        <v>65</v>
      </c>
      <c r="AD46" s="425">
        <v>18</v>
      </c>
      <c r="AE46" s="9" t="s">
        <v>10</v>
      </c>
      <c r="AF46" s="423">
        <v>18</v>
      </c>
      <c r="AG46" s="427">
        <v>1907</v>
      </c>
      <c r="AH46" s="427">
        <v>1912</v>
      </c>
      <c r="AI46" s="17">
        <v>56.7</v>
      </c>
      <c r="AJ46" s="17">
        <v>56.8</v>
      </c>
      <c r="AK46" s="425">
        <v>12</v>
      </c>
      <c r="AL46" s="314" t="s">
        <v>10</v>
      </c>
      <c r="AM46" s="423">
        <v>12</v>
      </c>
      <c r="AN46" s="423">
        <v>1045</v>
      </c>
      <c r="AO46" s="423">
        <v>1118</v>
      </c>
      <c r="AP46" s="426">
        <v>60.5</v>
      </c>
      <c r="AQ46" s="426">
        <v>64.7</v>
      </c>
      <c r="AR46" s="7"/>
      <c r="AS46" s="279"/>
      <c r="AT46" s="279"/>
      <c r="AU46" s="10">
        <v>1291</v>
      </c>
      <c r="AV46" s="7"/>
      <c r="AW46" s="279"/>
      <c r="AX46" s="10">
        <v>929</v>
      </c>
      <c r="AY46" s="7"/>
      <c r="AZ46" s="423">
        <v>1402</v>
      </c>
      <c r="BA46" s="7"/>
      <c r="BB46" s="423">
        <v>1074</v>
      </c>
      <c r="BC46" s="7"/>
      <c r="BD46" s="423">
        <v>0</v>
      </c>
      <c r="BE46" s="7"/>
      <c r="BF46" s="423">
        <v>1</v>
      </c>
    </row>
    <row r="47" spans="1:58" ht="24.75" customHeight="1">
      <c r="A47" s="236" t="s">
        <v>567</v>
      </c>
      <c r="B47" s="422" t="s">
        <v>11</v>
      </c>
      <c r="C47" s="21" t="s">
        <v>10</v>
      </c>
      <c r="D47" s="284" t="s">
        <v>11</v>
      </c>
      <c r="E47" s="284" t="s">
        <v>11</v>
      </c>
      <c r="F47" s="284" t="s">
        <v>11</v>
      </c>
      <c r="G47" s="386" t="s">
        <v>11</v>
      </c>
      <c r="H47" s="386" t="s">
        <v>11</v>
      </c>
      <c r="I47" s="284" t="s">
        <v>11</v>
      </c>
      <c r="J47" s="284" t="s">
        <v>10</v>
      </c>
      <c r="K47" s="284" t="s">
        <v>11</v>
      </c>
      <c r="L47" s="284" t="s">
        <v>11</v>
      </c>
      <c r="M47" s="284" t="s">
        <v>11</v>
      </c>
      <c r="N47" s="386" t="s">
        <v>11</v>
      </c>
      <c r="O47" s="386" t="s">
        <v>11</v>
      </c>
      <c r="P47" s="10">
        <v>62</v>
      </c>
      <c r="Q47" s="9" t="s">
        <v>10</v>
      </c>
      <c r="R47" s="10">
        <v>62</v>
      </c>
      <c r="S47" s="423">
        <v>6860</v>
      </c>
      <c r="T47" s="423">
        <v>7533</v>
      </c>
      <c r="U47" s="424">
        <v>66.7</v>
      </c>
      <c r="V47" s="424">
        <v>73.2</v>
      </c>
      <c r="W47" s="425">
        <v>30</v>
      </c>
      <c r="X47" s="9" t="s">
        <v>10</v>
      </c>
      <c r="Y47" s="423">
        <v>30</v>
      </c>
      <c r="Z47" s="423">
        <v>1048</v>
      </c>
      <c r="AA47" s="423">
        <v>929</v>
      </c>
      <c r="AB47" s="426">
        <v>70</v>
      </c>
      <c r="AC47" s="426">
        <v>61.9</v>
      </c>
      <c r="AD47" s="425">
        <v>17</v>
      </c>
      <c r="AE47" s="9" t="s">
        <v>10</v>
      </c>
      <c r="AF47" s="423">
        <v>17</v>
      </c>
      <c r="AG47" s="427">
        <v>2511</v>
      </c>
      <c r="AH47" s="427">
        <v>2377</v>
      </c>
      <c r="AI47" s="17">
        <v>79</v>
      </c>
      <c r="AJ47" s="17">
        <v>74.8</v>
      </c>
      <c r="AK47" s="425">
        <v>14</v>
      </c>
      <c r="AL47" s="314" t="s">
        <v>10</v>
      </c>
      <c r="AM47" s="423">
        <v>14</v>
      </c>
      <c r="AN47" s="423">
        <v>1381</v>
      </c>
      <c r="AO47" s="423">
        <v>1361</v>
      </c>
      <c r="AP47" s="426">
        <v>69</v>
      </c>
      <c r="AQ47" s="426">
        <v>68</v>
      </c>
      <c r="AR47" s="7"/>
      <c r="AS47" s="279"/>
      <c r="AT47" s="279"/>
      <c r="AU47" s="10">
        <v>1131</v>
      </c>
      <c r="AV47" s="7"/>
      <c r="AW47" s="279"/>
      <c r="AX47" s="10">
        <v>978</v>
      </c>
      <c r="AY47" s="7"/>
      <c r="AZ47" s="423">
        <v>1568</v>
      </c>
      <c r="BA47" s="7"/>
      <c r="BB47" s="423">
        <v>1193</v>
      </c>
      <c r="BC47" s="7"/>
      <c r="BD47" s="423">
        <v>0</v>
      </c>
      <c r="BE47" s="7"/>
      <c r="BF47" s="423">
        <v>1</v>
      </c>
    </row>
    <row r="48" spans="1:58" ht="24.75" customHeight="1">
      <c r="A48" s="236" t="s">
        <v>568</v>
      </c>
      <c r="B48" s="422" t="s">
        <v>11</v>
      </c>
      <c r="C48" s="21" t="s">
        <v>10</v>
      </c>
      <c r="D48" s="284" t="s">
        <v>11</v>
      </c>
      <c r="E48" s="284" t="s">
        <v>11</v>
      </c>
      <c r="F48" s="284" t="s">
        <v>11</v>
      </c>
      <c r="G48" s="386" t="s">
        <v>11</v>
      </c>
      <c r="H48" s="386" t="s">
        <v>11</v>
      </c>
      <c r="I48" s="284" t="s">
        <v>11</v>
      </c>
      <c r="J48" s="284" t="s">
        <v>10</v>
      </c>
      <c r="K48" s="284" t="s">
        <v>11</v>
      </c>
      <c r="L48" s="284" t="s">
        <v>11</v>
      </c>
      <c r="M48" s="284" t="s">
        <v>11</v>
      </c>
      <c r="N48" s="386" t="s">
        <v>11</v>
      </c>
      <c r="O48" s="386" t="s">
        <v>11</v>
      </c>
      <c r="P48" s="10">
        <v>60</v>
      </c>
      <c r="Q48" s="9" t="s">
        <v>10</v>
      </c>
      <c r="R48" s="10">
        <v>60</v>
      </c>
      <c r="S48" s="423">
        <v>6616</v>
      </c>
      <c r="T48" s="423">
        <v>7154</v>
      </c>
      <c r="U48" s="424">
        <v>66.4</v>
      </c>
      <c r="V48" s="424">
        <v>71.8</v>
      </c>
      <c r="W48" s="425">
        <v>30</v>
      </c>
      <c r="X48" s="9" t="s">
        <v>10</v>
      </c>
      <c r="Y48" s="423">
        <v>28</v>
      </c>
      <c r="Z48" s="423">
        <v>921</v>
      </c>
      <c r="AA48" s="423">
        <v>932</v>
      </c>
      <c r="AB48" s="426">
        <v>61.5</v>
      </c>
      <c r="AC48" s="426">
        <v>66.6</v>
      </c>
      <c r="AD48" s="425">
        <v>17</v>
      </c>
      <c r="AE48" s="9" t="s">
        <v>10</v>
      </c>
      <c r="AF48" s="423">
        <v>17</v>
      </c>
      <c r="AG48" s="427">
        <v>2229</v>
      </c>
      <c r="AH48" s="427">
        <v>2011</v>
      </c>
      <c r="AI48" s="17">
        <v>70.1</v>
      </c>
      <c r="AJ48" s="17">
        <v>63.3</v>
      </c>
      <c r="AK48" s="425">
        <v>13</v>
      </c>
      <c r="AL48" s="314" t="s">
        <v>10</v>
      </c>
      <c r="AM48" s="423">
        <v>13</v>
      </c>
      <c r="AN48" s="423">
        <v>1428</v>
      </c>
      <c r="AO48" s="423">
        <v>1286</v>
      </c>
      <c r="AP48" s="426">
        <v>76.3</v>
      </c>
      <c r="AQ48" s="426">
        <v>68.7</v>
      </c>
      <c r="AR48" s="7"/>
      <c r="AS48" s="279"/>
      <c r="AT48" s="279"/>
      <c r="AU48" s="10">
        <v>1054</v>
      </c>
      <c r="AV48" s="7"/>
      <c r="AW48" s="279"/>
      <c r="AX48" s="10">
        <v>1137</v>
      </c>
      <c r="AY48" s="7"/>
      <c r="AZ48" s="423">
        <v>1419</v>
      </c>
      <c r="BA48" s="7"/>
      <c r="BB48" s="423">
        <v>1250</v>
      </c>
      <c r="BC48" s="7"/>
      <c r="BD48" s="423">
        <v>0</v>
      </c>
      <c r="BE48" s="7"/>
      <c r="BF48" s="423">
        <v>1</v>
      </c>
    </row>
    <row r="49" spans="1:58" ht="24.75" customHeight="1">
      <c r="A49" s="236" t="s">
        <v>569</v>
      </c>
      <c r="B49" s="422" t="s">
        <v>11</v>
      </c>
      <c r="C49" s="21" t="s">
        <v>10</v>
      </c>
      <c r="D49" s="284" t="s">
        <v>11</v>
      </c>
      <c r="E49" s="284" t="s">
        <v>11</v>
      </c>
      <c r="F49" s="284" t="s">
        <v>11</v>
      </c>
      <c r="G49" s="386" t="s">
        <v>11</v>
      </c>
      <c r="H49" s="386" t="s">
        <v>11</v>
      </c>
      <c r="I49" s="284" t="s">
        <v>11</v>
      </c>
      <c r="J49" s="284" t="s">
        <v>10</v>
      </c>
      <c r="K49" s="284" t="s">
        <v>11</v>
      </c>
      <c r="L49" s="284" t="s">
        <v>11</v>
      </c>
      <c r="M49" s="284" t="s">
        <v>11</v>
      </c>
      <c r="N49" s="386" t="s">
        <v>11</v>
      </c>
      <c r="O49" s="386" t="s">
        <v>11</v>
      </c>
      <c r="P49" s="10">
        <v>62</v>
      </c>
      <c r="Q49" s="9" t="s">
        <v>10</v>
      </c>
      <c r="R49" s="10">
        <v>62</v>
      </c>
      <c r="S49" s="423">
        <v>5844</v>
      </c>
      <c r="T49" s="423">
        <v>7210</v>
      </c>
      <c r="U49" s="424">
        <v>56.8</v>
      </c>
      <c r="V49" s="424">
        <v>70.1</v>
      </c>
      <c r="W49" s="425">
        <v>31</v>
      </c>
      <c r="X49" s="9" t="s">
        <v>10</v>
      </c>
      <c r="Y49" s="423">
        <v>31</v>
      </c>
      <c r="Z49" s="423">
        <v>836</v>
      </c>
      <c r="AA49" s="423">
        <v>924</v>
      </c>
      <c r="AB49" s="426">
        <v>53.9</v>
      </c>
      <c r="AC49" s="426">
        <v>59.6</v>
      </c>
      <c r="AD49" s="425">
        <v>18</v>
      </c>
      <c r="AE49" s="9" t="s">
        <v>10</v>
      </c>
      <c r="AF49" s="423">
        <v>18</v>
      </c>
      <c r="AG49" s="427">
        <v>1733</v>
      </c>
      <c r="AH49" s="427">
        <v>1825</v>
      </c>
      <c r="AI49" s="17">
        <v>51.5</v>
      </c>
      <c r="AJ49" s="17">
        <v>54.2</v>
      </c>
      <c r="AK49" s="425">
        <v>13</v>
      </c>
      <c r="AL49" s="314" t="s">
        <v>10</v>
      </c>
      <c r="AM49" s="423">
        <v>13</v>
      </c>
      <c r="AN49" s="423">
        <v>1129</v>
      </c>
      <c r="AO49" s="423">
        <v>1103</v>
      </c>
      <c r="AP49" s="426">
        <v>60.3</v>
      </c>
      <c r="AQ49" s="426">
        <v>59</v>
      </c>
      <c r="AR49" s="7"/>
      <c r="AS49" s="279"/>
      <c r="AT49" s="279"/>
      <c r="AU49" s="10">
        <v>1013</v>
      </c>
      <c r="AV49" s="7"/>
      <c r="AW49" s="279"/>
      <c r="AX49" s="10">
        <v>989</v>
      </c>
      <c r="AY49" s="7"/>
      <c r="AZ49" s="423">
        <v>1506</v>
      </c>
      <c r="BA49" s="7"/>
      <c r="BB49" s="423">
        <v>1251</v>
      </c>
      <c r="BC49" s="7"/>
      <c r="BD49" s="423">
        <v>0</v>
      </c>
      <c r="BE49" s="7"/>
      <c r="BF49" s="423">
        <v>1</v>
      </c>
    </row>
    <row r="50" spans="1:58" ht="24.75" customHeight="1">
      <c r="A50" s="428" t="s">
        <v>418</v>
      </c>
      <c r="B50" s="422" t="s">
        <v>11</v>
      </c>
      <c r="C50" s="21" t="s">
        <v>10</v>
      </c>
      <c r="D50" s="284" t="s">
        <v>11</v>
      </c>
      <c r="E50" s="284" t="s">
        <v>11</v>
      </c>
      <c r="F50" s="284" t="s">
        <v>11</v>
      </c>
      <c r="G50" s="386" t="s">
        <v>11</v>
      </c>
      <c r="H50" s="386" t="s">
        <v>11</v>
      </c>
      <c r="I50" s="284" t="s">
        <v>11</v>
      </c>
      <c r="J50" s="284" t="s">
        <v>10</v>
      </c>
      <c r="K50" s="284" t="s">
        <v>11</v>
      </c>
      <c r="L50" s="284" t="s">
        <v>11</v>
      </c>
      <c r="M50" s="284" t="s">
        <v>11</v>
      </c>
      <c r="N50" s="386" t="s">
        <v>11</v>
      </c>
      <c r="O50" s="386" t="s">
        <v>11</v>
      </c>
      <c r="P50" s="10">
        <v>62</v>
      </c>
      <c r="Q50" s="9" t="s">
        <v>10</v>
      </c>
      <c r="R50" s="10">
        <v>62</v>
      </c>
      <c r="S50" s="423">
        <v>6738</v>
      </c>
      <c r="T50" s="423">
        <v>6288</v>
      </c>
      <c r="U50" s="424">
        <v>65.5</v>
      </c>
      <c r="V50" s="424">
        <v>61.1</v>
      </c>
      <c r="W50" s="425">
        <v>31</v>
      </c>
      <c r="X50" s="9" t="s">
        <v>10</v>
      </c>
      <c r="Y50" s="423">
        <v>31</v>
      </c>
      <c r="Z50" s="423">
        <v>833</v>
      </c>
      <c r="AA50" s="423">
        <v>879</v>
      </c>
      <c r="AB50" s="426">
        <v>53.7</v>
      </c>
      <c r="AC50" s="426">
        <v>56.7</v>
      </c>
      <c r="AD50" s="425">
        <v>18</v>
      </c>
      <c r="AE50" s="9" t="s">
        <v>10</v>
      </c>
      <c r="AF50" s="423">
        <v>18</v>
      </c>
      <c r="AG50" s="427">
        <v>2126</v>
      </c>
      <c r="AH50" s="427">
        <v>2221</v>
      </c>
      <c r="AI50" s="17">
        <v>63.2</v>
      </c>
      <c r="AJ50" s="17">
        <v>66</v>
      </c>
      <c r="AK50" s="425">
        <v>13</v>
      </c>
      <c r="AL50" s="314" t="s">
        <v>10</v>
      </c>
      <c r="AM50" s="423">
        <v>13</v>
      </c>
      <c r="AN50" s="423">
        <v>1003</v>
      </c>
      <c r="AO50" s="423">
        <v>920</v>
      </c>
      <c r="AP50" s="426">
        <v>54.7</v>
      </c>
      <c r="AQ50" s="426">
        <v>50.1</v>
      </c>
      <c r="AR50" s="7"/>
      <c r="AS50" s="279"/>
      <c r="AT50" s="279"/>
      <c r="AU50" s="10">
        <v>830</v>
      </c>
      <c r="AV50" s="7"/>
      <c r="AW50" s="279"/>
      <c r="AX50" s="10">
        <v>820</v>
      </c>
      <c r="AY50" s="7"/>
      <c r="AZ50" s="423">
        <v>1278</v>
      </c>
      <c r="BA50" s="7"/>
      <c r="BB50" s="423">
        <v>917</v>
      </c>
      <c r="BC50" s="7"/>
      <c r="BD50" s="423">
        <v>0</v>
      </c>
      <c r="BE50" s="7"/>
      <c r="BF50" s="423">
        <v>0</v>
      </c>
    </row>
    <row r="51" spans="1:58" ht="24.75" customHeight="1">
      <c r="A51" s="236" t="s">
        <v>570</v>
      </c>
      <c r="B51" s="422" t="s">
        <v>11</v>
      </c>
      <c r="C51" s="21" t="s">
        <v>10</v>
      </c>
      <c r="D51" s="284" t="s">
        <v>11</v>
      </c>
      <c r="E51" s="284" t="s">
        <v>11</v>
      </c>
      <c r="F51" s="284" t="s">
        <v>11</v>
      </c>
      <c r="G51" s="386" t="s">
        <v>11</v>
      </c>
      <c r="H51" s="386" t="s">
        <v>11</v>
      </c>
      <c r="I51" s="284" t="s">
        <v>11</v>
      </c>
      <c r="J51" s="284" t="s">
        <v>10</v>
      </c>
      <c r="K51" s="284" t="s">
        <v>11</v>
      </c>
      <c r="L51" s="284" t="s">
        <v>11</v>
      </c>
      <c r="M51" s="284" t="s">
        <v>11</v>
      </c>
      <c r="N51" s="386" t="s">
        <v>11</v>
      </c>
      <c r="O51" s="386" t="s">
        <v>11</v>
      </c>
      <c r="P51" s="10">
        <v>56</v>
      </c>
      <c r="Q51" s="9" t="s">
        <v>10</v>
      </c>
      <c r="R51" s="10">
        <v>56</v>
      </c>
      <c r="S51" s="423">
        <v>6168</v>
      </c>
      <c r="T51" s="423">
        <v>6636</v>
      </c>
      <c r="U51" s="424">
        <v>66.4</v>
      </c>
      <c r="V51" s="424">
        <v>71.4</v>
      </c>
      <c r="W51" s="425">
        <v>28</v>
      </c>
      <c r="X51" s="9" t="s">
        <v>10</v>
      </c>
      <c r="Y51" s="423">
        <v>28</v>
      </c>
      <c r="Z51" s="423">
        <v>792</v>
      </c>
      <c r="AA51" s="423">
        <v>843</v>
      </c>
      <c r="AB51" s="426">
        <v>56.6</v>
      </c>
      <c r="AC51" s="426">
        <v>60.2</v>
      </c>
      <c r="AD51" s="425">
        <v>15</v>
      </c>
      <c r="AE51" s="9" t="s">
        <v>10</v>
      </c>
      <c r="AF51" s="423">
        <v>15</v>
      </c>
      <c r="AG51" s="427">
        <v>2140</v>
      </c>
      <c r="AH51" s="427">
        <v>2005</v>
      </c>
      <c r="AI51" s="17">
        <v>76.3</v>
      </c>
      <c r="AJ51" s="17">
        <v>71.5</v>
      </c>
      <c r="AK51" s="425">
        <v>12</v>
      </c>
      <c r="AL51" s="314" t="s">
        <v>10</v>
      </c>
      <c r="AM51" s="423">
        <v>12</v>
      </c>
      <c r="AN51" s="423">
        <v>1203</v>
      </c>
      <c r="AO51" s="423">
        <v>1122</v>
      </c>
      <c r="AP51" s="426">
        <v>70.1</v>
      </c>
      <c r="AQ51" s="426">
        <v>65.4</v>
      </c>
      <c r="AR51" s="7"/>
      <c r="AS51" s="279"/>
      <c r="AT51" s="279"/>
      <c r="AU51" s="10">
        <v>979</v>
      </c>
      <c r="AV51" s="7"/>
      <c r="AW51" s="279"/>
      <c r="AX51" s="10">
        <v>971</v>
      </c>
      <c r="AY51" s="7"/>
      <c r="AZ51" s="423">
        <v>1368</v>
      </c>
      <c r="BA51" s="7"/>
      <c r="BB51" s="423">
        <v>901</v>
      </c>
      <c r="BC51" s="7"/>
      <c r="BD51" s="423">
        <v>0</v>
      </c>
      <c r="BE51" s="7"/>
      <c r="BF51" s="423">
        <v>1</v>
      </c>
    </row>
    <row r="52" spans="1:58" ht="24.75" customHeight="1">
      <c r="A52" s="398" t="s">
        <v>571</v>
      </c>
      <c r="B52" s="429" t="s">
        <v>11</v>
      </c>
      <c r="C52" s="24" t="s">
        <v>10</v>
      </c>
      <c r="D52" s="430" t="s">
        <v>11</v>
      </c>
      <c r="E52" s="430" t="s">
        <v>11</v>
      </c>
      <c r="F52" s="430" t="s">
        <v>11</v>
      </c>
      <c r="G52" s="431" t="s">
        <v>11</v>
      </c>
      <c r="H52" s="431" t="s">
        <v>11</v>
      </c>
      <c r="I52" s="430" t="s">
        <v>11</v>
      </c>
      <c r="J52" s="430" t="s">
        <v>10</v>
      </c>
      <c r="K52" s="430" t="s">
        <v>11</v>
      </c>
      <c r="L52" s="430" t="s">
        <v>11</v>
      </c>
      <c r="M52" s="430" t="s">
        <v>11</v>
      </c>
      <c r="N52" s="431" t="s">
        <v>11</v>
      </c>
      <c r="O52" s="431" t="s">
        <v>11</v>
      </c>
      <c r="P52" s="432">
        <v>60</v>
      </c>
      <c r="Q52" s="19" t="s">
        <v>10</v>
      </c>
      <c r="R52" s="432">
        <v>60</v>
      </c>
      <c r="S52" s="433">
        <v>6111</v>
      </c>
      <c r="T52" s="433">
        <v>6665</v>
      </c>
      <c r="U52" s="434">
        <v>61.4</v>
      </c>
      <c r="V52" s="434">
        <v>66.9</v>
      </c>
      <c r="W52" s="435">
        <v>31</v>
      </c>
      <c r="X52" s="19" t="s">
        <v>10</v>
      </c>
      <c r="Y52" s="436">
        <v>31</v>
      </c>
      <c r="Z52" s="436">
        <v>1089</v>
      </c>
      <c r="AA52" s="436">
        <v>1133</v>
      </c>
      <c r="AB52" s="437">
        <v>70.3</v>
      </c>
      <c r="AC52" s="437">
        <v>73.1</v>
      </c>
      <c r="AD52" s="435">
        <v>18</v>
      </c>
      <c r="AE52" s="19" t="s">
        <v>10</v>
      </c>
      <c r="AF52" s="436">
        <v>18</v>
      </c>
      <c r="AG52" s="438">
        <v>2182</v>
      </c>
      <c r="AH52" s="438">
        <v>2237</v>
      </c>
      <c r="AI52" s="439">
        <v>64.8</v>
      </c>
      <c r="AJ52" s="439">
        <v>66.5</v>
      </c>
      <c r="AK52" s="435">
        <v>13</v>
      </c>
      <c r="AL52" s="440" t="s">
        <v>10</v>
      </c>
      <c r="AM52" s="436">
        <v>13</v>
      </c>
      <c r="AN52" s="436">
        <v>1336</v>
      </c>
      <c r="AO52" s="436">
        <v>1385</v>
      </c>
      <c r="AP52" s="437">
        <v>70.1</v>
      </c>
      <c r="AQ52" s="437">
        <v>72.6</v>
      </c>
      <c r="AR52" s="441"/>
      <c r="AS52" s="442"/>
      <c r="AT52" s="442"/>
      <c r="AU52" s="432">
        <v>1004</v>
      </c>
      <c r="AV52" s="443"/>
      <c r="AW52" s="444"/>
      <c r="AX52" s="432">
        <v>1169</v>
      </c>
      <c r="AY52" s="441"/>
      <c r="AZ52" s="433">
        <v>1490</v>
      </c>
      <c r="BA52" s="441"/>
      <c r="BB52" s="433">
        <v>966</v>
      </c>
      <c r="BC52" s="441"/>
      <c r="BD52" s="433">
        <v>0</v>
      </c>
      <c r="BE52" s="441"/>
      <c r="BF52" s="433">
        <v>1</v>
      </c>
    </row>
    <row r="53" spans="1:44" ht="15" customHeight="1">
      <c r="A53" s="190"/>
      <c r="B53" s="314" t="s">
        <v>29</v>
      </c>
      <c r="C53" s="314"/>
      <c r="D53" s="314"/>
      <c r="E53" s="314"/>
      <c r="F53" s="314"/>
      <c r="G53" s="314"/>
      <c r="H53" s="314"/>
      <c r="I53" s="314" t="s">
        <v>580</v>
      </c>
      <c r="J53" s="314"/>
      <c r="K53" s="314"/>
      <c r="L53" s="314"/>
      <c r="M53" s="314"/>
      <c r="N53" s="314"/>
      <c r="O53" s="314"/>
      <c r="P53" s="314" t="s">
        <v>24</v>
      </c>
      <c r="Q53" s="445"/>
      <c r="R53" s="445"/>
      <c r="S53" s="445"/>
      <c r="T53" s="445"/>
      <c r="U53" s="445"/>
      <c r="V53" s="445"/>
      <c r="W53" s="314" t="s">
        <v>22</v>
      </c>
      <c r="X53" s="314"/>
      <c r="Y53" s="314"/>
      <c r="Z53" s="314"/>
      <c r="AA53" s="314"/>
      <c r="AB53" s="314"/>
      <c r="AD53" s="314" t="s">
        <v>23</v>
      </c>
      <c r="AE53" s="314"/>
      <c r="AK53" s="314" t="s">
        <v>581</v>
      </c>
      <c r="AR53" s="314" t="s">
        <v>26</v>
      </c>
    </row>
    <row r="54" spans="1:24" ht="15" customHeight="1">
      <c r="A54" s="190"/>
      <c r="B54" s="191" t="s">
        <v>582</v>
      </c>
      <c r="C54" s="191"/>
      <c r="D54" s="191"/>
      <c r="E54" s="191"/>
      <c r="F54" s="191"/>
      <c r="G54" s="408"/>
      <c r="H54" s="408"/>
      <c r="I54" s="190" t="s">
        <v>583</v>
      </c>
      <c r="J54" s="190"/>
      <c r="K54" s="190"/>
      <c r="L54" s="190"/>
      <c r="M54" s="190"/>
      <c r="N54" s="190"/>
      <c r="O54" s="190"/>
      <c r="Q54" s="190"/>
      <c r="R54" s="190"/>
      <c r="S54" s="190"/>
      <c r="T54" s="190"/>
      <c r="U54" s="190"/>
      <c r="V54" s="190"/>
      <c r="W54" s="190"/>
      <c r="X54" s="190"/>
    </row>
    <row r="55" spans="2:31" ht="15" customHeight="1">
      <c r="B55" s="191" t="s">
        <v>30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1:31" ht="15" customHeight="1">
      <c r="A56" s="314" t="s">
        <v>584</v>
      </c>
      <c r="B56" s="314"/>
      <c r="C56" s="314"/>
      <c r="D56" s="314"/>
      <c r="E56" s="314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</row>
    <row r="57" spans="1:31" ht="15" customHeight="1">
      <c r="A57" s="314" t="s">
        <v>19</v>
      </c>
      <c r="B57" s="314"/>
      <c r="C57" s="314"/>
      <c r="D57" s="314"/>
      <c r="E57" s="314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2:30" ht="15" customHeight="1"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</row>
    <row r="59" spans="1:31" ht="15" customHeight="1">
      <c r="A59" s="314"/>
      <c r="B59" s="314"/>
      <c r="C59" s="314"/>
      <c r="D59" s="314"/>
      <c r="E59" s="314"/>
      <c r="F59" s="314"/>
      <c r="G59" s="191"/>
      <c r="H59" s="191"/>
      <c r="I59" s="191"/>
      <c r="J59" s="191"/>
      <c r="K59" s="191"/>
      <c r="L59" s="191"/>
      <c r="M59" s="191"/>
      <c r="N59" s="191"/>
      <c r="O59" s="191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</row>
    <row r="60" spans="1:16" ht="14.25">
      <c r="A60" s="314"/>
      <c r="B60" s="314"/>
      <c r="C60" s="314"/>
      <c r="D60" s="314"/>
      <c r="E60" s="314"/>
      <c r="P60" s="190"/>
    </row>
    <row r="61" ht="17.25" customHeight="1"/>
  </sheetData>
  <sheetProtection/>
  <mergeCells count="85">
    <mergeCell ref="I6:O6"/>
    <mergeCell ref="P6:V6"/>
    <mergeCell ref="W6:AC6"/>
    <mergeCell ref="AP7:AQ7"/>
    <mergeCell ref="AB7:AC7"/>
    <mergeCell ref="I7:K7"/>
    <mergeCell ref="N7:O7"/>
    <mergeCell ref="P7:R7"/>
    <mergeCell ref="W7:Y7"/>
    <mergeCell ref="AR6:AX6"/>
    <mergeCell ref="AD6:AJ6"/>
    <mergeCell ref="AK6:AQ6"/>
    <mergeCell ref="AD7:AF7"/>
    <mergeCell ref="A2:AX2"/>
    <mergeCell ref="A3:AX3"/>
    <mergeCell ref="A5:A8"/>
    <mergeCell ref="B5:AQ5"/>
    <mergeCell ref="B6:H6"/>
    <mergeCell ref="U7:V7"/>
    <mergeCell ref="AW7:AX7"/>
    <mergeCell ref="B7:D7"/>
    <mergeCell ref="G7:H7"/>
    <mergeCell ref="AD8:AF8"/>
    <mergeCell ref="AK8:AM8"/>
    <mergeCell ref="AR8:AT8"/>
    <mergeCell ref="AI7:AJ7"/>
    <mergeCell ref="AK7:AM7"/>
    <mergeCell ref="AR7:AT7"/>
    <mergeCell ref="B8:D8"/>
    <mergeCell ref="I8:K8"/>
    <mergeCell ref="P8:R8"/>
    <mergeCell ref="W8:Y8"/>
    <mergeCell ref="AY31:BB31"/>
    <mergeCell ref="B32:H32"/>
    <mergeCell ref="I32:O32"/>
    <mergeCell ref="AD32:AJ32"/>
    <mergeCell ref="AY32:AZ32"/>
    <mergeCell ref="BA32:BB32"/>
    <mergeCell ref="P32:V32"/>
    <mergeCell ref="B31:AQ31"/>
    <mergeCell ref="AK32:AQ32"/>
    <mergeCell ref="AR31:AX31"/>
    <mergeCell ref="B34:D34"/>
    <mergeCell ref="I34:K34"/>
    <mergeCell ref="AD34:AF34"/>
    <mergeCell ref="AD33:AF33"/>
    <mergeCell ref="AI33:AJ33"/>
    <mergeCell ref="AV33:AX33"/>
    <mergeCell ref="A31:A34"/>
    <mergeCell ref="B33:D33"/>
    <mergeCell ref="G33:H33"/>
    <mergeCell ref="I33:K33"/>
    <mergeCell ref="W32:AC32"/>
    <mergeCell ref="AY40:AZ40"/>
    <mergeCell ref="N33:O33"/>
    <mergeCell ref="P33:R33"/>
    <mergeCell ref="U33:V33"/>
    <mergeCell ref="P34:R34"/>
    <mergeCell ref="AY33:AZ33"/>
    <mergeCell ref="AY34:AZ34"/>
    <mergeCell ref="W34:Y34"/>
    <mergeCell ref="AK34:AM34"/>
    <mergeCell ref="BA40:BB40"/>
    <mergeCell ref="W33:Y33"/>
    <mergeCell ref="AB33:AC33"/>
    <mergeCell ref="AK33:AM33"/>
    <mergeCell ref="AP33:AQ33"/>
    <mergeCell ref="BA33:BB33"/>
    <mergeCell ref="BA34:BB34"/>
    <mergeCell ref="AR34:AU34"/>
    <mergeCell ref="AV34:AX34"/>
    <mergeCell ref="BC34:BD34"/>
    <mergeCell ref="BE34:BF34"/>
    <mergeCell ref="BC40:BD40"/>
    <mergeCell ref="BE40:BF40"/>
    <mergeCell ref="BC31:BF31"/>
    <mergeCell ref="BC32:BD32"/>
    <mergeCell ref="BE32:BF32"/>
    <mergeCell ref="BC33:BD33"/>
    <mergeCell ref="BE33:BF33"/>
    <mergeCell ref="AR40:AU40"/>
    <mergeCell ref="AV40:AX40"/>
    <mergeCell ref="AR32:AU32"/>
    <mergeCell ref="AV32:AX32"/>
    <mergeCell ref="AR33:AU33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153" customWidth="1"/>
    <col min="2" max="2" width="11.09765625" style="153" customWidth="1"/>
    <col min="3" max="3" width="4.59765625" style="153" customWidth="1"/>
    <col min="4" max="4" width="9.69921875" style="153" customWidth="1"/>
    <col min="5" max="5" width="8.59765625" style="153" customWidth="1"/>
    <col min="6" max="6" width="10.09765625" style="153" customWidth="1"/>
    <col min="7" max="7" width="8.59765625" style="153" customWidth="1"/>
    <col min="8" max="8" width="9.59765625" style="153" customWidth="1"/>
    <col min="9" max="9" width="2.59765625" style="153" customWidth="1"/>
    <col min="10" max="10" width="11.09765625" style="153" customWidth="1"/>
    <col min="11" max="11" width="10.19921875" style="153" bestFit="1" customWidth="1"/>
    <col min="12" max="12" width="8.59765625" style="153" customWidth="1"/>
    <col min="13" max="13" width="9.5" style="153" customWidth="1"/>
    <col min="14" max="14" width="8.59765625" style="153" customWidth="1"/>
    <col min="15" max="15" width="9.5" style="153" customWidth="1"/>
    <col min="16" max="16" width="8.59765625" style="153" customWidth="1"/>
    <col min="17" max="17" width="10.59765625" style="153" customWidth="1"/>
    <col min="18" max="19" width="3.59765625" style="153" customWidth="1"/>
    <col min="20" max="20" width="15.59765625" style="153" customWidth="1"/>
    <col min="21" max="21" width="9.59765625" style="153" customWidth="1"/>
    <col min="22" max="24" width="8.59765625" style="153" customWidth="1"/>
    <col min="25" max="25" width="10.19921875" style="153" bestFit="1" customWidth="1"/>
    <col min="26" max="26" width="8.59765625" style="153" customWidth="1"/>
    <col min="27" max="27" width="10.19921875" style="153" bestFit="1" customWidth="1"/>
    <col min="28" max="31" width="8.59765625" style="153" customWidth="1"/>
    <col min="32" max="16384" width="10.59765625" style="153" customWidth="1"/>
  </cols>
  <sheetData>
    <row r="1" spans="1:31" s="61" customFormat="1" ht="19.5" customHeight="1">
      <c r="A1" s="39" t="s">
        <v>37</v>
      </c>
      <c r="AE1" s="40" t="s">
        <v>38</v>
      </c>
    </row>
    <row r="2" spans="1:31" s="46" customFormat="1" ht="19.5" customHeight="1">
      <c r="A2" s="644" t="s">
        <v>512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5"/>
      <c r="P2" s="645"/>
      <c r="R2" s="646" t="s">
        <v>513</v>
      </c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</row>
    <row r="3" spans="1:31" s="46" customFormat="1" ht="19.5" customHeight="1">
      <c r="A3" s="647" t="s">
        <v>514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R3" s="626" t="s">
        <v>515</v>
      </c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</row>
    <row r="4" spans="2:31" s="46" customFormat="1" ht="18" customHeight="1" thickBot="1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P4" s="318" t="s">
        <v>98</v>
      </c>
      <c r="R4" s="249"/>
      <c r="S4" s="249"/>
      <c r="T4" s="249"/>
      <c r="U4" s="249"/>
      <c r="V4" s="249"/>
      <c r="W4" s="249"/>
      <c r="X4" s="249"/>
      <c r="Y4" s="249"/>
      <c r="Z4" s="249"/>
      <c r="AE4" s="318" t="s">
        <v>39</v>
      </c>
    </row>
    <row r="5" spans="1:31" s="46" customFormat="1" ht="19.5" customHeight="1">
      <c r="A5" s="612" t="s">
        <v>40</v>
      </c>
      <c r="B5" s="612"/>
      <c r="C5" s="624"/>
      <c r="D5" s="621" t="s">
        <v>99</v>
      </c>
      <c r="E5" s="611"/>
      <c r="F5" s="611"/>
      <c r="G5" s="621" t="s">
        <v>100</v>
      </c>
      <c r="H5" s="622"/>
      <c r="I5" s="623" t="s">
        <v>40</v>
      </c>
      <c r="J5" s="612"/>
      <c r="K5" s="624"/>
      <c r="L5" s="621" t="s">
        <v>99</v>
      </c>
      <c r="M5" s="611"/>
      <c r="N5" s="611"/>
      <c r="O5" s="621" t="s">
        <v>100</v>
      </c>
      <c r="P5" s="611"/>
      <c r="R5" s="661" t="s">
        <v>101</v>
      </c>
      <c r="S5" s="661"/>
      <c r="T5" s="662"/>
      <c r="U5" s="651" t="s">
        <v>41</v>
      </c>
      <c r="V5" s="621" t="s">
        <v>42</v>
      </c>
      <c r="W5" s="611"/>
      <c r="X5" s="653"/>
      <c r="Y5" s="621" t="s">
        <v>516</v>
      </c>
      <c r="Z5" s="611"/>
      <c r="AA5" s="611"/>
      <c r="AB5" s="621" t="s">
        <v>102</v>
      </c>
      <c r="AC5" s="612"/>
      <c r="AD5" s="611"/>
      <c r="AE5" s="611"/>
    </row>
    <row r="6" spans="1:31" ht="19.5" customHeight="1">
      <c r="A6" s="626"/>
      <c r="B6" s="626"/>
      <c r="C6" s="627"/>
      <c r="D6" s="637" t="s">
        <v>103</v>
      </c>
      <c r="E6" s="613"/>
      <c r="F6" s="613"/>
      <c r="G6" s="638" t="s">
        <v>104</v>
      </c>
      <c r="H6" s="640" t="s">
        <v>105</v>
      </c>
      <c r="I6" s="625"/>
      <c r="J6" s="626"/>
      <c r="K6" s="627"/>
      <c r="L6" s="637" t="s">
        <v>103</v>
      </c>
      <c r="M6" s="613"/>
      <c r="N6" s="613"/>
      <c r="O6" s="638" t="s">
        <v>104</v>
      </c>
      <c r="P6" s="659" t="s">
        <v>105</v>
      </c>
      <c r="Q6" s="46"/>
      <c r="R6" s="663"/>
      <c r="S6" s="663"/>
      <c r="T6" s="609"/>
      <c r="U6" s="652"/>
      <c r="V6" s="292" t="s">
        <v>43</v>
      </c>
      <c r="W6" s="180" t="s">
        <v>44</v>
      </c>
      <c r="X6" s="292" t="s">
        <v>45</v>
      </c>
      <c r="Y6" s="180" t="s">
        <v>43</v>
      </c>
      <c r="Z6" s="292" t="s">
        <v>46</v>
      </c>
      <c r="AA6" s="292" t="s">
        <v>47</v>
      </c>
      <c r="AB6" s="292" t="s">
        <v>43</v>
      </c>
      <c r="AC6" s="292" t="s">
        <v>106</v>
      </c>
      <c r="AD6" s="42" t="s">
        <v>107</v>
      </c>
      <c r="AE6" s="266" t="s">
        <v>108</v>
      </c>
    </row>
    <row r="7" spans="1:31" s="190" customFormat="1" ht="19.5" customHeight="1">
      <c r="A7" s="629"/>
      <c r="B7" s="629"/>
      <c r="C7" s="630"/>
      <c r="D7" s="267" t="s">
        <v>109</v>
      </c>
      <c r="E7" s="267" t="s">
        <v>517</v>
      </c>
      <c r="F7" s="267" t="s">
        <v>110</v>
      </c>
      <c r="G7" s="639"/>
      <c r="H7" s="641"/>
      <c r="I7" s="628"/>
      <c r="J7" s="629"/>
      <c r="K7" s="630"/>
      <c r="L7" s="267" t="s">
        <v>109</v>
      </c>
      <c r="M7" s="267" t="s">
        <v>517</v>
      </c>
      <c r="N7" s="267" t="s">
        <v>110</v>
      </c>
      <c r="O7" s="639"/>
      <c r="P7" s="660"/>
      <c r="Q7" s="153"/>
      <c r="R7" s="664" t="s">
        <v>518</v>
      </c>
      <c r="S7" s="665"/>
      <c r="T7" s="666"/>
      <c r="U7" s="320"/>
      <c r="V7" s="321"/>
      <c r="W7" s="321"/>
      <c r="X7" s="321"/>
      <c r="Y7" s="321"/>
      <c r="Z7" s="321"/>
      <c r="AA7" s="321"/>
      <c r="AB7" s="321"/>
      <c r="AC7" s="321"/>
      <c r="AD7" s="321"/>
      <c r="AE7" s="321"/>
    </row>
    <row r="8" spans="1:31" ht="19.5" customHeight="1">
      <c r="A8" s="631" t="s">
        <v>519</v>
      </c>
      <c r="B8" s="632"/>
      <c r="C8" s="633"/>
      <c r="D8" s="322">
        <v>62965</v>
      </c>
      <c r="E8" s="323">
        <v>39596</v>
      </c>
      <c r="F8" s="323">
        <v>23369</v>
      </c>
      <c r="G8" s="323">
        <v>406</v>
      </c>
      <c r="H8" s="323">
        <v>1004</v>
      </c>
      <c r="I8" s="654" t="s">
        <v>520</v>
      </c>
      <c r="J8" s="655"/>
      <c r="K8" s="656"/>
      <c r="L8" s="469">
        <f>SUM(L9:L19)</f>
        <v>9909</v>
      </c>
      <c r="M8" s="43">
        <f>SUM(M9:M19)</f>
        <v>7468</v>
      </c>
      <c r="N8" s="43">
        <f>SUM(N9:N19)</f>
        <v>2439</v>
      </c>
      <c r="O8" s="44" t="s">
        <v>11</v>
      </c>
      <c r="P8" s="44" t="s">
        <v>11</v>
      </c>
      <c r="R8" s="675" t="s">
        <v>519</v>
      </c>
      <c r="S8" s="676"/>
      <c r="T8" s="677"/>
      <c r="U8" s="472">
        <f>SUM(V8,Y8,AB8)</f>
        <v>2796.6119999999996</v>
      </c>
      <c r="V8" s="472">
        <f>SUM(W8:X8)</f>
        <v>650.8</v>
      </c>
      <c r="W8" s="472">
        <v>230.1</v>
      </c>
      <c r="X8" s="472">
        <v>420.7</v>
      </c>
      <c r="Y8" s="472">
        <f>SUM(Z8:AA8)</f>
        <v>1986.9</v>
      </c>
      <c r="Z8" s="472">
        <v>958</v>
      </c>
      <c r="AA8" s="472">
        <v>1028.9</v>
      </c>
      <c r="AB8" s="472">
        <f>SUM(AC8:AE8)</f>
        <v>158.91199999999998</v>
      </c>
      <c r="AC8" s="472">
        <v>67</v>
      </c>
      <c r="AD8" s="472">
        <v>6.302</v>
      </c>
      <c r="AE8" s="472">
        <v>85.61</v>
      </c>
    </row>
    <row r="9" spans="1:31" ht="19.5" customHeight="1">
      <c r="A9" s="634" t="s">
        <v>521</v>
      </c>
      <c r="B9" s="635"/>
      <c r="C9" s="636"/>
      <c r="D9" s="325">
        <v>61614</v>
      </c>
      <c r="E9" s="326">
        <v>39085</v>
      </c>
      <c r="F9" s="326">
        <v>22529</v>
      </c>
      <c r="G9" s="326">
        <v>422</v>
      </c>
      <c r="H9" s="326">
        <v>938</v>
      </c>
      <c r="I9" s="327"/>
      <c r="J9" s="328" t="s">
        <v>48</v>
      </c>
      <c r="K9" s="329" t="s">
        <v>49</v>
      </c>
      <c r="L9" s="330">
        <v>504</v>
      </c>
      <c r="M9" s="331">
        <v>401</v>
      </c>
      <c r="N9" s="326">
        <v>103</v>
      </c>
      <c r="O9" s="332" t="s">
        <v>11</v>
      </c>
      <c r="P9" s="332" t="s">
        <v>11</v>
      </c>
      <c r="R9" s="634" t="s">
        <v>521</v>
      </c>
      <c r="S9" s="678"/>
      <c r="T9" s="677"/>
      <c r="U9" s="472">
        <f>SUM(V9,Y9,AB9)</f>
        <v>2853.7019999999998</v>
      </c>
      <c r="V9" s="472">
        <f>SUM(W9:X9)</f>
        <v>705.9</v>
      </c>
      <c r="W9" s="472">
        <v>229.9</v>
      </c>
      <c r="X9" s="472">
        <v>476</v>
      </c>
      <c r="Y9" s="472">
        <f aca="true" t="shared" si="0" ref="Y9:Y22">SUM(Z9:AA9)</f>
        <v>1988.8</v>
      </c>
      <c r="Z9" s="472">
        <v>956</v>
      </c>
      <c r="AA9" s="472">
        <v>1032.8</v>
      </c>
      <c r="AB9" s="472">
        <f>SUM(AC9:AE9)</f>
        <v>159.002</v>
      </c>
      <c r="AC9" s="472">
        <v>67</v>
      </c>
      <c r="AD9" s="472">
        <v>6.302</v>
      </c>
      <c r="AE9" s="472">
        <v>85.7</v>
      </c>
    </row>
    <row r="10" spans="1:31" s="46" customFormat="1" ht="19.5" customHeight="1">
      <c r="A10" s="634" t="s">
        <v>522</v>
      </c>
      <c r="B10" s="635"/>
      <c r="C10" s="636"/>
      <c r="D10" s="325">
        <v>60527</v>
      </c>
      <c r="E10" s="326">
        <v>38550</v>
      </c>
      <c r="F10" s="326">
        <v>21977</v>
      </c>
      <c r="G10" s="326">
        <v>381</v>
      </c>
      <c r="H10" s="326">
        <v>791</v>
      </c>
      <c r="I10" s="45"/>
      <c r="J10" s="277" t="s">
        <v>50</v>
      </c>
      <c r="K10" s="333" t="s">
        <v>49</v>
      </c>
      <c r="L10" s="334">
        <v>1191</v>
      </c>
      <c r="M10" s="335">
        <v>978</v>
      </c>
      <c r="N10" s="336">
        <v>213</v>
      </c>
      <c r="O10" s="318" t="s">
        <v>11</v>
      </c>
      <c r="P10" s="318" t="s">
        <v>11</v>
      </c>
      <c r="R10" s="667" t="s">
        <v>523</v>
      </c>
      <c r="S10" s="668"/>
      <c r="T10" s="669"/>
      <c r="U10" s="472">
        <f>SUM(V10,Y10,AB10)</f>
        <v>2919.8</v>
      </c>
      <c r="V10" s="472">
        <f>SUM(W10:X10)</f>
        <v>764.5</v>
      </c>
      <c r="W10" s="473">
        <v>231.6</v>
      </c>
      <c r="X10" s="473">
        <v>532.9</v>
      </c>
      <c r="Y10" s="472">
        <f t="shared" si="0"/>
        <v>1996.3</v>
      </c>
      <c r="Z10" s="473">
        <v>964.3</v>
      </c>
      <c r="AA10" s="473">
        <v>1032</v>
      </c>
      <c r="AB10" s="472">
        <f>SUM(AC10:AE10)</f>
        <v>159</v>
      </c>
      <c r="AC10" s="474">
        <v>67</v>
      </c>
      <c r="AD10" s="475">
        <v>6.3</v>
      </c>
      <c r="AE10" s="473">
        <v>85.7</v>
      </c>
    </row>
    <row r="11" spans="1:31" s="46" customFormat="1" ht="19.5" customHeight="1">
      <c r="A11" s="667" t="s">
        <v>524</v>
      </c>
      <c r="B11" s="668"/>
      <c r="C11" s="669"/>
      <c r="D11" s="337">
        <v>57635</v>
      </c>
      <c r="E11" s="336">
        <v>36623</v>
      </c>
      <c r="F11" s="336">
        <v>21011</v>
      </c>
      <c r="G11" s="336">
        <v>410</v>
      </c>
      <c r="H11" s="336">
        <v>749</v>
      </c>
      <c r="I11" s="319"/>
      <c r="J11" s="277" t="s">
        <v>51</v>
      </c>
      <c r="K11" s="333" t="s">
        <v>49</v>
      </c>
      <c r="L11" s="334">
        <v>658</v>
      </c>
      <c r="M11" s="335">
        <v>523</v>
      </c>
      <c r="N11" s="336">
        <v>136</v>
      </c>
      <c r="O11" s="318" t="s">
        <v>11</v>
      </c>
      <c r="P11" s="318" t="s">
        <v>11</v>
      </c>
      <c r="R11" s="667" t="s">
        <v>524</v>
      </c>
      <c r="S11" s="668"/>
      <c r="T11" s="669"/>
      <c r="U11" s="472">
        <f>SUM(V11,Y11,AB11)</f>
        <v>2924.5</v>
      </c>
      <c r="V11" s="472">
        <f>SUM(W11:X11)</f>
        <v>767</v>
      </c>
      <c r="W11" s="473">
        <v>286.9</v>
      </c>
      <c r="X11" s="473">
        <v>480.1</v>
      </c>
      <c r="Y11" s="472">
        <f t="shared" si="0"/>
        <v>1998.5</v>
      </c>
      <c r="Z11" s="473">
        <v>965.4</v>
      </c>
      <c r="AA11" s="473">
        <v>1033.1</v>
      </c>
      <c r="AB11" s="472">
        <f>SUM(AC11:AE11)</f>
        <v>159</v>
      </c>
      <c r="AC11" s="474">
        <v>67</v>
      </c>
      <c r="AD11" s="475">
        <v>6.3</v>
      </c>
      <c r="AE11" s="473">
        <v>85.7</v>
      </c>
    </row>
    <row r="12" spans="1:31" ht="19.5" customHeight="1">
      <c r="A12" s="648" t="s">
        <v>525</v>
      </c>
      <c r="B12" s="649"/>
      <c r="C12" s="650"/>
      <c r="D12" s="465">
        <f>SUM(D15,L21)</f>
        <v>57737</v>
      </c>
      <c r="E12" s="50">
        <f>SUM(E15,M21)</f>
        <v>36389</v>
      </c>
      <c r="F12" s="50">
        <f>SUM(F15,N21)</f>
        <v>21344</v>
      </c>
      <c r="G12" s="50">
        <v>512</v>
      </c>
      <c r="H12" s="466">
        <v>757</v>
      </c>
      <c r="I12" s="338"/>
      <c r="J12" s="328" t="s">
        <v>52</v>
      </c>
      <c r="K12" s="329" t="s">
        <v>49</v>
      </c>
      <c r="L12" s="325">
        <v>483</v>
      </c>
      <c r="M12" s="326">
        <v>397</v>
      </c>
      <c r="N12" s="326">
        <v>86</v>
      </c>
      <c r="O12" s="332" t="s">
        <v>11</v>
      </c>
      <c r="P12" s="332" t="s">
        <v>11</v>
      </c>
      <c r="R12" s="691" t="s">
        <v>525</v>
      </c>
      <c r="S12" s="692"/>
      <c r="T12" s="693"/>
      <c r="U12" s="496">
        <f>SUM(V12,Y12,AB12)</f>
        <v>2838.5</v>
      </c>
      <c r="V12" s="496">
        <f>SUM(W12:X12)</f>
        <v>685.9</v>
      </c>
      <c r="W12" s="52">
        <v>287.5</v>
      </c>
      <c r="X12" s="52">
        <v>398.4</v>
      </c>
      <c r="Y12" s="496">
        <f t="shared" si="0"/>
        <v>1993.6</v>
      </c>
      <c r="Z12" s="52">
        <v>966.3</v>
      </c>
      <c r="AA12" s="52">
        <v>1027.3</v>
      </c>
      <c r="AB12" s="496">
        <f>SUM(AC12:AE12)</f>
        <v>159</v>
      </c>
      <c r="AC12" s="123">
        <v>67</v>
      </c>
      <c r="AD12" s="497">
        <v>6.3</v>
      </c>
      <c r="AE12" s="52">
        <v>85.7</v>
      </c>
    </row>
    <row r="13" spans="1:31" s="46" customFormat="1" ht="19.5" customHeight="1">
      <c r="A13" s="670"/>
      <c r="B13" s="670"/>
      <c r="C13" s="671"/>
      <c r="D13" s="465"/>
      <c r="E13" s="50"/>
      <c r="F13" s="50"/>
      <c r="G13" s="31"/>
      <c r="H13" s="467"/>
      <c r="I13" s="338"/>
      <c r="J13" s="328" t="s">
        <v>53</v>
      </c>
      <c r="K13" s="329" t="s">
        <v>49</v>
      </c>
      <c r="L13" s="153">
        <v>237</v>
      </c>
      <c r="M13" s="153">
        <v>185</v>
      </c>
      <c r="N13" s="153">
        <v>52</v>
      </c>
      <c r="O13" s="332" t="s">
        <v>11</v>
      </c>
      <c r="P13" s="332" t="s">
        <v>11</v>
      </c>
      <c r="Q13" s="153"/>
      <c r="R13" s="691"/>
      <c r="S13" s="692"/>
      <c r="T13" s="693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</row>
    <row r="14" spans="1:31" s="46" customFormat="1" ht="19.5" customHeight="1">
      <c r="A14" s="340" t="s">
        <v>54</v>
      </c>
      <c r="B14" s="340"/>
      <c r="C14" s="673" t="s">
        <v>109</v>
      </c>
      <c r="D14" s="465"/>
      <c r="E14" s="50"/>
      <c r="F14" s="50"/>
      <c r="G14" s="31"/>
      <c r="H14" s="467"/>
      <c r="I14" s="45"/>
      <c r="J14" s="277" t="s">
        <v>55</v>
      </c>
      <c r="K14" s="47"/>
      <c r="L14" s="334">
        <v>1422</v>
      </c>
      <c r="M14" s="335">
        <v>1016</v>
      </c>
      <c r="N14" s="336">
        <v>406</v>
      </c>
      <c r="O14" s="318" t="s">
        <v>11</v>
      </c>
      <c r="P14" s="318" t="s">
        <v>11</v>
      </c>
      <c r="R14" s="92"/>
      <c r="S14" s="672" t="s">
        <v>56</v>
      </c>
      <c r="T14" s="658"/>
      <c r="U14" s="472">
        <f>SUM(V14,Y14,AB14)</f>
        <v>250.39999999999998</v>
      </c>
      <c r="V14" s="477">
        <f>SUM(W14:X14)</f>
        <v>91.5</v>
      </c>
      <c r="W14" s="447">
        <v>84.7</v>
      </c>
      <c r="X14" s="448">
        <v>6.8</v>
      </c>
      <c r="Y14" s="472">
        <f t="shared" si="0"/>
        <v>158.89999999999998</v>
      </c>
      <c r="Z14" s="447">
        <v>87.8</v>
      </c>
      <c r="AA14" s="478">
        <v>71.1</v>
      </c>
      <c r="AB14" s="479" t="s">
        <v>338</v>
      </c>
      <c r="AC14" s="477" t="s">
        <v>338</v>
      </c>
      <c r="AD14" s="472" t="s">
        <v>338</v>
      </c>
      <c r="AE14" s="472" t="s">
        <v>338</v>
      </c>
    </row>
    <row r="15" spans="1:31" s="46" customFormat="1" ht="19.5" customHeight="1">
      <c r="A15" s="674" t="s">
        <v>57</v>
      </c>
      <c r="B15" s="674"/>
      <c r="C15" s="673"/>
      <c r="D15" s="465">
        <f>SUM(D17,L8)</f>
        <v>55803</v>
      </c>
      <c r="E15" s="50">
        <f>SUM(E17,M8)</f>
        <v>34937</v>
      </c>
      <c r="F15" s="50">
        <f>SUM(F17,N8)</f>
        <v>20862</v>
      </c>
      <c r="G15" s="50">
        <v>512</v>
      </c>
      <c r="H15" s="466">
        <v>757</v>
      </c>
      <c r="I15" s="319"/>
      <c r="J15" s="277" t="s">
        <v>58</v>
      </c>
      <c r="K15" s="333" t="s">
        <v>49</v>
      </c>
      <c r="L15" s="334">
        <v>678</v>
      </c>
      <c r="M15" s="335">
        <v>596</v>
      </c>
      <c r="N15" s="336">
        <v>82</v>
      </c>
      <c r="O15" s="318" t="s">
        <v>11</v>
      </c>
      <c r="P15" s="318" t="s">
        <v>11</v>
      </c>
      <c r="R15" s="268"/>
      <c r="S15" s="268"/>
      <c r="T15" s="341"/>
      <c r="U15" s="480"/>
      <c r="V15" s="476"/>
      <c r="W15" s="481"/>
      <c r="X15" s="481"/>
      <c r="Y15" s="482"/>
      <c r="Z15" s="481"/>
      <c r="AA15" s="481"/>
      <c r="AB15" s="482"/>
      <c r="AC15" s="476"/>
      <c r="AD15" s="481"/>
      <c r="AE15" s="481"/>
    </row>
    <row r="16" spans="1:31" s="46" customFormat="1" ht="19.5" customHeight="1">
      <c r="A16" s="340"/>
      <c r="B16" s="340"/>
      <c r="C16" s="342"/>
      <c r="D16" s="465"/>
      <c r="E16" s="50"/>
      <c r="F16" s="50"/>
      <c r="G16" s="31"/>
      <c r="H16" s="467"/>
      <c r="I16" s="319"/>
      <c r="J16" s="277" t="s">
        <v>59</v>
      </c>
      <c r="K16" s="333" t="s">
        <v>49</v>
      </c>
      <c r="L16" s="337">
        <v>331</v>
      </c>
      <c r="M16" s="336">
        <v>249</v>
      </c>
      <c r="N16" s="336">
        <v>82</v>
      </c>
      <c r="O16" s="318" t="s">
        <v>11</v>
      </c>
      <c r="P16" s="318" t="s">
        <v>11</v>
      </c>
      <c r="R16" s="672" t="s">
        <v>60</v>
      </c>
      <c r="S16" s="672"/>
      <c r="T16" s="658"/>
      <c r="U16" s="472">
        <f>SUM(V16,Y16,AB16)</f>
        <v>2584.6000000000004</v>
      </c>
      <c r="V16" s="472">
        <f>SUM(W16:X16)</f>
        <v>594.4000000000001</v>
      </c>
      <c r="W16" s="479">
        <v>202.8</v>
      </c>
      <c r="X16" s="479">
        <v>391.6</v>
      </c>
      <c r="Y16" s="472">
        <f t="shared" si="0"/>
        <v>1831.2</v>
      </c>
      <c r="Z16" s="479">
        <v>878.5</v>
      </c>
      <c r="AA16" s="479">
        <v>952.7</v>
      </c>
      <c r="AB16" s="472">
        <f>SUM(AC16:AE16)</f>
        <v>159</v>
      </c>
      <c r="AC16" s="478">
        <v>67</v>
      </c>
      <c r="AD16" s="483">
        <v>6.3</v>
      </c>
      <c r="AE16" s="483">
        <v>85.7</v>
      </c>
    </row>
    <row r="17" spans="1:31" s="46" customFormat="1" ht="19.5" customHeight="1">
      <c r="A17" s="343"/>
      <c r="B17" s="60" t="s">
        <v>61</v>
      </c>
      <c r="C17" s="49"/>
      <c r="D17" s="465">
        <f>SUM(D19:D34)</f>
        <v>45894</v>
      </c>
      <c r="E17" s="50">
        <f>SUM(E19:E34)</f>
        <v>27469</v>
      </c>
      <c r="F17" s="50">
        <f>SUM(F19:F34)</f>
        <v>18423</v>
      </c>
      <c r="G17" s="50">
        <v>512</v>
      </c>
      <c r="H17" s="466">
        <v>757</v>
      </c>
      <c r="I17" s="45"/>
      <c r="J17" s="277" t="s">
        <v>62</v>
      </c>
      <c r="K17" s="333"/>
      <c r="L17" s="337">
        <v>1242</v>
      </c>
      <c r="M17" s="336">
        <v>772</v>
      </c>
      <c r="N17" s="336">
        <v>470</v>
      </c>
      <c r="O17" s="318" t="s">
        <v>11</v>
      </c>
      <c r="P17" s="318" t="s">
        <v>11</v>
      </c>
      <c r="R17" s="694" t="s">
        <v>526</v>
      </c>
      <c r="S17" s="344"/>
      <c r="T17" s="341"/>
      <c r="U17" s="484"/>
      <c r="V17" s="481"/>
      <c r="W17" s="481"/>
      <c r="X17" s="481"/>
      <c r="Y17" s="481"/>
      <c r="Z17" s="481"/>
      <c r="AA17" s="481"/>
      <c r="AB17" s="481"/>
      <c r="AC17" s="481"/>
      <c r="AD17" s="482"/>
      <c r="AE17" s="482"/>
    </row>
    <row r="18" spans="1:31" s="46" customFormat="1" ht="19.5" customHeight="1">
      <c r="A18" s="92"/>
      <c r="B18" s="92"/>
      <c r="C18" s="47"/>
      <c r="D18" s="337"/>
      <c r="E18" s="336"/>
      <c r="F18" s="336"/>
      <c r="G18" s="69"/>
      <c r="H18" s="345"/>
      <c r="I18" s="319"/>
      <c r="J18" s="277" t="s">
        <v>63</v>
      </c>
      <c r="K18" s="47"/>
      <c r="L18" s="337">
        <v>489</v>
      </c>
      <c r="M18" s="336">
        <v>161</v>
      </c>
      <c r="N18" s="336">
        <v>328</v>
      </c>
      <c r="O18" s="318" t="s">
        <v>11</v>
      </c>
      <c r="P18" s="318" t="s">
        <v>11</v>
      </c>
      <c r="R18" s="695"/>
      <c r="S18" s="657" t="s">
        <v>64</v>
      </c>
      <c r="T18" s="658"/>
      <c r="U18" s="472">
        <f>SUM(V18,Y18,AB18)</f>
        <v>2082.6000000000004</v>
      </c>
      <c r="V18" s="472">
        <f>SUM(W18:X18)</f>
        <v>565.8</v>
      </c>
      <c r="W18" s="473">
        <v>202.8</v>
      </c>
      <c r="X18" s="473">
        <v>363</v>
      </c>
      <c r="Y18" s="472">
        <f t="shared" si="0"/>
        <v>1357.8000000000002</v>
      </c>
      <c r="Z18" s="473">
        <v>689.2</v>
      </c>
      <c r="AA18" s="473">
        <v>668.6</v>
      </c>
      <c r="AB18" s="472">
        <f>SUM(AC18:AE18)</f>
        <v>159</v>
      </c>
      <c r="AC18" s="474">
        <v>67</v>
      </c>
      <c r="AD18" s="475">
        <v>6.3</v>
      </c>
      <c r="AE18" s="475">
        <v>85.7</v>
      </c>
    </row>
    <row r="19" spans="1:31" s="46" customFormat="1" ht="19.5" customHeight="1">
      <c r="A19" s="92"/>
      <c r="B19" s="277" t="s">
        <v>65</v>
      </c>
      <c r="C19" s="333" t="s">
        <v>49</v>
      </c>
      <c r="D19" s="468">
        <f>SUM(E19:F19)</f>
        <v>1070</v>
      </c>
      <c r="E19" s="336">
        <v>829</v>
      </c>
      <c r="F19" s="336">
        <v>241</v>
      </c>
      <c r="G19" s="318" t="s">
        <v>11</v>
      </c>
      <c r="H19" s="318" t="s">
        <v>11</v>
      </c>
      <c r="I19" s="319"/>
      <c r="J19" s="277" t="s">
        <v>66</v>
      </c>
      <c r="K19" s="47"/>
      <c r="L19" s="337">
        <v>2674</v>
      </c>
      <c r="M19" s="336">
        <v>2190</v>
      </c>
      <c r="N19" s="336">
        <v>481</v>
      </c>
      <c r="O19" s="318" t="s">
        <v>11</v>
      </c>
      <c r="P19" s="318" t="s">
        <v>11</v>
      </c>
      <c r="R19" s="695"/>
      <c r="S19" s="346"/>
      <c r="T19" s="47"/>
      <c r="U19" s="485"/>
      <c r="V19" s="476"/>
      <c r="W19" s="476"/>
      <c r="X19" s="476"/>
      <c r="Y19" s="476"/>
      <c r="Z19" s="476"/>
      <c r="AA19" s="476"/>
      <c r="AB19" s="476"/>
      <c r="AC19" s="476"/>
      <c r="AD19" s="475"/>
      <c r="AE19" s="475"/>
    </row>
    <row r="20" spans="1:31" s="46" customFormat="1" ht="19.5" customHeight="1">
      <c r="A20" s="92"/>
      <c r="B20" s="277" t="s">
        <v>527</v>
      </c>
      <c r="C20" s="47"/>
      <c r="D20" s="337">
        <v>2236</v>
      </c>
      <c r="E20" s="336">
        <v>821</v>
      </c>
      <c r="F20" s="336">
        <v>1414</v>
      </c>
      <c r="G20" s="318" t="s">
        <v>11</v>
      </c>
      <c r="H20" s="318" t="s">
        <v>11</v>
      </c>
      <c r="I20" s="347"/>
      <c r="J20" s="277"/>
      <c r="K20" s="348"/>
      <c r="L20" s="349"/>
      <c r="M20" s="277"/>
      <c r="N20" s="92"/>
      <c r="O20" s="92"/>
      <c r="P20" s="92"/>
      <c r="Q20" s="350"/>
      <c r="R20" s="696"/>
      <c r="S20" s="657" t="s">
        <v>67</v>
      </c>
      <c r="T20" s="658"/>
      <c r="U20" s="472">
        <f>SUM(V20,Y20,AB20)</f>
        <v>502.00000000000006</v>
      </c>
      <c r="V20" s="472">
        <f>SUM(W20:X20)</f>
        <v>28.6</v>
      </c>
      <c r="W20" s="479">
        <v>0</v>
      </c>
      <c r="X20" s="479">
        <v>28.6</v>
      </c>
      <c r="Y20" s="472">
        <f t="shared" si="0"/>
        <v>473.40000000000003</v>
      </c>
      <c r="Z20" s="479">
        <v>189.3</v>
      </c>
      <c r="AA20" s="479">
        <v>284.1</v>
      </c>
      <c r="AB20" s="479" t="s">
        <v>338</v>
      </c>
      <c r="AC20" s="472" t="s">
        <v>338</v>
      </c>
      <c r="AD20" s="472" t="s">
        <v>338</v>
      </c>
      <c r="AE20" s="472" t="s">
        <v>338</v>
      </c>
    </row>
    <row r="21" spans="1:31" ht="19.5" customHeight="1">
      <c r="A21" s="92"/>
      <c r="B21" s="277" t="s">
        <v>68</v>
      </c>
      <c r="C21" s="333" t="s">
        <v>49</v>
      </c>
      <c r="D21" s="337">
        <v>653</v>
      </c>
      <c r="E21" s="336">
        <v>537</v>
      </c>
      <c r="F21" s="336">
        <v>116</v>
      </c>
      <c r="G21" s="318" t="s">
        <v>11</v>
      </c>
      <c r="H21" s="318" t="s">
        <v>11</v>
      </c>
      <c r="I21" s="706" t="s">
        <v>69</v>
      </c>
      <c r="J21" s="707"/>
      <c r="K21" s="708"/>
      <c r="L21" s="470">
        <f>SUM(L22:L32)</f>
        <v>1934</v>
      </c>
      <c r="M21" s="471">
        <f>SUM(M22:M32)</f>
        <v>1452</v>
      </c>
      <c r="N21" s="471">
        <f>SUM(N22:N32)</f>
        <v>482</v>
      </c>
      <c r="O21" s="53" t="s">
        <v>11</v>
      </c>
      <c r="P21" s="53" t="s">
        <v>11</v>
      </c>
      <c r="Q21" s="351"/>
      <c r="R21" s="684" t="s">
        <v>111</v>
      </c>
      <c r="S21" s="210"/>
      <c r="T21" s="324"/>
      <c r="U21" s="486"/>
      <c r="V21" s="487"/>
      <c r="W21" s="487"/>
      <c r="X21" s="487"/>
      <c r="Y21" s="487"/>
      <c r="Z21" s="487"/>
      <c r="AA21" s="487"/>
      <c r="AB21" s="481"/>
      <c r="AC21" s="481"/>
      <c r="AD21" s="482"/>
      <c r="AE21" s="482"/>
    </row>
    <row r="22" spans="1:31" ht="19.5" customHeight="1">
      <c r="A22" s="210"/>
      <c r="B22" s="328" t="s">
        <v>70</v>
      </c>
      <c r="C22" s="329" t="s">
        <v>49</v>
      </c>
      <c r="D22" s="325">
        <v>1278</v>
      </c>
      <c r="E22" s="326">
        <v>989</v>
      </c>
      <c r="F22" s="326">
        <v>288</v>
      </c>
      <c r="G22" s="332" t="s">
        <v>11</v>
      </c>
      <c r="H22" s="332" t="s">
        <v>11</v>
      </c>
      <c r="I22" s="327"/>
      <c r="J22" s="328" t="s">
        <v>62</v>
      </c>
      <c r="K22" s="210" t="s">
        <v>528</v>
      </c>
      <c r="L22" s="325">
        <v>645</v>
      </c>
      <c r="M22" s="326">
        <v>484</v>
      </c>
      <c r="N22" s="326">
        <v>161</v>
      </c>
      <c r="O22" s="332" t="s">
        <v>11</v>
      </c>
      <c r="P22" s="332" t="s">
        <v>11</v>
      </c>
      <c r="Q22" s="351"/>
      <c r="R22" s="685"/>
      <c r="S22" s="687" t="s">
        <v>529</v>
      </c>
      <c r="T22" s="671"/>
      <c r="U22" s="472">
        <f>SUM(V22,Y22,AB22)</f>
        <v>2484.6</v>
      </c>
      <c r="V22" s="472">
        <f>SUM(W22:X22)</f>
        <v>555.1</v>
      </c>
      <c r="W22" s="473">
        <v>187.3</v>
      </c>
      <c r="X22" s="473">
        <v>367.8</v>
      </c>
      <c r="Y22" s="472">
        <f t="shared" si="0"/>
        <v>1790.5</v>
      </c>
      <c r="Z22" s="473">
        <v>853.8</v>
      </c>
      <c r="AA22" s="473">
        <v>936.7</v>
      </c>
      <c r="AB22" s="472">
        <f>SUM(AC22:AE22)</f>
        <v>139</v>
      </c>
      <c r="AC22" s="473">
        <v>54.2</v>
      </c>
      <c r="AD22" s="475">
        <v>4.1</v>
      </c>
      <c r="AE22" s="475">
        <v>80.7</v>
      </c>
    </row>
    <row r="23" spans="1:31" ht="19.5" customHeight="1">
      <c r="A23" s="210"/>
      <c r="B23" s="328" t="s">
        <v>71</v>
      </c>
      <c r="C23" s="324"/>
      <c r="D23" s="325">
        <v>4183</v>
      </c>
      <c r="E23" s="326">
        <v>2410</v>
      </c>
      <c r="F23" s="326">
        <v>1773</v>
      </c>
      <c r="G23" s="332" t="s">
        <v>11</v>
      </c>
      <c r="H23" s="332" t="s">
        <v>11</v>
      </c>
      <c r="I23" s="327"/>
      <c r="J23" s="328" t="s">
        <v>63</v>
      </c>
      <c r="K23" s="210" t="s">
        <v>528</v>
      </c>
      <c r="L23" s="325">
        <v>265</v>
      </c>
      <c r="M23" s="326">
        <v>199</v>
      </c>
      <c r="N23" s="326">
        <v>66</v>
      </c>
      <c r="O23" s="332" t="s">
        <v>11</v>
      </c>
      <c r="P23" s="332" t="s">
        <v>11</v>
      </c>
      <c r="Q23" s="351"/>
      <c r="R23" s="685"/>
      <c r="S23" s="688" t="s">
        <v>112</v>
      </c>
      <c r="T23" s="353"/>
      <c r="U23" s="485"/>
      <c r="V23" s="476"/>
      <c r="W23" s="476"/>
      <c r="X23" s="476"/>
      <c r="Y23" s="476"/>
      <c r="Z23" s="476"/>
      <c r="AA23" s="476"/>
      <c r="AB23" s="476"/>
      <c r="AC23" s="476"/>
      <c r="AD23" s="475"/>
      <c r="AE23" s="475"/>
    </row>
    <row r="24" spans="1:31" ht="19.5" customHeight="1">
      <c r="A24" s="210"/>
      <c r="B24" s="328" t="s">
        <v>72</v>
      </c>
      <c r="C24" s="329" t="s">
        <v>49</v>
      </c>
      <c r="D24" s="325">
        <v>833</v>
      </c>
      <c r="E24" s="326">
        <v>574</v>
      </c>
      <c r="F24" s="326">
        <v>259</v>
      </c>
      <c r="G24" s="332" t="s">
        <v>11</v>
      </c>
      <c r="H24" s="332" t="s">
        <v>11</v>
      </c>
      <c r="I24" s="327"/>
      <c r="J24" s="328" t="s">
        <v>73</v>
      </c>
      <c r="K24" s="332" t="s">
        <v>49</v>
      </c>
      <c r="L24" s="330">
        <v>262</v>
      </c>
      <c r="M24" s="331">
        <v>197</v>
      </c>
      <c r="N24" s="326">
        <v>65</v>
      </c>
      <c r="O24" s="332" t="s">
        <v>11</v>
      </c>
      <c r="P24" s="332" t="s">
        <v>11</v>
      </c>
      <c r="Q24" s="351"/>
      <c r="R24" s="685"/>
      <c r="S24" s="689"/>
      <c r="T24" s="354" t="s">
        <v>74</v>
      </c>
      <c r="U24" s="488">
        <f>SUM(V24,Y24,AB24)</f>
        <v>2260</v>
      </c>
      <c r="V24" s="488">
        <f>SUM(W24:X24)</f>
        <v>636</v>
      </c>
      <c r="W24" s="489">
        <v>256</v>
      </c>
      <c r="X24" s="489">
        <v>380</v>
      </c>
      <c r="Y24" s="488">
        <f>SUM(Z24:AA24)</f>
        <v>1546</v>
      </c>
      <c r="Z24" s="489">
        <v>778</v>
      </c>
      <c r="AA24" s="489">
        <v>768</v>
      </c>
      <c r="AB24" s="488">
        <f>SUM(AC24:AE24)</f>
        <v>78</v>
      </c>
      <c r="AC24" s="476">
        <v>29</v>
      </c>
      <c r="AD24" s="490">
        <v>8</v>
      </c>
      <c r="AE24" s="490">
        <v>41</v>
      </c>
    </row>
    <row r="25" spans="1:31" ht="19.5" customHeight="1">
      <c r="A25" s="210"/>
      <c r="B25" s="328" t="s">
        <v>75</v>
      </c>
      <c r="C25" s="329" t="s">
        <v>49</v>
      </c>
      <c r="D25" s="325">
        <v>856</v>
      </c>
      <c r="E25" s="326">
        <v>599</v>
      </c>
      <c r="F25" s="326">
        <v>257</v>
      </c>
      <c r="G25" s="332" t="s">
        <v>11</v>
      </c>
      <c r="H25" s="332" t="s">
        <v>11</v>
      </c>
      <c r="I25" s="327"/>
      <c r="J25" s="328" t="s">
        <v>76</v>
      </c>
      <c r="K25" s="332" t="s">
        <v>49</v>
      </c>
      <c r="L25" s="330">
        <v>285</v>
      </c>
      <c r="M25" s="331">
        <v>214</v>
      </c>
      <c r="N25" s="326">
        <v>71</v>
      </c>
      <c r="O25" s="332" t="s">
        <v>11</v>
      </c>
      <c r="P25" s="332" t="s">
        <v>11</v>
      </c>
      <c r="Q25" s="351"/>
      <c r="R25" s="685"/>
      <c r="S25" s="689"/>
      <c r="T25" s="355"/>
      <c r="U25" s="485"/>
      <c r="V25" s="476"/>
      <c r="W25" s="476"/>
      <c r="X25" s="476"/>
      <c r="Y25" s="476"/>
      <c r="Z25" s="476"/>
      <c r="AA25" s="476"/>
      <c r="AB25" s="476"/>
      <c r="AC25" s="476"/>
      <c r="AD25" s="475"/>
      <c r="AE25" s="475"/>
    </row>
    <row r="26" spans="1:31" ht="19.5" customHeight="1">
      <c r="A26" s="210"/>
      <c r="B26" s="328" t="s">
        <v>530</v>
      </c>
      <c r="C26" s="329" t="s">
        <v>49</v>
      </c>
      <c r="D26" s="325">
        <v>1391</v>
      </c>
      <c r="E26" s="326">
        <v>1134</v>
      </c>
      <c r="F26" s="326">
        <v>257</v>
      </c>
      <c r="G26" s="332" t="s">
        <v>11</v>
      </c>
      <c r="H26" s="332" t="s">
        <v>11</v>
      </c>
      <c r="I26" s="327"/>
      <c r="J26" s="328" t="s">
        <v>77</v>
      </c>
      <c r="K26" s="210"/>
      <c r="L26" s="325">
        <v>173</v>
      </c>
      <c r="M26" s="326">
        <v>130</v>
      </c>
      <c r="N26" s="326">
        <v>43</v>
      </c>
      <c r="O26" s="332" t="s">
        <v>11</v>
      </c>
      <c r="P26" s="332" t="s">
        <v>11</v>
      </c>
      <c r="Q26" s="351"/>
      <c r="R26" s="685"/>
      <c r="S26" s="690"/>
      <c r="T26" s="356" t="s">
        <v>78</v>
      </c>
      <c r="U26" s="472">
        <f>SUM(V26,Y26,AB26)</f>
        <v>70.10000000000001</v>
      </c>
      <c r="V26" s="472">
        <f>SUM(W26:X26)</f>
        <v>22.1</v>
      </c>
      <c r="W26" s="473">
        <v>12.5</v>
      </c>
      <c r="X26" s="473">
        <v>9.6</v>
      </c>
      <c r="Y26" s="472">
        <f>SUM(Z26:AA26)</f>
        <v>30.3</v>
      </c>
      <c r="Z26" s="473">
        <v>18.5</v>
      </c>
      <c r="AA26" s="473">
        <v>11.8</v>
      </c>
      <c r="AB26" s="472">
        <f>SUM(AC26:AE26)</f>
        <v>17.7</v>
      </c>
      <c r="AC26" s="476">
        <v>11.8</v>
      </c>
      <c r="AD26" s="475">
        <v>1.6</v>
      </c>
      <c r="AE26" s="475">
        <v>4.3</v>
      </c>
    </row>
    <row r="27" spans="1:31" ht="19.5" customHeight="1">
      <c r="A27" s="210"/>
      <c r="B27" s="328" t="s">
        <v>79</v>
      </c>
      <c r="C27" s="324"/>
      <c r="D27" s="325">
        <v>2968</v>
      </c>
      <c r="E27" s="326">
        <v>2029</v>
      </c>
      <c r="F27" s="326">
        <v>938</v>
      </c>
      <c r="G27" s="332" t="s">
        <v>11</v>
      </c>
      <c r="H27" s="332" t="s">
        <v>11</v>
      </c>
      <c r="I27" s="327"/>
      <c r="J27" s="328" t="s">
        <v>531</v>
      </c>
      <c r="K27" s="210"/>
      <c r="L27" s="325">
        <v>304</v>
      </c>
      <c r="M27" s="326">
        <v>228</v>
      </c>
      <c r="N27" s="326">
        <v>76</v>
      </c>
      <c r="O27" s="332" t="s">
        <v>11</v>
      </c>
      <c r="P27" s="332" t="s">
        <v>11</v>
      </c>
      <c r="Q27" s="351"/>
      <c r="R27" s="685"/>
      <c r="S27" s="688" t="s">
        <v>532</v>
      </c>
      <c r="T27" s="353"/>
      <c r="U27" s="485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</row>
    <row r="28" spans="1:31" ht="19.5" customHeight="1">
      <c r="A28" s="210"/>
      <c r="B28" s="328" t="s">
        <v>80</v>
      </c>
      <c r="C28" s="329" t="s">
        <v>49</v>
      </c>
      <c r="D28" s="325">
        <v>1223</v>
      </c>
      <c r="E28" s="326">
        <v>771</v>
      </c>
      <c r="F28" s="326">
        <v>452</v>
      </c>
      <c r="G28" s="332" t="s">
        <v>11</v>
      </c>
      <c r="H28" s="332" t="s">
        <v>11</v>
      </c>
      <c r="I28" s="327"/>
      <c r="J28" s="54"/>
      <c r="K28" s="332"/>
      <c r="L28" s="330"/>
      <c r="M28" s="331"/>
      <c r="N28" s="326"/>
      <c r="O28" s="332"/>
      <c r="P28" s="332"/>
      <c r="Q28" s="351"/>
      <c r="R28" s="685"/>
      <c r="S28" s="689"/>
      <c r="T28" s="355"/>
      <c r="U28" s="485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</row>
    <row r="29" spans="1:31" ht="19.5" customHeight="1">
      <c r="A29" s="210"/>
      <c r="B29" s="328" t="s">
        <v>81</v>
      </c>
      <c r="C29" s="329" t="s">
        <v>49</v>
      </c>
      <c r="D29" s="325">
        <v>2182</v>
      </c>
      <c r="E29" s="326">
        <v>1708</v>
      </c>
      <c r="F29" s="326">
        <v>474</v>
      </c>
      <c r="G29" s="332" t="s">
        <v>11</v>
      </c>
      <c r="H29" s="332" t="s">
        <v>11</v>
      </c>
      <c r="I29" s="327"/>
      <c r="J29" s="328"/>
      <c r="K29" s="332"/>
      <c r="L29" s="330"/>
      <c r="M29" s="331"/>
      <c r="N29" s="326"/>
      <c r="O29" s="332"/>
      <c r="P29" s="332"/>
      <c r="Q29" s="351"/>
      <c r="R29" s="685"/>
      <c r="S29" s="689"/>
      <c r="T29" s="356" t="s">
        <v>74</v>
      </c>
      <c r="U29" s="488">
        <f>SUM(V29,Y29,AB29)</f>
        <v>94</v>
      </c>
      <c r="V29" s="488">
        <f>SUM(W29:X29)</f>
        <v>49</v>
      </c>
      <c r="W29" s="489">
        <v>6</v>
      </c>
      <c r="X29" s="489">
        <v>43</v>
      </c>
      <c r="Y29" s="488">
        <f>SUM(Z29:AA29)</f>
        <v>38</v>
      </c>
      <c r="Z29" s="489">
        <v>23</v>
      </c>
      <c r="AA29" s="489">
        <v>15</v>
      </c>
      <c r="AB29" s="488">
        <f>SUM(AC29:AE29)</f>
        <v>7</v>
      </c>
      <c r="AC29" s="476">
        <v>3</v>
      </c>
      <c r="AD29" s="476">
        <v>1</v>
      </c>
      <c r="AE29" s="476">
        <v>3</v>
      </c>
    </row>
    <row r="30" spans="1:31" ht="19.5" customHeight="1">
      <c r="A30" s="210"/>
      <c r="B30" s="328" t="s">
        <v>82</v>
      </c>
      <c r="C30" s="324"/>
      <c r="D30" s="325">
        <v>20817</v>
      </c>
      <c r="E30" s="326">
        <v>10308</v>
      </c>
      <c r="F30" s="326">
        <v>10510</v>
      </c>
      <c r="G30" s="228">
        <v>512</v>
      </c>
      <c r="H30" s="339">
        <v>757</v>
      </c>
      <c r="I30" s="327"/>
      <c r="J30" s="328"/>
      <c r="K30" s="332"/>
      <c r="L30" s="330"/>
      <c r="M30" s="331"/>
      <c r="N30" s="326"/>
      <c r="O30" s="332"/>
      <c r="P30" s="332"/>
      <c r="Q30" s="351"/>
      <c r="R30" s="685"/>
      <c r="S30" s="689"/>
      <c r="T30" s="353"/>
      <c r="U30" s="485"/>
      <c r="V30" s="491"/>
      <c r="W30" s="491"/>
      <c r="X30" s="491"/>
      <c r="Y30" s="491"/>
      <c r="Z30" s="491"/>
      <c r="AA30" s="491"/>
      <c r="AB30" s="491"/>
      <c r="AC30" s="476"/>
      <c r="AD30" s="476"/>
      <c r="AE30" s="476"/>
    </row>
    <row r="31" spans="1:31" ht="19.5" customHeight="1">
      <c r="A31" s="210"/>
      <c r="B31" s="328" t="s">
        <v>83</v>
      </c>
      <c r="C31" s="329" t="s">
        <v>49</v>
      </c>
      <c r="D31" s="325">
        <v>1619</v>
      </c>
      <c r="E31" s="326">
        <v>1282</v>
      </c>
      <c r="F31" s="326">
        <v>337</v>
      </c>
      <c r="G31" s="332" t="s">
        <v>11</v>
      </c>
      <c r="H31" s="332" t="s">
        <v>11</v>
      </c>
      <c r="I31" s="327"/>
      <c r="J31" s="328"/>
      <c r="K31" s="210"/>
      <c r="L31" s="325"/>
      <c r="M31" s="326"/>
      <c r="N31" s="326"/>
      <c r="O31" s="332"/>
      <c r="P31" s="332"/>
      <c r="Q31" s="351"/>
      <c r="R31" s="686"/>
      <c r="S31" s="690"/>
      <c r="T31" s="354" t="s">
        <v>78</v>
      </c>
      <c r="U31" s="472">
        <f>SUM(V31,Y31,AB31)</f>
        <v>29.900000000000002</v>
      </c>
      <c r="V31" s="472">
        <f>SUM(W31:X31)</f>
        <v>17.2</v>
      </c>
      <c r="W31" s="479">
        <v>3</v>
      </c>
      <c r="X31" s="479">
        <v>14.2</v>
      </c>
      <c r="Y31" s="472">
        <f>SUM(Z31:AA31)</f>
        <v>10.4</v>
      </c>
      <c r="Z31" s="479">
        <v>6.2</v>
      </c>
      <c r="AA31" s="479">
        <v>4.2</v>
      </c>
      <c r="AB31" s="472">
        <f>SUM(AC31:AE31)</f>
        <v>2.3</v>
      </c>
      <c r="AC31" s="474">
        <v>1</v>
      </c>
      <c r="AD31" s="447">
        <v>0.6</v>
      </c>
      <c r="AE31" s="483">
        <v>0.7</v>
      </c>
    </row>
    <row r="32" spans="1:31" ht="19.5" customHeight="1">
      <c r="A32" s="210"/>
      <c r="B32" s="328" t="s">
        <v>84</v>
      </c>
      <c r="C32" s="329" t="s">
        <v>49</v>
      </c>
      <c r="D32" s="325">
        <v>1594</v>
      </c>
      <c r="E32" s="326">
        <v>1183</v>
      </c>
      <c r="F32" s="326">
        <v>411</v>
      </c>
      <c r="G32" s="332" t="s">
        <v>11</v>
      </c>
      <c r="H32" s="332" t="s">
        <v>11</v>
      </c>
      <c r="I32" s="327"/>
      <c r="J32" s="328"/>
      <c r="K32" s="210"/>
      <c r="L32" s="325"/>
      <c r="M32" s="326"/>
      <c r="N32" s="326"/>
      <c r="O32" s="332"/>
      <c r="P32" s="332"/>
      <c r="Q32" s="351"/>
      <c r="R32" s="682" t="s">
        <v>113</v>
      </c>
      <c r="S32" s="688" t="s">
        <v>533</v>
      </c>
      <c r="T32" s="358"/>
      <c r="U32" s="492"/>
      <c r="V32" s="481"/>
      <c r="W32" s="481"/>
      <c r="X32" s="481"/>
      <c r="Y32" s="482"/>
      <c r="Z32" s="481"/>
      <c r="AA32" s="481"/>
      <c r="AB32" s="481"/>
      <c r="AC32" s="482"/>
      <c r="AD32" s="481"/>
      <c r="AE32" s="481"/>
    </row>
    <row r="33" spans="1:31" ht="19.5" customHeight="1">
      <c r="A33" s="210"/>
      <c r="B33" s="328" t="s">
        <v>85</v>
      </c>
      <c r="C33" s="324"/>
      <c r="D33" s="325">
        <v>2176</v>
      </c>
      <c r="E33" s="326">
        <v>1667</v>
      </c>
      <c r="F33" s="326">
        <v>508</v>
      </c>
      <c r="G33" s="332" t="s">
        <v>11</v>
      </c>
      <c r="H33" s="332" t="s">
        <v>11</v>
      </c>
      <c r="I33" s="327"/>
      <c r="J33" s="210"/>
      <c r="K33" s="324"/>
      <c r="L33" s="210"/>
      <c r="M33" s="210"/>
      <c r="N33" s="210"/>
      <c r="O33" s="210"/>
      <c r="P33" s="210"/>
      <c r="Q33" s="351"/>
      <c r="R33" s="683"/>
      <c r="S33" s="689"/>
      <c r="T33" s="291" t="s">
        <v>109</v>
      </c>
      <c r="U33" s="472">
        <f>SUM(U34:U37)</f>
        <v>2082.7000000000003</v>
      </c>
      <c r="V33" s="472">
        <f aca="true" t="shared" si="1" ref="V33:AE33">SUM(V34:V37)</f>
        <v>565.8000000000001</v>
      </c>
      <c r="W33" s="472">
        <f t="shared" si="1"/>
        <v>202.8</v>
      </c>
      <c r="X33" s="472">
        <f t="shared" si="1"/>
        <v>363</v>
      </c>
      <c r="Y33" s="472">
        <f t="shared" si="1"/>
        <v>1357.9</v>
      </c>
      <c r="Z33" s="472">
        <f t="shared" si="1"/>
        <v>689.2</v>
      </c>
      <c r="AA33" s="472">
        <f t="shared" si="1"/>
        <v>668.6999999999999</v>
      </c>
      <c r="AB33" s="472">
        <f t="shared" si="1"/>
        <v>159</v>
      </c>
      <c r="AC33" s="472">
        <f t="shared" si="1"/>
        <v>67</v>
      </c>
      <c r="AD33" s="472">
        <f t="shared" si="1"/>
        <v>6.300000000000001</v>
      </c>
      <c r="AE33" s="472">
        <f t="shared" si="1"/>
        <v>85.7</v>
      </c>
    </row>
    <row r="34" spans="1:31" ht="19.5" customHeight="1">
      <c r="A34" s="357"/>
      <c r="B34" s="360" t="s">
        <v>66</v>
      </c>
      <c r="C34" s="361"/>
      <c r="D34" s="362">
        <v>815</v>
      </c>
      <c r="E34" s="363">
        <v>628</v>
      </c>
      <c r="F34" s="363">
        <v>188</v>
      </c>
      <c r="G34" s="332" t="s">
        <v>11</v>
      </c>
      <c r="H34" s="364" t="s">
        <v>11</v>
      </c>
      <c r="I34" s="365"/>
      <c r="J34" s="357"/>
      <c r="K34" s="361"/>
      <c r="L34" s="357"/>
      <c r="M34" s="357"/>
      <c r="N34" s="357"/>
      <c r="O34" s="357"/>
      <c r="P34" s="357"/>
      <c r="Q34" s="351"/>
      <c r="R34" s="683"/>
      <c r="S34" s="689"/>
      <c r="T34" s="324" t="s">
        <v>86</v>
      </c>
      <c r="U34" s="472">
        <f>SUM(V34,Y34,AB34)</f>
        <v>18.700000000000003</v>
      </c>
      <c r="V34" s="472">
        <f>SUM(W34:X34)</f>
        <v>1</v>
      </c>
      <c r="W34" s="473" t="s">
        <v>338</v>
      </c>
      <c r="X34" s="473">
        <v>1</v>
      </c>
      <c r="Y34" s="472">
        <f>SUM(Z34:AA34)</f>
        <v>15.700000000000001</v>
      </c>
      <c r="Z34" s="473">
        <v>12.8</v>
      </c>
      <c r="AA34" s="473">
        <v>2.9</v>
      </c>
      <c r="AB34" s="472">
        <f>SUM(AC34:AE34)</f>
        <v>2</v>
      </c>
      <c r="AC34" s="472" t="s">
        <v>338</v>
      </c>
      <c r="AD34" s="475">
        <v>0.2</v>
      </c>
      <c r="AE34" s="475">
        <v>1.8</v>
      </c>
    </row>
    <row r="35" spans="1:31" ht="19.5" customHeight="1">
      <c r="A35" s="273" t="s">
        <v>114</v>
      </c>
      <c r="B35" s="273"/>
      <c r="C35" s="273"/>
      <c r="D35" s="273"/>
      <c r="E35" s="273"/>
      <c r="F35" s="273"/>
      <c r="G35" s="273"/>
      <c r="R35" s="683"/>
      <c r="S35" s="689"/>
      <c r="T35" s="324" t="s">
        <v>534</v>
      </c>
      <c r="U35" s="472">
        <f>SUM(V35,Y35,AB35)</f>
        <v>215.3</v>
      </c>
      <c r="V35" s="472">
        <f>SUM(W35:X35)</f>
        <v>51.300000000000004</v>
      </c>
      <c r="W35" s="473">
        <v>47.1</v>
      </c>
      <c r="X35" s="473">
        <v>4.2</v>
      </c>
      <c r="Y35" s="472">
        <f>SUM(Z35:AA35)</f>
        <v>65.8</v>
      </c>
      <c r="Z35" s="473">
        <v>48.4</v>
      </c>
      <c r="AA35" s="473">
        <v>17.4</v>
      </c>
      <c r="AB35" s="472">
        <f>SUM(AC35:AE35)</f>
        <v>98.2</v>
      </c>
      <c r="AC35" s="493">
        <v>67</v>
      </c>
      <c r="AD35" s="475">
        <v>1.2</v>
      </c>
      <c r="AE35" s="475">
        <v>30</v>
      </c>
    </row>
    <row r="36" spans="1:31" ht="19.5" customHeight="1">
      <c r="A36" s="210" t="s">
        <v>115</v>
      </c>
      <c r="B36" s="210"/>
      <c r="C36" s="210"/>
      <c r="D36" s="210"/>
      <c r="E36" s="210"/>
      <c r="F36" s="210"/>
      <c r="G36" s="210"/>
      <c r="R36" s="683"/>
      <c r="S36" s="689"/>
      <c r="T36" s="324" t="s">
        <v>535</v>
      </c>
      <c r="U36" s="472">
        <f>SUM(V36,Y36,AB36)</f>
        <v>1724.8000000000002</v>
      </c>
      <c r="V36" s="472">
        <f>SUM(W36:X36)</f>
        <v>509.40000000000003</v>
      </c>
      <c r="W36" s="473">
        <v>155.3</v>
      </c>
      <c r="X36" s="473">
        <v>354.1</v>
      </c>
      <c r="Y36" s="472">
        <f>SUM(Z36:AA36)</f>
        <v>1156.8000000000002</v>
      </c>
      <c r="Z36" s="473">
        <v>577.7</v>
      </c>
      <c r="AA36" s="473">
        <v>579.1</v>
      </c>
      <c r="AB36" s="472">
        <f>SUM(AC36:AE36)</f>
        <v>58.6</v>
      </c>
      <c r="AC36" s="493" t="s">
        <v>338</v>
      </c>
      <c r="AD36" s="475">
        <v>4.9</v>
      </c>
      <c r="AE36" s="475">
        <v>53.7</v>
      </c>
    </row>
    <row r="37" spans="1:31" ht="19.5" customHeight="1">
      <c r="A37" s="210" t="s">
        <v>116</v>
      </c>
      <c r="R37" s="683"/>
      <c r="S37" s="690"/>
      <c r="T37" s="324" t="s">
        <v>536</v>
      </c>
      <c r="U37" s="472">
        <f>SUM(V37,Y37,AB37)</f>
        <v>123.89999999999999</v>
      </c>
      <c r="V37" s="472">
        <f>SUM(W37:X37)</f>
        <v>4.1000000000000005</v>
      </c>
      <c r="W37" s="473">
        <v>0.4</v>
      </c>
      <c r="X37" s="473">
        <v>3.7</v>
      </c>
      <c r="Y37" s="472">
        <f>SUM(Z37:AA37)</f>
        <v>119.6</v>
      </c>
      <c r="Z37" s="473">
        <v>50.3</v>
      </c>
      <c r="AA37" s="473">
        <v>69.3</v>
      </c>
      <c r="AB37" s="472">
        <f>SUM(AC37:AE37)</f>
        <v>0.2</v>
      </c>
      <c r="AC37" s="493" t="s">
        <v>338</v>
      </c>
      <c r="AD37" s="493" t="s">
        <v>338</v>
      </c>
      <c r="AE37" s="494">
        <v>0.2</v>
      </c>
    </row>
    <row r="38" spans="18:31" ht="19.5" customHeight="1">
      <c r="R38" s="683"/>
      <c r="S38" s="688" t="s">
        <v>537</v>
      </c>
      <c r="T38" s="353"/>
      <c r="U38" s="495"/>
      <c r="V38" s="495"/>
      <c r="W38" s="475"/>
      <c r="X38" s="495"/>
      <c r="Y38" s="495"/>
      <c r="Z38" s="495"/>
      <c r="AA38" s="495"/>
      <c r="AB38" s="475"/>
      <c r="AC38" s="493"/>
      <c r="AD38" s="493"/>
      <c r="AE38" s="475"/>
    </row>
    <row r="39" spans="1:31" s="46" customFormat="1" ht="19.5" customHeight="1">
      <c r="A39" s="644" t="s">
        <v>538</v>
      </c>
      <c r="B39" s="713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R39" s="647"/>
      <c r="S39" s="711"/>
      <c r="T39" s="348" t="s">
        <v>109</v>
      </c>
      <c r="U39" s="472">
        <f>SUM(U40:U42)</f>
        <v>501.9</v>
      </c>
      <c r="V39" s="472">
        <f>SUM(V40:V42)</f>
        <v>28.6</v>
      </c>
      <c r="W39" s="493" t="s">
        <v>338</v>
      </c>
      <c r="X39" s="472">
        <f>SUM(X40:X42)</f>
        <v>28.6</v>
      </c>
      <c r="Y39" s="472">
        <f>SUM(Y40:Y42)</f>
        <v>473.3</v>
      </c>
      <c r="Z39" s="472">
        <f>SUM(Z40:Z42)</f>
        <v>189.20000000000002</v>
      </c>
      <c r="AA39" s="472">
        <f>SUM(AA40:AA42)</f>
        <v>284.1</v>
      </c>
      <c r="AB39" s="493" t="s">
        <v>338</v>
      </c>
      <c r="AC39" s="493" t="s">
        <v>338</v>
      </c>
      <c r="AD39" s="493" t="s">
        <v>338</v>
      </c>
      <c r="AE39" s="493" t="s">
        <v>338</v>
      </c>
    </row>
    <row r="40" spans="1:31" s="46" customFormat="1" ht="19.5" customHeight="1">
      <c r="A40" s="647" t="s">
        <v>539</v>
      </c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R40" s="647"/>
      <c r="S40" s="711"/>
      <c r="T40" s="47" t="s">
        <v>540</v>
      </c>
      <c r="U40" s="472">
        <f>SUM(V40,Y40,AB40)</f>
        <v>40.5</v>
      </c>
      <c r="V40" s="472">
        <f>SUM(W40:X40)</f>
        <v>1.8</v>
      </c>
      <c r="W40" s="493" t="s">
        <v>338</v>
      </c>
      <c r="X40" s="473">
        <v>1.8</v>
      </c>
      <c r="Y40" s="472">
        <f aca="true" t="shared" si="2" ref="Y40:Y48">SUM(Z40:AA40)</f>
        <v>38.7</v>
      </c>
      <c r="Z40" s="473">
        <v>14.8</v>
      </c>
      <c r="AA40" s="473">
        <v>23.9</v>
      </c>
      <c r="AB40" s="493" t="s">
        <v>338</v>
      </c>
      <c r="AC40" s="493" t="s">
        <v>338</v>
      </c>
      <c r="AD40" s="493" t="s">
        <v>338</v>
      </c>
      <c r="AE40" s="493" t="s">
        <v>338</v>
      </c>
    </row>
    <row r="41" spans="2:31" s="46" customFormat="1" ht="19.5" customHeight="1" thickBot="1">
      <c r="B41" s="249"/>
      <c r="C41" s="249"/>
      <c r="D41" s="270"/>
      <c r="E41" s="249"/>
      <c r="F41" s="249"/>
      <c r="G41" s="249"/>
      <c r="H41" s="249"/>
      <c r="O41" s="318" t="s">
        <v>541</v>
      </c>
      <c r="R41" s="647"/>
      <c r="S41" s="711"/>
      <c r="T41" s="47" t="s">
        <v>542</v>
      </c>
      <c r="U41" s="472">
        <f>SUM(V41,Y41,AB41)</f>
        <v>314.8</v>
      </c>
      <c r="V41" s="472">
        <f>SUM(W41:X41)</f>
        <v>13.7</v>
      </c>
      <c r="W41" s="493" t="s">
        <v>338</v>
      </c>
      <c r="X41" s="473">
        <v>13.7</v>
      </c>
      <c r="Y41" s="472">
        <f t="shared" si="2"/>
        <v>301.1</v>
      </c>
      <c r="Z41" s="473">
        <v>125.5</v>
      </c>
      <c r="AA41" s="473">
        <v>175.6</v>
      </c>
      <c r="AB41" s="493" t="s">
        <v>338</v>
      </c>
      <c r="AC41" s="493" t="s">
        <v>338</v>
      </c>
      <c r="AD41" s="493" t="s">
        <v>338</v>
      </c>
      <c r="AE41" s="493" t="s">
        <v>338</v>
      </c>
    </row>
    <row r="42" spans="1:31" s="46" customFormat="1" ht="19.5" customHeight="1">
      <c r="A42" s="611" t="s">
        <v>117</v>
      </c>
      <c r="B42" s="611"/>
      <c r="C42" s="611"/>
      <c r="D42" s="715"/>
      <c r="E42" s="621" t="s">
        <v>87</v>
      </c>
      <c r="F42" s="643"/>
      <c r="G42" s="621" t="s">
        <v>543</v>
      </c>
      <c r="H42" s="643"/>
      <c r="I42" s="621" t="s">
        <v>544</v>
      </c>
      <c r="J42" s="642"/>
      <c r="K42" s="643"/>
      <c r="L42" s="679" t="s">
        <v>545</v>
      </c>
      <c r="M42" s="680"/>
      <c r="N42" s="679" t="s">
        <v>546</v>
      </c>
      <c r="O42" s="681"/>
      <c r="R42" s="591"/>
      <c r="S42" s="712"/>
      <c r="T42" s="47" t="s">
        <v>547</v>
      </c>
      <c r="U42" s="472">
        <f>SUM(V42,Y42,AB42)</f>
        <v>146.6</v>
      </c>
      <c r="V42" s="472">
        <f>SUM(W42:X42)</f>
        <v>13.1</v>
      </c>
      <c r="W42" s="493" t="s">
        <v>338</v>
      </c>
      <c r="X42" s="473">
        <v>13.1</v>
      </c>
      <c r="Y42" s="472">
        <f t="shared" si="2"/>
        <v>133.5</v>
      </c>
      <c r="Z42" s="473">
        <v>48.9</v>
      </c>
      <c r="AA42" s="473">
        <v>84.6</v>
      </c>
      <c r="AB42" s="493" t="s">
        <v>338</v>
      </c>
      <c r="AC42" s="493" t="s">
        <v>338</v>
      </c>
      <c r="AD42" s="493" t="s">
        <v>338</v>
      </c>
      <c r="AE42" s="493" t="s">
        <v>338</v>
      </c>
    </row>
    <row r="43" spans="1:31" ht="19.5" customHeight="1">
      <c r="A43" s="703" t="s">
        <v>88</v>
      </c>
      <c r="B43" s="703"/>
      <c r="C43" s="703"/>
      <c r="D43" s="704"/>
      <c r="E43" s="55"/>
      <c r="F43" s="56">
        <f>SUM(F44:F45)</f>
        <v>3037</v>
      </c>
      <c r="G43" s="57"/>
      <c r="H43" s="56">
        <f>SUM(H44:H45)</f>
        <v>2966</v>
      </c>
      <c r="I43" s="56"/>
      <c r="J43" s="56"/>
      <c r="K43" s="56">
        <f>SUM(K44:K45)</f>
        <v>2821</v>
      </c>
      <c r="L43" s="48"/>
      <c r="M43" s="56">
        <f>SUM(M44:M45)</f>
        <v>2821</v>
      </c>
      <c r="N43" s="48"/>
      <c r="O43" s="56">
        <f>SUM(O44:O45)</f>
        <v>2780</v>
      </c>
      <c r="R43" s="684" t="s">
        <v>89</v>
      </c>
      <c r="S43" s="688" t="s">
        <v>548</v>
      </c>
      <c r="T43" s="358"/>
      <c r="U43" s="359"/>
      <c r="V43" s="352"/>
      <c r="W43" s="273"/>
      <c r="X43" s="273"/>
      <c r="Y43" s="352"/>
      <c r="Z43" s="273"/>
      <c r="AA43" s="273"/>
      <c r="AB43" s="273"/>
      <c r="AC43" s="352"/>
      <c r="AD43" s="273"/>
      <c r="AE43" s="273"/>
    </row>
    <row r="44" spans="1:31" s="190" customFormat="1" ht="19.5" customHeight="1">
      <c r="A44" s="210"/>
      <c r="B44" s="670" t="s">
        <v>90</v>
      </c>
      <c r="C44" s="676"/>
      <c r="D44" s="677"/>
      <c r="E44" s="366"/>
      <c r="F44" s="326">
        <v>1559</v>
      </c>
      <c r="G44" s="210"/>
      <c r="H44" s="367">
        <v>1496</v>
      </c>
      <c r="I44" s="153"/>
      <c r="J44" s="58"/>
      <c r="K44" s="323">
        <v>1460</v>
      </c>
      <c r="M44" s="323">
        <v>1452</v>
      </c>
      <c r="O44" s="323">
        <v>1443</v>
      </c>
      <c r="R44" s="705"/>
      <c r="S44" s="699"/>
      <c r="T44" s="297" t="s">
        <v>549</v>
      </c>
      <c r="U44" s="472">
        <f>SUM(U45:U48)</f>
        <v>2584.5</v>
      </c>
      <c r="V44" s="472">
        <f>SUM(V45:V48)</f>
        <v>594.4</v>
      </c>
      <c r="W44" s="472">
        <v>202.8</v>
      </c>
      <c r="X44" s="472">
        <v>391.6</v>
      </c>
      <c r="Y44" s="472">
        <f aca="true" t="shared" si="3" ref="Y44:AE44">SUM(Y45:Y48)</f>
        <v>1831.1</v>
      </c>
      <c r="Z44" s="472">
        <f t="shared" si="3"/>
        <v>878.4999999999999</v>
      </c>
      <c r="AA44" s="472">
        <f t="shared" si="3"/>
        <v>952.6</v>
      </c>
      <c r="AB44" s="472">
        <f t="shared" si="3"/>
        <v>159</v>
      </c>
      <c r="AC44" s="472">
        <f t="shared" si="3"/>
        <v>67</v>
      </c>
      <c r="AD44" s="472">
        <f t="shared" si="3"/>
        <v>6.3</v>
      </c>
      <c r="AE44" s="472">
        <f t="shared" si="3"/>
        <v>85.7</v>
      </c>
    </row>
    <row r="45" spans="1:31" s="190" customFormat="1" ht="19.5" customHeight="1">
      <c r="A45" s="279"/>
      <c r="B45" s="700" t="s">
        <v>91</v>
      </c>
      <c r="C45" s="700"/>
      <c r="D45" s="701"/>
      <c r="E45" s="368"/>
      <c r="F45" s="323">
        <v>1478</v>
      </c>
      <c r="G45" s="279"/>
      <c r="H45" s="369">
        <v>1470</v>
      </c>
      <c r="J45" s="370"/>
      <c r="K45" s="323">
        <v>1361</v>
      </c>
      <c r="M45" s="323">
        <v>1369</v>
      </c>
      <c r="O45" s="323">
        <v>1337</v>
      </c>
      <c r="R45" s="705"/>
      <c r="S45" s="699"/>
      <c r="T45" s="297" t="s">
        <v>92</v>
      </c>
      <c r="U45" s="472">
        <f>SUM(V45,Y45,AB45)</f>
        <v>43.7</v>
      </c>
      <c r="V45" s="472">
        <f>SUM(W45:X45)</f>
        <v>18.8</v>
      </c>
      <c r="W45" s="473">
        <v>1.8</v>
      </c>
      <c r="X45" s="473">
        <v>17</v>
      </c>
      <c r="Y45" s="472">
        <f t="shared" si="2"/>
        <v>24.1</v>
      </c>
      <c r="Z45" s="473">
        <v>13.4</v>
      </c>
      <c r="AA45" s="473">
        <v>10.7</v>
      </c>
      <c r="AB45" s="472">
        <f>SUM(AC45:AE45)</f>
        <v>0.7999999999999999</v>
      </c>
      <c r="AC45" s="494">
        <v>0</v>
      </c>
      <c r="AD45" s="475">
        <v>0.1</v>
      </c>
      <c r="AE45" s="475">
        <v>0.7</v>
      </c>
    </row>
    <row r="46" spans="1:31" ht="19.5" customHeight="1">
      <c r="A46" s="279"/>
      <c r="B46" s="279"/>
      <c r="C46" s="279"/>
      <c r="D46" s="294"/>
      <c r="E46" s="279"/>
      <c r="F46" s="279"/>
      <c r="G46" s="279"/>
      <c r="H46" s="369"/>
      <c r="I46" s="279"/>
      <c r="J46" s="50"/>
      <c r="K46" s="210"/>
      <c r="M46" s="210"/>
      <c r="O46" s="210"/>
      <c r="R46" s="685"/>
      <c r="S46" s="689"/>
      <c r="T46" s="291" t="s">
        <v>93</v>
      </c>
      <c r="U46" s="472">
        <f>SUM(V46,Y46,AB46)</f>
        <v>1988.8</v>
      </c>
      <c r="V46" s="472">
        <f>SUM(W46:X46)</f>
        <v>549.4</v>
      </c>
      <c r="W46" s="475">
        <v>200.9</v>
      </c>
      <c r="X46" s="473">
        <v>348.5</v>
      </c>
      <c r="Y46" s="472">
        <f t="shared" si="2"/>
        <v>1281.1999999999998</v>
      </c>
      <c r="Z46" s="473">
        <v>643.8</v>
      </c>
      <c r="AA46" s="473">
        <v>637.4</v>
      </c>
      <c r="AB46" s="472">
        <f>SUM(AC46:AE46)</f>
        <v>158.2</v>
      </c>
      <c r="AC46" s="475">
        <v>67</v>
      </c>
      <c r="AD46" s="475">
        <v>6.2</v>
      </c>
      <c r="AE46" s="475">
        <v>85</v>
      </c>
    </row>
    <row r="47" spans="1:31" ht="19.5" customHeight="1">
      <c r="A47" s="702" t="s">
        <v>94</v>
      </c>
      <c r="B47" s="702"/>
      <c r="C47" s="702"/>
      <c r="D47" s="693"/>
      <c r="E47" s="59"/>
      <c r="F47" s="50">
        <f>SUM(F48:F49)</f>
        <v>632095</v>
      </c>
      <c r="G47" s="60"/>
      <c r="H47" s="50">
        <f>SUM(H48:H49)</f>
        <v>629295</v>
      </c>
      <c r="I47" s="50"/>
      <c r="J47" s="50"/>
      <c r="K47" s="50">
        <f>SUM(K48:K49)</f>
        <v>594273</v>
      </c>
      <c r="L47" s="60"/>
      <c r="M47" s="50">
        <f>SUM(M48:M49)</f>
        <v>588437</v>
      </c>
      <c r="N47" s="60"/>
      <c r="O47" s="50">
        <f>SUM(O48:O49)</f>
        <v>576016</v>
      </c>
      <c r="R47" s="685"/>
      <c r="S47" s="690"/>
      <c r="T47" s="371" t="s">
        <v>550</v>
      </c>
      <c r="U47" s="472">
        <f>SUM(V47,Y47,AB47)</f>
        <v>519.6</v>
      </c>
      <c r="V47" s="472">
        <f>SUM(W47:X47)</f>
        <v>22.2</v>
      </c>
      <c r="W47" s="493" t="s">
        <v>587</v>
      </c>
      <c r="X47" s="473">
        <v>22.2</v>
      </c>
      <c r="Y47" s="472">
        <f t="shared" si="2"/>
        <v>497.4</v>
      </c>
      <c r="Z47" s="473">
        <v>212.4</v>
      </c>
      <c r="AA47" s="473">
        <v>285</v>
      </c>
      <c r="AB47" s="493" t="s">
        <v>587</v>
      </c>
      <c r="AC47" s="493" t="s">
        <v>587</v>
      </c>
      <c r="AD47" s="493" t="s">
        <v>587</v>
      </c>
      <c r="AE47" s="493" t="s">
        <v>587</v>
      </c>
    </row>
    <row r="48" spans="1:31" ht="19.5" customHeight="1">
      <c r="A48" s="210"/>
      <c r="B48" s="670" t="s">
        <v>95</v>
      </c>
      <c r="C48" s="670"/>
      <c r="D48" s="677"/>
      <c r="E48" s="366"/>
      <c r="F48" s="326">
        <v>614610</v>
      </c>
      <c r="G48" s="210"/>
      <c r="H48" s="367">
        <v>605653</v>
      </c>
      <c r="J48" s="50"/>
      <c r="K48" s="326">
        <v>571030</v>
      </c>
      <c r="M48" s="326">
        <v>566478</v>
      </c>
      <c r="O48" s="326">
        <v>553425</v>
      </c>
      <c r="R48" s="686"/>
      <c r="S48" s="709" t="s">
        <v>96</v>
      </c>
      <c r="T48" s="710"/>
      <c r="U48" s="498">
        <f>SUM(V48,Y48,AB48)</f>
        <v>32.4</v>
      </c>
      <c r="V48" s="477">
        <f>SUM(W48:X48)</f>
        <v>4</v>
      </c>
      <c r="W48" s="499" t="s">
        <v>587</v>
      </c>
      <c r="X48" s="500">
        <v>4</v>
      </c>
      <c r="Y48" s="477">
        <f t="shared" si="2"/>
        <v>28.4</v>
      </c>
      <c r="Z48" s="500">
        <v>8.9</v>
      </c>
      <c r="AA48" s="500">
        <v>19.5</v>
      </c>
      <c r="AB48" s="477" t="s">
        <v>587</v>
      </c>
      <c r="AC48" s="477" t="s">
        <v>587</v>
      </c>
      <c r="AD48" s="477" t="s">
        <v>587</v>
      </c>
      <c r="AE48" s="477" t="s">
        <v>587</v>
      </c>
    </row>
    <row r="49" spans="1:24" ht="19.5" customHeight="1">
      <c r="A49" s="357"/>
      <c r="B49" s="697" t="s">
        <v>97</v>
      </c>
      <c r="C49" s="697"/>
      <c r="D49" s="698"/>
      <c r="E49" s="366"/>
      <c r="F49" s="326">
        <v>17485</v>
      </c>
      <c r="G49" s="210"/>
      <c r="H49" s="367">
        <v>23642</v>
      </c>
      <c r="J49" s="50"/>
      <c r="K49" s="326">
        <v>23243</v>
      </c>
      <c r="M49" s="326">
        <v>21959</v>
      </c>
      <c r="O49" s="326">
        <v>22591</v>
      </c>
      <c r="R49" s="210" t="s">
        <v>118</v>
      </c>
      <c r="S49" s="210"/>
      <c r="T49" s="210"/>
      <c r="U49" s="210"/>
      <c r="V49" s="210"/>
      <c r="W49" s="210"/>
      <c r="X49" s="210"/>
    </row>
    <row r="50" spans="1:25" ht="15" customHeight="1">
      <c r="A50" s="273" t="s">
        <v>551</v>
      </c>
      <c r="B50" s="273"/>
      <c r="C50" s="273"/>
      <c r="D50" s="309"/>
      <c r="E50" s="309"/>
      <c r="F50" s="309"/>
      <c r="G50" s="309"/>
      <c r="H50" s="372"/>
      <c r="I50" s="372"/>
      <c r="J50" s="229"/>
      <c r="K50" s="229"/>
      <c r="L50" s="229"/>
      <c r="M50" s="229"/>
      <c r="N50" s="229"/>
      <c r="O50" s="229"/>
      <c r="R50" s="678" t="s">
        <v>552</v>
      </c>
      <c r="S50" s="678"/>
      <c r="T50" s="678"/>
      <c r="U50" s="678"/>
      <c r="V50" s="678"/>
      <c r="W50" s="678"/>
      <c r="X50" s="678"/>
      <c r="Y50" s="678"/>
    </row>
    <row r="51" spans="1:18" ht="15" customHeight="1">
      <c r="A51" s="210" t="s">
        <v>553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R51" s="210" t="s">
        <v>119</v>
      </c>
    </row>
    <row r="52" spans="1:7" ht="15" customHeight="1">
      <c r="A52" s="210" t="s">
        <v>554</v>
      </c>
      <c r="B52" s="210"/>
      <c r="C52" s="210"/>
      <c r="D52" s="210"/>
      <c r="E52" s="210"/>
      <c r="F52" s="210"/>
      <c r="G52" s="210"/>
    </row>
    <row r="53" ht="15.75" customHeight="1"/>
  </sheetData>
  <sheetProtection/>
  <mergeCells count="68">
    <mergeCell ref="R50:Y50"/>
    <mergeCell ref="I21:K21"/>
    <mergeCell ref="R13:T13"/>
    <mergeCell ref="S48:T48"/>
    <mergeCell ref="S32:S37"/>
    <mergeCell ref="S38:S42"/>
    <mergeCell ref="A39:O39"/>
    <mergeCell ref="A40:O40"/>
    <mergeCell ref="A42:D42"/>
    <mergeCell ref="E42:F42"/>
    <mergeCell ref="R17:R20"/>
    <mergeCell ref="B49:D49"/>
    <mergeCell ref="S43:S47"/>
    <mergeCell ref="B44:D44"/>
    <mergeCell ref="B45:D45"/>
    <mergeCell ref="A47:D47"/>
    <mergeCell ref="A43:D43"/>
    <mergeCell ref="R43:R48"/>
    <mergeCell ref="B48:D48"/>
    <mergeCell ref="G42:H42"/>
    <mergeCell ref="A11:C11"/>
    <mergeCell ref="L42:M42"/>
    <mergeCell ref="N42:O42"/>
    <mergeCell ref="R11:T11"/>
    <mergeCell ref="R32:R42"/>
    <mergeCell ref="R21:R31"/>
    <mergeCell ref="S22:T22"/>
    <mergeCell ref="S23:S26"/>
    <mergeCell ref="S27:S31"/>
    <mergeCell ref="R12:T12"/>
    <mergeCell ref="O5:P5"/>
    <mergeCell ref="R10:T10"/>
    <mergeCell ref="A13:C13"/>
    <mergeCell ref="S14:T14"/>
    <mergeCell ref="R16:T16"/>
    <mergeCell ref="C14:C15"/>
    <mergeCell ref="A15:B15"/>
    <mergeCell ref="R8:T8"/>
    <mergeCell ref="R9:T9"/>
    <mergeCell ref="A10:C10"/>
    <mergeCell ref="V5:X5"/>
    <mergeCell ref="L5:N5"/>
    <mergeCell ref="I8:K8"/>
    <mergeCell ref="S18:T18"/>
    <mergeCell ref="S20:T20"/>
    <mergeCell ref="L6:N6"/>
    <mergeCell ref="O6:O7"/>
    <mergeCell ref="P6:P7"/>
    <mergeCell ref="R5:T6"/>
    <mergeCell ref="R7:T7"/>
    <mergeCell ref="AB5:AE5"/>
    <mergeCell ref="I42:K42"/>
    <mergeCell ref="Y5:AA5"/>
    <mergeCell ref="A2:P2"/>
    <mergeCell ref="R2:AE2"/>
    <mergeCell ref="A3:P3"/>
    <mergeCell ref="R3:AE3"/>
    <mergeCell ref="A12:C12"/>
    <mergeCell ref="U5:U6"/>
    <mergeCell ref="A5:C7"/>
    <mergeCell ref="D5:F5"/>
    <mergeCell ref="G5:H5"/>
    <mergeCell ref="I5:K7"/>
    <mergeCell ref="A8:C8"/>
    <mergeCell ref="A9:C9"/>
    <mergeCell ref="D6:F6"/>
    <mergeCell ref="G6:G7"/>
    <mergeCell ref="H6:H7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59765625" defaultRowHeight="15"/>
  <cols>
    <col min="1" max="1" width="2.59765625" style="46" customWidth="1"/>
    <col min="2" max="2" width="11.69921875" style="46" customWidth="1"/>
    <col min="3" max="26" width="14.59765625" style="94" customWidth="1"/>
    <col min="27" max="16384" width="10.59765625" style="46" customWidth="1"/>
  </cols>
  <sheetData>
    <row r="1" spans="1:26" s="61" customFormat="1" ht="19.5" customHeight="1">
      <c r="A1" s="39" t="s">
        <v>502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 t="s">
        <v>503</v>
      </c>
    </row>
    <row r="2" spans="1:26" ht="19.5" customHeight="1">
      <c r="A2" s="735" t="s">
        <v>120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</row>
    <row r="3" spans="1:26" ht="19.5" customHeight="1">
      <c r="A3" s="754" t="s">
        <v>504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</row>
    <row r="4" spans="2:26" ht="18" customHeight="1" thickBot="1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 t="s">
        <v>505</v>
      </c>
    </row>
    <row r="5" spans="1:26" ht="15" customHeight="1">
      <c r="A5" s="736" t="s">
        <v>121</v>
      </c>
      <c r="B5" s="624"/>
      <c r="C5" s="737" t="s">
        <v>122</v>
      </c>
      <c r="D5" s="737" t="s">
        <v>123</v>
      </c>
      <c r="E5" s="737" t="s">
        <v>124</v>
      </c>
      <c r="F5" s="737" t="s">
        <v>125</v>
      </c>
      <c r="G5" s="739" t="s">
        <v>126</v>
      </c>
      <c r="H5" s="740"/>
      <c r="I5" s="716" t="s">
        <v>127</v>
      </c>
      <c r="J5" s="717"/>
      <c r="K5" s="717"/>
      <c r="L5" s="717"/>
      <c r="M5" s="718"/>
      <c r="N5" s="722" t="s">
        <v>128</v>
      </c>
      <c r="O5" s="723"/>
      <c r="P5" s="723"/>
      <c r="Q5" s="723"/>
      <c r="R5" s="723"/>
      <c r="S5" s="723"/>
      <c r="T5" s="723"/>
      <c r="U5" s="724"/>
      <c r="V5" s="722" t="s">
        <v>129</v>
      </c>
      <c r="W5" s="723"/>
      <c r="X5" s="723"/>
      <c r="Y5" s="723"/>
      <c r="Z5" s="723"/>
    </row>
    <row r="6" spans="1:26" ht="15" customHeight="1">
      <c r="A6" s="626"/>
      <c r="B6" s="627"/>
      <c r="C6" s="738"/>
      <c r="D6" s="738"/>
      <c r="E6" s="738"/>
      <c r="F6" s="738"/>
      <c r="G6" s="741"/>
      <c r="H6" s="742"/>
      <c r="I6" s="719"/>
      <c r="J6" s="720"/>
      <c r="K6" s="720"/>
      <c r="L6" s="720"/>
      <c r="M6" s="721"/>
      <c r="N6" s="732" t="s">
        <v>130</v>
      </c>
      <c r="O6" s="733"/>
      <c r="P6" s="733"/>
      <c r="Q6" s="734"/>
      <c r="R6" s="732" t="s">
        <v>131</v>
      </c>
      <c r="S6" s="733"/>
      <c r="T6" s="733"/>
      <c r="U6" s="734"/>
      <c r="V6" s="728" t="s">
        <v>132</v>
      </c>
      <c r="W6" s="732" t="s">
        <v>506</v>
      </c>
      <c r="X6" s="733"/>
      <c r="Y6" s="733"/>
      <c r="Z6" s="733"/>
    </row>
    <row r="7" spans="1:26" ht="15" customHeight="1">
      <c r="A7" s="626"/>
      <c r="B7" s="627"/>
      <c r="C7" s="738"/>
      <c r="D7" s="738"/>
      <c r="E7" s="738"/>
      <c r="F7" s="738"/>
      <c r="G7" s="743"/>
      <c r="H7" s="744"/>
      <c r="I7" s="728" t="s">
        <v>133</v>
      </c>
      <c r="J7" s="730" t="s">
        <v>134</v>
      </c>
      <c r="K7" s="731"/>
      <c r="L7" s="730" t="s">
        <v>507</v>
      </c>
      <c r="M7" s="731"/>
      <c r="N7" s="725" t="s">
        <v>135</v>
      </c>
      <c r="O7" s="725" t="s">
        <v>136</v>
      </c>
      <c r="P7" s="725" t="s">
        <v>137</v>
      </c>
      <c r="Q7" s="725" t="s">
        <v>138</v>
      </c>
      <c r="R7" s="725" t="s">
        <v>137</v>
      </c>
      <c r="S7" s="725" t="s">
        <v>139</v>
      </c>
      <c r="T7" s="727" t="s">
        <v>140</v>
      </c>
      <c r="U7" s="71"/>
      <c r="V7" s="729"/>
      <c r="W7" s="728" t="s">
        <v>43</v>
      </c>
      <c r="X7" s="725" t="s">
        <v>141</v>
      </c>
      <c r="Y7" s="730" t="s">
        <v>142</v>
      </c>
      <c r="Z7" s="747"/>
    </row>
    <row r="8" spans="1:26" ht="15" customHeight="1">
      <c r="A8" s="626"/>
      <c r="B8" s="627"/>
      <c r="C8" s="738"/>
      <c r="D8" s="738"/>
      <c r="E8" s="738"/>
      <c r="F8" s="738"/>
      <c r="G8" s="725" t="s">
        <v>508</v>
      </c>
      <c r="H8" s="725" t="s">
        <v>509</v>
      </c>
      <c r="I8" s="729"/>
      <c r="J8" s="719"/>
      <c r="K8" s="721"/>
      <c r="L8" s="719"/>
      <c r="M8" s="721"/>
      <c r="N8" s="726"/>
      <c r="O8" s="726"/>
      <c r="P8" s="726"/>
      <c r="Q8" s="726"/>
      <c r="R8" s="726"/>
      <c r="S8" s="726"/>
      <c r="T8" s="726"/>
      <c r="U8" s="725" t="s">
        <v>510</v>
      </c>
      <c r="V8" s="729"/>
      <c r="W8" s="729"/>
      <c r="X8" s="726"/>
      <c r="Y8" s="719"/>
      <c r="Z8" s="720"/>
    </row>
    <row r="9" spans="1:26" ht="15" customHeight="1">
      <c r="A9" s="626"/>
      <c r="B9" s="627"/>
      <c r="C9" s="738"/>
      <c r="D9" s="738"/>
      <c r="E9" s="738"/>
      <c r="F9" s="738"/>
      <c r="G9" s="726"/>
      <c r="H9" s="726"/>
      <c r="I9" s="729"/>
      <c r="J9" s="728" t="s">
        <v>143</v>
      </c>
      <c r="K9" s="728" t="s">
        <v>144</v>
      </c>
      <c r="L9" s="728" t="s">
        <v>143</v>
      </c>
      <c r="M9" s="728" t="s">
        <v>144</v>
      </c>
      <c r="N9" s="726"/>
      <c r="O9" s="726"/>
      <c r="P9" s="726"/>
      <c r="Q9" s="726"/>
      <c r="R9" s="726"/>
      <c r="S9" s="726"/>
      <c r="T9" s="726"/>
      <c r="U9" s="726"/>
      <c r="V9" s="729"/>
      <c r="W9" s="729"/>
      <c r="X9" s="726"/>
      <c r="Y9" s="728" t="s">
        <v>145</v>
      </c>
      <c r="Z9" s="730" t="s">
        <v>146</v>
      </c>
    </row>
    <row r="10" spans="1:26" ht="15" customHeight="1">
      <c r="A10" s="591"/>
      <c r="B10" s="592"/>
      <c r="C10" s="738"/>
      <c r="D10" s="738"/>
      <c r="E10" s="738"/>
      <c r="F10" s="738"/>
      <c r="G10" s="726"/>
      <c r="H10" s="726"/>
      <c r="I10" s="729"/>
      <c r="J10" s="729"/>
      <c r="K10" s="729"/>
      <c r="L10" s="729"/>
      <c r="M10" s="729"/>
      <c r="N10" s="726"/>
      <c r="O10" s="726"/>
      <c r="P10" s="726"/>
      <c r="Q10" s="726"/>
      <c r="R10" s="726"/>
      <c r="S10" s="726"/>
      <c r="T10" s="726"/>
      <c r="U10" s="726"/>
      <c r="V10" s="745"/>
      <c r="W10" s="745"/>
      <c r="X10" s="746"/>
      <c r="Y10" s="745"/>
      <c r="Z10" s="719"/>
    </row>
    <row r="11" spans="1:29" ht="15" customHeight="1">
      <c r="A11" s="748" t="s">
        <v>147</v>
      </c>
      <c r="B11" s="749"/>
      <c r="C11" s="73">
        <v>10436.1</v>
      </c>
      <c r="D11" s="449">
        <v>126.3</v>
      </c>
      <c r="E11" s="449">
        <v>41</v>
      </c>
      <c r="F11" s="449">
        <v>10268.8</v>
      </c>
      <c r="G11" s="449">
        <v>7463.4</v>
      </c>
      <c r="H11" s="449">
        <v>3324.6</v>
      </c>
      <c r="I11" s="449">
        <v>10201.1</v>
      </c>
      <c r="J11" s="74">
        <v>6037</v>
      </c>
      <c r="K11" s="449">
        <v>61.5</v>
      </c>
      <c r="L11" s="74">
        <v>35</v>
      </c>
      <c r="M11" s="449">
        <v>6.3</v>
      </c>
      <c r="N11" s="449">
        <v>13.8</v>
      </c>
      <c r="O11" s="449">
        <v>104.4</v>
      </c>
      <c r="P11" s="449">
        <v>2628</v>
      </c>
      <c r="Q11" s="449">
        <v>4717.2</v>
      </c>
      <c r="R11" s="449">
        <v>41.8</v>
      </c>
      <c r="S11" s="449">
        <v>372.4</v>
      </c>
      <c r="T11" s="449">
        <v>2391.3</v>
      </c>
      <c r="U11" s="449">
        <v>519.2</v>
      </c>
      <c r="V11" s="449">
        <v>1330</v>
      </c>
      <c r="W11" s="449">
        <v>8938.8</v>
      </c>
      <c r="X11" s="449">
        <v>315.7</v>
      </c>
      <c r="Y11" s="449">
        <v>1388.6</v>
      </c>
      <c r="Z11" s="449">
        <v>7234.5</v>
      </c>
      <c r="AA11" s="75"/>
      <c r="AB11" s="76"/>
      <c r="AC11" s="76"/>
    </row>
    <row r="12" spans="1:27" ht="15" customHeight="1">
      <c r="A12" s="750"/>
      <c r="B12" s="751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5"/>
    </row>
    <row r="13" spans="1:27" ht="15" customHeight="1">
      <c r="A13" s="752" t="s">
        <v>148</v>
      </c>
      <c r="B13" s="753"/>
      <c r="C13" s="80">
        <v>2036.3</v>
      </c>
      <c r="D13" s="81">
        <v>18.7</v>
      </c>
      <c r="E13" s="81">
        <v>2.6</v>
      </c>
      <c r="F13" s="81">
        <v>2015</v>
      </c>
      <c r="G13" s="81">
        <v>1646.3</v>
      </c>
      <c r="H13" s="81">
        <v>437</v>
      </c>
      <c r="I13" s="81">
        <v>2000.5</v>
      </c>
      <c r="J13" s="82">
        <v>1315</v>
      </c>
      <c r="K13" s="81">
        <v>13.5</v>
      </c>
      <c r="L13" s="82">
        <v>4</v>
      </c>
      <c r="M13" s="81">
        <v>1</v>
      </c>
      <c r="N13" s="81">
        <v>6.4</v>
      </c>
      <c r="O13" s="81">
        <v>41.6</v>
      </c>
      <c r="P13" s="81">
        <v>530.4</v>
      </c>
      <c r="Q13" s="81">
        <v>1067.9</v>
      </c>
      <c r="R13" s="81">
        <v>1.2</v>
      </c>
      <c r="S13" s="81">
        <v>10.7</v>
      </c>
      <c r="T13" s="81">
        <v>356.8</v>
      </c>
      <c r="U13" s="81">
        <v>68.4</v>
      </c>
      <c r="V13" s="81">
        <v>33.3</v>
      </c>
      <c r="W13" s="81">
        <f>SUM(X13:Z13)</f>
        <v>1981.6999999999998</v>
      </c>
      <c r="X13" s="81">
        <v>161.6</v>
      </c>
      <c r="Y13" s="81">
        <v>354.3</v>
      </c>
      <c r="Z13" s="81">
        <v>1465.8</v>
      </c>
      <c r="AA13" s="75"/>
    </row>
    <row r="14" spans="1:27" ht="15" customHeight="1">
      <c r="A14" s="752" t="s">
        <v>149</v>
      </c>
      <c r="B14" s="753"/>
      <c r="C14" s="80">
        <v>974.7</v>
      </c>
      <c r="D14" s="81">
        <v>7.6</v>
      </c>
      <c r="E14" s="81">
        <v>9.4</v>
      </c>
      <c r="F14" s="81">
        <v>957.8</v>
      </c>
      <c r="G14" s="81">
        <v>582.6</v>
      </c>
      <c r="H14" s="81">
        <v>404.6</v>
      </c>
      <c r="I14" s="81">
        <v>954.2</v>
      </c>
      <c r="J14" s="82">
        <v>462</v>
      </c>
      <c r="K14" s="81">
        <v>3.4</v>
      </c>
      <c r="L14" s="82">
        <v>2</v>
      </c>
      <c r="M14" s="81">
        <v>0.1</v>
      </c>
      <c r="N14" s="81">
        <v>0.5</v>
      </c>
      <c r="O14" s="81">
        <v>3.2</v>
      </c>
      <c r="P14" s="81">
        <v>171.8</v>
      </c>
      <c r="Q14" s="81">
        <v>407</v>
      </c>
      <c r="R14" s="81">
        <v>2.3</v>
      </c>
      <c r="S14" s="81">
        <v>31.2</v>
      </c>
      <c r="T14" s="81">
        <v>341.6</v>
      </c>
      <c r="U14" s="81">
        <v>29.4</v>
      </c>
      <c r="V14" s="81">
        <v>260.1</v>
      </c>
      <c r="W14" s="81">
        <v>697.6</v>
      </c>
      <c r="X14" s="81">
        <v>13.5</v>
      </c>
      <c r="Y14" s="81">
        <v>79.3</v>
      </c>
      <c r="Z14" s="81">
        <v>604.8</v>
      </c>
      <c r="AA14" s="75"/>
    </row>
    <row r="15" spans="1:27" ht="15" customHeight="1">
      <c r="A15" s="752" t="s">
        <v>150</v>
      </c>
      <c r="B15" s="753"/>
      <c r="C15" s="80">
        <v>715.1</v>
      </c>
      <c r="D15" s="81">
        <v>7.4</v>
      </c>
      <c r="E15" s="81">
        <v>5.3</v>
      </c>
      <c r="F15" s="81">
        <v>702.4</v>
      </c>
      <c r="G15" s="81">
        <v>626.9</v>
      </c>
      <c r="H15" s="81">
        <v>90.1</v>
      </c>
      <c r="I15" s="81">
        <v>697</v>
      </c>
      <c r="J15" s="82">
        <v>451</v>
      </c>
      <c r="K15" s="81">
        <v>4.7</v>
      </c>
      <c r="L15" s="82">
        <v>2</v>
      </c>
      <c r="M15" s="81">
        <v>0.8</v>
      </c>
      <c r="N15" s="81">
        <v>1.2</v>
      </c>
      <c r="O15" s="81">
        <v>7.3</v>
      </c>
      <c r="P15" s="81">
        <v>275.3</v>
      </c>
      <c r="Q15" s="81">
        <v>343</v>
      </c>
      <c r="R15" s="81">
        <v>0.2</v>
      </c>
      <c r="S15" s="81">
        <v>2.4</v>
      </c>
      <c r="T15" s="81">
        <v>72.9</v>
      </c>
      <c r="U15" s="81">
        <v>14.6</v>
      </c>
      <c r="V15" s="81">
        <v>51.4</v>
      </c>
      <c r="W15" s="81">
        <v>651</v>
      </c>
      <c r="X15" s="81">
        <v>8.8</v>
      </c>
      <c r="Y15" s="81">
        <v>14.1</v>
      </c>
      <c r="Z15" s="81">
        <v>628.1</v>
      </c>
      <c r="AA15" s="75"/>
    </row>
    <row r="16" spans="1:27" ht="15" customHeight="1">
      <c r="A16" s="752" t="s">
        <v>151</v>
      </c>
      <c r="B16" s="753"/>
      <c r="C16" s="80">
        <v>650.9</v>
      </c>
      <c r="D16" s="81">
        <v>8.4</v>
      </c>
      <c r="E16" s="81">
        <v>1.4</v>
      </c>
      <c r="F16" s="81">
        <v>641.1</v>
      </c>
      <c r="G16" s="81">
        <v>434.6</v>
      </c>
      <c r="H16" s="81">
        <v>266.4</v>
      </c>
      <c r="I16" s="81">
        <v>635.9</v>
      </c>
      <c r="J16" s="82">
        <v>439</v>
      </c>
      <c r="K16" s="81">
        <v>5.1</v>
      </c>
      <c r="L16" s="82">
        <v>2</v>
      </c>
      <c r="M16" s="81">
        <v>0.2</v>
      </c>
      <c r="N16" s="81">
        <v>0.2</v>
      </c>
      <c r="O16" s="81">
        <v>1.7</v>
      </c>
      <c r="P16" s="81">
        <v>97</v>
      </c>
      <c r="Q16" s="81">
        <v>335.8</v>
      </c>
      <c r="R16" s="81">
        <v>1.9</v>
      </c>
      <c r="S16" s="81">
        <v>14.6</v>
      </c>
      <c r="T16" s="81">
        <v>190</v>
      </c>
      <c r="U16" s="81">
        <v>59.9</v>
      </c>
      <c r="V16" s="81">
        <v>89</v>
      </c>
      <c r="W16" s="81">
        <v>552.1</v>
      </c>
      <c r="X16" s="81">
        <v>27.1</v>
      </c>
      <c r="Y16" s="81">
        <v>10.7</v>
      </c>
      <c r="Z16" s="81">
        <v>514.4</v>
      </c>
      <c r="AA16" s="75"/>
    </row>
    <row r="17" spans="1:27" ht="15" customHeight="1">
      <c r="A17" s="752" t="s">
        <v>152</v>
      </c>
      <c r="B17" s="753"/>
      <c r="C17" s="80">
        <v>437.9</v>
      </c>
      <c r="D17" s="81">
        <v>2.3</v>
      </c>
      <c r="E17" s="81">
        <v>0</v>
      </c>
      <c r="F17" s="81">
        <v>435.6</v>
      </c>
      <c r="G17" s="81">
        <v>288.9</v>
      </c>
      <c r="H17" s="81">
        <v>152.9</v>
      </c>
      <c r="I17" s="81">
        <v>432.8</v>
      </c>
      <c r="J17" s="82">
        <v>168</v>
      </c>
      <c r="K17" s="81">
        <v>2.3</v>
      </c>
      <c r="L17" s="82">
        <v>3</v>
      </c>
      <c r="M17" s="81">
        <v>0.5</v>
      </c>
      <c r="N17" s="81">
        <v>0.3</v>
      </c>
      <c r="O17" s="81">
        <v>3.4</v>
      </c>
      <c r="P17" s="81">
        <v>110.6</v>
      </c>
      <c r="Q17" s="81">
        <v>174.6</v>
      </c>
      <c r="R17" s="81">
        <v>0</v>
      </c>
      <c r="S17" s="81">
        <v>0</v>
      </c>
      <c r="T17" s="81">
        <v>146.7</v>
      </c>
      <c r="U17" s="81">
        <v>6.2</v>
      </c>
      <c r="V17" s="81">
        <v>67.9</v>
      </c>
      <c r="W17" s="81">
        <v>367.7</v>
      </c>
      <c r="X17" s="81">
        <v>4.8</v>
      </c>
      <c r="Y17" s="81">
        <v>9.8</v>
      </c>
      <c r="Z17" s="81">
        <v>353.1</v>
      </c>
      <c r="AA17" s="75"/>
    </row>
    <row r="18" spans="1:27" ht="15" customHeight="1">
      <c r="A18" s="752" t="s">
        <v>153</v>
      </c>
      <c r="B18" s="753"/>
      <c r="C18" s="80">
        <v>690</v>
      </c>
      <c r="D18" s="81">
        <v>8.3</v>
      </c>
      <c r="E18" s="81">
        <v>11.2</v>
      </c>
      <c r="F18" s="81">
        <v>670.5</v>
      </c>
      <c r="G18" s="81">
        <v>419.4</v>
      </c>
      <c r="H18" s="81">
        <v>278.9</v>
      </c>
      <c r="I18" s="81">
        <v>664.6</v>
      </c>
      <c r="J18" s="82">
        <v>353</v>
      </c>
      <c r="K18" s="81">
        <v>5.6</v>
      </c>
      <c r="L18" s="82">
        <v>2</v>
      </c>
      <c r="M18" s="81">
        <v>0.2</v>
      </c>
      <c r="N18" s="81">
        <v>2</v>
      </c>
      <c r="O18" s="81">
        <v>20</v>
      </c>
      <c r="P18" s="81">
        <v>269.2</v>
      </c>
      <c r="Q18" s="81">
        <v>128.3</v>
      </c>
      <c r="R18" s="81">
        <v>15.7</v>
      </c>
      <c r="S18" s="81">
        <v>141.9</v>
      </c>
      <c r="T18" s="81">
        <v>93.5</v>
      </c>
      <c r="U18" s="81">
        <v>27.9</v>
      </c>
      <c r="V18" s="81">
        <v>99.6</v>
      </c>
      <c r="W18" s="81">
        <v>570.9</v>
      </c>
      <c r="X18" s="81">
        <v>10.2</v>
      </c>
      <c r="Y18" s="81">
        <v>67.4</v>
      </c>
      <c r="Z18" s="81">
        <v>493.2</v>
      </c>
      <c r="AA18" s="75"/>
    </row>
    <row r="19" spans="1:27" ht="15" customHeight="1">
      <c r="A19" s="752" t="s">
        <v>166</v>
      </c>
      <c r="B19" s="753"/>
      <c r="C19" s="80">
        <v>322.8</v>
      </c>
      <c r="D19" s="81">
        <v>2.7</v>
      </c>
      <c r="E19" s="81">
        <v>0</v>
      </c>
      <c r="F19" s="81">
        <v>320.2</v>
      </c>
      <c r="G19" s="81">
        <v>275.6</v>
      </c>
      <c r="H19" s="81">
        <v>88.8</v>
      </c>
      <c r="I19" s="81">
        <v>316.7</v>
      </c>
      <c r="J19" s="82">
        <v>155</v>
      </c>
      <c r="K19" s="81">
        <v>2.7</v>
      </c>
      <c r="L19" s="82">
        <v>2</v>
      </c>
      <c r="M19" s="81">
        <v>0.8</v>
      </c>
      <c r="N19" s="81">
        <v>0.1</v>
      </c>
      <c r="O19" s="81">
        <v>0.5</v>
      </c>
      <c r="P19" s="81">
        <v>74.2</v>
      </c>
      <c r="Q19" s="81">
        <v>200.8</v>
      </c>
      <c r="R19" s="81">
        <v>0</v>
      </c>
      <c r="S19" s="81">
        <v>0</v>
      </c>
      <c r="T19" s="81">
        <v>44.6</v>
      </c>
      <c r="U19" s="81">
        <v>44.2</v>
      </c>
      <c r="V19" s="81">
        <v>36.1</v>
      </c>
      <c r="W19" s="81">
        <v>284.1</v>
      </c>
      <c r="X19" s="81">
        <v>3.3</v>
      </c>
      <c r="Y19" s="81">
        <v>18.5</v>
      </c>
      <c r="Z19" s="81">
        <v>262.3</v>
      </c>
      <c r="AA19" s="75"/>
    </row>
    <row r="20" spans="1:27" ht="15" customHeight="1">
      <c r="A20" s="752" t="s">
        <v>167</v>
      </c>
      <c r="B20" s="753"/>
      <c r="C20" s="80">
        <v>292.6</v>
      </c>
      <c r="D20" s="81">
        <v>3.9</v>
      </c>
      <c r="E20" s="81">
        <v>0.2</v>
      </c>
      <c r="F20" s="81">
        <v>288.5</v>
      </c>
      <c r="G20" s="81">
        <v>236.5</v>
      </c>
      <c r="H20" s="81">
        <v>60.8</v>
      </c>
      <c r="I20" s="81">
        <v>287.6</v>
      </c>
      <c r="J20" s="82">
        <v>93</v>
      </c>
      <c r="K20" s="81">
        <v>1</v>
      </c>
      <c r="L20" s="82">
        <v>0</v>
      </c>
      <c r="M20" s="81">
        <v>0</v>
      </c>
      <c r="N20" s="81">
        <v>0.2</v>
      </c>
      <c r="O20" s="81">
        <v>1.1</v>
      </c>
      <c r="P20" s="81">
        <v>75.4</v>
      </c>
      <c r="Q20" s="81">
        <v>159.8</v>
      </c>
      <c r="R20" s="81">
        <v>0.1</v>
      </c>
      <c r="S20" s="81">
        <v>2.7</v>
      </c>
      <c r="T20" s="81">
        <v>49.1</v>
      </c>
      <c r="U20" s="81">
        <v>8.8</v>
      </c>
      <c r="V20" s="81">
        <v>22.4</v>
      </c>
      <c r="W20" s="81">
        <v>266.1</v>
      </c>
      <c r="X20" s="81">
        <v>3.2</v>
      </c>
      <c r="Y20" s="81">
        <v>13.3</v>
      </c>
      <c r="Z20" s="81">
        <v>249.6</v>
      </c>
      <c r="AA20" s="75"/>
    </row>
    <row r="21" spans="1:27" ht="15" customHeight="1">
      <c r="A21" s="752" t="s">
        <v>168</v>
      </c>
      <c r="B21" s="753"/>
      <c r="C21" s="80">
        <v>977.6</v>
      </c>
      <c r="D21" s="81">
        <v>19.2</v>
      </c>
      <c r="E21" s="81">
        <v>2.4</v>
      </c>
      <c r="F21" s="81">
        <v>956</v>
      </c>
      <c r="G21" s="81">
        <v>657.9</v>
      </c>
      <c r="H21" s="81">
        <v>384.4</v>
      </c>
      <c r="I21" s="81">
        <v>947.5</v>
      </c>
      <c r="J21" s="82">
        <v>838</v>
      </c>
      <c r="K21" s="81">
        <v>6.9</v>
      </c>
      <c r="L21" s="82">
        <v>8</v>
      </c>
      <c r="M21" s="81">
        <v>1.5</v>
      </c>
      <c r="N21" s="81">
        <v>0.5</v>
      </c>
      <c r="O21" s="81">
        <v>9.7</v>
      </c>
      <c r="P21" s="81">
        <v>248.9</v>
      </c>
      <c r="Q21" s="81">
        <v>398.8</v>
      </c>
      <c r="R21" s="81">
        <v>6.6</v>
      </c>
      <c r="S21" s="81">
        <v>27.7</v>
      </c>
      <c r="T21" s="81">
        <v>263.7</v>
      </c>
      <c r="U21" s="81">
        <v>86.4</v>
      </c>
      <c r="V21" s="81">
        <v>155.9</v>
      </c>
      <c r="W21" s="81">
        <v>800.1</v>
      </c>
      <c r="X21" s="81">
        <v>16.4</v>
      </c>
      <c r="Y21" s="81">
        <v>373.2</v>
      </c>
      <c r="Z21" s="81">
        <v>410.5</v>
      </c>
      <c r="AA21" s="75"/>
    </row>
    <row r="22" spans="1:27" ht="15" customHeight="1">
      <c r="A22" s="752" t="s">
        <v>169</v>
      </c>
      <c r="B22" s="753"/>
      <c r="C22" s="80">
        <v>535.3</v>
      </c>
      <c r="D22" s="81">
        <v>7.1</v>
      </c>
      <c r="E22" s="81">
        <v>0.4</v>
      </c>
      <c r="F22" s="81">
        <v>527.8</v>
      </c>
      <c r="G22" s="81">
        <v>422.5</v>
      </c>
      <c r="H22" s="81">
        <v>127.3</v>
      </c>
      <c r="I22" s="81">
        <v>525.6</v>
      </c>
      <c r="J22" s="82">
        <v>287</v>
      </c>
      <c r="K22" s="81">
        <v>2.2</v>
      </c>
      <c r="L22" s="82">
        <v>0</v>
      </c>
      <c r="M22" s="81">
        <v>0</v>
      </c>
      <c r="N22" s="81">
        <v>0.9</v>
      </c>
      <c r="O22" s="81">
        <v>6.5</v>
      </c>
      <c r="P22" s="81">
        <v>152.6</v>
      </c>
      <c r="Q22" s="81">
        <v>262.6</v>
      </c>
      <c r="R22" s="81">
        <v>0.3</v>
      </c>
      <c r="S22" s="81">
        <v>2</v>
      </c>
      <c r="T22" s="81">
        <v>102.9</v>
      </c>
      <c r="U22" s="81">
        <v>22</v>
      </c>
      <c r="V22" s="81">
        <v>118.7</v>
      </c>
      <c r="W22" s="81">
        <v>409.1</v>
      </c>
      <c r="X22" s="81">
        <v>5.8</v>
      </c>
      <c r="Y22" s="81">
        <v>155.5</v>
      </c>
      <c r="Z22" s="81">
        <v>247.7</v>
      </c>
      <c r="AA22" s="75"/>
    </row>
    <row r="23" spans="1:27" ht="15" customHeight="1">
      <c r="A23" s="750"/>
      <c r="B23" s="751"/>
      <c r="C23" s="8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75"/>
    </row>
    <row r="24" spans="1:27" ht="15" customHeight="1">
      <c r="A24" s="752" t="s">
        <v>154</v>
      </c>
      <c r="B24" s="753"/>
      <c r="C24" s="501">
        <f>SUM(C25)</f>
        <v>42.7</v>
      </c>
      <c r="D24" s="502">
        <f>SUM(D25)</f>
        <v>1.1</v>
      </c>
      <c r="E24" s="502">
        <f aca="true" t="shared" si="0" ref="E24:L24">SUM(E25)</f>
        <v>0</v>
      </c>
      <c r="F24" s="502">
        <f t="shared" si="0"/>
        <v>41.6</v>
      </c>
      <c r="G24" s="502">
        <f t="shared" si="0"/>
        <v>41.6</v>
      </c>
      <c r="H24" s="502">
        <f t="shared" si="0"/>
        <v>0</v>
      </c>
      <c r="I24" s="502">
        <f t="shared" si="0"/>
        <v>41.5</v>
      </c>
      <c r="J24" s="503">
        <f t="shared" si="0"/>
        <v>38</v>
      </c>
      <c r="K24" s="502">
        <f t="shared" si="0"/>
        <v>0.2</v>
      </c>
      <c r="L24" s="503">
        <f t="shared" si="0"/>
        <v>0</v>
      </c>
      <c r="M24" s="502">
        <f aca="true" t="shared" si="1" ref="M24:Z24">SUM(M25)</f>
        <v>0</v>
      </c>
      <c r="N24" s="502">
        <f t="shared" si="1"/>
        <v>0</v>
      </c>
      <c r="O24" s="502">
        <f t="shared" si="1"/>
        <v>0.1</v>
      </c>
      <c r="P24" s="502">
        <f t="shared" si="1"/>
        <v>20.4</v>
      </c>
      <c r="Q24" s="502">
        <f t="shared" si="1"/>
        <v>21</v>
      </c>
      <c r="R24" s="502">
        <f t="shared" si="1"/>
        <v>0</v>
      </c>
      <c r="S24" s="502">
        <f t="shared" si="1"/>
        <v>0</v>
      </c>
      <c r="T24" s="502">
        <f t="shared" si="1"/>
        <v>0</v>
      </c>
      <c r="U24" s="502">
        <f t="shared" si="1"/>
        <v>0</v>
      </c>
      <c r="V24" s="502">
        <f t="shared" si="1"/>
        <v>0</v>
      </c>
      <c r="W24" s="502">
        <f t="shared" si="1"/>
        <v>41.6</v>
      </c>
      <c r="X24" s="502">
        <f t="shared" si="1"/>
        <v>0.2</v>
      </c>
      <c r="Y24" s="502">
        <f t="shared" si="1"/>
        <v>41.4</v>
      </c>
      <c r="Z24" s="502">
        <f t="shared" si="1"/>
        <v>0</v>
      </c>
      <c r="AA24" s="75"/>
    </row>
    <row r="25" spans="1:27" ht="15" customHeight="1">
      <c r="A25" s="84"/>
      <c r="B25" s="77" t="s">
        <v>155</v>
      </c>
      <c r="C25" s="85">
        <v>42.7</v>
      </c>
      <c r="D25" s="86">
        <v>1.1</v>
      </c>
      <c r="E25" s="86">
        <v>0</v>
      </c>
      <c r="F25" s="86">
        <v>41.6</v>
      </c>
      <c r="G25" s="86">
        <v>41.6</v>
      </c>
      <c r="H25" s="86">
        <v>0</v>
      </c>
      <c r="I25" s="86">
        <v>41.5</v>
      </c>
      <c r="J25" s="87">
        <v>38</v>
      </c>
      <c r="K25" s="86">
        <v>0.2</v>
      </c>
      <c r="L25" s="87">
        <v>0</v>
      </c>
      <c r="M25" s="86">
        <v>0</v>
      </c>
      <c r="N25" s="86">
        <v>0</v>
      </c>
      <c r="O25" s="86">
        <v>0.1</v>
      </c>
      <c r="P25" s="86">
        <v>20.4</v>
      </c>
      <c r="Q25" s="86">
        <v>21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41.6</v>
      </c>
      <c r="X25" s="86">
        <v>0.2</v>
      </c>
      <c r="Y25" s="86">
        <v>41.4</v>
      </c>
      <c r="Z25" s="86">
        <v>0</v>
      </c>
      <c r="AA25" s="75"/>
    </row>
    <row r="26" spans="1:27" ht="15" customHeight="1">
      <c r="A26" s="84"/>
      <c r="B26" s="77"/>
      <c r="C26" s="85"/>
      <c r="D26" s="86"/>
      <c r="E26" s="86"/>
      <c r="F26" s="86"/>
      <c r="G26" s="86"/>
      <c r="H26" s="86"/>
      <c r="I26" s="86"/>
      <c r="J26" s="86"/>
      <c r="K26" s="86"/>
      <c r="L26" s="87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75"/>
    </row>
    <row r="27" spans="1:27" ht="15" customHeight="1">
      <c r="A27" s="752" t="s">
        <v>156</v>
      </c>
      <c r="B27" s="753"/>
      <c r="C27" s="501">
        <f>SUM(C28)</f>
        <v>236.8</v>
      </c>
      <c r="D27" s="502">
        <f>SUM(D28)</f>
        <v>9.2</v>
      </c>
      <c r="E27" s="502">
        <f aca="true" t="shared" si="2" ref="E27:L27">SUM(E28)</f>
        <v>0.1</v>
      </c>
      <c r="F27" s="502">
        <f t="shared" si="2"/>
        <v>227.5</v>
      </c>
      <c r="G27" s="502">
        <f t="shared" si="2"/>
        <v>212.9</v>
      </c>
      <c r="H27" s="502">
        <f t="shared" si="2"/>
        <v>16</v>
      </c>
      <c r="I27" s="502">
        <f t="shared" si="2"/>
        <v>226.3</v>
      </c>
      <c r="J27" s="503">
        <f t="shared" si="2"/>
        <v>201</v>
      </c>
      <c r="K27" s="502">
        <f t="shared" si="2"/>
        <v>1.2</v>
      </c>
      <c r="L27" s="503">
        <f t="shared" si="2"/>
        <v>0</v>
      </c>
      <c r="M27" s="502">
        <f aca="true" t="shared" si="3" ref="M27:Z27">SUM(M28)</f>
        <v>0</v>
      </c>
      <c r="N27" s="502">
        <f t="shared" si="3"/>
        <v>0.4</v>
      </c>
      <c r="O27" s="502">
        <f t="shared" si="3"/>
        <v>2.4</v>
      </c>
      <c r="P27" s="502">
        <f t="shared" si="3"/>
        <v>67.4</v>
      </c>
      <c r="Q27" s="502">
        <f t="shared" si="3"/>
        <v>142.8</v>
      </c>
      <c r="R27" s="502">
        <f t="shared" si="3"/>
        <v>0.1</v>
      </c>
      <c r="S27" s="502">
        <f t="shared" si="3"/>
        <v>1</v>
      </c>
      <c r="T27" s="502">
        <f t="shared" si="3"/>
        <v>13.5</v>
      </c>
      <c r="U27" s="502">
        <f t="shared" si="3"/>
        <v>1.4</v>
      </c>
      <c r="V27" s="502">
        <f t="shared" si="3"/>
        <v>1.6</v>
      </c>
      <c r="W27" s="502">
        <f t="shared" si="3"/>
        <v>225.9</v>
      </c>
      <c r="X27" s="502">
        <f t="shared" si="3"/>
        <v>2.3</v>
      </c>
      <c r="Y27" s="502">
        <f t="shared" si="3"/>
        <v>19.4</v>
      </c>
      <c r="Z27" s="502">
        <f t="shared" si="3"/>
        <v>204.2</v>
      </c>
      <c r="AA27" s="75"/>
    </row>
    <row r="28" spans="1:27" ht="15" customHeight="1">
      <c r="A28" s="84"/>
      <c r="B28" s="77" t="s">
        <v>157</v>
      </c>
      <c r="C28" s="85">
        <v>236.8</v>
      </c>
      <c r="D28" s="86">
        <v>9.2</v>
      </c>
      <c r="E28" s="86">
        <v>0.1</v>
      </c>
      <c r="F28" s="86">
        <v>227.5</v>
      </c>
      <c r="G28" s="86">
        <v>212.9</v>
      </c>
      <c r="H28" s="86">
        <v>16</v>
      </c>
      <c r="I28" s="86">
        <v>226.3</v>
      </c>
      <c r="J28" s="87">
        <v>201</v>
      </c>
      <c r="K28" s="86">
        <v>1.2</v>
      </c>
      <c r="L28" s="87">
        <v>0</v>
      </c>
      <c r="M28" s="86">
        <v>0</v>
      </c>
      <c r="N28" s="86">
        <v>0.4</v>
      </c>
      <c r="O28" s="86">
        <v>2.4</v>
      </c>
      <c r="P28" s="86">
        <v>67.4</v>
      </c>
      <c r="Q28" s="86">
        <v>142.8</v>
      </c>
      <c r="R28" s="86">
        <v>0.1</v>
      </c>
      <c r="S28" s="86">
        <v>1</v>
      </c>
      <c r="T28" s="86">
        <v>13.5</v>
      </c>
      <c r="U28" s="86">
        <v>1.4</v>
      </c>
      <c r="V28" s="86">
        <v>1.6</v>
      </c>
      <c r="W28" s="86">
        <v>225.9</v>
      </c>
      <c r="X28" s="86">
        <v>2.3</v>
      </c>
      <c r="Y28" s="86">
        <v>19.4</v>
      </c>
      <c r="Z28" s="86">
        <v>204.2</v>
      </c>
      <c r="AA28" s="75"/>
    </row>
    <row r="29" spans="1:27" ht="15" customHeight="1">
      <c r="A29" s="84"/>
      <c r="B29" s="77"/>
      <c r="C29" s="85"/>
      <c r="D29" s="86"/>
      <c r="E29" s="86"/>
      <c r="F29" s="86"/>
      <c r="G29" s="86"/>
      <c r="H29" s="86"/>
      <c r="I29" s="86"/>
      <c r="J29" s="86"/>
      <c r="K29" s="86"/>
      <c r="L29" s="87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75"/>
    </row>
    <row r="30" spans="1:27" ht="15" customHeight="1">
      <c r="A30" s="752" t="s">
        <v>158</v>
      </c>
      <c r="B30" s="753"/>
      <c r="C30" s="504">
        <f>SUM(C31:C32)</f>
        <v>462.90000000000003</v>
      </c>
      <c r="D30" s="505">
        <f>SUM(D31:D32)</f>
        <v>5.2</v>
      </c>
      <c r="E30" s="505">
        <f aca="true" t="shared" si="4" ref="E30:K30">SUM(E31:E32)</f>
        <v>0.7</v>
      </c>
      <c r="F30" s="505">
        <f t="shared" si="4"/>
        <v>457</v>
      </c>
      <c r="G30" s="505">
        <f t="shared" si="4"/>
        <v>316.4</v>
      </c>
      <c r="H30" s="505">
        <f t="shared" si="4"/>
        <v>193</v>
      </c>
      <c r="I30" s="505">
        <f t="shared" si="4"/>
        <v>453.90000000000003</v>
      </c>
      <c r="J30" s="506">
        <f t="shared" si="4"/>
        <v>191</v>
      </c>
      <c r="K30" s="505">
        <f t="shared" si="4"/>
        <v>2.9000000000000004</v>
      </c>
      <c r="L30" s="506">
        <f aca="true" t="shared" si="5" ref="L30:U30">SUM(L31:L32)</f>
        <v>1</v>
      </c>
      <c r="M30" s="505">
        <f t="shared" si="5"/>
        <v>0.2</v>
      </c>
      <c r="N30" s="505">
        <f t="shared" si="5"/>
        <v>0.3</v>
      </c>
      <c r="O30" s="505">
        <f t="shared" si="5"/>
        <v>2.8</v>
      </c>
      <c r="P30" s="505">
        <f t="shared" si="5"/>
        <v>134.7</v>
      </c>
      <c r="Q30" s="505">
        <f t="shared" si="5"/>
        <v>178.5</v>
      </c>
      <c r="R30" s="505">
        <f t="shared" si="5"/>
        <v>2.4</v>
      </c>
      <c r="S30" s="505">
        <f t="shared" si="5"/>
        <v>31.2</v>
      </c>
      <c r="T30" s="505">
        <f t="shared" si="5"/>
        <v>107</v>
      </c>
      <c r="U30" s="505">
        <f t="shared" si="5"/>
        <v>52.4</v>
      </c>
      <c r="V30" s="505">
        <f>SUM(V31:V32)</f>
        <v>71.10000000000001</v>
      </c>
      <c r="W30" s="505">
        <f>SUM(W31:W32)</f>
        <v>385.9</v>
      </c>
      <c r="X30" s="505">
        <f>SUM(X31:X32)</f>
        <v>25.700000000000003</v>
      </c>
      <c r="Y30" s="505">
        <f>SUM(Y31:Y32)</f>
        <v>134.2</v>
      </c>
      <c r="Z30" s="505">
        <f>SUM(Z31:Z32)</f>
        <v>226.1</v>
      </c>
      <c r="AA30" s="75"/>
    </row>
    <row r="31" spans="1:27" ht="15" customHeight="1">
      <c r="A31" s="84"/>
      <c r="B31" s="77" t="s">
        <v>159</v>
      </c>
      <c r="C31" s="85">
        <v>322.6</v>
      </c>
      <c r="D31" s="86">
        <v>3.6</v>
      </c>
      <c r="E31" s="86">
        <v>0</v>
      </c>
      <c r="F31" s="86">
        <v>319</v>
      </c>
      <c r="G31" s="86">
        <v>189.7</v>
      </c>
      <c r="H31" s="86">
        <v>177.3</v>
      </c>
      <c r="I31" s="86">
        <v>316.1</v>
      </c>
      <c r="J31" s="87">
        <v>186</v>
      </c>
      <c r="K31" s="86">
        <v>2.7</v>
      </c>
      <c r="L31" s="87">
        <v>1</v>
      </c>
      <c r="M31" s="86">
        <v>0.2</v>
      </c>
      <c r="N31" s="86">
        <v>0</v>
      </c>
      <c r="O31" s="86">
        <v>0.4</v>
      </c>
      <c r="P31" s="86">
        <v>93.1</v>
      </c>
      <c r="Q31" s="86">
        <v>96.1</v>
      </c>
      <c r="R31" s="86">
        <v>2.4</v>
      </c>
      <c r="S31" s="86">
        <v>30.8</v>
      </c>
      <c r="T31" s="86">
        <v>96.2</v>
      </c>
      <c r="U31" s="86">
        <v>47.9</v>
      </c>
      <c r="V31" s="86">
        <v>68.7</v>
      </c>
      <c r="W31" s="86">
        <v>250.3</v>
      </c>
      <c r="X31" s="86">
        <v>23.6</v>
      </c>
      <c r="Y31" s="86">
        <v>130.6</v>
      </c>
      <c r="Z31" s="86">
        <v>96.1</v>
      </c>
      <c r="AA31" s="75"/>
    </row>
    <row r="32" spans="1:27" ht="15" customHeight="1">
      <c r="A32" s="84"/>
      <c r="B32" s="77" t="s">
        <v>160</v>
      </c>
      <c r="C32" s="85">
        <v>140.3</v>
      </c>
      <c r="D32" s="86">
        <v>1.6</v>
      </c>
      <c r="E32" s="86">
        <v>0.7</v>
      </c>
      <c r="F32" s="86">
        <v>138</v>
      </c>
      <c r="G32" s="86">
        <v>126.7</v>
      </c>
      <c r="H32" s="86">
        <v>15.7</v>
      </c>
      <c r="I32" s="86">
        <v>137.8</v>
      </c>
      <c r="J32" s="87">
        <v>5</v>
      </c>
      <c r="K32" s="86">
        <v>0.2</v>
      </c>
      <c r="L32" s="87">
        <v>0</v>
      </c>
      <c r="M32" s="86">
        <v>0</v>
      </c>
      <c r="N32" s="86">
        <v>0.3</v>
      </c>
      <c r="O32" s="86">
        <v>2.4</v>
      </c>
      <c r="P32" s="86">
        <v>41.6</v>
      </c>
      <c r="Q32" s="86">
        <v>82.4</v>
      </c>
      <c r="R32" s="86">
        <v>0</v>
      </c>
      <c r="S32" s="86">
        <v>0.4</v>
      </c>
      <c r="T32" s="86">
        <v>10.8</v>
      </c>
      <c r="U32" s="86">
        <v>4.5</v>
      </c>
      <c r="V32" s="86">
        <v>2.4</v>
      </c>
      <c r="W32" s="86">
        <v>135.6</v>
      </c>
      <c r="X32" s="86">
        <v>2.1</v>
      </c>
      <c r="Y32" s="86">
        <v>3.6</v>
      </c>
      <c r="Z32" s="86">
        <v>130</v>
      </c>
      <c r="AA32" s="75"/>
    </row>
    <row r="33" spans="1:27" ht="15" customHeight="1">
      <c r="A33" s="84"/>
      <c r="B33" s="77"/>
      <c r="C33" s="85"/>
      <c r="D33" s="86"/>
      <c r="E33" s="86"/>
      <c r="F33" s="86"/>
      <c r="G33" s="86"/>
      <c r="H33" s="86"/>
      <c r="I33" s="86"/>
      <c r="J33" s="86"/>
      <c r="K33" s="86"/>
      <c r="L33" s="87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75"/>
    </row>
    <row r="34" spans="1:27" ht="15" customHeight="1">
      <c r="A34" s="752" t="s">
        <v>161</v>
      </c>
      <c r="B34" s="753"/>
      <c r="C34" s="504">
        <f>SUM(C35:C36)</f>
        <v>853.9</v>
      </c>
      <c r="D34" s="505">
        <f>SUM(D35:D36)</f>
        <v>8.899999999999999</v>
      </c>
      <c r="E34" s="505">
        <f aca="true" t="shared" si="6" ref="E34:L34">SUM(E35:E36)</f>
        <v>0.7</v>
      </c>
      <c r="F34" s="505">
        <f t="shared" si="6"/>
        <v>844.1999999999999</v>
      </c>
      <c r="G34" s="505">
        <f t="shared" si="6"/>
        <v>426.3</v>
      </c>
      <c r="H34" s="505">
        <f t="shared" si="6"/>
        <v>487.1</v>
      </c>
      <c r="I34" s="505">
        <f t="shared" si="6"/>
        <v>839.9000000000001</v>
      </c>
      <c r="J34" s="506">
        <f t="shared" si="6"/>
        <v>392</v>
      </c>
      <c r="K34" s="505">
        <f t="shared" si="6"/>
        <v>4.4</v>
      </c>
      <c r="L34" s="506">
        <f t="shared" si="6"/>
        <v>1</v>
      </c>
      <c r="M34" s="505">
        <f aca="true" t="shared" si="7" ref="M34:U34">SUM(M35:M36)</f>
        <v>0.1</v>
      </c>
      <c r="N34" s="505">
        <f t="shared" si="7"/>
        <v>0.3</v>
      </c>
      <c r="O34" s="505">
        <f t="shared" si="7"/>
        <v>1.7000000000000002</v>
      </c>
      <c r="P34" s="505">
        <f t="shared" si="7"/>
        <v>178.2</v>
      </c>
      <c r="Q34" s="505">
        <f t="shared" si="7"/>
        <v>246.20000000000002</v>
      </c>
      <c r="R34" s="505">
        <f t="shared" si="7"/>
        <v>9</v>
      </c>
      <c r="S34" s="505">
        <f t="shared" si="7"/>
        <v>92.7</v>
      </c>
      <c r="T34" s="505">
        <f t="shared" si="7"/>
        <v>316.29999999999995</v>
      </c>
      <c r="U34" s="505">
        <f t="shared" si="7"/>
        <v>69.2</v>
      </c>
      <c r="V34" s="505">
        <f>SUM(V35:V36)</f>
        <v>126.1</v>
      </c>
      <c r="W34" s="505">
        <f>SUM(W35:W36)</f>
        <v>718.1</v>
      </c>
      <c r="X34" s="505">
        <f>SUM(X35:X36)</f>
        <v>12.200000000000001</v>
      </c>
      <c r="Y34" s="505">
        <f>SUM(Y35:Y36)</f>
        <v>26.2</v>
      </c>
      <c r="Z34" s="505">
        <f>SUM(Z35:Z36)</f>
        <v>679.8</v>
      </c>
      <c r="AA34" s="75"/>
    </row>
    <row r="35" spans="1:27" ht="15" customHeight="1">
      <c r="A35" s="317"/>
      <c r="B35" s="77" t="s">
        <v>170</v>
      </c>
      <c r="C35" s="85">
        <v>598</v>
      </c>
      <c r="D35" s="86">
        <v>5.1</v>
      </c>
      <c r="E35" s="86">
        <v>0.5</v>
      </c>
      <c r="F35" s="86">
        <v>592.3</v>
      </c>
      <c r="G35" s="86">
        <v>227</v>
      </c>
      <c r="H35" s="86">
        <v>434.5</v>
      </c>
      <c r="I35" s="86">
        <v>589.2</v>
      </c>
      <c r="J35" s="87">
        <v>268</v>
      </c>
      <c r="K35" s="86">
        <v>3.1</v>
      </c>
      <c r="L35" s="87">
        <v>1</v>
      </c>
      <c r="M35" s="86">
        <v>0.1</v>
      </c>
      <c r="N35" s="86">
        <v>0.3</v>
      </c>
      <c r="O35" s="86">
        <v>1.3</v>
      </c>
      <c r="P35" s="86">
        <v>128.1</v>
      </c>
      <c r="Q35" s="86">
        <v>97.4</v>
      </c>
      <c r="R35" s="86">
        <v>8.9</v>
      </c>
      <c r="S35" s="86">
        <v>86.5</v>
      </c>
      <c r="T35" s="86">
        <v>269.9</v>
      </c>
      <c r="U35" s="86">
        <v>69.2</v>
      </c>
      <c r="V35" s="86">
        <v>97.3</v>
      </c>
      <c r="W35" s="86">
        <v>495</v>
      </c>
      <c r="X35" s="86">
        <v>10.4</v>
      </c>
      <c r="Y35" s="86">
        <v>26.2</v>
      </c>
      <c r="Z35" s="86">
        <v>458.5</v>
      </c>
      <c r="AA35" s="75"/>
    </row>
    <row r="36" spans="1:27" ht="15" customHeight="1">
      <c r="A36" s="84"/>
      <c r="B36" s="77" t="s">
        <v>171</v>
      </c>
      <c r="C36" s="85">
        <v>255.9</v>
      </c>
      <c r="D36" s="86">
        <v>3.8</v>
      </c>
      <c r="E36" s="86">
        <v>0.2</v>
      </c>
      <c r="F36" s="86">
        <v>251.9</v>
      </c>
      <c r="G36" s="86">
        <v>199.3</v>
      </c>
      <c r="H36" s="86">
        <v>52.6</v>
      </c>
      <c r="I36" s="86">
        <v>250.7</v>
      </c>
      <c r="J36" s="87">
        <v>124</v>
      </c>
      <c r="K36" s="86">
        <v>1.3</v>
      </c>
      <c r="L36" s="87">
        <v>0</v>
      </c>
      <c r="M36" s="86">
        <v>0</v>
      </c>
      <c r="N36" s="86">
        <v>0</v>
      </c>
      <c r="O36" s="86">
        <v>0.4</v>
      </c>
      <c r="P36" s="86">
        <v>50.1</v>
      </c>
      <c r="Q36" s="86">
        <v>148.8</v>
      </c>
      <c r="R36" s="86">
        <v>0.1</v>
      </c>
      <c r="S36" s="86">
        <v>6.2</v>
      </c>
      <c r="T36" s="86">
        <v>46.4</v>
      </c>
      <c r="U36" s="86">
        <v>0</v>
      </c>
      <c r="V36" s="86">
        <v>28.8</v>
      </c>
      <c r="W36" s="86">
        <v>223.1</v>
      </c>
      <c r="X36" s="86">
        <v>1.8</v>
      </c>
      <c r="Y36" s="86">
        <v>0</v>
      </c>
      <c r="Z36" s="86">
        <v>221.3</v>
      </c>
      <c r="AA36" s="75"/>
    </row>
    <row r="37" spans="1:27" ht="15" customHeight="1">
      <c r="A37" s="84"/>
      <c r="B37" s="77"/>
      <c r="C37" s="85"/>
      <c r="D37" s="86"/>
      <c r="E37" s="86"/>
      <c r="F37" s="86"/>
      <c r="G37" s="86"/>
      <c r="H37" s="86"/>
      <c r="I37" s="86"/>
      <c r="J37" s="86"/>
      <c r="K37" s="86"/>
      <c r="L37" s="87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75"/>
    </row>
    <row r="38" spans="1:27" ht="15" customHeight="1">
      <c r="A38" s="752" t="s">
        <v>162</v>
      </c>
      <c r="B38" s="753"/>
      <c r="C38" s="501">
        <f>SUM(C39)</f>
        <v>408.6</v>
      </c>
      <c r="D38" s="502">
        <f>SUM(D39)</f>
        <v>8.5</v>
      </c>
      <c r="E38" s="502">
        <f aca="true" t="shared" si="8" ref="E38:L38">SUM(E39)</f>
        <v>0.7</v>
      </c>
      <c r="F38" s="502">
        <f t="shared" si="8"/>
        <v>399.4</v>
      </c>
      <c r="G38" s="502">
        <f t="shared" si="8"/>
        <v>275.5</v>
      </c>
      <c r="H38" s="502">
        <f t="shared" si="8"/>
        <v>131</v>
      </c>
      <c r="I38" s="502">
        <f t="shared" si="8"/>
        <v>397.7</v>
      </c>
      <c r="J38" s="503">
        <f t="shared" si="8"/>
        <v>267</v>
      </c>
      <c r="K38" s="502">
        <f t="shared" si="8"/>
        <v>1.7</v>
      </c>
      <c r="L38" s="503">
        <f t="shared" si="8"/>
        <v>0</v>
      </c>
      <c r="M38" s="502">
        <f aca="true" t="shared" si="9" ref="M38:Z38">SUM(M39)</f>
        <v>0</v>
      </c>
      <c r="N38" s="502">
        <f t="shared" si="9"/>
        <v>0.1</v>
      </c>
      <c r="O38" s="502">
        <f t="shared" si="9"/>
        <v>0.5</v>
      </c>
      <c r="P38" s="502">
        <f t="shared" si="9"/>
        <v>54.5</v>
      </c>
      <c r="Q38" s="502">
        <f t="shared" si="9"/>
        <v>220.5</v>
      </c>
      <c r="R38" s="502">
        <f t="shared" si="9"/>
        <v>0.3</v>
      </c>
      <c r="S38" s="502">
        <f t="shared" si="9"/>
        <v>3.7</v>
      </c>
      <c r="T38" s="502">
        <f t="shared" si="9"/>
        <v>119.9</v>
      </c>
      <c r="U38" s="502">
        <f t="shared" si="9"/>
        <v>7.2</v>
      </c>
      <c r="V38" s="502">
        <f t="shared" si="9"/>
        <v>89.6</v>
      </c>
      <c r="W38" s="502">
        <f t="shared" si="9"/>
        <v>309.8</v>
      </c>
      <c r="X38" s="502">
        <f t="shared" si="9"/>
        <v>4.4</v>
      </c>
      <c r="Y38" s="502">
        <f t="shared" si="9"/>
        <v>11.8</v>
      </c>
      <c r="Z38" s="502">
        <f t="shared" si="9"/>
        <v>293.6</v>
      </c>
      <c r="AA38" s="75"/>
    </row>
    <row r="39" spans="1:27" ht="15" customHeight="1">
      <c r="A39" s="84"/>
      <c r="B39" s="77" t="s">
        <v>172</v>
      </c>
      <c r="C39" s="85">
        <v>408.6</v>
      </c>
      <c r="D39" s="86">
        <v>8.5</v>
      </c>
      <c r="E39" s="86">
        <v>0.7</v>
      </c>
      <c r="F39" s="86">
        <v>399.4</v>
      </c>
      <c r="G39" s="86">
        <v>275.5</v>
      </c>
      <c r="H39" s="86">
        <v>131</v>
      </c>
      <c r="I39" s="86">
        <v>397.7</v>
      </c>
      <c r="J39" s="87">
        <v>267</v>
      </c>
      <c r="K39" s="86">
        <v>1.7</v>
      </c>
      <c r="L39" s="87">
        <v>0</v>
      </c>
      <c r="M39" s="86">
        <v>0</v>
      </c>
      <c r="N39" s="86">
        <v>0.1</v>
      </c>
      <c r="O39" s="86">
        <v>0.5</v>
      </c>
      <c r="P39" s="86">
        <v>54.5</v>
      </c>
      <c r="Q39" s="86">
        <v>220.5</v>
      </c>
      <c r="R39" s="86">
        <v>0.3</v>
      </c>
      <c r="S39" s="86">
        <v>3.7</v>
      </c>
      <c r="T39" s="86">
        <v>119.9</v>
      </c>
      <c r="U39" s="86">
        <v>7.2</v>
      </c>
      <c r="V39" s="86">
        <v>89.6</v>
      </c>
      <c r="W39" s="86">
        <v>309.8</v>
      </c>
      <c r="X39" s="86">
        <v>4.4</v>
      </c>
      <c r="Y39" s="86">
        <v>11.8</v>
      </c>
      <c r="Z39" s="86">
        <v>293.6</v>
      </c>
      <c r="AA39" s="75"/>
    </row>
    <row r="40" spans="1:27" ht="15" customHeight="1">
      <c r="A40" s="84"/>
      <c r="B40" s="77"/>
      <c r="C40" s="85"/>
      <c r="D40" s="86"/>
      <c r="E40" s="86"/>
      <c r="F40" s="86"/>
      <c r="G40" s="86"/>
      <c r="H40" s="86"/>
      <c r="I40" s="86"/>
      <c r="J40" s="86"/>
      <c r="K40" s="86"/>
      <c r="L40" s="87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75"/>
    </row>
    <row r="41" spans="1:27" ht="15" customHeight="1">
      <c r="A41" s="752" t="s">
        <v>163</v>
      </c>
      <c r="B41" s="753"/>
      <c r="C41" s="504">
        <f>SUM(C42:C43)</f>
        <v>797.8</v>
      </c>
      <c r="D41" s="505">
        <f>SUM(D42:D43)</f>
        <v>7.6000000000000005</v>
      </c>
      <c r="E41" s="505">
        <f aca="true" t="shared" si="10" ref="E41:L41">SUM(E42:E43)</f>
        <v>5.800000000000001</v>
      </c>
      <c r="F41" s="505">
        <f t="shared" si="10"/>
        <v>784.3</v>
      </c>
      <c r="G41" s="505">
        <f t="shared" si="10"/>
        <v>599.4000000000001</v>
      </c>
      <c r="H41" s="505">
        <f t="shared" si="10"/>
        <v>206.2</v>
      </c>
      <c r="I41" s="505">
        <f t="shared" si="10"/>
        <v>779.5</v>
      </c>
      <c r="J41" s="506">
        <f t="shared" si="10"/>
        <v>387</v>
      </c>
      <c r="K41" s="505">
        <f t="shared" si="10"/>
        <v>3.9</v>
      </c>
      <c r="L41" s="506">
        <f t="shared" si="10"/>
        <v>8</v>
      </c>
      <c r="M41" s="505">
        <f aca="true" t="shared" si="11" ref="M41:U41">SUM(M42:M43)</f>
        <v>1</v>
      </c>
      <c r="N41" s="505">
        <f t="shared" si="11"/>
        <v>0.5</v>
      </c>
      <c r="O41" s="505">
        <f t="shared" si="11"/>
        <v>2</v>
      </c>
      <c r="P41" s="505">
        <f t="shared" si="11"/>
        <v>167.4</v>
      </c>
      <c r="Q41" s="505">
        <f t="shared" si="11"/>
        <v>429.5</v>
      </c>
      <c r="R41" s="505">
        <f t="shared" si="11"/>
        <v>1.4000000000000001</v>
      </c>
      <c r="S41" s="505">
        <f t="shared" si="11"/>
        <v>10.6</v>
      </c>
      <c r="T41" s="505">
        <f t="shared" si="11"/>
        <v>172.9</v>
      </c>
      <c r="U41" s="505">
        <f t="shared" si="11"/>
        <v>21.3</v>
      </c>
      <c r="V41" s="505">
        <f>SUM(V42:V43)</f>
        <v>107.39999999999999</v>
      </c>
      <c r="W41" s="505">
        <f>SUM(W42:W43)</f>
        <v>677</v>
      </c>
      <c r="X41" s="505">
        <f>SUM(X42:X43)</f>
        <v>16</v>
      </c>
      <c r="Y41" s="505">
        <f>SUM(Y42:Y43)</f>
        <v>59.5</v>
      </c>
      <c r="Z41" s="505">
        <f>SUM(Z42:Z43)</f>
        <v>601.4000000000001</v>
      </c>
      <c r="AA41" s="75"/>
    </row>
    <row r="42" spans="1:27" ht="15" customHeight="1">
      <c r="A42" s="84"/>
      <c r="B42" s="77" t="s">
        <v>164</v>
      </c>
      <c r="C42" s="85">
        <v>240</v>
      </c>
      <c r="D42" s="86">
        <v>1.2</v>
      </c>
      <c r="E42" s="86">
        <v>3.1</v>
      </c>
      <c r="F42" s="86">
        <v>235.7</v>
      </c>
      <c r="G42" s="86">
        <v>199.3</v>
      </c>
      <c r="H42" s="86">
        <v>36.7</v>
      </c>
      <c r="I42" s="86">
        <v>234.7</v>
      </c>
      <c r="J42" s="87">
        <v>88</v>
      </c>
      <c r="K42" s="86">
        <v>1</v>
      </c>
      <c r="L42" s="87">
        <v>0</v>
      </c>
      <c r="M42" s="86">
        <v>0</v>
      </c>
      <c r="N42" s="86">
        <v>0.2</v>
      </c>
      <c r="O42" s="86">
        <v>0.3</v>
      </c>
      <c r="P42" s="86">
        <v>44.7</v>
      </c>
      <c r="Q42" s="86">
        <v>154.1</v>
      </c>
      <c r="R42" s="86">
        <v>1.1</v>
      </c>
      <c r="S42" s="86">
        <v>8</v>
      </c>
      <c r="T42" s="86">
        <v>27.3</v>
      </c>
      <c r="U42" s="86">
        <v>0.3</v>
      </c>
      <c r="V42" s="86">
        <v>22.3</v>
      </c>
      <c r="W42" s="86">
        <v>213.4</v>
      </c>
      <c r="X42" s="86">
        <v>1.4</v>
      </c>
      <c r="Y42" s="86">
        <v>33.7</v>
      </c>
      <c r="Z42" s="86">
        <v>178.3</v>
      </c>
      <c r="AA42" s="75"/>
    </row>
    <row r="43" spans="1:27" ht="15" customHeight="1">
      <c r="A43" s="84"/>
      <c r="B43" s="77" t="s">
        <v>173</v>
      </c>
      <c r="C43" s="85">
        <v>557.8</v>
      </c>
      <c r="D43" s="86">
        <v>6.4</v>
      </c>
      <c r="E43" s="86">
        <v>2.7</v>
      </c>
      <c r="F43" s="86">
        <v>548.6</v>
      </c>
      <c r="G43" s="88">
        <v>400.1</v>
      </c>
      <c r="H43" s="88">
        <v>169.5</v>
      </c>
      <c r="I43" s="88">
        <v>544.8</v>
      </c>
      <c r="J43" s="89">
        <v>299</v>
      </c>
      <c r="K43" s="88">
        <v>2.9</v>
      </c>
      <c r="L43" s="89">
        <v>8</v>
      </c>
      <c r="M43" s="88">
        <v>1</v>
      </c>
      <c r="N43" s="88">
        <v>0.3</v>
      </c>
      <c r="O43" s="88">
        <v>1.7</v>
      </c>
      <c r="P43" s="88">
        <v>122.7</v>
      </c>
      <c r="Q43" s="88">
        <v>275.4</v>
      </c>
      <c r="R43" s="88">
        <v>0.3</v>
      </c>
      <c r="S43" s="88">
        <v>2.6</v>
      </c>
      <c r="T43" s="88">
        <v>145.6</v>
      </c>
      <c r="U43" s="88">
        <v>21</v>
      </c>
      <c r="V43" s="88">
        <v>85.1</v>
      </c>
      <c r="W43" s="88">
        <v>463.6</v>
      </c>
      <c r="X43" s="88">
        <v>14.6</v>
      </c>
      <c r="Y43" s="88">
        <v>25.8</v>
      </c>
      <c r="Z43" s="88">
        <v>423.1</v>
      </c>
      <c r="AA43" s="75"/>
    </row>
    <row r="44" spans="1:26" ht="15" customHeight="1">
      <c r="A44" s="90" t="s">
        <v>511</v>
      </c>
      <c r="B44" s="90"/>
      <c r="C44" s="91"/>
      <c r="D44" s="91"/>
      <c r="E44" s="91"/>
      <c r="F44" s="91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6" ht="15" customHeight="1">
      <c r="A45" s="92" t="s">
        <v>165</v>
      </c>
      <c r="B45" s="92"/>
      <c r="C45" s="93"/>
      <c r="D45" s="93"/>
      <c r="E45" s="93"/>
      <c r="F45" s="93"/>
    </row>
    <row r="46" ht="16.5" customHeight="1"/>
  </sheetData>
  <sheetProtection/>
  <mergeCells count="56">
    <mergeCell ref="A3:Z3"/>
    <mergeCell ref="A38:B38"/>
    <mergeCell ref="A41:B41"/>
    <mergeCell ref="A24:B24"/>
    <mergeCell ref="A27:B27"/>
    <mergeCell ref="A30:B30"/>
    <mergeCell ref="A34:B34"/>
    <mergeCell ref="A19:B19"/>
    <mergeCell ref="A22:B22"/>
    <mergeCell ref="A23:B23"/>
    <mergeCell ref="A11:B11"/>
    <mergeCell ref="A12:B12"/>
    <mergeCell ref="A13:B13"/>
    <mergeCell ref="A14:B14"/>
    <mergeCell ref="A21:B21"/>
    <mergeCell ref="A20:B20"/>
    <mergeCell ref="A15:B15"/>
    <mergeCell ref="A16:B16"/>
    <mergeCell ref="A17:B17"/>
    <mergeCell ref="A18:B18"/>
    <mergeCell ref="G8:G10"/>
    <mergeCell ref="H8:H10"/>
    <mergeCell ref="U8:U10"/>
    <mergeCell ref="J9:J10"/>
    <mergeCell ref="K9:K10"/>
    <mergeCell ref="L9:L10"/>
    <mergeCell ref="M9:M10"/>
    <mergeCell ref="V6:V10"/>
    <mergeCell ref="W6:Z6"/>
    <mergeCell ref="O7:O10"/>
    <mergeCell ref="P7:P10"/>
    <mergeCell ref="Q7:Q10"/>
    <mergeCell ref="W7:W10"/>
    <mergeCell ref="X7:X10"/>
    <mergeCell ref="Y7:Z8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N7:N10"/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</mergeCells>
  <printOptions horizontalCentered="1"/>
  <pageMargins left="0.984251968503937" right="0.3937007874015748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="75" zoomScaleNormal="75" zoomScalePageLayoutView="0" workbookViewId="0" topLeftCell="A1">
      <pane xSplit="2" ySplit="8" topLeftCell="C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59765625" defaultRowHeight="15"/>
  <cols>
    <col min="1" max="1" width="2.59765625" style="190" customWidth="1"/>
    <col min="2" max="2" width="11.19921875" style="190" customWidth="1"/>
    <col min="3" max="3" width="10.19921875" style="190" customWidth="1"/>
    <col min="4" max="14" width="9.09765625" style="190" customWidth="1"/>
    <col min="15" max="15" width="10.19921875" style="190" customWidth="1"/>
    <col min="16" max="16" width="6.59765625" style="190" customWidth="1"/>
    <col min="17" max="17" width="10.19921875" style="190" customWidth="1"/>
    <col min="18" max="18" width="9.8984375" style="190" customWidth="1"/>
    <col min="19" max="19" width="9.09765625" style="190" customWidth="1"/>
    <col min="20" max="21" width="9.59765625" style="190" customWidth="1"/>
    <col min="22" max="27" width="9.09765625" style="190" customWidth="1"/>
    <col min="28" max="16384" width="10.59765625" style="190" customWidth="1"/>
  </cols>
  <sheetData>
    <row r="1" spans="1:27" s="61" customFormat="1" ht="19.5" customHeight="1">
      <c r="A1" s="39" t="s">
        <v>174</v>
      </c>
      <c r="G1" s="307"/>
      <c r="AA1" s="40" t="s">
        <v>175</v>
      </c>
    </row>
    <row r="2" spans="1:27" s="153" customFormat="1" ht="19.5" customHeight="1">
      <c r="A2" s="606" t="s">
        <v>494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</row>
    <row r="3" spans="1:27" s="153" customFormat="1" ht="19.5" customHeight="1">
      <c r="A3" s="675" t="s">
        <v>495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</row>
    <row r="4" spans="2:27" s="153" customFormat="1" ht="18" customHeight="1" thickBo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1" t="s">
        <v>496</v>
      </c>
    </row>
    <row r="5" spans="1:27" s="153" customFormat="1" ht="15" customHeight="1">
      <c r="A5" s="766" t="s">
        <v>190</v>
      </c>
      <c r="B5" s="767"/>
      <c r="C5" s="772" t="s">
        <v>176</v>
      </c>
      <c r="D5" s="755" t="s">
        <v>177</v>
      </c>
      <c r="E5" s="756"/>
      <c r="F5" s="756"/>
      <c r="G5" s="756"/>
      <c r="H5" s="756"/>
      <c r="I5" s="756"/>
      <c r="J5" s="756"/>
      <c r="K5" s="757"/>
      <c r="L5" s="755" t="s">
        <v>178</v>
      </c>
      <c r="M5" s="756"/>
      <c r="N5" s="757"/>
      <c r="O5" s="755" t="s">
        <v>497</v>
      </c>
      <c r="P5" s="756"/>
      <c r="Q5" s="756"/>
      <c r="R5" s="756"/>
      <c r="S5" s="756"/>
      <c r="T5" s="756"/>
      <c r="U5" s="757"/>
      <c r="V5" s="755" t="s">
        <v>179</v>
      </c>
      <c r="W5" s="756"/>
      <c r="X5" s="756"/>
      <c r="Y5" s="756"/>
      <c r="Z5" s="757"/>
      <c r="AA5" s="308" t="s">
        <v>498</v>
      </c>
    </row>
    <row r="6" spans="1:27" s="153" customFormat="1" ht="15" customHeight="1">
      <c r="A6" s="768"/>
      <c r="B6" s="769"/>
      <c r="C6" s="773"/>
      <c r="D6" s="762" t="s">
        <v>180</v>
      </c>
      <c r="E6" s="763"/>
      <c r="F6" s="764"/>
      <c r="G6" s="762" t="s">
        <v>181</v>
      </c>
      <c r="H6" s="763"/>
      <c r="I6" s="764"/>
      <c r="J6" s="758" t="s">
        <v>191</v>
      </c>
      <c r="K6" s="758" t="s">
        <v>192</v>
      </c>
      <c r="L6" s="762" t="s">
        <v>182</v>
      </c>
      <c r="M6" s="763"/>
      <c r="N6" s="764"/>
      <c r="O6" s="762" t="s">
        <v>180</v>
      </c>
      <c r="P6" s="763"/>
      <c r="Q6" s="764"/>
      <c r="R6" s="762" t="s">
        <v>181</v>
      </c>
      <c r="S6" s="763"/>
      <c r="T6" s="764"/>
      <c r="U6" s="758" t="s">
        <v>193</v>
      </c>
      <c r="V6" s="762" t="s">
        <v>183</v>
      </c>
      <c r="W6" s="763"/>
      <c r="X6" s="764"/>
      <c r="Y6" s="758" t="s">
        <v>499</v>
      </c>
      <c r="Z6" s="758" t="s">
        <v>192</v>
      </c>
      <c r="AA6" s="760" t="s">
        <v>194</v>
      </c>
    </row>
    <row r="7" spans="1:27" s="153" customFormat="1" ht="15" customHeight="1">
      <c r="A7" s="768"/>
      <c r="B7" s="769"/>
      <c r="C7" s="773"/>
      <c r="D7" s="765"/>
      <c r="E7" s="629"/>
      <c r="F7" s="630"/>
      <c r="G7" s="765"/>
      <c r="H7" s="629"/>
      <c r="I7" s="630"/>
      <c r="J7" s="759"/>
      <c r="K7" s="759"/>
      <c r="L7" s="765"/>
      <c r="M7" s="629"/>
      <c r="N7" s="630"/>
      <c r="O7" s="765"/>
      <c r="P7" s="629"/>
      <c r="Q7" s="630"/>
      <c r="R7" s="765"/>
      <c r="S7" s="629"/>
      <c r="T7" s="630"/>
      <c r="U7" s="759"/>
      <c r="V7" s="765"/>
      <c r="W7" s="629"/>
      <c r="X7" s="630"/>
      <c r="Y7" s="759"/>
      <c r="Z7" s="759"/>
      <c r="AA7" s="761"/>
    </row>
    <row r="8" spans="1:27" s="153" customFormat="1" ht="15" customHeight="1">
      <c r="A8" s="770"/>
      <c r="B8" s="771"/>
      <c r="C8" s="774"/>
      <c r="D8" s="197" t="s">
        <v>184</v>
      </c>
      <c r="E8" s="197" t="s">
        <v>195</v>
      </c>
      <c r="F8" s="232" t="s">
        <v>43</v>
      </c>
      <c r="G8" s="197" t="s">
        <v>184</v>
      </c>
      <c r="H8" s="197" t="s">
        <v>195</v>
      </c>
      <c r="I8" s="310" t="s">
        <v>43</v>
      </c>
      <c r="J8" s="639"/>
      <c r="K8" s="639"/>
      <c r="L8" s="197" t="s">
        <v>184</v>
      </c>
      <c r="M8" s="197" t="s">
        <v>195</v>
      </c>
      <c r="N8" s="232" t="s">
        <v>43</v>
      </c>
      <c r="O8" s="197" t="s">
        <v>184</v>
      </c>
      <c r="P8" s="197" t="s">
        <v>195</v>
      </c>
      <c r="Q8" s="232" t="s">
        <v>43</v>
      </c>
      <c r="R8" s="197" t="s">
        <v>184</v>
      </c>
      <c r="S8" s="197" t="s">
        <v>195</v>
      </c>
      <c r="T8" s="310" t="s">
        <v>43</v>
      </c>
      <c r="U8" s="639"/>
      <c r="V8" s="197" t="s">
        <v>184</v>
      </c>
      <c r="W8" s="197" t="s">
        <v>195</v>
      </c>
      <c r="X8" s="310" t="s">
        <v>43</v>
      </c>
      <c r="Y8" s="639"/>
      <c r="Z8" s="639"/>
      <c r="AA8" s="660"/>
    </row>
    <row r="9" spans="1:27" ht="15" customHeight="1">
      <c r="A9" s="777" t="s">
        <v>500</v>
      </c>
      <c r="B9" s="764"/>
      <c r="C9" s="95">
        <v>843068</v>
      </c>
      <c r="D9" s="7">
        <v>15615</v>
      </c>
      <c r="E9" s="7">
        <v>10076</v>
      </c>
      <c r="F9" s="7">
        <v>25691</v>
      </c>
      <c r="G9" s="7">
        <v>53474</v>
      </c>
      <c r="H9" s="7">
        <v>1023</v>
      </c>
      <c r="I9" s="7">
        <v>54497</v>
      </c>
      <c r="J9" s="7">
        <v>476</v>
      </c>
      <c r="K9" s="7">
        <v>99255</v>
      </c>
      <c r="L9" s="7">
        <v>1707</v>
      </c>
      <c r="M9" s="7">
        <v>1222</v>
      </c>
      <c r="N9" s="7">
        <v>2929</v>
      </c>
      <c r="O9" s="7">
        <v>146770</v>
      </c>
      <c r="P9" s="7">
        <v>89</v>
      </c>
      <c r="Q9" s="7">
        <v>146859</v>
      </c>
      <c r="R9" s="7">
        <v>321231</v>
      </c>
      <c r="S9" s="7">
        <v>2204</v>
      </c>
      <c r="T9" s="7">
        <v>323435</v>
      </c>
      <c r="U9" s="7">
        <v>153152</v>
      </c>
      <c r="V9" s="7">
        <v>10599</v>
      </c>
      <c r="W9" s="7">
        <v>2953</v>
      </c>
      <c r="X9" s="7">
        <v>13552</v>
      </c>
      <c r="Y9" s="7">
        <v>4131</v>
      </c>
      <c r="Z9" s="7">
        <v>778</v>
      </c>
      <c r="AA9" s="7">
        <v>18313</v>
      </c>
    </row>
    <row r="10" spans="1:27" ht="15" customHeight="1">
      <c r="A10" s="775" t="s">
        <v>255</v>
      </c>
      <c r="B10" s="776"/>
      <c r="C10" s="95">
        <v>850884</v>
      </c>
      <c r="D10" s="7">
        <v>15688</v>
      </c>
      <c r="E10" s="7">
        <v>10172</v>
      </c>
      <c r="F10" s="7">
        <v>25860</v>
      </c>
      <c r="G10" s="7">
        <v>52081</v>
      </c>
      <c r="H10" s="7">
        <v>991</v>
      </c>
      <c r="I10" s="7">
        <v>53072</v>
      </c>
      <c r="J10" s="7">
        <v>478</v>
      </c>
      <c r="K10" s="7">
        <v>97499</v>
      </c>
      <c r="L10" s="7">
        <v>1706</v>
      </c>
      <c r="M10" s="7">
        <v>1227</v>
      </c>
      <c r="N10" s="7">
        <v>2933</v>
      </c>
      <c r="O10" s="7">
        <v>152692</v>
      </c>
      <c r="P10" s="7">
        <v>112</v>
      </c>
      <c r="Q10" s="7">
        <v>152804</v>
      </c>
      <c r="R10" s="7">
        <v>317127</v>
      </c>
      <c r="S10" s="7">
        <v>2295</v>
      </c>
      <c r="T10" s="7">
        <v>319422</v>
      </c>
      <c r="U10" s="7">
        <v>161741</v>
      </c>
      <c r="V10" s="7">
        <v>10376</v>
      </c>
      <c r="W10" s="7">
        <v>3109</v>
      </c>
      <c r="X10" s="7">
        <v>13485</v>
      </c>
      <c r="Y10" s="7">
        <v>4222</v>
      </c>
      <c r="Z10" s="7">
        <v>882</v>
      </c>
      <c r="AA10" s="7">
        <v>18486</v>
      </c>
    </row>
    <row r="11" spans="1:27" ht="15" customHeight="1">
      <c r="A11" s="775" t="s">
        <v>256</v>
      </c>
      <c r="B11" s="776"/>
      <c r="C11" s="95">
        <v>861259</v>
      </c>
      <c r="D11" s="7">
        <v>15746</v>
      </c>
      <c r="E11" s="7">
        <v>10197</v>
      </c>
      <c r="F11" s="7">
        <v>25943</v>
      </c>
      <c r="G11" s="7">
        <v>51047</v>
      </c>
      <c r="H11" s="7">
        <v>978</v>
      </c>
      <c r="I11" s="7">
        <v>52025</v>
      </c>
      <c r="J11" s="7">
        <v>482</v>
      </c>
      <c r="K11" s="7">
        <v>96365</v>
      </c>
      <c r="L11" s="7">
        <v>1691</v>
      </c>
      <c r="M11" s="7">
        <v>1256</v>
      </c>
      <c r="N11" s="7">
        <v>2947</v>
      </c>
      <c r="O11" s="7">
        <v>158208</v>
      </c>
      <c r="P11" s="7">
        <v>123</v>
      </c>
      <c r="Q11" s="7">
        <v>158331</v>
      </c>
      <c r="R11" s="7">
        <v>314800</v>
      </c>
      <c r="S11" s="7">
        <v>2346</v>
      </c>
      <c r="T11" s="7">
        <v>317146</v>
      </c>
      <c r="U11" s="7">
        <v>170326</v>
      </c>
      <c r="V11" s="7">
        <v>10217</v>
      </c>
      <c r="W11" s="7">
        <v>3177</v>
      </c>
      <c r="X11" s="7">
        <v>13394</v>
      </c>
      <c r="Y11" s="7">
        <v>4292</v>
      </c>
      <c r="Z11" s="7">
        <v>1161</v>
      </c>
      <c r="AA11" s="7">
        <v>18847</v>
      </c>
    </row>
    <row r="12" spans="1:27" ht="15" customHeight="1">
      <c r="A12" s="775" t="s">
        <v>257</v>
      </c>
      <c r="B12" s="776"/>
      <c r="C12" s="95">
        <v>864882</v>
      </c>
      <c r="D12" s="7">
        <v>15764</v>
      </c>
      <c r="E12" s="7">
        <v>10141</v>
      </c>
      <c r="F12" s="7">
        <v>25905</v>
      </c>
      <c r="G12" s="7">
        <v>49772</v>
      </c>
      <c r="H12" s="7">
        <v>951</v>
      </c>
      <c r="I12" s="7">
        <v>50723</v>
      </c>
      <c r="J12" s="7">
        <v>482</v>
      </c>
      <c r="K12" s="7">
        <v>96365</v>
      </c>
      <c r="L12" s="7">
        <v>1691</v>
      </c>
      <c r="M12" s="7">
        <v>1256</v>
      </c>
      <c r="N12" s="7">
        <v>2947</v>
      </c>
      <c r="O12" s="7">
        <v>158208</v>
      </c>
      <c r="P12" s="7">
        <v>123</v>
      </c>
      <c r="Q12" s="7">
        <v>158331</v>
      </c>
      <c r="R12" s="7">
        <v>314800</v>
      </c>
      <c r="S12" s="7">
        <v>2300</v>
      </c>
      <c r="T12" s="7">
        <v>311090</v>
      </c>
      <c r="U12" s="7">
        <v>178586</v>
      </c>
      <c r="V12" s="7">
        <v>10041</v>
      </c>
      <c r="W12" s="7">
        <v>3251</v>
      </c>
      <c r="X12" s="7">
        <v>13292</v>
      </c>
      <c r="Y12" s="7">
        <v>4312</v>
      </c>
      <c r="Z12" s="7">
        <v>1301</v>
      </c>
      <c r="AA12" s="7">
        <v>19037</v>
      </c>
    </row>
    <row r="13" spans="1:27" s="46" customFormat="1" ht="15" customHeight="1">
      <c r="A13" s="691" t="s">
        <v>258</v>
      </c>
      <c r="B13" s="778"/>
      <c r="C13" s="96">
        <f>SUM(F13,I13,J13,K13,N13,Q13,T13,U13,X13,Y13,Z13,AA13)</f>
        <v>870861</v>
      </c>
      <c r="D13" s="31">
        <v>15820</v>
      </c>
      <c r="E13" s="31">
        <v>10166</v>
      </c>
      <c r="F13" s="31">
        <f>SUM(D13:E13)</f>
        <v>25986</v>
      </c>
      <c r="G13" s="31">
        <v>48411</v>
      </c>
      <c r="H13" s="31">
        <v>946</v>
      </c>
      <c r="I13" s="31">
        <f>SUM(G13:H13)</f>
        <v>49357</v>
      </c>
      <c r="J13" s="31">
        <v>493</v>
      </c>
      <c r="K13" s="31">
        <v>94506</v>
      </c>
      <c r="L13" s="31">
        <v>1675</v>
      </c>
      <c r="M13" s="31">
        <v>1280</v>
      </c>
      <c r="N13" s="25">
        <f>SUM(L13:M13)</f>
        <v>2955</v>
      </c>
      <c r="O13" s="31">
        <v>163281</v>
      </c>
      <c r="P13" s="31">
        <v>151</v>
      </c>
      <c r="Q13" s="31">
        <f>SUM(O13:P13)</f>
        <v>163432</v>
      </c>
      <c r="R13" s="31">
        <v>304568</v>
      </c>
      <c r="S13" s="31">
        <v>2297</v>
      </c>
      <c r="T13" s="25">
        <f>SUM(R13:S13)</f>
        <v>306865</v>
      </c>
      <c r="U13" s="31">
        <v>188824</v>
      </c>
      <c r="V13" s="31">
        <v>9865</v>
      </c>
      <c r="W13" s="31">
        <v>3298</v>
      </c>
      <c r="X13" s="31">
        <f>SUM(V13:W13)</f>
        <v>13163</v>
      </c>
      <c r="Y13" s="31">
        <v>4420</v>
      </c>
      <c r="Z13" s="31">
        <v>1378</v>
      </c>
      <c r="AA13" s="31">
        <v>19482</v>
      </c>
    </row>
    <row r="14" spans="1:27" s="153" customFormat="1" ht="15" customHeight="1">
      <c r="A14" s="97"/>
      <c r="B14" s="98"/>
      <c r="C14" s="96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25"/>
      <c r="O14" s="99"/>
      <c r="P14" s="99"/>
      <c r="Q14" s="31"/>
      <c r="R14" s="99"/>
      <c r="S14" s="99"/>
      <c r="T14" s="25"/>
      <c r="U14" s="99"/>
      <c r="V14" s="99"/>
      <c r="W14" s="99"/>
      <c r="X14" s="31"/>
      <c r="Y14" s="99"/>
      <c r="Z14" s="99"/>
      <c r="AA14" s="99"/>
    </row>
    <row r="15" spans="1:43" s="46" customFormat="1" ht="15" customHeight="1">
      <c r="A15" s="779" t="s">
        <v>148</v>
      </c>
      <c r="B15" s="780"/>
      <c r="C15" s="96">
        <f aca="true" t="shared" si="0" ref="C15:C24">SUM(F15,I15,J15,K15,N15,Q15,T15,U15,X15,Y15,Z15,AA15)</f>
        <v>322954</v>
      </c>
      <c r="D15" s="25">
        <v>5607</v>
      </c>
      <c r="E15" s="25">
        <v>4021</v>
      </c>
      <c r="F15" s="25">
        <f aca="true" t="shared" si="1" ref="F15:F24">SUM(D15:E15)</f>
        <v>9628</v>
      </c>
      <c r="G15" s="25">
        <v>22063</v>
      </c>
      <c r="H15" s="25">
        <v>421</v>
      </c>
      <c r="I15" s="25">
        <f aca="true" t="shared" si="2" ref="I15:I24">SUM(G15:H15)</f>
        <v>22484</v>
      </c>
      <c r="J15" s="25">
        <v>238</v>
      </c>
      <c r="K15" s="25">
        <v>23550</v>
      </c>
      <c r="L15" s="25">
        <v>460</v>
      </c>
      <c r="M15" s="25">
        <v>543</v>
      </c>
      <c r="N15" s="25">
        <f aca="true" t="shared" si="3" ref="N15:N24">SUM(L15:M15)</f>
        <v>1003</v>
      </c>
      <c r="O15" s="25">
        <v>66054</v>
      </c>
      <c r="P15" s="25">
        <v>79</v>
      </c>
      <c r="Q15" s="31">
        <f aca="true" t="shared" si="4" ref="Q15:Q24">SUM(O15:P15)</f>
        <v>66133</v>
      </c>
      <c r="R15" s="25">
        <v>120468</v>
      </c>
      <c r="S15" s="25">
        <v>1452</v>
      </c>
      <c r="T15" s="25">
        <f aca="true" t="shared" si="5" ref="T15:T24">SUM(R15:S15)</f>
        <v>121920</v>
      </c>
      <c r="U15" s="25">
        <v>62910</v>
      </c>
      <c r="V15" s="25">
        <v>3869</v>
      </c>
      <c r="W15" s="25">
        <v>1449</v>
      </c>
      <c r="X15" s="31">
        <f aca="true" t="shared" si="6" ref="X15:X24">SUM(V15:W15)</f>
        <v>5318</v>
      </c>
      <c r="Y15" s="25">
        <v>1375</v>
      </c>
      <c r="Z15" s="25">
        <v>586</v>
      </c>
      <c r="AA15" s="25">
        <v>7809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</row>
    <row r="16" spans="1:43" s="46" customFormat="1" ht="15" customHeight="1">
      <c r="A16" s="779" t="s">
        <v>149</v>
      </c>
      <c r="B16" s="780"/>
      <c r="C16" s="96">
        <f t="shared" si="0"/>
        <v>46033</v>
      </c>
      <c r="D16" s="25">
        <v>981</v>
      </c>
      <c r="E16" s="25">
        <v>406</v>
      </c>
      <c r="F16" s="25">
        <f t="shared" si="1"/>
        <v>1387</v>
      </c>
      <c r="G16" s="25">
        <v>2510</v>
      </c>
      <c r="H16" s="25">
        <v>63</v>
      </c>
      <c r="I16" s="25">
        <f t="shared" si="2"/>
        <v>2573</v>
      </c>
      <c r="J16" s="25">
        <v>30</v>
      </c>
      <c r="K16" s="25">
        <v>7583</v>
      </c>
      <c r="L16" s="25">
        <v>136</v>
      </c>
      <c r="M16" s="25">
        <v>134</v>
      </c>
      <c r="N16" s="25">
        <f t="shared" si="3"/>
        <v>270</v>
      </c>
      <c r="O16" s="25">
        <v>7268</v>
      </c>
      <c r="P16" s="25">
        <v>10</v>
      </c>
      <c r="Q16" s="31">
        <f t="shared" si="4"/>
        <v>7278</v>
      </c>
      <c r="R16" s="25">
        <v>14309</v>
      </c>
      <c r="S16" s="25">
        <v>92</v>
      </c>
      <c r="T16" s="25">
        <f t="shared" si="5"/>
        <v>14401</v>
      </c>
      <c r="U16" s="25">
        <v>10492</v>
      </c>
      <c r="V16" s="25">
        <v>626</v>
      </c>
      <c r="W16" s="25">
        <v>218</v>
      </c>
      <c r="X16" s="31">
        <f t="shared" si="6"/>
        <v>844</v>
      </c>
      <c r="Y16" s="25">
        <v>327</v>
      </c>
      <c r="Z16" s="25">
        <v>79</v>
      </c>
      <c r="AA16" s="25">
        <v>769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</row>
    <row r="17" spans="1:43" s="46" customFormat="1" ht="15" customHeight="1">
      <c r="A17" s="779" t="s">
        <v>150</v>
      </c>
      <c r="B17" s="780"/>
      <c r="C17" s="96">
        <f t="shared" si="0"/>
        <v>85878</v>
      </c>
      <c r="D17" s="25">
        <v>1750</v>
      </c>
      <c r="E17" s="25">
        <v>1055</v>
      </c>
      <c r="F17" s="25">
        <f t="shared" si="1"/>
        <v>2805</v>
      </c>
      <c r="G17" s="25">
        <v>4322</v>
      </c>
      <c r="H17" s="25">
        <v>72</v>
      </c>
      <c r="I17" s="25">
        <f t="shared" si="2"/>
        <v>4394</v>
      </c>
      <c r="J17" s="25">
        <v>49</v>
      </c>
      <c r="K17" s="25">
        <v>9232</v>
      </c>
      <c r="L17" s="25">
        <v>186</v>
      </c>
      <c r="M17" s="25">
        <v>72</v>
      </c>
      <c r="N17" s="25">
        <f t="shared" si="3"/>
        <v>258</v>
      </c>
      <c r="O17" s="25">
        <v>16425</v>
      </c>
      <c r="P17" s="25">
        <v>3</v>
      </c>
      <c r="Q17" s="31">
        <f t="shared" si="4"/>
        <v>16428</v>
      </c>
      <c r="R17" s="25">
        <v>30000</v>
      </c>
      <c r="S17" s="25">
        <v>168</v>
      </c>
      <c r="T17" s="25">
        <f t="shared" si="5"/>
        <v>30168</v>
      </c>
      <c r="U17" s="25">
        <v>19065</v>
      </c>
      <c r="V17" s="25">
        <v>904</v>
      </c>
      <c r="W17" s="25">
        <v>132</v>
      </c>
      <c r="X17" s="31">
        <f t="shared" si="6"/>
        <v>1036</v>
      </c>
      <c r="Y17" s="25">
        <v>410</v>
      </c>
      <c r="Z17" s="25">
        <v>81</v>
      </c>
      <c r="AA17" s="25">
        <v>1952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</row>
    <row r="18" spans="1:43" s="46" customFormat="1" ht="15" customHeight="1">
      <c r="A18" s="779" t="s">
        <v>151</v>
      </c>
      <c r="B18" s="780"/>
      <c r="C18" s="96">
        <f t="shared" si="0"/>
        <v>22865</v>
      </c>
      <c r="D18" s="25">
        <v>420</v>
      </c>
      <c r="E18" s="25">
        <v>130</v>
      </c>
      <c r="F18" s="25">
        <f t="shared" si="1"/>
        <v>550</v>
      </c>
      <c r="G18" s="25">
        <v>1122</v>
      </c>
      <c r="H18" s="25">
        <v>22</v>
      </c>
      <c r="I18" s="25">
        <f t="shared" si="2"/>
        <v>1144</v>
      </c>
      <c r="J18" s="25">
        <v>12</v>
      </c>
      <c r="K18" s="25">
        <v>4944</v>
      </c>
      <c r="L18" s="25">
        <v>79</v>
      </c>
      <c r="M18" s="25">
        <v>71</v>
      </c>
      <c r="N18" s="25">
        <f t="shared" si="3"/>
        <v>150</v>
      </c>
      <c r="O18" s="25">
        <v>3121</v>
      </c>
      <c r="P18" s="25">
        <v>9</v>
      </c>
      <c r="Q18" s="31">
        <f t="shared" si="4"/>
        <v>3130</v>
      </c>
      <c r="R18" s="25">
        <v>6737</v>
      </c>
      <c r="S18" s="25">
        <v>38</v>
      </c>
      <c r="T18" s="25">
        <f t="shared" si="5"/>
        <v>6775</v>
      </c>
      <c r="U18" s="25">
        <v>5227</v>
      </c>
      <c r="V18" s="25">
        <v>303</v>
      </c>
      <c r="W18" s="25">
        <v>60</v>
      </c>
      <c r="X18" s="31">
        <f t="shared" si="6"/>
        <v>363</v>
      </c>
      <c r="Y18" s="25">
        <v>161</v>
      </c>
      <c r="Z18" s="25">
        <v>32</v>
      </c>
      <c r="AA18" s="25">
        <v>377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</row>
    <row r="19" spans="1:43" s="46" customFormat="1" ht="15" customHeight="1">
      <c r="A19" s="779" t="s">
        <v>152</v>
      </c>
      <c r="B19" s="780"/>
      <c r="C19" s="96">
        <f t="shared" si="0"/>
        <v>13824</v>
      </c>
      <c r="D19" s="25">
        <v>269</v>
      </c>
      <c r="E19" s="25">
        <v>166</v>
      </c>
      <c r="F19" s="25">
        <f t="shared" si="1"/>
        <v>435</v>
      </c>
      <c r="G19" s="25">
        <v>667</v>
      </c>
      <c r="H19" s="25">
        <v>10</v>
      </c>
      <c r="I19" s="25">
        <f t="shared" si="2"/>
        <v>677</v>
      </c>
      <c r="J19" s="25">
        <v>1</v>
      </c>
      <c r="K19" s="25">
        <v>3512</v>
      </c>
      <c r="L19" s="25">
        <v>42</v>
      </c>
      <c r="M19" s="25">
        <v>16</v>
      </c>
      <c r="N19" s="25">
        <f t="shared" si="3"/>
        <v>58</v>
      </c>
      <c r="O19" s="25">
        <v>1762</v>
      </c>
      <c r="P19" s="25">
        <v>3</v>
      </c>
      <c r="Q19" s="31">
        <f t="shared" si="4"/>
        <v>1765</v>
      </c>
      <c r="R19" s="25">
        <v>3657</v>
      </c>
      <c r="S19" s="25">
        <v>18</v>
      </c>
      <c r="T19" s="25">
        <f t="shared" si="5"/>
        <v>3675</v>
      </c>
      <c r="U19" s="25">
        <v>3118</v>
      </c>
      <c r="V19" s="25">
        <v>172</v>
      </c>
      <c r="W19" s="25">
        <v>70</v>
      </c>
      <c r="X19" s="31">
        <f t="shared" si="6"/>
        <v>242</v>
      </c>
      <c r="Y19" s="25">
        <v>145</v>
      </c>
      <c r="Z19" s="25">
        <v>21</v>
      </c>
      <c r="AA19" s="25">
        <v>175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</row>
    <row r="20" spans="1:43" s="46" customFormat="1" ht="15" customHeight="1">
      <c r="A20" s="779" t="s">
        <v>153</v>
      </c>
      <c r="B20" s="780"/>
      <c r="C20" s="96">
        <f t="shared" si="0"/>
        <v>57482</v>
      </c>
      <c r="D20" s="25">
        <v>889</v>
      </c>
      <c r="E20" s="25">
        <v>406</v>
      </c>
      <c r="F20" s="25">
        <f t="shared" si="1"/>
        <v>1295</v>
      </c>
      <c r="G20" s="25">
        <v>2381</v>
      </c>
      <c r="H20" s="25">
        <v>37</v>
      </c>
      <c r="I20" s="25">
        <f t="shared" si="2"/>
        <v>2418</v>
      </c>
      <c r="J20" s="25">
        <v>10</v>
      </c>
      <c r="K20" s="25">
        <v>7575</v>
      </c>
      <c r="L20" s="25">
        <v>137</v>
      </c>
      <c r="M20" s="25">
        <v>88</v>
      </c>
      <c r="N20" s="25">
        <f t="shared" si="3"/>
        <v>225</v>
      </c>
      <c r="O20" s="25">
        <v>10420</v>
      </c>
      <c r="P20" s="25">
        <v>9</v>
      </c>
      <c r="Q20" s="31">
        <f t="shared" si="4"/>
        <v>10429</v>
      </c>
      <c r="R20" s="25">
        <v>19671</v>
      </c>
      <c r="S20" s="25">
        <v>152</v>
      </c>
      <c r="T20" s="25">
        <f t="shared" si="5"/>
        <v>19823</v>
      </c>
      <c r="U20" s="25">
        <v>13435</v>
      </c>
      <c r="V20" s="25">
        <v>580</v>
      </c>
      <c r="W20" s="25">
        <v>56</v>
      </c>
      <c r="X20" s="31">
        <f t="shared" si="6"/>
        <v>636</v>
      </c>
      <c r="Y20" s="25">
        <v>246</v>
      </c>
      <c r="Z20" s="25">
        <v>95</v>
      </c>
      <c r="AA20" s="25">
        <v>1295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</row>
    <row r="21" spans="1:43" s="46" customFormat="1" ht="15" customHeight="1">
      <c r="A21" s="779" t="s">
        <v>185</v>
      </c>
      <c r="B21" s="780"/>
      <c r="C21" s="96">
        <f t="shared" si="0"/>
        <v>18752</v>
      </c>
      <c r="D21" s="25">
        <v>370</v>
      </c>
      <c r="E21" s="25">
        <v>205</v>
      </c>
      <c r="F21" s="25">
        <f t="shared" si="1"/>
        <v>575</v>
      </c>
      <c r="G21" s="25">
        <v>930</v>
      </c>
      <c r="H21" s="25">
        <v>16</v>
      </c>
      <c r="I21" s="25">
        <f t="shared" si="2"/>
        <v>946</v>
      </c>
      <c r="J21" s="25">
        <v>5</v>
      </c>
      <c r="K21" s="25">
        <v>2821</v>
      </c>
      <c r="L21" s="25">
        <v>49</v>
      </c>
      <c r="M21" s="25">
        <v>35</v>
      </c>
      <c r="N21" s="25">
        <f t="shared" si="3"/>
        <v>84</v>
      </c>
      <c r="O21" s="25">
        <v>3013</v>
      </c>
      <c r="P21" s="25">
        <v>2</v>
      </c>
      <c r="Q21" s="31">
        <f t="shared" si="4"/>
        <v>3015</v>
      </c>
      <c r="R21" s="25">
        <v>6420</v>
      </c>
      <c r="S21" s="25">
        <v>22</v>
      </c>
      <c r="T21" s="25">
        <f t="shared" si="5"/>
        <v>6442</v>
      </c>
      <c r="U21" s="25">
        <v>3994</v>
      </c>
      <c r="V21" s="25">
        <v>276</v>
      </c>
      <c r="W21" s="25">
        <v>66</v>
      </c>
      <c r="X21" s="31">
        <f t="shared" si="6"/>
        <v>342</v>
      </c>
      <c r="Y21" s="25">
        <v>132</v>
      </c>
      <c r="Z21" s="25">
        <v>35</v>
      </c>
      <c r="AA21" s="25">
        <v>361</v>
      </c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</row>
    <row r="22" spans="1:43" s="46" customFormat="1" ht="15" customHeight="1">
      <c r="A22" s="779" t="s">
        <v>501</v>
      </c>
      <c r="B22" s="780"/>
      <c r="C22" s="96">
        <f t="shared" si="0"/>
        <v>25402</v>
      </c>
      <c r="D22" s="25">
        <v>485</v>
      </c>
      <c r="E22" s="25">
        <v>305</v>
      </c>
      <c r="F22" s="25">
        <f t="shared" si="1"/>
        <v>790</v>
      </c>
      <c r="G22" s="25">
        <v>1104</v>
      </c>
      <c r="H22" s="25">
        <v>34</v>
      </c>
      <c r="I22" s="25">
        <f t="shared" si="2"/>
        <v>1138</v>
      </c>
      <c r="J22" s="25">
        <v>14</v>
      </c>
      <c r="K22" s="25">
        <v>2738</v>
      </c>
      <c r="L22" s="25">
        <v>44</v>
      </c>
      <c r="M22" s="25">
        <v>4</v>
      </c>
      <c r="N22" s="25">
        <f t="shared" si="3"/>
        <v>48</v>
      </c>
      <c r="O22" s="25">
        <v>4704</v>
      </c>
      <c r="P22" s="25">
        <v>1</v>
      </c>
      <c r="Q22" s="31">
        <f t="shared" si="4"/>
        <v>4705</v>
      </c>
      <c r="R22" s="25">
        <v>8723</v>
      </c>
      <c r="S22" s="25">
        <v>24</v>
      </c>
      <c r="T22" s="25">
        <f t="shared" si="5"/>
        <v>8747</v>
      </c>
      <c r="U22" s="25">
        <v>6264</v>
      </c>
      <c r="V22" s="25">
        <v>219</v>
      </c>
      <c r="W22" s="25">
        <v>71</v>
      </c>
      <c r="X22" s="31">
        <f t="shared" si="6"/>
        <v>290</v>
      </c>
      <c r="Y22" s="25">
        <v>99</v>
      </c>
      <c r="Z22" s="25">
        <v>39</v>
      </c>
      <c r="AA22" s="25">
        <v>530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</row>
    <row r="23" spans="1:43" s="46" customFormat="1" ht="15" customHeight="1">
      <c r="A23" s="779" t="s">
        <v>168</v>
      </c>
      <c r="B23" s="780"/>
      <c r="C23" s="96">
        <f t="shared" si="0"/>
        <v>89005</v>
      </c>
      <c r="D23" s="25">
        <v>1661</v>
      </c>
      <c r="E23" s="25">
        <v>1615</v>
      </c>
      <c r="F23" s="25">
        <f t="shared" si="1"/>
        <v>3276</v>
      </c>
      <c r="G23" s="25">
        <v>4500</v>
      </c>
      <c r="H23" s="25">
        <v>61</v>
      </c>
      <c r="I23" s="25">
        <f t="shared" si="2"/>
        <v>4561</v>
      </c>
      <c r="J23" s="25">
        <v>77</v>
      </c>
      <c r="K23" s="25">
        <v>8164</v>
      </c>
      <c r="L23" s="25">
        <v>188</v>
      </c>
      <c r="M23" s="25">
        <v>142</v>
      </c>
      <c r="N23" s="25">
        <f t="shared" si="3"/>
        <v>330</v>
      </c>
      <c r="O23" s="25">
        <v>16389</v>
      </c>
      <c r="P23" s="25">
        <v>17</v>
      </c>
      <c r="Q23" s="31">
        <f t="shared" si="4"/>
        <v>16406</v>
      </c>
      <c r="R23" s="25">
        <v>30889</v>
      </c>
      <c r="S23" s="25">
        <v>127</v>
      </c>
      <c r="T23" s="25">
        <f t="shared" si="5"/>
        <v>31016</v>
      </c>
      <c r="U23" s="25">
        <v>20757</v>
      </c>
      <c r="V23" s="25">
        <v>995</v>
      </c>
      <c r="W23" s="25">
        <v>791</v>
      </c>
      <c r="X23" s="31">
        <f t="shared" si="6"/>
        <v>1786</v>
      </c>
      <c r="Y23" s="25">
        <v>533</v>
      </c>
      <c r="Z23" s="25">
        <v>126</v>
      </c>
      <c r="AA23" s="25">
        <v>1973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</row>
    <row r="24" spans="1:43" s="46" customFormat="1" ht="15" customHeight="1">
      <c r="A24" s="779" t="s">
        <v>186</v>
      </c>
      <c r="B24" s="780"/>
      <c r="C24" s="96">
        <f t="shared" si="0"/>
        <v>35470</v>
      </c>
      <c r="D24" s="25">
        <v>573</v>
      </c>
      <c r="E24" s="25">
        <v>441</v>
      </c>
      <c r="F24" s="25">
        <f t="shared" si="1"/>
        <v>1014</v>
      </c>
      <c r="G24" s="25">
        <v>1436</v>
      </c>
      <c r="H24" s="25">
        <v>28</v>
      </c>
      <c r="I24" s="25">
        <f t="shared" si="2"/>
        <v>1464</v>
      </c>
      <c r="J24" s="25">
        <v>14</v>
      </c>
      <c r="K24" s="25">
        <v>3786</v>
      </c>
      <c r="L24" s="25">
        <v>53</v>
      </c>
      <c r="M24" s="101" t="s">
        <v>588</v>
      </c>
      <c r="N24" s="25">
        <f t="shared" si="3"/>
        <v>53</v>
      </c>
      <c r="O24" s="25">
        <v>6789</v>
      </c>
      <c r="P24" s="101" t="s">
        <v>588</v>
      </c>
      <c r="Q24" s="31">
        <f t="shared" si="4"/>
        <v>6789</v>
      </c>
      <c r="R24" s="25">
        <v>12485</v>
      </c>
      <c r="S24" s="25">
        <v>15</v>
      </c>
      <c r="T24" s="25">
        <f t="shared" si="5"/>
        <v>12500</v>
      </c>
      <c r="U24" s="25">
        <v>8579</v>
      </c>
      <c r="V24" s="25">
        <v>281</v>
      </c>
      <c r="W24" s="25">
        <v>37</v>
      </c>
      <c r="X24" s="31">
        <f t="shared" si="6"/>
        <v>318</v>
      </c>
      <c r="Y24" s="25">
        <v>136</v>
      </c>
      <c r="Z24" s="25">
        <v>54</v>
      </c>
      <c r="AA24" s="25">
        <v>763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</row>
    <row r="25" spans="1:43" s="46" customFormat="1" ht="15" customHeight="1">
      <c r="A25" s="781"/>
      <c r="B25" s="782"/>
      <c r="C25" s="96"/>
      <c r="D25" s="513"/>
      <c r="E25" s="513"/>
      <c r="F25" s="25"/>
      <c r="G25" s="513"/>
      <c r="H25" s="513"/>
      <c r="I25" s="25"/>
      <c r="J25" s="513"/>
      <c r="K25" s="513"/>
      <c r="L25" s="513"/>
      <c r="M25" s="513"/>
      <c r="N25" s="25"/>
      <c r="O25" s="513"/>
      <c r="P25" s="513"/>
      <c r="Q25" s="31"/>
      <c r="R25" s="513"/>
      <c r="S25" s="513"/>
      <c r="T25" s="25"/>
      <c r="U25" s="513"/>
      <c r="V25" s="513"/>
      <c r="W25" s="513"/>
      <c r="X25" s="31"/>
      <c r="Y25" s="513"/>
      <c r="Z25" s="513"/>
      <c r="AA25" s="513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</row>
    <row r="26" spans="1:35" s="46" customFormat="1" ht="15" customHeight="1">
      <c r="A26" s="779" t="s">
        <v>154</v>
      </c>
      <c r="B26" s="780"/>
      <c r="C26" s="96">
        <f>SUM(F26,I26,J26,K26,N26,Q26,T26,U26,X26,Y26,Z26,AA26)</f>
        <v>4561</v>
      </c>
      <c r="D26" s="31">
        <v>116</v>
      </c>
      <c r="E26" s="31">
        <v>105</v>
      </c>
      <c r="F26" s="25">
        <f>SUM(D26:E26)</f>
        <v>221</v>
      </c>
      <c r="G26" s="31">
        <v>211</v>
      </c>
      <c r="H26" s="31">
        <v>9</v>
      </c>
      <c r="I26" s="25">
        <f>SUM(G26:H26)</f>
        <v>220</v>
      </c>
      <c r="J26" s="101" t="s">
        <v>588</v>
      </c>
      <c r="K26" s="31">
        <v>714</v>
      </c>
      <c r="L26" s="31">
        <v>10</v>
      </c>
      <c r="M26" s="101" t="s">
        <v>588</v>
      </c>
      <c r="N26" s="25">
        <f>SUM(L26:M26)</f>
        <v>10</v>
      </c>
      <c r="O26" s="31">
        <v>795</v>
      </c>
      <c r="P26" s="101" t="s">
        <v>588</v>
      </c>
      <c r="Q26" s="31">
        <f>SUM(O26:P26)</f>
        <v>795</v>
      </c>
      <c r="R26" s="31">
        <v>1361</v>
      </c>
      <c r="S26" s="31">
        <v>2</v>
      </c>
      <c r="T26" s="25">
        <f>SUM(R26:S26)</f>
        <v>1363</v>
      </c>
      <c r="U26" s="31">
        <v>993</v>
      </c>
      <c r="V26" s="31">
        <v>80</v>
      </c>
      <c r="W26" s="31">
        <v>46</v>
      </c>
      <c r="X26" s="31">
        <f>SUM(V26:W26)</f>
        <v>126</v>
      </c>
      <c r="Y26" s="31">
        <v>32</v>
      </c>
      <c r="Z26" s="31">
        <v>2</v>
      </c>
      <c r="AA26" s="31">
        <v>85</v>
      </c>
      <c r="AB26" s="51"/>
      <c r="AC26" s="51"/>
      <c r="AD26" s="51"/>
      <c r="AE26" s="51"/>
      <c r="AF26" s="51"/>
      <c r="AG26" s="51"/>
      <c r="AH26" s="51"/>
      <c r="AI26" s="51"/>
    </row>
    <row r="27" spans="1:27" ht="15" customHeight="1">
      <c r="A27" s="163"/>
      <c r="B27" s="77" t="s">
        <v>155</v>
      </c>
      <c r="C27" s="507">
        <f>SUM(F27,I27,J27,K27,N27,Q27,T27,U27,X27,Y27,Z27,AA27)</f>
        <v>4561</v>
      </c>
      <c r="D27" s="508">
        <v>116</v>
      </c>
      <c r="E27" s="508">
        <v>105</v>
      </c>
      <c r="F27" s="508">
        <f>SUM(D27:E27)</f>
        <v>221</v>
      </c>
      <c r="G27" s="508">
        <v>211</v>
      </c>
      <c r="H27" s="508">
        <v>9</v>
      </c>
      <c r="I27" s="508">
        <f>SUM(G27:H27)</f>
        <v>220</v>
      </c>
      <c r="J27" s="509" t="s">
        <v>385</v>
      </c>
      <c r="K27" s="508">
        <v>714</v>
      </c>
      <c r="L27" s="508">
        <v>10</v>
      </c>
      <c r="M27" s="509" t="s">
        <v>385</v>
      </c>
      <c r="N27" s="508">
        <f>SUM(L27:M27)</f>
        <v>10</v>
      </c>
      <c r="O27" s="508">
        <v>795</v>
      </c>
      <c r="P27" s="509" t="s">
        <v>385</v>
      </c>
      <c r="Q27" s="14">
        <f>SUM(O27:P27)</f>
        <v>795</v>
      </c>
      <c r="R27" s="508">
        <v>1361</v>
      </c>
      <c r="S27" s="508">
        <v>2</v>
      </c>
      <c r="T27" s="508">
        <f>SUM(R27:S27)</f>
        <v>1363</v>
      </c>
      <c r="U27" s="508">
        <v>993</v>
      </c>
      <c r="V27" s="508">
        <v>80</v>
      </c>
      <c r="W27" s="508">
        <v>46</v>
      </c>
      <c r="X27" s="14">
        <f>SUM(V27:W27)</f>
        <v>126</v>
      </c>
      <c r="Y27" s="508">
        <v>32</v>
      </c>
      <c r="Z27" s="508">
        <v>2</v>
      </c>
      <c r="AA27" s="508">
        <v>85</v>
      </c>
    </row>
    <row r="28" spans="1:27" s="153" customFormat="1" ht="15" customHeight="1">
      <c r="A28" s="311"/>
      <c r="B28" s="312"/>
      <c r="C28" s="507"/>
      <c r="D28" s="150"/>
      <c r="E28" s="150"/>
      <c r="F28" s="508"/>
      <c r="G28" s="150"/>
      <c r="H28" s="150"/>
      <c r="I28" s="508"/>
      <c r="J28" s="150"/>
      <c r="K28" s="150"/>
      <c r="L28" s="150"/>
      <c r="M28" s="150"/>
      <c r="N28" s="508"/>
      <c r="O28" s="150"/>
      <c r="P28" s="150"/>
      <c r="Q28" s="14"/>
      <c r="R28" s="150"/>
      <c r="S28" s="150"/>
      <c r="T28" s="508"/>
      <c r="U28" s="150"/>
      <c r="V28" s="150"/>
      <c r="W28" s="150"/>
      <c r="X28" s="14"/>
      <c r="Y28" s="150"/>
      <c r="Z28" s="150"/>
      <c r="AA28" s="150"/>
    </row>
    <row r="29" spans="1:47" s="46" customFormat="1" ht="15" customHeight="1">
      <c r="A29" s="779" t="s">
        <v>156</v>
      </c>
      <c r="B29" s="780"/>
      <c r="C29" s="96">
        <f>SUM(F29,I29,J29,K29,N29,Q29,T29,U29,X29,Y29,Z29,AA29)</f>
        <v>34517</v>
      </c>
      <c r="D29" s="31">
        <v>683</v>
      </c>
      <c r="E29" s="31">
        <v>330</v>
      </c>
      <c r="F29" s="25">
        <f>SUM(D29:E29)</f>
        <v>1013</v>
      </c>
      <c r="G29" s="31">
        <v>1955</v>
      </c>
      <c r="H29" s="31">
        <v>75</v>
      </c>
      <c r="I29" s="25">
        <f>SUM(G29:H29)</f>
        <v>2030</v>
      </c>
      <c r="J29" s="31">
        <v>12</v>
      </c>
      <c r="K29" s="31">
        <v>2389</v>
      </c>
      <c r="L29" s="31">
        <v>53</v>
      </c>
      <c r="M29" s="31">
        <v>95</v>
      </c>
      <c r="N29" s="25">
        <f>SUM(L29:M29)</f>
        <v>148</v>
      </c>
      <c r="O29" s="31">
        <v>7108</v>
      </c>
      <c r="P29" s="31">
        <v>1</v>
      </c>
      <c r="Q29" s="31">
        <f>SUM(O29:P29)</f>
        <v>7109</v>
      </c>
      <c r="R29" s="31">
        <v>12162</v>
      </c>
      <c r="S29" s="31">
        <v>71</v>
      </c>
      <c r="T29" s="25">
        <f>SUM(R29:S29)</f>
        <v>12233</v>
      </c>
      <c r="U29" s="31">
        <v>7963</v>
      </c>
      <c r="V29" s="31">
        <v>391</v>
      </c>
      <c r="W29" s="31">
        <v>123</v>
      </c>
      <c r="X29" s="31">
        <f>SUM(V29:W29)</f>
        <v>514</v>
      </c>
      <c r="Y29" s="31">
        <v>147</v>
      </c>
      <c r="Z29" s="31">
        <v>52</v>
      </c>
      <c r="AA29" s="31">
        <v>907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</row>
    <row r="30" spans="1:27" ht="15" customHeight="1">
      <c r="A30" s="155"/>
      <c r="B30" s="77" t="s">
        <v>157</v>
      </c>
      <c r="C30" s="507">
        <f>SUM(F30,I30,J30,K30,N30,Q30,T30,U30,X30,Y30,Z30,AA30)</f>
        <v>34517</v>
      </c>
      <c r="D30" s="508">
        <v>683</v>
      </c>
      <c r="E30" s="508">
        <v>330</v>
      </c>
      <c r="F30" s="508">
        <f>SUM(D30:E30)</f>
        <v>1013</v>
      </c>
      <c r="G30" s="508">
        <v>1955</v>
      </c>
      <c r="H30" s="508">
        <v>75</v>
      </c>
      <c r="I30" s="508">
        <f>SUM(G30:H30)</f>
        <v>2030</v>
      </c>
      <c r="J30" s="508">
        <v>12</v>
      </c>
      <c r="K30" s="508">
        <v>2389</v>
      </c>
      <c r="L30" s="508">
        <v>53</v>
      </c>
      <c r="M30" s="508">
        <v>95</v>
      </c>
      <c r="N30" s="508">
        <f>SUM(L30:M30)</f>
        <v>148</v>
      </c>
      <c r="O30" s="508">
        <v>7108</v>
      </c>
      <c r="P30" s="508">
        <v>1</v>
      </c>
      <c r="Q30" s="14">
        <f>SUM(O30:P30)</f>
        <v>7109</v>
      </c>
      <c r="R30" s="508">
        <v>12162</v>
      </c>
      <c r="S30" s="508">
        <v>71</v>
      </c>
      <c r="T30" s="508">
        <f>SUM(R30:S30)</f>
        <v>12233</v>
      </c>
      <c r="U30" s="508">
        <v>7963</v>
      </c>
      <c r="V30" s="508">
        <v>391</v>
      </c>
      <c r="W30" s="508">
        <v>123</v>
      </c>
      <c r="X30" s="14">
        <f>SUM(V30:W30)</f>
        <v>514</v>
      </c>
      <c r="Y30" s="508">
        <v>147</v>
      </c>
      <c r="Z30" s="508">
        <v>52</v>
      </c>
      <c r="AA30" s="508">
        <v>907</v>
      </c>
    </row>
    <row r="31" spans="1:27" s="153" customFormat="1" ht="15" customHeight="1">
      <c r="A31" s="311"/>
      <c r="B31" s="312"/>
      <c r="C31" s="507"/>
      <c r="D31" s="150"/>
      <c r="E31" s="150"/>
      <c r="F31" s="508"/>
      <c r="G31" s="150"/>
      <c r="H31" s="150"/>
      <c r="I31" s="508"/>
      <c r="J31" s="150"/>
      <c r="K31" s="150"/>
      <c r="L31" s="150"/>
      <c r="M31" s="150"/>
      <c r="N31" s="508"/>
      <c r="O31" s="150"/>
      <c r="P31" s="150"/>
      <c r="Q31" s="14"/>
      <c r="R31" s="150"/>
      <c r="S31" s="150"/>
      <c r="T31" s="508"/>
      <c r="U31" s="150"/>
      <c r="V31" s="150"/>
      <c r="W31" s="150"/>
      <c r="X31" s="14"/>
      <c r="Y31" s="150"/>
      <c r="Z31" s="150"/>
      <c r="AA31" s="150"/>
    </row>
    <row r="32" spans="1:29" s="46" customFormat="1" ht="15" customHeight="1">
      <c r="A32" s="779" t="s">
        <v>158</v>
      </c>
      <c r="B32" s="780"/>
      <c r="C32" s="96">
        <f>SUM(F32,I32,J32,K32,N32,Q32,T32,U32,X32,Y32,Z32,AA32)</f>
        <v>43555</v>
      </c>
      <c r="D32" s="31">
        <v>630</v>
      </c>
      <c r="E32" s="31">
        <v>191</v>
      </c>
      <c r="F32" s="25">
        <f>SUM(D32:E32)</f>
        <v>821</v>
      </c>
      <c r="G32" s="31">
        <v>1731</v>
      </c>
      <c r="H32" s="31">
        <v>24</v>
      </c>
      <c r="I32" s="25">
        <f>SUM(G32:H32)</f>
        <v>1755</v>
      </c>
      <c r="J32" s="31">
        <v>3</v>
      </c>
      <c r="K32" s="31">
        <v>4037</v>
      </c>
      <c r="L32" s="31">
        <v>50</v>
      </c>
      <c r="M32" s="31">
        <v>4</v>
      </c>
      <c r="N32" s="25">
        <f>SUM(L32:M32)</f>
        <v>54</v>
      </c>
      <c r="O32" s="31">
        <v>8354</v>
      </c>
      <c r="P32" s="31">
        <v>4</v>
      </c>
      <c r="Q32" s="31">
        <f>SUM(O32:P32)</f>
        <v>8358</v>
      </c>
      <c r="R32" s="31">
        <v>15787</v>
      </c>
      <c r="S32" s="31">
        <v>40</v>
      </c>
      <c r="T32" s="25">
        <f>SUM(R32:S32)</f>
        <v>15827</v>
      </c>
      <c r="U32" s="31">
        <v>10964</v>
      </c>
      <c r="V32" s="31">
        <v>357</v>
      </c>
      <c r="W32" s="31">
        <v>56</v>
      </c>
      <c r="X32" s="31">
        <f>SUM(V32:W32)</f>
        <v>413</v>
      </c>
      <c r="Y32" s="31">
        <v>155</v>
      </c>
      <c r="Z32" s="31">
        <v>70</v>
      </c>
      <c r="AA32" s="31">
        <v>1098</v>
      </c>
      <c r="AB32" s="51"/>
      <c r="AC32" s="51"/>
    </row>
    <row r="33" spans="1:27" ht="15" customHeight="1">
      <c r="A33" s="155"/>
      <c r="B33" s="77" t="s">
        <v>159</v>
      </c>
      <c r="C33" s="507">
        <f>SUM(F33,I33,J33,K33,N33,Q33,T33,U33,X33,Y33,Z33,AA33)</f>
        <v>25841</v>
      </c>
      <c r="D33" s="508">
        <v>415</v>
      </c>
      <c r="E33" s="508">
        <v>132</v>
      </c>
      <c r="F33" s="508">
        <f>SUM(D33:E33)</f>
        <v>547</v>
      </c>
      <c r="G33" s="508">
        <v>1060</v>
      </c>
      <c r="H33" s="508">
        <v>22</v>
      </c>
      <c r="I33" s="508">
        <f>SUM(G33:H33)</f>
        <v>1082</v>
      </c>
      <c r="J33" s="509" t="s">
        <v>385</v>
      </c>
      <c r="K33" s="508">
        <v>2886</v>
      </c>
      <c r="L33" s="508">
        <v>36</v>
      </c>
      <c r="M33" s="508">
        <v>3</v>
      </c>
      <c r="N33" s="508">
        <f>SUM(L33:M33)</f>
        <v>39</v>
      </c>
      <c r="O33" s="508">
        <v>4642</v>
      </c>
      <c r="P33" s="508">
        <v>4</v>
      </c>
      <c r="Q33" s="14">
        <f>SUM(O33:P33)</f>
        <v>4646</v>
      </c>
      <c r="R33" s="508">
        <v>9175</v>
      </c>
      <c r="S33" s="508">
        <v>26</v>
      </c>
      <c r="T33" s="508">
        <f>SUM(R33:S33)</f>
        <v>9201</v>
      </c>
      <c r="U33" s="508">
        <v>6379</v>
      </c>
      <c r="V33" s="508">
        <v>242</v>
      </c>
      <c r="W33" s="508">
        <v>43</v>
      </c>
      <c r="X33" s="14">
        <f>SUM(V33:W33)</f>
        <v>285</v>
      </c>
      <c r="Y33" s="508">
        <v>104</v>
      </c>
      <c r="Z33" s="508">
        <v>37</v>
      </c>
      <c r="AA33" s="508">
        <v>635</v>
      </c>
    </row>
    <row r="34" spans="1:27" ht="15" customHeight="1">
      <c r="A34" s="311"/>
      <c r="B34" s="312" t="s">
        <v>160</v>
      </c>
      <c r="C34" s="507">
        <f>SUM(F34,I34,J34,K34,N34,Q34,T34,U34,X34,Y34,Z34,AA34)</f>
        <v>17642</v>
      </c>
      <c r="D34" s="508">
        <v>215</v>
      </c>
      <c r="E34" s="508">
        <v>59</v>
      </c>
      <c r="F34" s="508">
        <f>SUM(D34:E34)</f>
        <v>274</v>
      </c>
      <c r="G34" s="508">
        <v>667</v>
      </c>
      <c r="H34" s="508">
        <v>2</v>
      </c>
      <c r="I34" s="508">
        <f>SUM(G34:H34)</f>
        <v>669</v>
      </c>
      <c r="J34" s="508">
        <v>3</v>
      </c>
      <c r="K34" s="508">
        <v>1151</v>
      </c>
      <c r="L34" s="508">
        <v>14</v>
      </c>
      <c r="M34" s="508">
        <v>1</v>
      </c>
      <c r="N34" s="508">
        <f>SUM(L34:M34)</f>
        <v>15</v>
      </c>
      <c r="O34" s="508">
        <v>3685</v>
      </c>
      <c r="P34" s="509" t="s">
        <v>385</v>
      </c>
      <c r="Q34" s="14">
        <f>SUM(O34:P34)</f>
        <v>3685</v>
      </c>
      <c r="R34" s="508">
        <v>6582</v>
      </c>
      <c r="S34" s="508">
        <v>14</v>
      </c>
      <c r="T34" s="508">
        <f>SUM(R34:S34)</f>
        <v>6596</v>
      </c>
      <c r="U34" s="508">
        <v>4585</v>
      </c>
      <c r="V34" s="508">
        <v>115</v>
      </c>
      <c r="W34" s="508">
        <v>13</v>
      </c>
      <c r="X34" s="14">
        <f>SUM(V34:W34)</f>
        <v>128</v>
      </c>
      <c r="Y34" s="508">
        <v>41</v>
      </c>
      <c r="Z34" s="508">
        <v>33</v>
      </c>
      <c r="AA34" s="508">
        <v>462</v>
      </c>
    </row>
    <row r="35" spans="1:27" s="153" customFormat="1" ht="15" customHeight="1">
      <c r="A35" s="311"/>
      <c r="B35" s="312"/>
      <c r="C35" s="507"/>
      <c r="D35" s="150"/>
      <c r="E35" s="150"/>
      <c r="F35" s="508"/>
      <c r="G35" s="508"/>
      <c r="H35" s="508"/>
      <c r="I35" s="508"/>
      <c r="J35" s="150"/>
      <c r="K35" s="150"/>
      <c r="L35" s="150"/>
      <c r="M35" s="150"/>
      <c r="N35" s="508"/>
      <c r="O35" s="150"/>
      <c r="P35" s="150"/>
      <c r="Q35" s="14"/>
      <c r="R35" s="150"/>
      <c r="S35" s="150"/>
      <c r="T35" s="508"/>
      <c r="U35" s="150"/>
      <c r="V35" s="150"/>
      <c r="W35" s="150"/>
      <c r="X35" s="14"/>
      <c r="Y35" s="150"/>
      <c r="Z35" s="150"/>
      <c r="AA35" s="150"/>
    </row>
    <row r="36" spans="1:57" s="46" customFormat="1" ht="15" customHeight="1">
      <c r="A36" s="779" t="s">
        <v>161</v>
      </c>
      <c r="B36" s="780"/>
      <c r="C36" s="96">
        <f>SUM(F36,I36,J36,K36,N36,Q36,T36,U36,X36,Y36,Z36,AA36)</f>
        <v>32605</v>
      </c>
      <c r="D36" s="31">
        <v>644</v>
      </c>
      <c r="E36" s="31">
        <v>394</v>
      </c>
      <c r="F36" s="25">
        <f>SUM(D36:E36)</f>
        <v>1038</v>
      </c>
      <c r="G36" s="31">
        <v>1663</v>
      </c>
      <c r="H36" s="31">
        <v>30</v>
      </c>
      <c r="I36" s="25">
        <f>SUM(G36:H36)</f>
        <v>1693</v>
      </c>
      <c r="J36" s="31">
        <v>19</v>
      </c>
      <c r="K36" s="31">
        <v>6263</v>
      </c>
      <c r="L36" s="31">
        <v>70</v>
      </c>
      <c r="M36" s="31">
        <v>35</v>
      </c>
      <c r="N36" s="25">
        <f>SUM(L36:M36)</f>
        <v>105</v>
      </c>
      <c r="O36" s="31">
        <v>5342</v>
      </c>
      <c r="P36" s="31">
        <v>5</v>
      </c>
      <c r="Q36" s="31">
        <f>SUM(O36:P36)</f>
        <v>5347</v>
      </c>
      <c r="R36" s="31">
        <v>10177</v>
      </c>
      <c r="S36" s="31">
        <v>24</v>
      </c>
      <c r="T36" s="25">
        <f>SUM(R36:S36)</f>
        <v>10201</v>
      </c>
      <c r="U36" s="31">
        <v>6536</v>
      </c>
      <c r="V36" s="31">
        <v>378</v>
      </c>
      <c r="W36" s="31">
        <v>46</v>
      </c>
      <c r="X36" s="31">
        <f>SUM(V36:W36)</f>
        <v>424</v>
      </c>
      <c r="Y36" s="31">
        <v>253</v>
      </c>
      <c r="Z36" s="31">
        <v>53</v>
      </c>
      <c r="AA36" s="31">
        <v>673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27" ht="15" customHeight="1">
      <c r="A37" s="163"/>
      <c r="B37" s="77" t="s">
        <v>170</v>
      </c>
      <c r="C37" s="507">
        <f>SUM(F37,I37,J37,K37,N37,Q37,T37,U37,X37,Y37,Z37,AA37)</f>
        <v>20301</v>
      </c>
      <c r="D37" s="508">
        <v>414</v>
      </c>
      <c r="E37" s="508">
        <v>245</v>
      </c>
      <c r="F37" s="508">
        <f>SUM(D37:E37)</f>
        <v>659</v>
      </c>
      <c r="G37" s="508">
        <v>1066</v>
      </c>
      <c r="H37" s="508">
        <v>21</v>
      </c>
      <c r="I37" s="508">
        <f>SUM(G37:H37)</f>
        <v>1087</v>
      </c>
      <c r="J37" s="508">
        <v>14</v>
      </c>
      <c r="K37" s="508">
        <v>4207</v>
      </c>
      <c r="L37" s="508">
        <v>51</v>
      </c>
      <c r="M37" s="508">
        <v>35</v>
      </c>
      <c r="N37" s="508">
        <f>SUM(L37:M37)</f>
        <v>86</v>
      </c>
      <c r="O37" s="508">
        <v>3335</v>
      </c>
      <c r="P37" s="508">
        <v>3</v>
      </c>
      <c r="Q37" s="14">
        <f>SUM(O37:P37)</f>
        <v>3338</v>
      </c>
      <c r="R37" s="508">
        <v>6061</v>
      </c>
      <c r="S37" s="508">
        <v>16</v>
      </c>
      <c r="T37" s="508">
        <f>SUM(R37:S37)</f>
        <v>6077</v>
      </c>
      <c r="U37" s="508">
        <v>3976</v>
      </c>
      <c r="V37" s="508">
        <v>259</v>
      </c>
      <c r="W37" s="508">
        <v>36</v>
      </c>
      <c r="X37" s="14">
        <f>SUM(V37:W37)</f>
        <v>295</v>
      </c>
      <c r="Y37" s="508">
        <v>168</v>
      </c>
      <c r="Z37" s="508">
        <v>25</v>
      </c>
      <c r="AA37" s="508">
        <v>369</v>
      </c>
    </row>
    <row r="38" spans="1:27" ht="15" customHeight="1">
      <c r="A38" s="314"/>
      <c r="B38" s="312" t="s">
        <v>187</v>
      </c>
      <c r="C38" s="507">
        <f>SUM(F38,I38,J38,K38,N38,Q38,T38,U38,X38,Y38,Z38,AA38)</f>
        <v>12297</v>
      </c>
      <c r="D38" s="508">
        <v>230</v>
      </c>
      <c r="E38" s="508">
        <v>149</v>
      </c>
      <c r="F38" s="508">
        <f>SUM(D38:E38)</f>
        <v>379</v>
      </c>
      <c r="G38" s="508">
        <v>596</v>
      </c>
      <c r="H38" s="508">
        <v>9</v>
      </c>
      <c r="I38" s="508">
        <f>SUM(G38:H38)</f>
        <v>605</v>
      </c>
      <c r="J38" s="508">
        <v>5</v>
      </c>
      <c r="K38" s="508">
        <v>2056</v>
      </c>
      <c r="L38" s="508">
        <v>19</v>
      </c>
      <c r="M38" s="509" t="s">
        <v>385</v>
      </c>
      <c r="N38" s="508">
        <f>SUM(L38:M38)</f>
        <v>19</v>
      </c>
      <c r="O38" s="508">
        <v>2006</v>
      </c>
      <c r="P38" s="508">
        <v>2</v>
      </c>
      <c r="Q38" s="14">
        <f>SUM(O38:P38)</f>
        <v>2008</v>
      </c>
      <c r="R38" s="508">
        <v>4114</v>
      </c>
      <c r="S38" s="508">
        <v>7</v>
      </c>
      <c r="T38" s="508">
        <f>SUM(R38:S38)</f>
        <v>4121</v>
      </c>
      <c r="U38" s="508">
        <v>2560</v>
      </c>
      <c r="V38" s="508">
        <v>119</v>
      </c>
      <c r="W38" s="508">
        <v>10</v>
      </c>
      <c r="X38" s="14">
        <f>SUM(V38:W38)</f>
        <v>129</v>
      </c>
      <c r="Y38" s="508">
        <v>83</v>
      </c>
      <c r="Z38" s="508">
        <v>28</v>
      </c>
      <c r="AA38" s="508">
        <v>304</v>
      </c>
    </row>
    <row r="39" spans="1:27" ht="15" customHeight="1">
      <c r="A39" s="314"/>
      <c r="B39" s="312"/>
      <c r="C39" s="507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14"/>
      <c r="R39" s="508"/>
      <c r="S39" s="508"/>
      <c r="T39" s="508"/>
      <c r="U39" s="508"/>
      <c r="V39" s="508"/>
      <c r="W39" s="508"/>
      <c r="X39" s="14"/>
      <c r="Y39" s="508"/>
      <c r="Z39" s="508"/>
      <c r="AA39" s="508"/>
    </row>
    <row r="40" spans="1:63" s="46" customFormat="1" ht="15" customHeight="1">
      <c r="A40" s="779" t="s">
        <v>162</v>
      </c>
      <c r="B40" s="780"/>
      <c r="C40" s="96">
        <f>SUM(F40,I40,J40,K40,N40,Q40,T40,U40,X40,Y40,Z40,AA40)</f>
        <v>13867</v>
      </c>
      <c r="D40" s="31">
        <v>152</v>
      </c>
      <c r="E40" s="31">
        <v>211</v>
      </c>
      <c r="F40" s="25">
        <f>SUM(D40:E40)</f>
        <v>363</v>
      </c>
      <c r="G40" s="31">
        <v>528</v>
      </c>
      <c r="H40" s="31">
        <v>16</v>
      </c>
      <c r="I40" s="25">
        <f>SUM(G40:H40)</f>
        <v>544</v>
      </c>
      <c r="J40" s="31">
        <v>2</v>
      </c>
      <c r="K40" s="31">
        <v>2252</v>
      </c>
      <c r="L40" s="31">
        <v>28</v>
      </c>
      <c r="M40" s="31">
        <v>1</v>
      </c>
      <c r="N40" s="25">
        <f>SUM(L40:M40)</f>
        <v>29</v>
      </c>
      <c r="O40" s="31">
        <v>2254</v>
      </c>
      <c r="P40" s="31">
        <v>2</v>
      </c>
      <c r="Q40" s="31">
        <f>SUM(O40:P40)</f>
        <v>2256</v>
      </c>
      <c r="R40" s="31">
        <v>4666</v>
      </c>
      <c r="S40" s="31">
        <v>12</v>
      </c>
      <c r="T40" s="25">
        <f>SUM(R40:S40)</f>
        <v>4678</v>
      </c>
      <c r="U40" s="31">
        <v>3245</v>
      </c>
      <c r="V40" s="31">
        <v>96</v>
      </c>
      <c r="W40" s="31">
        <v>11</v>
      </c>
      <c r="X40" s="31">
        <f>SUM(V40:W40)</f>
        <v>107</v>
      </c>
      <c r="Y40" s="31">
        <v>56</v>
      </c>
      <c r="Z40" s="31">
        <v>24</v>
      </c>
      <c r="AA40" s="31">
        <v>311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</row>
    <row r="41" spans="1:27" ht="15" customHeight="1">
      <c r="A41" s="155"/>
      <c r="B41" s="77" t="s">
        <v>188</v>
      </c>
      <c r="C41" s="507">
        <f>SUM(F41,I41,J41,K41,N41,Q41,T41,U41,X41,Y41,Z41,AA41)</f>
        <v>13867</v>
      </c>
      <c r="D41" s="508">
        <v>152</v>
      </c>
      <c r="E41" s="508">
        <v>211</v>
      </c>
      <c r="F41" s="508">
        <f>SUM(D41:E41)</f>
        <v>363</v>
      </c>
      <c r="G41" s="508">
        <v>528</v>
      </c>
      <c r="H41" s="508">
        <v>16</v>
      </c>
      <c r="I41" s="508">
        <f>SUM(G41:H41)</f>
        <v>544</v>
      </c>
      <c r="J41" s="508">
        <v>2</v>
      </c>
      <c r="K41" s="508">
        <v>2252</v>
      </c>
      <c r="L41" s="508">
        <v>28</v>
      </c>
      <c r="M41" s="508">
        <v>1</v>
      </c>
      <c r="N41" s="508">
        <f>SUM(L41:M41)</f>
        <v>29</v>
      </c>
      <c r="O41" s="508">
        <v>2254</v>
      </c>
      <c r="P41" s="508">
        <v>2</v>
      </c>
      <c r="Q41" s="14">
        <f>SUM(O41:P41)</f>
        <v>2256</v>
      </c>
      <c r="R41" s="508">
        <v>4666</v>
      </c>
      <c r="S41" s="508">
        <v>12</v>
      </c>
      <c r="T41" s="508">
        <f>SUM(R41:S41)</f>
        <v>4678</v>
      </c>
      <c r="U41" s="508">
        <v>3245</v>
      </c>
      <c r="V41" s="508">
        <v>96</v>
      </c>
      <c r="W41" s="508">
        <v>11</v>
      </c>
      <c r="X41" s="14">
        <f>SUM(V41:W41)</f>
        <v>107</v>
      </c>
      <c r="Y41" s="508">
        <v>56</v>
      </c>
      <c r="Z41" s="508">
        <v>24</v>
      </c>
      <c r="AA41" s="508">
        <v>311</v>
      </c>
    </row>
    <row r="42" spans="1:27" s="153" customFormat="1" ht="15" customHeight="1">
      <c r="A42" s="311"/>
      <c r="B42" s="312"/>
      <c r="C42" s="507"/>
      <c r="D42" s="150"/>
      <c r="E42" s="150"/>
      <c r="F42" s="508"/>
      <c r="G42" s="150"/>
      <c r="H42" s="150"/>
      <c r="I42" s="508"/>
      <c r="J42" s="150"/>
      <c r="K42" s="150"/>
      <c r="L42" s="150"/>
      <c r="M42" s="150"/>
      <c r="N42" s="508"/>
      <c r="O42" s="150"/>
      <c r="P42" s="150"/>
      <c r="Q42" s="14"/>
      <c r="R42" s="150"/>
      <c r="S42" s="150"/>
      <c r="T42" s="508"/>
      <c r="U42" s="150"/>
      <c r="V42" s="150"/>
      <c r="W42" s="150"/>
      <c r="X42" s="14"/>
      <c r="Y42" s="150"/>
      <c r="Z42" s="150"/>
      <c r="AA42" s="150"/>
    </row>
    <row r="43" spans="1:29" s="46" customFormat="1" ht="15" customHeight="1">
      <c r="A43" s="779" t="s">
        <v>189</v>
      </c>
      <c r="B43" s="780"/>
      <c r="C43" s="96">
        <f>SUM(F43,I43,J43,K43,N43,Q43,T43,U43,X43,Y43,Z43,AA43)</f>
        <v>24074</v>
      </c>
      <c r="D43" s="31">
        <v>590</v>
      </c>
      <c r="E43" s="31">
        <v>185</v>
      </c>
      <c r="F43" s="25">
        <f>SUM(D43:E43)</f>
        <v>775</v>
      </c>
      <c r="G43" s="31">
        <v>1288</v>
      </c>
      <c r="H43" s="31">
        <v>28</v>
      </c>
      <c r="I43" s="25">
        <f>SUM(G43:H43)</f>
        <v>1316</v>
      </c>
      <c r="J43" s="31">
        <v>7</v>
      </c>
      <c r="K43" s="31">
        <v>4935</v>
      </c>
      <c r="L43" s="31">
        <v>90</v>
      </c>
      <c r="M43" s="31">
        <v>40</v>
      </c>
      <c r="N43" s="25">
        <f>SUM(L43:M43)</f>
        <v>130</v>
      </c>
      <c r="O43" s="31">
        <v>3483</v>
      </c>
      <c r="P43" s="31">
        <v>6</v>
      </c>
      <c r="Q43" s="31">
        <f>SUM(O43:P43)</f>
        <v>3489</v>
      </c>
      <c r="R43" s="31">
        <v>7056</v>
      </c>
      <c r="S43" s="31">
        <v>40</v>
      </c>
      <c r="T43" s="25">
        <f>SUM(R43:S43)</f>
        <v>7096</v>
      </c>
      <c r="U43" s="31">
        <v>5277</v>
      </c>
      <c r="V43" s="31">
        <v>338</v>
      </c>
      <c r="W43" s="31">
        <v>66</v>
      </c>
      <c r="X43" s="31">
        <f>SUM(V43:W43)</f>
        <v>404</v>
      </c>
      <c r="Y43" s="31">
        <v>213</v>
      </c>
      <c r="Z43" s="31">
        <v>28</v>
      </c>
      <c r="AA43" s="31">
        <v>404</v>
      </c>
      <c r="AB43" s="102"/>
      <c r="AC43" s="51"/>
    </row>
    <row r="44" spans="1:27" ht="15" customHeight="1">
      <c r="A44" s="155"/>
      <c r="B44" s="77" t="s">
        <v>164</v>
      </c>
      <c r="C44" s="507">
        <f>SUM(F44,I44,J44,K44,N44,Q44,T44,U44,X44,Y44,Z44,AA44)</f>
        <v>7931</v>
      </c>
      <c r="D44" s="508">
        <v>197</v>
      </c>
      <c r="E44" s="508">
        <v>59</v>
      </c>
      <c r="F44" s="508">
        <f>SUM(D44:E44)</f>
        <v>256</v>
      </c>
      <c r="G44" s="508">
        <v>479</v>
      </c>
      <c r="H44" s="508">
        <v>10</v>
      </c>
      <c r="I44" s="508">
        <f>SUM(G44:H44)</f>
        <v>489</v>
      </c>
      <c r="J44" s="508">
        <v>2</v>
      </c>
      <c r="K44" s="508">
        <v>1700</v>
      </c>
      <c r="L44" s="508">
        <v>27</v>
      </c>
      <c r="M44" s="508">
        <v>29</v>
      </c>
      <c r="N44" s="508">
        <f>SUM(L44:M44)</f>
        <v>56</v>
      </c>
      <c r="O44" s="508">
        <v>1157</v>
      </c>
      <c r="P44" s="508">
        <v>1</v>
      </c>
      <c r="Q44" s="14">
        <f>SUM(O44:P44)</f>
        <v>1158</v>
      </c>
      <c r="R44" s="508">
        <v>2389</v>
      </c>
      <c r="S44" s="508">
        <v>16</v>
      </c>
      <c r="T44" s="508">
        <f>SUM(R44:S44)</f>
        <v>2405</v>
      </c>
      <c r="U44" s="508">
        <v>1575</v>
      </c>
      <c r="V44" s="508">
        <v>94</v>
      </c>
      <c r="W44" s="508">
        <v>35</v>
      </c>
      <c r="X44" s="14">
        <f>SUM(V44:W44)</f>
        <v>129</v>
      </c>
      <c r="Y44" s="508">
        <v>63</v>
      </c>
      <c r="Z44" s="508">
        <v>9</v>
      </c>
      <c r="AA44" s="508">
        <v>89</v>
      </c>
    </row>
    <row r="45" spans="1:27" ht="15" customHeight="1">
      <c r="A45" s="315"/>
      <c r="B45" s="316" t="s">
        <v>173</v>
      </c>
      <c r="C45" s="510">
        <f>SUM(F45,I45,J45,K45,N45,Q45,T45,U45,X45,Y45,Z45,AA45)</f>
        <v>16130</v>
      </c>
      <c r="D45" s="511">
        <v>393</v>
      </c>
      <c r="E45" s="511">
        <v>126</v>
      </c>
      <c r="F45" s="511">
        <f>SUM(D45:E45)</f>
        <v>519</v>
      </c>
      <c r="G45" s="511">
        <v>809</v>
      </c>
      <c r="H45" s="511">
        <v>18</v>
      </c>
      <c r="I45" s="511">
        <f>SUM(G45:H45)</f>
        <v>827</v>
      </c>
      <c r="J45" s="511">
        <v>5</v>
      </c>
      <c r="K45" s="511">
        <v>3235</v>
      </c>
      <c r="L45" s="511">
        <v>63</v>
      </c>
      <c r="M45" s="511">
        <v>11</v>
      </c>
      <c r="N45" s="511">
        <f>SUM(L45:M45)</f>
        <v>74</v>
      </c>
      <c r="O45" s="511">
        <v>2325</v>
      </c>
      <c r="P45" s="511">
        <v>5</v>
      </c>
      <c r="Q45" s="243">
        <f>SUM(O45:P45)</f>
        <v>2330</v>
      </c>
      <c r="R45" s="511">
        <v>4666</v>
      </c>
      <c r="S45" s="511">
        <v>24</v>
      </c>
      <c r="T45" s="511">
        <f>SUM(R45:S45)</f>
        <v>4690</v>
      </c>
      <c r="U45" s="511">
        <v>3702</v>
      </c>
      <c r="V45" s="511">
        <v>244</v>
      </c>
      <c r="W45" s="511">
        <v>31</v>
      </c>
      <c r="X45" s="244">
        <f>SUM(V45:W45)</f>
        <v>275</v>
      </c>
      <c r="Y45" s="512">
        <v>139</v>
      </c>
      <c r="Z45" s="512">
        <v>19</v>
      </c>
      <c r="AA45" s="512">
        <v>315</v>
      </c>
    </row>
    <row r="46" spans="1:27" ht="15" customHeight="1">
      <c r="A46" s="191" t="s">
        <v>196</v>
      </c>
      <c r="B46" s="191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</row>
    <row r="47" ht="15" customHeight="1">
      <c r="A47" s="190" t="s">
        <v>197</v>
      </c>
    </row>
    <row r="48" ht="16.5" customHeight="1"/>
  </sheetData>
  <sheetProtection/>
  <mergeCells count="42">
    <mergeCell ref="A36:B36"/>
    <mergeCell ref="A40:B40"/>
    <mergeCell ref="A43:B43"/>
    <mergeCell ref="A26:B26"/>
    <mergeCell ref="A29:B29"/>
    <mergeCell ref="A32:B32"/>
    <mergeCell ref="A20:B20"/>
    <mergeCell ref="A21:B21"/>
    <mergeCell ref="A25:B25"/>
    <mergeCell ref="A22:B22"/>
    <mergeCell ref="A23:B23"/>
    <mergeCell ref="A24:B24"/>
    <mergeCell ref="A13:B13"/>
    <mergeCell ref="A15:B15"/>
    <mergeCell ref="A16:B16"/>
    <mergeCell ref="A17:B17"/>
    <mergeCell ref="A18:B18"/>
    <mergeCell ref="A19:B19"/>
    <mergeCell ref="A11:B11"/>
    <mergeCell ref="A12:B12"/>
    <mergeCell ref="A9:B9"/>
    <mergeCell ref="A10:B10"/>
    <mergeCell ref="R6:T7"/>
    <mergeCell ref="U6:U8"/>
    <mergeCell ref="A2:AA2"/>
    <mergeCell ref="A3:AA3"/>
    <mergeCell ref="A5:B8"/>
    <mergeCell ref="C5:C8"/>
    <mergeCell ref="D5:K5"/>
    <mergeCell ref="L5:N5"/>
    <mergeCell ref="V6:X7"/>
    <mergeCell ref="Y6:Y8"/>
    <mergeCell ref="J6:J8"/>
    <mergeCell ref="K6:K8"/>
    <mergeCell ref="O5:U5"/>
    <mergeCell ref="V5:Z5"/>
    <mergeCell ref="Z6:Z8"/>
    <mergeCell ref="AA6:AA8"/>
    <mergeCell ref="D6:F7"/>
    <mergeCell ref="G6:I7"/>
    <mergeCell ref="L6:N7"/>
    <mergeCell ref="O6:Q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6.19921875" style="46" customWidth="1"/>
    <col min="2" max="6" width="15.59765625" style="46" customWidth="1"/>
    <col min="7" max="7" width="14.09765625" style="46" customWidth="1"/>
    <col min="8" max="8" width="14.59765625" style="46" customWidth="1"/>
    <col min="9" max="10" width="11.59765625" style="46" customWidth="1"/>
    <col min="11" max="11" width="11.69921875" style="46" customWidth="1"/>
    <col min="12" max="12" width="11.59765625" style="46" customWidth="1"/>
    <col min="13" max="13" width="11.69921875" style="46" customWidth="1"/>
    <col min="14" max="14" width="12.69921875" style="46" bestFit="1" customWidth="1"/>
    <col min="15" max="15" width="11.59765625" style="46" customWidth="1"/>
    <col min="16" max="16" width="11.69921875" style="46" customWidth="1"/>
    <col min="17" max="17" width="12.59765625" style="46" customWidth="1"/>
    <col min="18" max="18" width="11.69921875" style="46" bestFit="1" customWidth="1"/>
    <col min="19" max="16384" width="10.59765625" style="46" customWidth="1"/>
  </cols>
  <sheetData>
    <row r="1" spans="1:16" s="61" customFormat="1" ht="19.5" customHeight="1">
      <c r="A1" s="39" t="s">
        <v>198</v>
      </c>
      <c r="P1" s="40" t="s">
        <v>199</v>
      </c>
    </row>
    <row r="2" spans="1:18" ht="19.5" customHeight="1">
      <c r="A2" s="644" t="s">
        <v>200</v>
      </c>
      <c r="B2" s="644"/>
      <c r="C2" s="644"/>
      <c r="D2" s="644"/>
      <c r="E2" s="644"/>
      <c r="F2" s="103"/>
      <c r="G2" s="103"/>
      <c r="H2" s="646" t="s">
        <v>425</v>
      </c>
      <c r="I2" s="645"/>
      <c r="J2" s="645"/>
      <c r="K2" s="645"/>
      <c r="L2" s="645"/>
      <c r="M2" s="645"/>
      <c r="N2" s="645"/>
      <c r="O2" s="645"/>
      <c r="P2" s="645"/>
      <c r="Q2" s="192"/>
      <c r="R2" s="192"/>
    </row>
    <row r="3" spans="1:18" ht="19.5" customHeight="1">
      <c r="A3" s="626" t="s">
        <v>426</v>
      </c>
      <c r="B3" s="626"/>
      <c r="C3" s="626"/>
      <c r="D3" s="626"/>
      <c r="E3" s="626"/>
      <c r="F3" s="69"/>
      <c r="G3" s="249"/>
      <c r="H3" s="626" t="s">
        <v>427</v>
      </c>
      <c r="I3" s="626"/>
      <c r="J3" s="626"/>
      <c r="K3" s="626"/>
      <c r="L3" s="626"/>
      <c r="M3" s="626"/>
      <c r="N3" s="626"/>
      <c r="O3" s="626"/>
      <c r="P3" s="626"/>
      <c r="Q3" s="192"/>
      <c r="R3" s="192"/>
    </row>
    <row r="4" spans="1:17" ht="18" customHeight="1" thickBot="1">
      <c r="A4" s="250"/>
      <c r="B4" s="250"/>
      <c r="C4" s="250"/>
      <c r="D4" s="250"/>
      <c r="E4" s="251" t="s">
        <v>428</v>
      </c>
      <c r="H4" s="252"/>
      <c r="I4" s="253"/>
      <c r="J4" s="253"/>
      <c r="K4" s="253"/>
      <c r="L4" s="253"/>
      <c r="M4" s="253"/>
      <c r="N4" s="253"/>
      <c r="O4" s="253"/>
      <c r="P4" s="254" t="s">
        <v>201</v>
      </c>
      <c r="Q4" s="254"/>
    </row>
    <row r="5" spans="1:16" ht="15.75" customHeight="1">
      <c r="A5" s="612" t="s">
        <v>429</v>
      </c>
      <c r="B5" s="621" t="s">
        <v>430</v>
      </c>
      <c r="C5" s="611"/>
      <c r="D5" s="611"/>
      <c r="E5" s="611"/>
      <c r="G5" s="69"/>
      <c r="H5" s="612" t="s">
        <v>431</v>
      </c>
      <c r="I5" s="624"/>
      <c r="J5" s="809" t="s">
        <v>432</v>
      </c>
      <c r="K5" s="624"/>
      <c r="L5" s="651" t="s">
        <v>433</v>
      </c>
      <c r="M5" s="621" t="s">
        <v>202</v>
      </c>
      <c r="N5" s="611"/>
      <c r="O5" s="621" t="s">
        <v>434</v>
      </c>
      <c r="P5" s="611"/>
    </row>
    <row r="6" spans="1:16" ht="15.75" customHeight="1">
      <c r="A6" s="647"/>
      <c r="B6" s="792" t="s">
        <v>435</v>
      </c>
      <c r="C6" s="806" t="s">
        <v>203</v>
      </c>
      <c r="D6" s="806" t="s">
        <v>204</v>
      </c>
      <c r="E6" s="807" t="s">
        <v>205</v>
      </c>
      <c r="H6" s="591"/>
      <c r="I6" s="592"/>
      <c r="J6" s="808"/>
      <c r="K6" s="592"/>
      <c r="L6" s="652"/>
      <c r="M6" s="167" t="s">
        <v>206</v>
      </c>
      <c r="N6" s="178" t="s">
        <v>207</v>
      </c>
      <c r="O6" s="167" t="s">
        <v>206</v>
      </c>
      <c r="P6" s="167" t="s">
        <v>207</v>
      </c>
    </row>
    <row r="7" spans="1:16" ht="15.75" customHeight="1">
      <c r="A7" s="591"/>
      <c r="B7" s="793"/>
      <c r="C7" s="652"/>
      <c r="D7" s="652"/>
      <c r="E7" s="808"/>
      <c r="H7" s="800" t="s">
        <v>208</v>
      </c>
      <c r="I7" s="801"/>
      <c r="J7" s="807" t="s">
        <v>436</v>
      </c>
      <c r="K7" s="801"/>
      <c r="L7" s="257" t="s">
        <v>437</v>
      </c>
      <c r="M7" s="518">
        <f aca="true" t="shared" si="0" ref="M7:M17">SUM(O7,J23,L23,N23)</f>
        <v>27632</v>
      </c>
      <c r="N7" s="519">
        <f aca="true" t="shared" si="1" ref="N7:N17">SUM(P7,K23,M23,O23)</f>
        <v>4988135</v>
      </c>
      <c r="O7" s="258">
        <v>341</v>
      </c>
      <c r="P7" s="258">
        <v>1815444</v>
      </c>
    </row>
    <row r="8" spans="1:16" ht="15.75" customHeight="1">
      <c r="A8" s="168" t="s">
        <v>438</v>
      </c>
      <c r="B8" s="259">
        <v>584</v>
      </c>
      <c r="C8" s="260">
        <v>23987377</v>
      </c>
      <c r="D8" s="260">
        <v>3839794</v>
      </c>
      <c r="E8" s="260">
        <v>7028178</v>
      </c>
      <c r="H8" s="626" t="s">
        <v>209</v>
      </c>
      <c r="I8" s="627"/>
      <c r="J8" s="805" t="s">
        <v>436</v>
      </c>
      <c r="K8" s="626"/>
      <c r="L8" s="118" t="s">
        <v>222</v>
      </c>
      <c r="M8" s="520">
        <f t="shared" si="0"/>
        <v>1576</v>
      </c>
      <c r="N8" s="517">
        <f t="shared" si="1"/>
        <v>4191816</v>
      </c>
      <c r="O8" s="14">
        <v>241</v>
      </c>
      <c r="P8" s="14">
        <v>3356545</v>
      </c>
    </row>
    <row r="9" spans="1:16" ht="15.75" customHeight="1">
      <c r="A9" s="135" t="s">
        <v>439</v>
      </c>
      <c r="B9" s="259">
        <v>619</v>
      </c>
      <c r="C9" s="260">
        <v>26521039</v>
      </c>
      <c r="D9" s="260">
        <v>4396957</v>
      </c>
      <c r="E9" s="260">
        <v>6993095</v>
      </c>
      <c r="H9" s="626" t="s">
        <v>210</v>
      </c>
      <c r="I9" s="627"/>
      <c r="J9" s="805" t="s">
        <v>440</v>
      </c>
      <c r="K9" s="647"/>
      <c r="L9" s="118" t="s">
        <v>441</v>
      </c>
      <c r="M9" s="520">
        <f t="shared" si="0"/>
        <v>3056</v>
      </c>
      <c r="N9" s="517">
        <f t="shared" si="1"/>
        <v>29163</v>
      </c>
      <c r="O9" s="11" t="s">
        <v>442</v>
      </c>
      <c r="P9" s="11" t="s">
        <v>442</v>
      </c>
    </row>
    <row r="10" spans="1:16" ht="15.75" customHeight="1">
      <c r="A10" s="135" t="s">
        <v>443</v>
      </c>
      <c r="B10" s="259">
        <v>641</v>
      </c>
      <c r="C10" s="260">
        <v>25734352</v>
      </c>
      <c r="D10" s="260">
        <v>4341527</v>
      </c>
      <c r="E10" s="260">
        <v>6706211</v>
      </c>
      <c r="H10" s="626" t="s">
        <v>211</v>
      </c>
      <c r="I10" s="627"/>
      <c r="J10" s="805" t="s">
        <v>440</v>
      </c>
      <c r="K10" s="647"/>
      <c r="L10" s="118" t="s">
        <v>444</v>
      </c>
      <c r="M10" s="520">
        <f t="shared" si="0"/>
        <v>360</v>
      </c>
      <c r="N10" s="517">
        <f t="shared" si="1"/>
        <v>4828</v>
      </c>
      <c r="O10" s="11" t="s">
        <v>445</v>
      </c>
      <c r="P10" s="11" t="s">
        <v>445</v>
      </c>
    </row>
    <row r="11" spans="1:16" ht="15.75" customHeight="1">
      <c r="A11" s="135" t="s">
        <v>446</v>
      </c>
      <c r="B11" s="259">
        <v>649</v>
      </c>
      <c r="C11" s="260">
        <v>28200869</v>
      </c>
      <c r="D11" s="260">
        <v>4541379</v>
      </c>
      <c r="E11" s="260">
        <v>6825379</v>
      </c>
      <c r="H11" s="626" t="s">
        <v>212</v>
      </c>
      <c r="I11" s="627"/>
      <c r="J11" s="805" t="s">
        <v>440</v>
      </c>
      <c r="K11" s="647"/>
      <c r="L11" s="118" t="s">
        <v>213</v>
      </c>
      <c r="M11" s="520">
        <f t="shared" si="0"/>
        <v>4318</v>
      </c>
      <c r="N11" s="517">
        <f t="shared" si="1"/>
        <v>104009</v>
      </c>
      <c r="O11" s="11" t="s">
        <v>447</v>
      </c>
      <c r="P11" s="11" t="s">
        <v>447</v>
      </c>
    </row>
    <row r="12" spans="1:16" ht="15.75" customHeight="1">
      <c r="A12" s="104" t="s">
        <v>448</v>
      </c>
      <c r="B12" s="105">
        <v>664</v>
      </c>
      <c r="C12" s="106">
        <v>26205222</v>
      </c>
      <c r="D12" s="106">
        <v>4125937</v>
      </c>
      <c r="E12" s="106">
        <v>6271893</v>
      </c>
      <c r="H12" s="626" t="s">
        <v>214</v>
      </c>
      <c r="I12" s="627"/>
      <c r="J12" s="805" t="s">
        <v>440</v>
      </c>
      <c r="K12" s="647"/>
      <c r="L12" s="118" t="s">
        <v>449</v>
      </c>
      <c r="M12" s="520">
        <f t="shared" si="0"/>
        <v>25593</v>
      </c>
      <c r="N12" s="517">
        <f t="shared" si="1"/>
        <v>180070</v>
      </c>
      <c r="O12" s="11" t="s">
        <v>450</v>
      </c>
      <c r="P12" s="11" t="s">
        <v>450</v>
      </c>
    </row>
    <row r="13" spans="3:16" ht="15.75" customHeight="1">
      <c r="C13" s="92"/>
      <c r="D13" s="69"/>
      <c r="E13" s="69"/>
      <c r="F13" s="69"/>
      <c r="G13" s="69"/>
      <c r="H13" s="626" t="s">
        <v>215</v>
      </c>
      <c r="I13" s="627"/>
      <c r="J13" s="805" t="s">
        <v>440</v>
      </c>
      <c r="K13" s="647"/>
      <c r="L13" s="118" t="s">
        <v>451</v>
      </c>
      <c r="M13" s="520">
        <f t="shared" si="0"/>
        <v>38</v>
      </c>
      <c r="N13" s="517">
        <f t="shared" si="1"/>
        <v>10018</v>
      </c>
      <c r="O13" s="11" t="s">
        <v>452</v>
      </c>
      <c r="P13" s="11" t="s">
        <v>452</v>
      </c>
    </row>
    <row r="14" spans="3:16" ht="15.75" customHeight="1">
      <c r="C14" s="92"/>
      <c r="D14" s="92"/>
      <c r="E14" s="92"/>
      <c r="F14" s="92"/>
      <c r="G14" s="92"/>
      <c r="H14" s="626" t="s">
        <v>216</v>
      </c>
      <c r="I14" s="627"/>
      <c r="J14" s="805" t="s">
        <v>440</v>
      </c>
      <c r="K14" s="647"/>
      <c r="L14" s="118" t="s">
        <v>217</v>
      </c>
      <c r="M14" s="520">
        <f t="shared" si="0"/>
        <v>10060</v>
      </c>
      <c r="N14" s="517">
        <f t="shared" si="1"/>
        <v>233058</v>
      </c>
      <c r="O14" s="11" t="s">
        <v>453</v>
      </c>
      <c r="P14" s="11" t="s">
        <v>453</v>
      </c>
    </row>
    <row r="15" spans="3:16" ht="15.75" customHeight="1" thickBot="1">
      <c r="C15" s="92"/>
      <c r="D15" s="92"/>
      <c r="E15" s="92"/>
      <c r="F15" s="92"/>
      <c r="G15" s="92"/>
      <c r="H15" s="626" t="s">
        <v>218</v>
      </c>
      <c r="I15" s="627"/>
      <c r="J15" s="805" t="s">
        <v>440</v>
      </c>
      <c r="K15" s="647"/>
      <c r="L15" s="118" t="s">
        <v>217</v>
      </c>
      <c r="M15" s="520">
        <f t="shared" si="0"/>
        <v>9621</v>
      </c>
      <c r="N15" s="517">
        <f t="shared" si="1"/>
        <v>127908</v>
      </c>
      <c r="O15" s="11" t="s">
        <v>453</v>
      </c>
      <c r="P15" s="11" t="s">
        <v>453</v>
      </c>
    </row>
    <row r="16" spans="1:16" ht="15.75" customHeight="1">
      <c r="A16" s="612" t="s">
        <v>454</v>
      </c>
      <c r="B16" s="621" t="s">
        <v>455</v>
      </c>
      <c r="C16" s="611"/>
      <c r="D16" s="611"/>
      <c r="E16" s="611"/>
      <c r="G16" s="69"/>
      <c r="H16" s="626" t="s">
        <v>219</v>
      </c>
      <c r="I16" s="627"/>
      <c r="J16" s="805" t="s">
        <v>440</v>
      </c>
      <c r="K16" s="647"/>
      <c r="L16" s="118" t="s">
        <v>456</v>
      </c>
      <c r="M16" s="520">
        <f t="shared" si="0"/>
        <v>381</v>
      </c>
      <c r="N16" s="517">
        <f t="shared" si="1"/>
        <v>43295</v>
      </c>
      <c r="O16" s="11" t="s">
        <v>338</v>
      </c>
      <c r="P16" s="11" t="s">
        <v>338</v>
      </c>
    </row>
    <row r="17" spans="1:16" ht="15.75" customHeight="1">
      <c r="A17" s="647"/>
      <c r="B17" s="792" t="s">
        <v>457</v>
      </c>
      <c r="C17" s="806" t="s">
        <v>203</v>
      </c>
      <c r="D17" s="806" t="s">
        <v>204</v>
      </c>
      <c r="E17" s="807" t="s">
        <v>205</v>
      </c>
      <c r="G17" s="69"/>
      <c r="H17" s="626" t="s">
        <v>220</v>
      </c>
      <c r="I17" s="627"/>
      <c r="J17" s="805" t="s">
        <v>440</v>
      </c>
      <c r="K17" s="647"/>
      <c r="L17" s="118" t="s">
        <v>222</v>
      </c>
      <c r="M17" s="520">
        <f t="shared" si="0"/>
        <v>252</v>
      </c>
      <c r="N17" s="517">
        <f t="shared" si="1"/>
        <v>4788</v>
      </c>
      <c r="O17" s="11" t="s">
        <v>458</v>
      </c>
      <c r="P17" s="11" t="s">
        <v>458</v>
      </c>
    </row>
    <row r="18" spans="1:16" ht="15.75" customHeight="1">
      <c r="A18" s="591"/>
      <c r="B18" s="793"/>
      <c r="C18" s="652"/>
      <c r="D18" s="652"/>
      <c r="E18" s="808"/>
      <c r="H18" s="591" t="s">
        <v>221</v>
      </c>
      <c r="I18" s="592"/>
      <c r="J18" s="805" t="s">
        <v>440</v>
      </c>
      <c r="K18" s="647"/>
      <c r="L18" s="118" t="s">
        <v>222</v>
      </c>
      <c r="M18" s="261" t="s">
        <v>458</v>
      </c>
      <c r="N18" s="12" t="s">
        <v>458</v>
      </c>
      <c r="O18" s="12" t="s">
        <v>458</v>
      </c>
      <c r="P18" s="12" t="s">
        <v>458</v>
      </c>
    </row>
    <row r="19" spans="1:16" s="153" customFormat="1" ht="15.75" customHeight="1">
      <c r="A19" s="168" t="s">
        <v>459</v>
      </c>
      <c r="B19" s="262">
        <v>2318</v>
      </c>
      <c r="C19" s="263">
        <v>103444430</v>
      </c>
      <c r="D19" s="263">
        <v>15517461</v>
      </c>
      <c r="E19" s="263">
        <v>15062071</v>
      </c>
      <c r="F19" s="46"/>
      <c r="G19" s="46"/>
      <c r="H19" s="794" t="s">
        <v>460</v>
      </c>
      <c r="I19" s="795"/>
      <c r="J19" s="107"/>
      <c r="K19" s="108"/>
      <c r="L19" s="109"/>
      <c r="M19" s="521">
        <f>SUM(M7:M18)</f>
        <v>82887</v>
      </c>
      <c r="N19" s="522">
        <f>SUM(N7:N18)</f>
        <v>9917088</v>
      </c>
      <c r="O19" s="522">
        <f>SUM(O7:O18)</f>
        <v>582</v>
      </c>
      <c r="P19" s="522">
        <f>SUM(P7:P18)</f>
        <v>5171989</v>
      </c>
    </row>
    <row r="20" spans="1:5" s="153" customFormat="1" ht="15.75" customHeight="1" thickBot="1">
      <c r="A20" s="208" t="s">
        <v>439</v>
      </c>
      <c r="B20" s="264">
        <v>2416</v>
      </c>
      <c r="C20" s="265">
        <v>104869025</v>
      </c>
      <c r="D20" s="265">
        <v>15090781</v>
      </c>
      <c r="E20" s="265">
        <v>14627512</v>
      </c>
    </row>
    <row r="21" spans="1:15" s="153" customFormat="1" ht="15.75" customHeight="1">
      <c r="A21" s="208" t="s">
        <v>461</v>
      </c>
      <c r="B21" s="264">
        <v>2409</v>
      </c>
      <c r="C21" s="265">
        <v>103146452</v>
      </c>
      <c r="D21" s="265">
        <v>14557766</v>
      </c>
      <c r="E21" s="265">
        <v>14072599</v>
      </c>
      <c r="H21" s="803" t="s">
        <v>462</v>
      </c>
      <c r="I21" s="804"/>
      <c r="J21" s="799" t="s">
        <v>223</v>
      </c>
      <c r="K21" s="799"/>
      <c r="L21" s="798" t="s">
        <v>224</v>
      </c>
      <c r="M21" s="802"/>
      <c r="N21" s="798" t="s">
        <v>225</v>
      </c>
      <c r="O21" s="799"/>
    </row>
    <row r="22" spans="1:15" s="153" customFormat="1" ht="15.75" customHeight="1">
      <c r="A22" s="208" t="s">
        <v>463</v>
      </c>
      <c r="B22" s="264">
        <v>2473</v>
      </c>
      <c r="C22" s="265">
        <v>101185788</v>
      </c>
      <c r="D22" s="265">
        <v>14479004</v>
      </c>
      <c r="E22" s="265">
        <v>13854484</v>
      </c>
      <c r="H22" s="629"/>
      <c r="I22" s="630"/>
      <c r="J22" s="224" t="s">
        <v>206</v>
      </c>
      <c r="K22" s="266" t="s">
        <v>226</v>
      </c>
      <c r="L22" s="267" t="s">
        <v>206</v>
      </c>
      <c r="M22" s="198" t="s">
        <v>207</v>
      </c>
      <c r="N22" s="201" t="s">
        <v>206</v>
      </c>
      <c r="O22" s="201" t="s">
        <v>207</v>
      </c>
    </row>
    <row r="23" spans="1:15" ht="15.75" customHeight="1">
      <c r="A23" s="110" t="s">
        <v>384</v>
      </c>
      <c r="B23" s="111">
        <v>2472</v>
      </c>
      <c r="C23" s="112">
        <v>101807204</v>
      </c>
      <c r="D23" s="112">
        <v>14552793</v>
      </c>
      <c r="E23" s="112">
        <v>13799853</v>
      </c>
      <c r="H23" s="800" t="s">
        <v>208</v>
      </c>
      <c r="I23" s="801"/>
      <c r="J23" s="14">
        <v>1152</v>
      </c>
      <c r="K23" s="14">
        <v>2327787</v>
      </c>
      <c r="L23" s="14">
        <v>25497</v>
      </c>
      <c r="M23" s="14">
        <v>689466</v>
      </c>
      <c r="N23" s="14">
        <v>642</v>
      </c>
      <c r="O23" s="14">
        <v>155438</v>
      </c>
    </row>
    <row r="24" spans="1:15" ht="15.75" customHeight="1">
      <c r="A24" s="268" t="s">
        <v>197</v>
      </c>
      <c r="D24" s="69"/>
      <c r="E24" s="69"/>
      <c r="F24" s="69"/>
      <c r="G24" s="69"/>
      <c r="H24" s="626" t="s">
        <v>209</v>
      </c>
      <c r="I24" s="627"/>
      <c r="J24" s="14">
        <v>977</v>
      </c>
      <c r="K24" s="14">
        <v>777898</v>
      </c>
      <c r="L24" s="14">
        <v>95</v>
      </c>
      <c r="M24" s="14">
        <v>20750</v>
      </c>
      <c r="N24" s="14">
        <v>263</v>
      </c>
      <c r="O24" s="14">
        <v>36623</v>
      </c>
    </row>
    <row r="25" spans="8:15" ht="15.75" customHeight="1">
      <c r="H25" s="626" t="s">
        <v>210</v>
      </c>
      <c r="I25" s="627"/>
      <c r="J25" s="11" t="s">
        <v>447</v>
      </c>
      <c r="K25" s="11" t="s">
        <v>447</v>
      </c>
      <c r="L25" s="14">
        <v>3056</v>
      </c>
      <c r="M25" s="14">
        <v>29163</v>
      </c>
      <c r="N25" s="11" t="s">
        <v>447</v>
      </c>
      <c r="O25" s="11" t="s">
        <v>447</v>
      </c>
    </row>
    <row r="26" spans="1:15" ht="15.75" customHeight="1">
      <c r="A26" s="64"/>
      <c r="B26" s="64"/>
      <c r="C26" s="64"/>
      <c r="D26" s="64"/>
      <c r="E26" s="64"/>
      <c r="F26" s="64"/>
      <c r="G26" s="64"/>
      <c r="H26" s="626" t="s">
        <v>211</v>
      </c>
      <c r="I26" s="627"/>
      <c r="J26" s="11" t="s">
        <v>447</v>
      </c>
      <c r="K26" s="11" t="s">
        <v>447</v>
      </c>
      <c r="L26" s="14">
        <v>360</v>
      </c>
      <c r="M26" s="14">
        <v>4828</v>
      </c>
      <c r="N26" s="11" t="s">
        <v>447</v>
      </c>
      <c r="O26" s="11" t="s">
        <v>447</v>
      </c>
    </row>
    <row r="27" spans="8:15" ht="15.75" customHeight="1">
      <c r="H27" s="626" t="s">
        <v>212</v>
      </c>
      <c r="I27" s="627"/>
      <c r="J27" s="11" t="s">
        <v>447</v>
      </c>
      <c r="K27" s="11" t="s">
        <v>447</v>
      </c>
      <c r="L27" s="14">
        <v>4318</v>
      </c>
      <c r="M27" s="14">
        <v>104009</v>
      </c>
      <c r="N27" s="11" t="s">
        <v>447</v>
      </c>
      <c r="O27" s="11" t="s">
        <v>447</v>
      </c>
    </row>
    <row r="28" spans="8:15" ht="15.75" customHeight="1">
      <c r="H28" s="626" t="s">
        <v>214</v>
      </c>
      <c r="I28" s="627"/>
      <c r="J28" s="14">
        <v>263</v>
      </c>
      <c r="K28" s="14">
        <v>37872</v>
      </c>
      <c r="L28" s="14">
        <v>25300</v>
      </c>
      <c r="M28" s="14">
        <v>139150</v>
      </c>
      <c r="N28" s="14">
        <v>30</v>
      </c>
      <c r="O28" s="14">
        <v>3048</v>
      </c>
    </row>
    <row r="29" spans="1:15" ht="15.75" customHeight="1">
      <c r="A29" s="644" t="s">
        <v>200</v>
      </c>
      <c r="B29" s="644"/>
      <c r="C29" s="644"/>
      <c r="D29" s="644"/>
      <c r="E29" s="644"/>
      <c r="F29" s="644"/>
      <c r="G29" s="113"/>
      <c r="H29" s="626" t="s">
        <v>215</v>
      </c>
      <c r="I29" s="627"/>
      <c r="J29" s="14">
        <v>22</v>
      </c>
      <c r="K29" s="14">
        <v>4378</v>
      </c>
      <c r="L29" s="11" t="s">
        <v>447</v>
      </c>
      <c r="M29" s="11" t="s">
        <v>447</v>
      </c>
      <c r="N29" s="14">
        <v>16</v>
      </c>
      <c r="O29" s="14">
        <v>5640</v>
      </c>
    </row>
    <row r="30" spans="1:15" ht="15.75" customHeight="1">
      <c r="A30" s="626" t="s">
        <v>464</v>
      </c>
      <c r="B30" s="626"/>
      <c r="C30" s="626"/>
      <c r="D30" s="626"/>
      <c r="E30" s="626"/>
      <c r="F30" s="626"/>
      <c r="G30" s="269"/>
      <c r="H30" s="626" t="s">
        <v>216</v>
      </c>
      <c r="I30" s="627"/>
      <c r="J30" s="14">
        <v>39</v>
      </c>
      <c r="K30" s="14">
        <v>11835</v>
      </c>
      <c r="L30" s="14">
        <v>6200</v>
      </c>
      <c r="M30" s="14">
        <v>105000</v>
      </c>
      <c r="N30" s="14">
        <v>3821</v>
      </c>
      <c r="O30" s="14">
        <v>116223</v>
      </c>
    </row>
    <row r="31" spans="2:15" ht="15.75" customHeight="1" thickBot="1">
      <c r="B31" s="270"/>
      <c r="C31" s="270"/>
      <c r="D31" s="270"/>
      <c r="E31" s="270"/>
      <c r="F31" s="251" t="s">
        <v>465</v>
      </c>
      <c r="H31" s="626" t="s">
        <v>218</v>
      </c>
      <c r="I31" s="627"/>
      <c r="J31" s="14">
        <v>14</v>
      </c>
      <c r="K31" s="14">
        <v>6860</v>
      </c>
      <c r="L31" s="14">
        <v>9530</v>
      </c>
      <c r="M31" s="14">
        <v>119428</v>
      </c>
      <c r="N31" s="14">
        <v>77</v>
      </c>
      <c r="O31" s="14">
        <v>1620</v>
      </c>
    </row>
    <row r="32" spans="1:15" ht="15.75" customHeight="1">
      <c r="A32" s="662" t="s">
        <v>466</v>
      </c>
      <c r="B32" s="175"/>
      <c r="C32" s="791" t="s">
        <v>467</v>
      </c>
      <c r="D32" s="791"/>
      <c r="E32" s="791"/>
      <c r="F32" s="176"/>
      <c r="G32" s="69"/>
      <c r="H32" s="626" t="s">
        <v>219</v>
      </c>
      <c r="I32" s="627"/>
      <c r="J32" s="14">
        <v>119</v>
      </c>
      <c r="K32" s="14">
        <v>34350</v>
      </c>
      <c r="L32" s="14">
        <v>232</v>
      </c>
      <c r="M32" s="14">
        <v>3450</v>
      </c>
      <c r="N32" s="14">
        <v>30</v>
      </c>
      <c r="O32" s="14">
        <v>5495</v>
      </c>
    </row>
    <row r="33" spans="1:15" ht="15.75" customHeight="1">
      <c r="A33" s="608"/>
      <c r="B33" s="256" t="s">
        <v>227</v>
      </c>
      <c r="C33" s="792" t="s">
        <v>468</v>
      </c>
      <c r="D33" s="637" t="s">
        <v>469</v>
      </c>
      <c r="E33" s="613"/>
      <c r="F33" s="613"/>
      <c r="H33" s="626" t="s">
        <v>220</v>
      </c>
      <c r="I33" s="627"/>
      <c r="J33" s="14">
        <v>252</v>
      </c>
      <c r="K33" s="14">
        <v>4788</v>
      </c>
      <c r="L33" s="11" t="s">
        <v>447</v>
      </c>
      <c r="M33" s="11" t="s">
        <v>447</v>
      </c>
      <c r="N33" s="11" t="s">
        <v>447</v>
      </c>
      <c r="O33" s="11" t="s">
        <v>447</v>
      </c>
    </row>
    <row r="34" spans="1:15" ht="15.75" customHeight="1">
      <c r="A34" s="609"/>
      <c r="B34" s="72" t="s">
        <v>228</v>
      </c>
      <c r="C34" s="793"/>
      <c r="D34" s="72" t="s">
        <v>229</v>
      </c>
      <c r="E34" s="164" t="s">
        <v>230</v>
      </c>
      <c r="F34" s="72" t="s">
        <v>231</v>
      </c>
      <c r="H34" s="591" t="s">
        <v>221</v>
      </c>
      <c r="I34" s="592"/>
      <c r="J34" s="12" t="s">
        <v>447</v>
      </c>
      <c r="K34" s="12" t="s">
        <v>447</v>
      </c>
      <c r="L34" s="12" t="s">
        <v>447</v>
      </c>
      <c r="M34" s="12" t="s">
        <v>447</v>
      </c>
      <c r="N34" s="12" t="s">
        <v>447</v>
      </c>
      <c r="O34" s="12" t="s">
        <v>447</v>
      </c>
    </row>
    <row r="35" spans="1:15" s="153" customFormat="1" ht="15.75" customHeight="1">
      <c r="A35" s="168" t="s">
        <v>393</v>
      </c>
      <c r="B35" s="271">
        <v>448.3</v>
      </c>
      <c r="C35" s="170">
        <v>964</v>
      </c>
      <c r="D35" s="170">
        <f>SUM(E35,F35)</f>
        <v>529243</v>
      </c>
      <c r="E35" s="170">
        <v>510466</v>
      </c>
      <c r="F35" s="170">
        <v>18777</v>
      </c>
      <c r="G35" s="46"/>
      <c r="H35" s="794" t="s">
        <v>470</v>
      </c>
      <c r="I35" s="795"/>
      <c r="J35" s="523">
        <f aca="true" t="shared" si="2" ref="J35:O35">SUM(J23:J34)</f>
        <v>2838</v>
      </c>
      <c r="K35" s="523">
        <f t="shared" si="2"/>
        <v>3205768</v>
      </c>
      <c r="L35" s="523">
        <f t="shared" si="2"/>
        <v>74588</v>
      </c>
      <c r="M35" s="523">
        <f t="shared" si="2"/>
        <v>1215244</v>
      </c>
      <c r="N35" s="523">
        <f t="shared" si="2"/>
        <v>4879</v>
      </c>
      <c r="O35" s="523">
        <f t="shared" si="2"/>
        <v>324087</v>
      </c>
    </row>
    <row r="36" spans="1:11" s="153" customFormat="1" ht="15.75" customHeight="1">
      <c r="A36" s="208" t="s">
        <v>471</v>
      </c>
      <c r="B36" s="272">
        <v>458.3</v>
      </c>
      <c r="C36" s="204">
        <v>894</v>
      </c>
      <c r="D36" s="204">
        <f>SUM(E36,F36)</f>
        <v>511799</v>
      </c>
      <c r="E36" s="204">
        <v>498430</v>
      </c>
      <c r="F36" s="204">
        <v>13369</v>
      </c>
      <c r="H36" s="273" t="s">
        <v>232</v>
      </c>
      <c r="I36" s="273"/>
      <c r="J36" s="210"/>
      <c r="K36" s="210"/>
    </row>
    <row r="37" spans="1:16" s="153" customFormat="1" ht="15.75" customHeight="1">
      <c r="A37" s="274" t="s">
        <v>472</v>
      </c>
      <c r="B37" s="272">
        <v>459.5</v>
      </c>
      <c r="C37" s="204">
        <v>868</v>
      </c>
      <c r="D37" s="204">
        <f>SUM(E37,F37)</f>
        <v>750075</v>
      </c>
      <c r="E37" s="204">
        <v>737828</v>
      </c>
      <c r="F37" s="204">
        <v>12247</v>
      </c>
      <c r="H37" s="210" t="s">
        <v>233</v>
      </c>
      <c r="I37" s="215"/>
      <c r="J37" s="215"/>
      <c r="K37" s="215"/>
      <c r="L37" s="215"/>
      <c r="M37" s="215"/>
      <c r="N37" s="215"/>
      <c r="O37" s="215"/>
      <c r="P37" s="215"/>
    </row>
    <row r="38" spans="1:6" s="153" customFormat="1" ht="15.75" customHeight="1">
      <c r="A38" s="274" t="s">
        <v>473</v>
      </c>
      <c r="B38" s="272">
        <v>459.5</v>
      </c>
      <c r="C38" s="204">
        <v>775</v>
      </c>
      <c r="D38" s="204">
        <f>SUM(E38,F38)</f>
        <v>780275</v>
      </c>
      <c r="E38" s="204">
        <v>766793</v>
      </c>
      <c r="F38" s="204">
        <v>13482</v>
      </c>
    </row>
    <row r="39" spans="1:16" ht="15.75" customHeight="1">
      <c r="A39" s="114" t="s">
        <v>474</v>
      </c>
      <c r="B39" s="275">
        <v>459.5</v>
      </c>
      <c r="C39" s="276">
        <v>702</v>
      </c>
      <c r="D39" s="115">
        <f>SUM(E39,F39)</f>
        <v>811910</v>
      </c>
      <c r="E39" s="276">
        <v>788636</v>
      </c>
      <c r="F39" s="276">
        <v>23274</v>
      </c>
      <c r="G39" s="153"/>
      <c r="H39" s="51"/>
      <c r="I39" s="41"/>
      <c r="J39" s="41"/>
      <c r="K39" s="41" t="s">
        <v>475</v>
      </c>
      <c r="L39" s="41"/>
      <c r="M39" s="41"/>
      <c r="N39" s="116"/>
      <c r="O39" s="116"/>
      <c r="P39" s="116"/>
    </row>
    <row r="40" spans="1:16" ht="15.75" customHeight="1">
      <c r="A40" s="209"/>
      <c r="B40" s="69"/>
      <c r="C40" s="69"/>
      <c r="D40" s="69"/>
      <c r="E40" s="69"/>
      <c r="F40" s="69"/>
      <c r="I40" s="69"/>
      <c r="J40" s="69"/>
      <c r="K40" s="69" t="s">
        <v>476</v>
      </c>
      <c r="L40" s="69"/>
      <c r="M40" s="69"/>
      <c r="N40" s="69"/>
      <c r="O40" s="69"/>
      <c r="P40" s="69"/>
    </row>
    <row r="41" spans="1:16" s="190" customFormat="1" ht="15.75" customHeight="1" thickBot="1">
      <c r="A41" s="277"/>
      <c r="B41" s="278"/>
      <c r="C41" s="9"/>
      <c r="D41" s="9"/>
      <c r="E41" s="9"/>
      <c r="F41" s="9"/>
      <c r="G41" s="279"/>
      <c r="H41" s="280"/>
      <c r="I41" s="280"/>
      <c r="J41" s="280"/>
      <c r="P41" s="281" t="s">
        <v>201</v>
      </c>
    </row>
    <row r="42" spans="1:16" s="190" customFormat="1" ht="15.75" customHeight="1">
      <c r="A42" s="282"/>
      <c r="B42" s="283"/>
      <c r="C42" s="284"/>
      <c r="D42" s="284"/>
      <c r="E42" s="284"/>
      <c r="F42" s="284"/>
      <c r="G42" s="279"/>
      <c r="H42" s="796" t="s">
        <v>477</v>
      </c>
      <c r="I42" s="783" t="s">
        <v>234</v>
      </c>
      <c r="J42" s="776"/>
      <c r="K42" s="797" t="s">
        <v>478</v>
      </c>
      <c r="L42" s="784"/>
      <c r="M42" s="555" t="s">
        <v>235</v>
      </c>
      <c r="N42" s="790"/>
      <c r="O42" s="790"/>
      <c r="P42" s="790"/>
    </row>
    <row r="43" spans="1:16" s="190" customFormat="1" ht="15.75" customHeight="1">
      <c r="A43" s="279"/>
      <c r="B43" s="279"/>
      <c r="C43" s="279"/>
      <c r="D43" s="279"/>
      <c r="E43" s="279"/>
      <c r="F43" s="279"/>
      <c r="G43" s="279"/>
      <c r="H43" s="796"/>
      <c r="I43" s="564"/>
      <c r="J43" s="565"/>
      <c r="K43" s="786" t="s">
        <v>236</v>
      </c>
      <c r="L43" s="565"/>
      <c r="M43" s="558" t="s">
        <v>237</v>
      </c>
      <c r="N43" s="576"/>
      <c r="O43" s="558" t="s">
        <v>238</v>
      </c>
      <c r="P43" s="575"/>
    </row>
    <row r="44" spans="1:16" s="190" customFormat="1" ht="15.75" customHeight="1">
      <c r="A44" s="279"/>
      <c r="B44" s="279"/>
      <c r="C44" s="279"/>
      <c r="D44" s="279"/>
      <c r="E44" s="279"/>
      <c r="F44" s="279"/>
      <c r="G44" s="279"/>
      <c r="H44" s="584"/>
      <c r="I44" s="286" t="s">
        <v>206</v>
      </c>
      <c r="J44" s="289" t="s">
        <v>207</v>
      </c>
      <c r="K44" s="286" t="s">
        <v>206</v>
      </c>
      <c r="L44" s="289" t="s">
        <v>207</v>
      </c>
      <c r="M44" s="288" t="s">
        <v>206</v>
      </c>
      <c r="N44" s="289" t="s">
        <v>207</v>
      </c>
      <c r="O44" s="287" t="s">
        <v>206</v>
      </c>
      <c r="P44" s="286" t="s">
        <v>207</v>
      </c>
    </row>
    <row r="45" spans="1:16" s="153" customFormat="1" ht="15.75" customHeight="1">
      <c r="A45" s="279"/>
      <c r="B45" s="279"/>
      <c r="C45" s="279"/>
      <c r="D45" s="279"/>
      <c r="E45" s="279"/>
      <c r="F45" s="279"/>
      <c r="G45" s="279"/>
      <c r="H45" s="534" t="s">
        <v>479</v>
      </c>
      <c r="I45" s="535">
        <f>SUM(K45,M45,O45)</f>
        <v>143</v>
      </c>
      <c r="J45" s="117" t="s">
        <v>591</v>
      </c>
      <c r="K45" s="536">
        <f>SUM(K47:K48)</f>
        <v>87</v>
      </c>
      <c r="L45" s="117" t="s">
        <v>591</v>
      </c>
      <c r="M45" s="536">
        <f>SUM(M47:M48)</f>
        <v>56</v>
      </c>
      <c r="N45" s="536">
        <f>SUM(N47:N48)</f>
        <v>8090</v>
      </c>
      <c r="O45" s="43" t="s">
        <v>480</v>
      </c>
      <c r="P45" s="43" t="s">
        <v>480</v>
      </c>
    </row>
    <row r="46" spans="1:16" ht="15.75" customHeight="1" thickBot="1">
      <c r="A46" s="290"/>
      <c r="B46" s="290"/>
      <c r="C46" s="290"/>
      <c r="D46" s="290"/>
      <c r="E46" s="290"/>
      <c r="F46" s="290"/>
      <c r="G46" s="210"/>
      <c r="H46" s="291"/>
      <c r="I46" s="524"/>
      <c r="J46" s="525"/>
      <c r="K46" s="526"/>
      <c r="L46" s="525"/>
      <c r="M46" s="526"/>
      <c r="N46" s="527"/>
      <c r="O46" s="119"/>
      <c r="P46" s="119"/>
    </row>
    <row r="47" spans="1:16" ht="15.75" customHeight="1">
      <c r="A47" s="662" t="s">
        <v>481</v>
      </c>
      <c r="B47" s="255"/>
      <c r="C47" s="791" t="s">
        <v>482</v>
      </c>
      <c r="D47" s="791"/>
      <c r="E47" s="791"/>
      <c r="F47" s="177"/>
      <c r="G47" s="69"/>
      <c r="H47" s="70" t="s">
        <v>483</v>
      </c>
      <c r="I47" s="528">
        <f>SUM(K47,M47,O47)</f>
        <v>128</v>
      </c>
      <c r="J47" s="529" t="s">
        <v>589</v>
      </c>
      <c r="K47" s="529">
        <v>72</v>
      </c>
      <c r="L47" s="529" t="s">
        <v>589</v>
      </c>
      <c r="M47" s="517">
        <v>56</v>
      </c>
      <c r="N47" s="530">
        <v>8090</v>
      </c>
      <c r="O47" s="120" t="s">
        <v>484</v>
      </c>
      <c r="P47" s="120" t="s">
        <v>484</v>
      </c>
    </row>
    <row r="48" spans="1:16" ht="15.75" customHeight="1">
      <c r="A48" s="608"/>
      <c r="B48" s="69" t="s">
        <v>227</v>
      </c>
      <c r="C48" s="792" t="s">
        <v>485</v>
      </c>
      <c r="D48" s="637" t="s">
        <v>486</v>
      </c>
      <c r="E48" s="613"/>
      <c r="F48" s="613"/>
      <c r="G48" s="69"/>
      <c r="H48" s="70" t="s">
        <v>487</v>
      </c>
      <c r="I48" s="531">
        <f>SUM(K48,M48,O48)</f>
        <v>15</v>
      </c>
      <c r="J48" s="532" t="s">
        <v>589</v>
      </c>
      <c r="K48" s="532">
        <v>15</v>
      </c>
      <c r="L48" s="532" t="s">
        <v>589</v>
      </c>
      <c r="M48" s="533" t="s">
        <v>590</v>
      </c>
      <c r="N48" s="533" t="s">
        <v>590</v>
      </c>
      <c r="O48" s="121" t="s">
        <v>484</v>
      </c>
      <c r="P48" s="121" t="s">
        <v>484</v>
      </c>
    </row>
    <row r="49" spans="1:13" ht="15.75" customHeight="1">
      <c r="A49" s="609"/>
      <c r="B49" s="72" t="s">
        <v>228</v>
      </c>
      <c r="C49" s="793"/>
      <c r="D49" s="72" t="s">
        <v>488</v>
      </c>
      <c r="E49" s="292" t="s">
        <v>230</v>
      </c>
      <c r="F49" s="72" t="s">
        <v>231</v>
      </c>
      <c r="G49" s="69"/>
      <c r="H49" s="268" t="s">
        <v>239</v>
      </c>
      <c r="I49" s="92"/>
      <c r="J49" s="92"/>
      <c r="K49" s="92"/>
      <c r="L49" s="92"/>
      <c r="M49" s="92"/>
    </row>
    <row r="50" spans="1:8" ht="15.75" customHeight="1">
      <c r="A50" s="168" t="s">
        <v>489</v>
      </c>
      <c r="B50" s="271">
        <v>5109.2</v>
      </c>
      <c r="C50" s="170">
        <v>35638</v>
      </c>
      <c r="D50" s="516">
        <f>SUM(E50,F50)</f>
        <v>9138608</v>
      </c>
      <c r="E50" s="170">
        <v>8729052</v>
      </c>
      <c r="F50" s="170">
        <v>409556</v>
      </c>
      <c r="G50" s="92"/>
      <c r="H50" s="92" t="s">
        <v>240</v>
      </c>
    </row>
    <row r="51" spans="1:7" ht="15.75" customHeight="1">
      <c r="A51" s="135" t="s">
        <v>394</v>
      </c>
      <c r="B51" s="271">
        <v>5983.4</v>
      </c>
      <c r="C51" s="170">
        <v>34087</v>
      </c>
      <c r="D51" s="516">
        <f>SUM(E51,F51)</f>
        <v>8599604</v>
      </c>
      <c r="E51" s="170">
        <v>8080121</v>
      </c>
      <c r="F51" s="170">
        <v>519483</v>
      </c>
      <c r="G51" s="92"/>
    </row>
    <row r="52" spans="1:7" s="190" customFormat="1" ht="15.75" customHeight="1">
      <c r="A52" s="135" t="s">
        <v>396</v>
      </c>
      <c r="B52" s="293">
        <v>6117.79</v>
      </c>
      <c r="C52" s="9">
        <v>31440</v>
      </c>
      <c r="D52" s="516">
        <f>SUM(E52,F52)</f>
        <v>7777395</v>
      </c>
      <c r="E52" s="9">
        <v>6821397</v>
      </c>
      <c r="F52" s="9">
        <v>955998</v>
      </c>
      <c r="G52" s="7"/>
    </row>
    <row r="53" spans="1:16" ht="15.75" customHeight="1">
      <c r="A53" s="187" t="s">
        <v>397</v>
      </c>
      <c r="B53" s="293">
        <v>6104.4</v>
      </c>
      <c r="C53" s="9">
        <v>34891</v>
      </c>
      <c r="D53" s="516">
        <f>SUM(E53,F53)</f>
        <v>7851773</v>
      </c>
      <c r="E53" s="9">
        <v>6967701</v>
      </c>
      <c r="F53" s="9">
        <v>884072</v>
      </c>
      <c r="G53" s="7"/>
      <c r="H53" s="646" t="s">
        <v>490</v>
      </c>
      <c r="I53" s="646"/>
      <c r="J53" s="646"/>
      <c r="K53" s="646"/>
      <c r="L53" s="646"/>
      <c r="M53" s="646"/>
      <c r="N53" s="646"/>
      <c r="O53" s="646"/>
      <c r="P53" s="116"/>
    </row>
    <row r="54" spans="1:16" s="190" customFormat="1" ht="15.75" customHeight="1">
      <c r="A54" s="110" t="s">
        <v>398</v>
      </c>
      <c r="B54" s="514">
        <f>SUM(B56:B58)</f>
        <v>6538.700000000001</v>
      </c>
      <c r="C54" s="515">
        <f>SUM(C56:C58)</f>
        <v>31569</v>
      </c>
      <c r="D54" s="515">
        <f>SUM(D56:D58)</f>
        <v>8399828</v>
      </c>
      <c r="E54" s="515">
        <f>SUM(E56:E58)</f>
        <v>7696407</v>
      </c>
      <c r="F54" s="515">
        <f>SUM(F56:F58)</f>
        <v>703421</v>
      </c>
      <c r="G54" s="122"/>
      <c r="H54" s="783" t="s">
        <v>241</v>
      </c>
      <c r="I54" s="783"/>
      <c r="J54" s="783"/>
      <c r="K54" s="783"/>
      <c r="L54" s="783"/>
      <c r="M54" s="783"/>
      <c r="N54" s="783"/>
      <c r="O54" s="783"/>
      <c r="P54" s="285"/>
    </row>
    <row r="55" spans="1:16" s="190" customFormat="1" ht="15.75" customHeight="1" thickBot="1">
      <c r="A55" s="294"/>
      <c r="B55" s="295"/>
      <c r="C55" s="279"/>
      <c r="G55" s="285"/>
      <c r="O55" s="281"/>
      <c r="P55" s="281" t="s">
        <v>242</v>
      </c>
    </row>
    <row r="56" spans="1:16" s="190" customFormat="1" ht="15.75" customHeight="1">
      <c r="A56" s="296" t="s">
        <v>491</v>
      </c>
      <c r="B56" s="16">
        <v>2659</v>
      </c>
      <c r="C56" s="7">
        <v>11618</v>
      </c>
      <c r="D56" s="517">
        <v>3887569</v>
      </c>
      <c r="E56" s="7">
        <v>3399175</v>
      </c>
      <c r="F56" s="7">
        <v>488394</v>
      </c>
      <c r="G56" s="10"/>
      <c r="H56" s="784" t="s">
        <v>243</v>
      </c>
      <c r="I56" s="555" t="s">
        <v>244</v>
      </c>
      <c r="J56" s="790"/>
      <c r="K56" s="790"/>
      <c r="L56" s="790"/>
      <c r="M56" s="790"/>
      <c r="N56" s="790"/>
      <c r="O56" s="790"/>
      <c r="P56" s="790"/>
    </row>
    <row r="57" spans="1:16" s="190" customFormat="1" ht="15.75" customHeight="1">
      <c r="A57" s="297" t="s">
        <v>492</v>
      </c>
      <c r="B57" s="298">
        <v>282.4</v>
      </c>
      <c r="C57" s="7">
        <v>365</v>
      </c>
      <c r="D57" s="517">
        <v>105652</v>
      </c>
      <c r="E57" s="7">
        <v>102632</v>
      </c>
      <c r="F57" s="7">
        <v>3020</v>
      </c>
      <c r="G57" s="10"/>
      <c r="H57" s="565"/>
      <c r="I57" s="785" t="s">
        <v>245</v>
      </c>
      <c r="J57" s="786"/>
      <c r="K57" s="788" t="s">
        <v>246</v>
      </c>
      <c r="L57" s="789"/>
      <c r="M57" s="786" t="s">
        <v>247</v>
      </c>
      <c r="N57" s="565"/>
      <c r="O57" s="558" t="s">
        <v>248</v>
      </c>
      <c r="P57" s="787"/>
    </row>
    <row r="58" spans="1:16" ht="15.75" customHeight="1">
      <c r="A58" s="299" t="s">
        <v>249</v>
      </c>
      <c r="B58" s="300">
        <v>3597.3</v>
      </c>
      <c r="C58" s="7">
        <v>19586</v>
      </c>
      <c r="D58" s="517">
        <v>4406607</v>
      </c>
      <c r="E58" s="7">
        <v>4194600</v>
      </c>
      <c r="F58" s="7">
        <v>212007</v>
      </c>
      <c r="G58" s="301"/>
      <c r="H58" s="187" t="s">
        <v>493</v>
      </c>
      <c r="I58" s="301"/>
      <c r="J58" s="537">
        <f>SUM(L58,N58,P58)</f>
        <v>109110</v>
      </c>
      <c r="K58" s="303"/>
      <c r="L58" s="302">
        <v>10523</v>
      </c>
      <c r="M58" s="123"/>
      <c r="N58" s="304">
        <v>95630</v>
      </c>
      <c r="O58" s="51"/>
      <c r="P58" s="305">
        <v>2957</v>
      </c>
    </row>
    <row r="59" spans="1:16" ht="15.75" customHeight="1">
      <c r="A59" s="268" t="s">
        <v>250</v>
      </c>
      <c r="B59" s="268"/>
      <c r="C59" s="268"/>
      <c r="D59" s="268"/>
      <c r="E59" s="268"/>
      <c r="F59" s="268"/>
      <c r="G59" s="92"/>
      <c r="H59" s="135" t="s">
        <v>473</v>
      </c>
      <c r="I59" s="124"/>
      <c r="J59" s="537">
        <f>SUM(L59,N59,P59)</f>
        <v>98349</v>
      </c>
      <c r="K59" s="303"/>
      <c r="L59" s="302">
        <v>9595</v>
      </c>
      <c r="M59" s="123"/>
      <c r="N59" s="304">
        <v>84992</v>
      </c>
      <c r="O59" s="51"/>
      <c r="P59" s="305">
        <v>3762</v>
      </c>
    </row>
    <row r="60" spans="1:17" ht="15.75" customHeight="1">
      <c r="A60" s="46" t="s">
        <v>251</v>
      </c>
      <c r="G60" s="92"/>
      <c r="H60" s="538" t="s">
        <v>592</v>
      </c>
      <c r="I60" s="60"/>
      <c r="J60" s="539">
        <f>SUM(L60,N60,P60)</f>
        <v>99722</v>
      </c>
      <c r="K60" s="540"/>
      <c r="L60" s="539">
        <v>9230</v>
      </c>
      <c r="M60" s="123"/>
      <c r="N60" s="539">
        <v>86042</v>
      </c>
      <c r="O60" s="48"/>
      <c r="P60" s="541">
        <v>4450</v>
      </c>
      <c r="Q60" s="92"/>
    </row>
    <row r="61" spans="1:16" ht="15" customHeight="1">
      <c r="A61" s="92" t="s">
        <v>252</v>
      </c>
      <c r="B61" s="92"/>
      <c r="C61" s="92"/>
      <c r="D61" s="92"/>
      <c r="E61" s="92"/>
      <c r="F61" s="92"/>
      <c r="G61" s="92"/>
      <c r="H61" s="163" t="s">
        <v>253</v>
      </c>
      <c r="I61" s="125"/>
      <c r="J61" s="126"/>
      <c r="K61" s="127"/>
      <c r="L61" s="128"/>
      <c r="M61" s="127"/>
      <c r="N61" s="209"/>
      <c r="O61" s="127"/>
      <c r="P61" s="129"/>
    </row>
    <row r="62" spans="1:16" ht="15" customHeight="1">
      <c r="A62" s="92"/>
      <c r="B62" s="92"/>
      <c r="C62" s="92"/>
      <c r="D62" s="92"/>
      <c r="E62" s="92"/>
      <c r="F62" s="92"/>
      <c r="H62" s="92" t="s">
        <v>254</v>
      </c>
      <c r="I62" s="124"/>
      <c r="J62" s="303"/>
      <c r="K62" s="16"/>
      <c r="L62" s="123"/>
      <c r="M62" s="26"/>
      <c r="N62" s="92"/>
      <c r="O62" s="26"/>
      <c r="P62" s="129"/>
    </row>
    <row r="63" spans="10:16" ht="14.25">
      <c r="J63" s="92"/>
      <c r="K63" s="92"/>
      <c r="M63" s="92"/>
      <c r="N63" s="92"/>
      <c r="O63" s="92"/>
      <c r="P63" s="92"/>
    </row>
    <row r="65" spans="10:16" ht="14.25">
      <c r="J65" s="306"/>
      <c r="L65" s="306"/>
      <c r="N65" s="306"/>
      <c r="P65" s="306"/>
    </row>
    <row r="66" ht="14.25">
      <c r="J66" s="306"/>
    </row>
    <row r="67" ht="14.25">
      <c r="J67" s="306"/>
    </row>
  </sheetData>
  <sheetProtection/>
  <mergeCells count="88">
    <mergeCell ref="O43:P43"/>
    <mergeCell ref="A2:E2"/>
    <mergeCell ref="H2:P2"/>
    <mergeCell ref="A3:E3"/>
    <mergeCell ref="H3:P3"/>
    <mergeCell ref="A5:A7"/>
    <mergeCell ref="B5:E5"/>
    <mergeCell ref="H5:I6"/>
    <mergeCell ref="J5:K6"/>
    <mergeCell ref="O5:P5"/>
    <mergeCell ref="B6:B7"/>
    <mergeCell ref="C6:C7"/>
    <mergeCell ref="D6:D7"/>
    <mergeCell ref="E6:E7"/>
    <mergeCell ref="M42:P42"/>
    <mergeCell ref="H8:I8"/>
    <mergeCell ref="J8:K8"/>
    <mergeCell ref="H7:I7"/>
    <mergeCell ref="J7:K7"/>
    <mergeCell ref="H12:I12"/>
    <mergeCell ref="J12:K12"/>
    <mergeCell ref="H15:I15"/>
    <mergeCell ref="J15:K15"/>
    <mergeCell ref="H18:I18"/>
    <mergeCell ref="L5:L6"/>
    <mergeCell ref="M5:N5"/>
    <mergeCell ref="H11:I11"/>
    <mergeCell ref="J11:K11"/>
    <mergeCell ref="H9:I9"/>
    <mergeCell ref="J9:K9"/>
    <mergeCell ref="H10:I10"/>
    <mergeCell ref="J10:K10"/>
    <mergeCell ref="A16:A18"/>
    <mergeCell ref="B16:E16"/>
    <mergeCell ref="H16:I16"/>
    <mergeCell ref="J16:K16"/>
    <mergeCell ref="B17:B18"/>
    <mergeCell ref="C17:C18"/>
    <mergeCell ref="D17:D18"/>
    <mergeCell ref="E17:E18"/>
    <mergeCell ref="H13:I13"/>
    <mergeCell ref="J13:K13"/>
    <mergeCell ref="H14:I14"/>
    <mergeCell ref="J14:K14"/>
    <mergeCell ref="H26:I26"/>
    <mergeCell ref="H27:I27"/>
    <mergeCell ref="H17:I17"/>
    <mergeCell ref="J17:K17"/>
    <mergeCell ref="J18:K18"/>
    <mergeCell ref="H19:I19"/>
    <mergeCell ref="H28:I28"/>
    <mergeCell ref="A29:F29"/>
    <mergeCell ref="H29:I29"/>
    <mergeCell ref="N21:O21"/>
    <mergeCell ref="H24:I24"/>
    <mergeCell ref="H23:I23"/>
    <mergeCell ref="H25:I25"/>
    <mergeCell ref="L21:M21"/>
    <mergeCell ref="H21:I22"/>
    <mergeCell ref="J21:K21"/>
    <mergeCell ref="H32:I32"/>
    <mergeCell ref="A30:F30"/>
    <mergeCell ref="H31:I31"/>
    <mergeCell ref="H30:I30"/>
    <mergeCell ref="A32:A34"/>
    <mergeCell ref="C32:E32"/>
    <mergeCell ref="C33:C34"/>
    <mergeCell ref="D33:F33"/>
    <mergeCell ref="H33:I33"/>
    <mergeCell ref="H34:I34"/>
    <mergeCell ref="M43:N43"/>
    <mergeCell ref="A47:A49"/>
    <mergeCell ref="C47:E47"/>
    <mergeCell ref="C48:C49"/>
    <mergeCell ref="D48:F48"/>
    <mergeCell ref="H35:I35"/>
    <mergeCell ref="H42:H44"/>
    <mergeCell ref="I42:J43"/>
    <mergeCell ref="K42:L42"/>
    <mergeCell ref="K43:L43"/>
    <mergeCell ref="H53:O53"/>
    <mergeCell ref="H54:O54"/>
    <mergeCell ref="H56:H57"/>
    <mergeCell ref="I57:J57"/>
    <mergeCell ref="M57:N57"/>
    <mergeCell ref="O57:P57"/>
    <mergeCell ref="K57:L57"/>
    <mergeCell ref="I56:P56"/>
  </mergeCells>
  <printOptions/>
  <pageMargins left="1.3779527559055118" right="0" top="0.984251968503937" bottom="0.984251968503937" header="0.5118110236220472" footer="0.5118110236220472"/>
  <pageSetup fitToHeight="1" fitToWidth="1"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D19" sqref="D19"/>
    </sheetView>
  </sheetViews>
  <sheetFormatPr defaultColWidth="10.59765625" defaultRowHeight="15"/>
  <cols>
    <col min="1" max="1" width="16.09765625" style="46" customWidth="1"/>
    <col min="2" max="2" width="12.59765625" style="46" customWidth="1"/>
    <col min="3" max="3" width="14.19921875" style="46" customWidth="1"/>
    <col min="4" max="4" width="12.59765625" style="46" customWidth="1"/>
    <col min="5" max="5" width="15" style="46" customWidth="1"/>
    <col min="6" max="6" width="12.59765625" style="46" customWidth="1"/>
    <col min="7" max="7" width="14.5" style="46" customWidth="1"/>
    <col min="8" max="8" width="12.59765625" style="46" customWidth="1"/>
    <col min="9" max="9" width="14.5" style="46" customWidth="1"/>
    <col min="10" max="10" width="12.59765625" style="46" customWidth="1"/>
    <col min="11" max="11" width="14.09765625" style="46" bestFit="1" customWidth="1"/>
    <col min="12" max="12" width="12.59765625" style="46" customWidth="1"/>
    <col min="13" max="13" width="14.09765625" style="46" customWidth="1"/>
    <col min="14" max="15" width="12.59765625" style="46" customWidth="1"/>
    <col min="16" max="16" width="11.69921875" style="46" bestFit="1" customWidth="1"/>
    <col min="17" max="17" width="12.59765625" style="46" customWidth="1"/>
    <col min="18" max="16384" width="10.59765625" style="46" customWidth="1"/>
  </cols>
  <sheetData>
    <row r="1" spans="1:15" s="61" customFormat="1" ht="19.5" customHeight="1">
      <c r="A1" s="39" t="s">
        <v>259</v>
      </c>
      <c r="O1" s="40" t="s">
        <v>260</v>
      </c>
    </row>
    <row r="2" spans="1:15" s="153" customFormat="1" ht="19.5" customHeight="1">
      <c r="A2" s="606" t="s">
        <v>399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2:13" s="153" customFormat="1" ht="18" customHeight="1" thickBo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1" t="s">
        <v>400</v>
      </c>
    </row>
    <row r="4" spans="1:13" s="153" customFormat="1" ht="16.5" customHeight="1">
      <c r="A4" s="813" t="s">
        <v>401</v>
      </c>
      <c r="B4" s="755" t="s">
        <v>261</v>
      </c>
      <c r="C4" s="757"/>
      <c r="D4" s="755" t="s">
        <v>262</v>
      </c>
      <c r="E4" s="757"/>
      <c r="F4" s="755" t="s">
        <v>263</v>
      </c>
      <c r="G4" s="757"/>
      <c r="H4" s="755" t="s">
        <v>264</v>
      </c>
      <c r="I4" s="757"/>
      <c r="J4" s="755" t="s">
        <v>265</v>
      </c>
      <c r="K4" s="757"/>
      <c r="L4" s="755" t="s">
        <v>266</v>
      </c>
      <c r="M4" s="756"/>
    </row>
    <row r="5" spans="1:13" s="153" customFormat="1" ht="16.5" customHeight="1">
      <c r="A5" s="771"/>
      <c r="B5" s="232" t="s">
        <v>267</v>
      </c>
      <c r="C5" s="232" t="s">
        <v>268</v>
      </c>
      <c r="D5" s="232" t="s">
        <v>267</v>
      </c>
      <c r="E5" s="232" t="s">
        <v>268</v>
      </c>
      <c r="F5" s="232" t="s">
        <v>267</v>
      </c>
      <c r="G5" s="232" t="s">
        <v>268</v>
      </c>
      <c r="H5" s="232" t="s">
        <v>267</v>
      </c>
      <c r="I5" s="232" t="s">
        <v>268</v>
      </c>
      <c r="J5" s="232" t="s">
        <v>267</v>
      </c>
      <c r="K5" s="232" t="s">
        <v>268</v>
      </c>
      <c r="L5" s="232" t="s">
        <v>267</v>
      </c>
      <c r="M5" s="216" t="s">
        <v>268</v>
      </c>
    </row>
    <row r="6" spans="1:13" s="153" customFormat="1" ht="16.5" customHeight="1">
      <c r="A6" s="233" t="s">
        <v>402</v>
      </c>
      <c r="B6" s="234">
        <v>727975</v>
      </c>
      <c r="C6" s="228">
        <v>168454868</v>
      </c>
      <c r="D6" s="228">
        <v>738316</v>
      </c>
      <c r="E6" s="228">
        <v>184164640</v>
      </c>
      <c r="F6" s="228">
        <f aca="true" t="shared" si="0" ref="F6:G9">SUM(H6,J6,L6,B32,D32,F32,H32,J32,L32,N32)</f>
        <v>1182006</v>
      </c>
      <c r="G6" s="228">
        <f t="shared" si="0"/>
        <v>279700721</v>
      </c>
      <c r="H6" s="228">
        <v>87184</v>
      </c>
      <c r="I6" s="228">
        <v>10013808</v>
      </c>
      <c r="J6" s="228">
        <v>8491</v>
      </c>
      <c r="K6" s="228">
        <v>3322548</v>
      </c>
      <c r="L6" s="228">
        <v>63434</v>
      </c>
      <c r="M6" s="228">
        <v>23071696</v>
      </c>
    </row>
    <row r="7" spans="1:13" s="153" customFormat="1" ht="16.5" customHeight="1">
      <c r="A7" s="235" t="s">
        <v>403</v>
      </c>
      <c r="B7" s="234">
        <v>738017</v>
      </c>
      <c r="C7" s="228">
        <v>166283366</v>
      </c>
      <c r="D7" s="228">
        <v>736552</v>
      </c>
      <c r="E7" s="228">
        <v>158698435</v>
      </c>
      <c r="F7" s="228">
        <f t="shared" si="0"/>
        <v>1125386</v>
      </c>
      <c r="G7" s="228">
        <f t="shared" si="0"/>
        <v>284651654</v>
      </c>
      <c r="H7" s="228">
        <v>102530</v>
      </c>
      <c r="I7" s="228">
        <v>11641446</v>
      </c>
      <c r="J7" s="228">
        <v>13852</v>
      </c>
      <c r="K7" s="228">
        <v>4552706</v>
      </c>
      <c r="L7" s="228">
        <v>45891</v>
      </c>
      <c r="M7" s="228">
        <v>15708441</v>
      </c>
    </row>
    <row r="8" spans="1:13" s="190" customFormat="1" ht="16.5" customHeight="1">
      <c r="A8" s="235" t="s">
        <v>404</v>
      </c>
      <c r="B8" s="130">
        <v>784353</v>
      </c>
      <c r="C8" s="9">
        <v>158390098</v>
      </c>
      <c r="D8" s="9">
        <v>789115</v>
      </c>
      <c r="E8" s="9">
        <v>167509980</v>
      </c>
      <c r="F8" s="7">
        <f t="shared" si="0"/>
        <v>1090958</v>
      </c>
      <c r="G8" s="7">
        <f t="shared" si="0"/>
        <v>272926214</v>
      </c>
      <c r="H8" s="9">
        <v>68188</v>
      </c>
      <c r="I8" s="9">
        <v>7964122</v>
      </c>
      <c r="J8" s="9">
        <v>11281</v>
      </c>
      <c r="K8" s="9">
        <v>4011975</v>
      </c>
      <c r="L8" s="9">
        <v>33092</v>
      </c>
      <c r="M8" s="9">
        <v>9903103</v>
      </c>
    </row>
    <row r="9" spans="1:13" s="190" customFormat="1" ht="16.5" customHeight="1">
      <c r="A9" s="236" t="s">
        <v>405</v>
      </c>
      <c r="B9" s="130">
        <v>735166</v>
      </c>
      <c r="C9" s="9">
        <v>143330709</v>
      </c>
      <c r="D9" s="9">
        <v>730150</v>
      </c>
      <c r="E9" s="9">
        <v>143743784</v>
      </c>
      <c r="F9" s="7">
        <f t="shared" si="0"/>
        <v>1124881</v>
      </c>
      <c r="G9" s="7">
        <f t="shared" si="0"/>
        <v>239273288</v>
      </c>
      <c r="H9" s="9">
        <v>67079</v>
      </c>
      <c r="I9" s="9">
        <v>8170299</v>
      </c>
      <c r="J9" s="9">
        <v>13120</v>
      </c>
      <c r="K9" s="9">
        <v>4438740</v>
      </c>
      <c r="L9" s="9">
        <v>29717</v>
      </c>
      <c r="M9" s="9">
        <v>6944748</v>
      </c>
    </row>
    <row r="10" spans="1:15" s="153" customFormat="1" ht="16.5" customHeight="1">
      <c r="A10" s="34" t="s">
        <v>406</v>
      </c>
      <c r="B10" s="450">
        <f aca="true" t="shared" si="1" ref="B10:G10">SUM(B12:B25)</f>
        <v>901108</v>
      </c>
      <c r="C10" s="31">
        <f t="shared" si="1"/>
        <v>185666891</v>
      </c>
      <c r="D10" s="31">
        <f t="shared" si="1"/>
        <v>899199</v>
      </c>
      <c r="E10" s="31">
        <f t="shared" si="1"/>
        <v>186249833</v>
      </c>
      <c r="F10" s="31">
        <f t="shared" si="1"/>
        <v>1183622</v>
      </c>
      <c r="G10" s="31">
        <f t="shared" si="1"/>
        <v>244403894</v>
      </c>
      <c r="H10" s="31">
        <f aca="true" t="shared" si="2" ref="H10:M10">SUM(H12:H25)</f>
        <v>94879</v>
      </c>
      <c r="I10" s="31">
        <f t="shared" si="2"/>
        <v>12070285</v>
      </c>
      <c r="J10" s="31">
        <f t="shared" si="2"/>
        <v>14699</v>
      </c>
      <c r="K10" s="31">
        <f t="shared" si="2"/>
        <v>4894801</v>
      </c>
      <c r="L10" s="31">
        <f t="shared" si="2"/>
        <v>38624</v>
      </c>
      <c r="M10" s="31">
        <f t="shared" si="2"/>
        <v>6552320</v>
      </c>
      <c r="N10" s="237"/>
      <c r="O10" s="237"/>
    </row>
    <row r="11" spans="1:15" s="51" customFormat="1" ht="16.5" customHeight="1">
      <c r="A11" s="238"/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39"/>
      <c r="O11" s="239"/>
    </row>
    <row r="12" spans="1:15" ht="16.5" customHeight="1">
      <c r="A12" s="35" t="s">
        <v>407</v>
      </c>
      <c r="B12" s="240">
        <v>55944</v>
      </c>
      <c r="C12" s="14">
        <v>11183212</v>
      </c>
      <c r="D12" s="14">
        <v>54800</v>
      </c>
      <c r="E12" s="14">
        <v>11256660</v>
      </c>
      <c r="F12" s="517">
        <f aca="true" t="shared" si="3" ref="F12:G15">SUM(H12,J12,L12,B38,D38,F38,H38,J38,L38,N38)</f>
        <v>93634</v>
      </c>
      <c r="G12" s="517">
        <f t="shared" si="3"/>
        <v>19245534</v>
      </c>
      <c r="H12" s="14">
        <v>7055</v>
      </c>
      <c r="I12" s="14">
        <v>899199</v>
      </c>
      <c r="J12" s="14">
        <v>1179</v>
      </c>
      <c r="K12" s="14">
        <v>396345</v>
      </c>
      <c r="L12" s="14">
        <v>2415</v>
      </c>
      <c r="M12" s="14">
        <v>412381</v>
      </c>
      <c r="N12" s="239"/>
      <c r="O12" s="239"/>
    </row>
    <row r="13" spans="1:15" ht="16.5" customHeight="1">
      <c r="A13" s="33" t="s">
        <v>408</v>
      </c>
      <c r="B13" s="240">
        <v>59594</v>
      </c>
      <c r="C13" s="14">
        <v>12549089</v>
      </c>
      <c r="D13" s="14">
        <v>55244</v>
      </c>
      <c r="E13" s="14">
        <v>11109235</v>
      </c>
      <c r="F13" s="517">
        <f t="shared" si="3"/>
        <v>97988</v>
      </c>
      <c r="G13" s="517">
        <f t="shared" si="3"/>
        <v>20685388</v>
      </c>
      <c r="H13" s="14">
        <v>7861</v>
      </c>
      <c r="I13" s="14">
        <v>1181544</v>
      </c>
      <c r="J13" s="14">
        <v>1252</v>
      </c>
      <c r="K13" s="14">
        <v>412095</v>
      </c>
      <c r="L13" s="14">
        <v>2494</v>
      </c>
      <c r="M13" s="14">
        <v>443369</v>
      </c>
      <c r="N13" s="239"/>
      <c r="O13" s="239"/>
    </row>
    <row r="14" spans="1:15" ht="16.5" customHeight="1">
      <c r="A14" s="33" t="s">
        <v>409</v>
      </c>
      <c r="B14" s="240">
        <v>65738</v>
      </c>
      <c r="C14" s="14">
        <v>12976971</v>
      </c>
      <c r="D14" s="14">
        <v>70250</v>
      </c>
      <c r="E14" s="14">
        <v>14355829</v>
      </c>
      <c r="F14" s="517">
        <f t="shared" si="3"/>
        <v>93476</v>
      </c>
      <c r="G14" s="517">
        <f t="shared" si="3"/>
        <v>19306530</v>
      </c>
      <c r="H14" s="14">
        <v>8205</v>
      </c>
      <c r="I14" s="14">
        <v>955848</v>
      </c>
      <c r="J14" s="14">
        <v>1283</v>
      </c>
      <c r="K14" s="14">
        <v>415868</v>
      </c>
      <c r="L14" s="14">
        <v>3051</v>
      </c>
      <c r="M14" s="14">
        <v>465317</v>
      </c>
      <c r="N14" s="239"/>
      <c r="O14" s="239"/>
    </row>
    <row r="15" spans="1:15" ht="16.5" customHeight="1">
      <c r="A15" s="33" t="s">
        <v>410</v>
      </c>
      <c r="B15" s="240">
        <v>67623</v>
      </c>
      <c r="C15" s="14">
        <v>13675917</v>
      </c>
      <c r="D15" s="14">
        <v>63873</v>
      </c>
      <c r="E15" s="14">
        <v>12865356</v>
      </c>
      <c r="F15" s="517">
        <f t="shared" si="3"/>
        <v>97226</v>
      </c>
      <c r="G15" s="517">
        <f t="shared" si="3"/>
        <v>20117091</v>
      </c>
      <c r="H15" s="14">
        <v>7994</v>
      </c>
      <c r="I15" s="14">
        <v>919584</v>
      </c>
      <c r="J15" s="14">
        <v>1260</v>
      </c>
      <c r="K15" s="14">
        <v>414585</v>
      </c>
      <c r="L15" s="14">
        <v>3375</v>
      </c>
      <c r="M15" s="14">
        <v>524561</v>
      </c>
      <c r="N15" s="239"/>
      <c r="O15" s="239"/>
    </row>
    <row r="16" spans="1:15" ht="16.5" customHeight="1">
      <c r="A16" s="35" t="s">
        <v>411</v>
      </c>
      <c r="B16" s="240"/>
      <c r="C16" s="150"/>
      <c r="D16" s="150"/>
      <c r="E16" s="150"/>
      <c r="F16" s="542"/>
      <c r="G16" s="542"/>
      <c r="H16" s="150"/>
      <c r="I16" s="150"/>
      <c r="J16" s="150"/>
      <c r="K16" s="150"/>
      <c r="L16" s="150"/>
      <c r="M16" s="150"/>
      <c r="N16" s="239"/>
      <c r="O16" s="239"/>
    </row>
    <row r="17" spans="1:15" ht="16.5" customHeight="1">
      <c r="A17" s="33" t="s">
        <v>412</v>
      </c>
      <c r="B17" s="240">
        <v>63372</v>
      </c>
      <c r="C17" s="14">
        <v>12915336</v>
      </c>
      <c r="D17" s="14">
        <v>60513</v>
      </c>
      <c r="E17" s="14">
        <v>12876200</v>
      </c>
      <c r="F17" s="517">
        <f aca="true" t="shared" si="4" ref="F17:G20">SUM(H17,J17,L17,B43,D43,F43,H43,J43,L43,N43)</f>
        <v>100085</v>
      </c>
      <c r="G17" s="517">
        <f t="shared" si="4"/>
        <v>20156227</v>
      </c>
      <c r="H17" s="14">
        <v>7708</v>
      </c>
      <c r="I17" s="14">
        <v>886073</v>
      </c>
      <c r="J17" s="14">
        <v>1224</v>
      </c>
      <c r="K17" s="14">
        <v>407684</v>
      </c>
      <c r="L17" s="14">
        <v>3357</v>
      </c>
      <c r="M17" s="14">
        <v>542305</v>
      </c>
      <c r="N17" s="239"/>
      <c r="O17" s="239"/>
    </row>
    <row r="18" spans="1:15" ht="16.5" customHeight="1">
      <c r="A18" s="33" t="s">
        <v>413</v>
      </c>
      <c r="B18" s="240">
        <v>79923</v>
      </c>
      <c r="C18" s="14">
        <v>16727523</v>
      </c>
      <c r="D18" s="14">
        <v>77007</v>
      </c>
      <c r="E18" s="14">
        <v>15604022</v>
      </c>
      <c r="F18" s="517">
        <f t="shared" si="4"/>
        <v>103001</v>
      </c>
      <c r="G18" s="517">
        <f t="shared" si="4"/>
        <v>21279728</v>
      </c>
      <c r="H18" s="14">
        <v>7710</v>
      </c>
      <c r="I18" s="14">
        <v>884523</v>
      </c>
      <c r="J18" s="14">
        <v>1257</v>
      </c>
      <c r="K18" s="14">
        <v>413921</v>
      </c>
      <c r="L18" s="14">
        <v>3481</v>
      </c>
      <c r="M18" s="14">
        <v>664984</v>
      </c>
      <c r="N18" s="239"/>
      <c r="O18" s="239"/>
    </row>
    <row r="19" spans="1:15" ht="16.5" customHeight="1">
      <c r="A19" s="33" t="s">
        <v>414</v>
      </c>
      <c r="B19" s="240">
        <v>79988</v>
      </c>
      <c r="C19" s="14">
        <v>17284917</v>
      </c>
      <c r="D19" s="14">
        <v>78147</v>
      </c>
      <c r="E19" s="14">
        <v>16754216</v>
      </c>
      <c r="F19" s="517">
        <f t="shared" si="4"/>
        <v>104842</v>
      </c>
      <c r="G19" s="517">
        <f t="shared" si="4"/>
        <v>21810429</v>
      </c>
      <c r="H19" s="14">
        <v>7524</v>
      </c>
      <c r="I19" s="14">
        <v>858578</v>
      </c>
      <c r="J19" s="14">
        <v>1194</v>
      </c>
      <c r="K19" s="14">
        <v>389621</v>
      </c>
      <c r="L19" s="14">
        <v>3496</v>
      </c>
      <c r="M19" s="14">
        <v>674620</v>
      </c>
      <c r="N19" s="239"/>
      <c r="O19" s="239"/>
    </row>
    <row r="20" spans="1:15" ht="16.5" customHeight="1">
      <c r="A20" s="33" t="s">
        <v>415</v>
      </c>
      <c r="B20" s="240">
        <v>80482</v>
      </c>
      <c r="C20" s="14">
        <v>17749713</v>
      </c>
      <c r="D20" s="14">
        <v>84224</v>
      </c>
      <c r="E20" s="14">
        <v>18203304</v>
      </c>
      <c r="F20" s="517">
        <f t="shared" si="4"/>
        <v>101100</v>
      </c>
      <c r="G20" s="517">
        <f t="shared" si="4"/>
        <v>21356838</v>
      </c>
      <c r="H20" s="14">
        <v>7222</v>
      </c>
      <c r="I20" s="14">
        <v>860413</v>
      </c>
      <c r="J20" s="14">
        <v>1263</v>
      </c>
      <c r="K20" s="14">
        <v>423193</v>
      </c>
      <c r="L20" s="14">
        <v>3702</v>
      </c>
      <c r="M20" s="14">
        <v>650919</v>
      </c>
      <c r="N20" s="239"/>
      <c r="O20" s="239"/>
    </row>
    <row r="21" spans="1:15" ht="16.5" customHeight="1">
      <c r="A21" s="35" t="s">
        <v>416</v>
      </c>
      <c r="B21" s="241"/>
      <c r="C21" s="150"/>
      <c r="D21" s="150"/>
      <c r="E21" s="150"/>
      <c r="F21" s="542"/>
      <c r="G21" s="542"/>
      <c r="H21" s="150"/>
      <c r="I21" s="150"/>
      <c r="J21" s="150"/>
      <c r="K21" s="150"/>
      <c r="L21" s="150"/>
      <c r="M21" s="150"/>
      <c r="N21" s="239"/>
      <c r="O21" s="239"/>
    </row>
    <row r="22" spans="1:15" ht="16.5" customHeight="1">
      <c r="A22" s="33" t="s">
        <v>417</v>
      </c>
      <c r="B22" s="240">
        <v>88116</v>
      </c>
      <c r="C22" s="14">
        <v>18706000</v>
      </c>
      <c r="D22" s="14">
        <v>87893</v>
      </c>
      <c r="E22" s="14">
        <v>18989581</v>
      </c>
      <c r="F22" s="517">
        <f aca="true" t="shared" si="5" ref="F22:G25">SUM(H22,J22,L22,B48,D48,F48,H48,J48,L48,N48)</f>
        <v>101323</v>
      </c>
      <c r="G22" s="517">
        <f t="shared" si="5"/>
        <v>21073257</v>
      </c>
      <c r="H22" s="14">
        <v>8001</v>
      </c>
      <c r="I22" s="14">
        <v>1041287</v>
      </c>
      <c r="J22" s="14">
        <v>1153</v>
      </c>
      <c r="K22" s="14">
        <v>407283</v>
      </c>
      <c r="L22" s="14">
        <v>3332</v>
      </c>
      <c r="M22" s="14">
        <v>568596</v>
      </c>
      <c r="N22" s="239"/>
      <c r="O22" s="239"/>
    </row>
    <row r="23" spans="1:15" ht="16.5" customHeight="1">
      <c r="A23" s="35" t="s">
        <v>418</v>
      </c>
      <c r="B23" s="240">
        <v>82095</v>
      </c>
      <c r="C23" s="14">
        <v>18610394</v>
      </c>
      <c r="D23" s="14">
        <v>85318</v>
      </c>
      <c r="E23" s="14">
        <v>19171714</v>
      </c>
      <c r="F23" s="517">
        <f t="shared" si="5"/>
        <v>98100</v>
      </c>
      <c r="G23" s="517">
        <f t="shared" si="5"/>
        <v>20511937</v>
      </c>
      <c r="H23" s="14">
        <v>8421</v>
      </c>
      <c r="I23" s="14">
        <v>1195232</v>
      </c>
      <c r="J23" s="14">
        <v>1175</v>
      </c>
      <c r="K23" s="14">
        <v>406314</v>
      </c>
      <c r="L23" s="14">
        <v>3219</v>
      </c>
      <c r="M23" s="14">
        <v>502805</v>
      </c>
      <c r="N23" s="239"/>
      <c r="O23" s="239"/>
    </row>
    <row r="24" spans="1:15" ht="16.5" customHeight="1">
      <c r="A24" s="33" t="s">
        <v>419</v>
      </c>
      <c r="B24" s="240">
        <v>90247</v>
      </c>
      <c r="C24" s="14">
        <v>18616939</v>
      </c>
      <c r="D24" s="14">
        <v>89903</v>
      </c>
      <c r="E24" s="14">
        <v>19003981</v>
      </c>
      <c r="F24" s="517">
        <f t="shared" si="5"/>
        <v>98444</v>
      </c>
      <c r="G24" s="517">
        <f t="shared" si="5"/>
        <v>20124895</v>
      </c>
      <c r="H24" s="14">
        <v>8528</v>
      </c>
      <c r="I24" s="14">
        <v>1199808</v>
      </c>
      <c r="J24" s="14">
        <v>1254</v>
      </c>
      <c r="K24" s="14">
        <v>406851</v>
      </c>
      <c r="L24" s="14">
        <v>3332</v>
      </c>
      <c r="M24" s="14">
        <v>525283</v>
      </c>
      <c r="N24" s="239"/>
      <c r="O24" s="239"/>
    </row>
    <row r="25" spans="1:15" ht="16.5" customHeight="1">
      <c r="A25" s="37" t="s">
        <v>420</v>
      </c>
      <c r="B25" s="242">
        <v>87986</v>
      </c>
      <c r="C25" s="243">
        <v>14670880</v>
      </c>
      <c r="D25" s="244">
        <v>92027</v>
      </c>
      <c r="E25" s="244">
        <v>16059735</v>
      </c>
      <c r="F25" s="517">
        <f t="shared" si="5"/>
        <v>94403</v>
      </c>
      <c r="G25" s="517">
        <f t="shared" si="5"/>
        <v>18736040</v>
      </c>
      <c r="H25" s="244">
        <v>8650</v>
      </c>
      <c r="I25" s="244">
        <v>1188196</v>
      </c>
      <c r="J25" s="244">
        <v>1205</v>
      </c>
      <c r="K25" s="244">
        <v>401041</v>
      </c>
      <c r="L25" s="244">
        <v>3370</v>
      </c>
      <c r="M25" s="244">
        <v>577180</v>
      </c>
      <c r="N25" s="239"/>
      <c r="O25" s="239"/>
    </row>
    <row r="26" spans="1:13" ht="15" customHeight="1">
      <c r="A26" s="245"/>
      <c r="B26" s="14"/>
      <c r="C26" s="14"/>
      <c r="D26" s="14"/>
      <c r="E26" s="246"/>
      <c r="F26" s="246"/>
      <c r="G26" s="246"/>
      <c r="H26" s="14"/>
      <c r="I26" s="14"/>
      <c r="J26" s="14"/>
      <c r="K26" s="14"/>
      <c r="L26" s="14"/>
      <c r="M26" s="14"/>
    </row>
    <row r="27" spans="1:13" ht="15" customHeight="1">
      <c r="A27" s="24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ht="15" customHeight="1"/>
    <row r="29" spans="1:15" ht="15" customHeight="1" thickBot="1">
      <c r="A29" s="66" t="s">
        <v>269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47"/>
    </row>
    <row r="30" spans="1:15" ht="16.5" customHeight="1">
      <c r="A30" s="607" t="s">
        <v>421</v>
      </c>
      <c r="B30" s="610" t="s">
        <v>270</v>
      </c>
      <c r="C30" s="810"/>
      <c r="D30" s="610" t="s">
        <v>271</v>
      </c>
      <c r="E30" s="810"/>
      <c r="F30" s="610" t="s">
        <v>422</v>
      </c>
      <c r="G30" s="810"/>
      <c r="H30" s="610" t="s">
        <v>272</v>
      </c>
      <c r="I30" s="810"/>
      <c r="J30" s="610" t="s">
        <v>273</v>
      </c>
      <c r="K30" s="810"/>
      <c r="L30" s="610" t="s">
        <v>274</v>
      </c>
      <c r="M30" s="810"/>
      <c r="N30" s="610" t="s">
        <v>423</v>
      </c>
      <c r="O30" s="811"/>
    </row>
    <row r="31" spans="1:15" ht="16.5" customHeight="1">
      <c r="A31" s="812"/>
      <c r="B31" s="166" t="s">
        <v>267</v>
      </c>
      <c r="C31" s="166" t="s">
        <v>268</v>
      </c>
      <c r="D31" s="166" t="s">
        <v>267</v>
      </c>
      <c r="E31" s="166" t="s">
        <v>585</v>
      </c>
      <c r="F31" s="166" t="s">
        <v>267</v>
      </c>
      <c r="G31" s="166" t="s">
        <v>268</v>
      </c>
      <c r="H31" s="166" t="s">
        <v>267</v>
      </c>
      <c r="I31" s="166" t="s">
        <v>268</v>
      </c>
      <c r="J31" s="166" t="s">
        <v>267</v>
      </c>
      <c r="K31" s="166" t="s">
        <v>268</v>
      </c>
      <c r="L31" s="166" t="s">
        <v>267</v>
      </c>
      <c r="M31" s="166" t="s">
        <v>268</v>
      </c>
      <c r="N31" s="166" t="s">
        <v>267</v>
      </c>
      <c r="O31" s="179" t="s">
        <v>268</v>
      </c>
    </row>
    <row r="32" spans="1:15" ht="16.5" customHeight="1">
      <c r="A32" s="32" t="s">
        <v>424</v>
      </c>
      <c r="B32" s="240">
        <v>5685</v>
      </c>
      <c r="C32" s="14">
        <v>424840</v>
      </c>
      <c r="D32" s="14">
        <v>168198</v>
      </c>
      <c r="E32" s="14">
        <v>17852663</v>
      </c>
      <c r="F32" s="14">
        <v>53741</v>
      </c>
      <c r="G32" s="14">
        <v>13433100</v>
      </c>
      <c r="H32" s="14">
        <v>602832</v>
      </c>
      <c r="I32" s="14">
        <v>167923503</v>
      </c>
      <c r="J32" s="14">
        <v>76446</v>
      </c>
      <c r="K32" s="14">
        <v>10548347</v>
      </c>
      <c r="L32" s="14">
        <v>71788</v>
      </c>
      <c r="M32" s="14">
        <v>19060801</v>
      </c>
      <c r="N32" s="14">
        <v>44207</v>
      </c>
      <c r="O32" s="14">
        <v>14049415</v>
      </c>
    </row>
    <row r="33" spans="1:15" ht="16.5" customHeight="1">
      <c r="A33" s="33" t="s">
        <v>403</v>
      </c>
      <c r="B33" s="240">
        <v>6107</v>
      </c>
      <c r="C33" s="14">
        <v>393379</v>
      </c>
      <c r="D33" s="14">
        <v>108790</v>
      </c>
      <c r="E33" s="14">
        <v>15508149</v>
      </c>
      <c r="F33" s="14">
        <v>63739</v>
      </c>
      <c r="G33" s="14">
        <v>11448390</v>
      </c>
      <c r="H33" s="14">
        <v>585698</v>
      </c>
      <c r="I33" s="14">
        <v>157894050</v>
      </c>
      <c r="J33" s="14">
        <v>64123</v>
      </c>
      <c r="K33" s="14">
        <v>8264134</v>
      </c>
      <c r="L33" s="14">
        <v>72418</v>
      </c>
      <c r="M33" s="14">
        <v>18050737</v>
      </c>
      <c r="N33" s="14">
        <v>62238</v>
      </c>
      <c r="O33" s="14">
        <v>41190222</v>
      </c>
    </row>
    <row r="34" spans="1:15" s="190" customFormat="1" ht="16.5" customHeight="1">
      <c r="A34" s="33" t="s">
        <v>404</v>
      </c>
      <c r="B34" s="130">
        <v>6846</v>
      </c>
      <c r="C34" s="9">
        <v>454222</v>
      </c>
      <c r="D34" s="9">
        <v>84537</v>
      </c>
      <c r="E34" s="9">
        <v>15074267</v>
      </c>
      <c r="F34" s="9">
        <v>95451</v>
      </c>
      <c r="G34" s="9">
        <v>12640082</v>
      </c>
      <c r="H34" s="9">
        <v>571829</v>
      </c>
      <c r="I34" s="9">
        <v>150813632</v>
      </c>
      <c r="J34" s="9">
        <v>63780</v>
      </c>
      <c r="K34" s="9">
        <v>8899989</v>
      </c>
      <c r="L34" s="9">
        <v>77178</v>
      </c>
      <c r="M34" s="9">
        <v>20066500</v>
      </c>
      <c r="N34" s="9">
        <v>78776</v>
      </c>
      <c r="O34" s="9">
        <v>43098322</v>
      </c>
    </row>
    <row r="35" spans="1:15" s="190" customFormat="1" ht="16.5" customHeight="1">
      <c r="A35" s="236" t="s">
        <v>405</v>
      </c>
      <c r="B35" s="130">
        <v>7402</v>
      </c>
      <c r="C35" s="9">
        <v>833441</v>
      </c>
      <c r="D35" s="9">
        <v>113969</v>
      </c>
      <c r="E35" s="9">
        <v>21856639</v>
      </c>
      <c r="F35" s="9">
        <v>91628</v>
      </c>
      <c r="G35" s="9">
        <v>12157804</v>
      </c>
      <c r="H35" s="9">
        <v>572967</v>
      </c>
      <c r="I35" s="9">
        <v>143899314</v>
      </c>
      <c r="J35" s="9">
        <v>51213</v>
      </c>
      <c r="K35" s="9">
        <v>7597729</v>
      </c>
      <c r="L35" s="9">
        <v>114032</v>
      </c>
      <c r="M35" s="9">
        <v>21894468</v>
      </c>
      <c r="N35" s="9">
        <v>63754</v>
      </c>
      <c r="O35" s="9">
        <v>11480106</v>
      </c>
    </row>
    <row r="36" spans="1:17" s="153" customFormat="1" ht="16.5" customHeight="1">
      <c r="A36" s="34" t="s">
        <v>406</v>
      </c>
      <c r="B36" s="450">
        <f aca="true" t="shared" si="6" ref="B36:O36">SUM(B38:B51)</f>
        <v>7156</v>
      </c>
      <c r="C36" s="31">
        <f t="shared" si="6"/>
        <v>975617</v>
      </c>
      <c r="D36" s="31">
        <f t="shared" si="6"/>
        <v>108550</v>
      </c>
      <c r="E36" s="31">
        <f t="shared" si="6"/>
        <v>22900078</v>
      </c>
      <c r="F36" s="31">
        <f t="shared" si="6"/>
        <v>95816</v>
      </c>
      <c r="G36" s="31">
        <f t="shared" si="6"/>
        <v>12162837</v>
      </c>
      <c r="H36" s="31">
        <f t="shared" si="6"/>
        <v>529305</v>
      </c>
      <c r="I36" s="31">
        <f t="shared" si="6"/>
        <v>134098061</v>
      </c>
      <c r="J36" s="31">
        <f t="shared" si="6"/>
        <v>105979</v>
      </c>
      <c r="K36" s="31">
        <f t="shared" si="6"/>
        <v>17420677</v>
      </c>
      <c r="L36" s="31">
        <f t="shared" si="6"/>
        <v>125713</v>
      </c>
      <c r="M36" s="31">
        <f t="shared" si="6"/>
        <v>23774851</v>
      </c>
      <c r="N36" s="31">
        <f t="shared" si="6"/>
        <v>62901</v>
      </c>
      <c r="O36" s="31">
        <f t="shared" si="6"/>
        <v>9554367</v>
      </c>
      <c r="P36" s="237"/>
      <c r="Q36" s="237"/>
    </row>
    <row r="37" spans="1:17" s="51" customFormat="1" ht="16.5" customHeight="1">
      <c r="A37" s="238"/>
      <c r="B37" s="29"/>
      <c r="C37" s="27"/>
      <c r="D37" s="27"/>
      <c r="E37" s="24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39"/>
      <c r="Q37" s="239"/>
    </row>
    <row r="38" spans="1:17" ht="16.5" customHeight="1">
      <c r="A38" s="35" t="s">
        <v>407</v>
      </c>
      <c r="B38" s="240">
        <v>603</v>
      </c>
      <c r="C38" s="14">
        <v>83519</v>
      </c>
      <c r="D38" s="14">
        <v>9680</v>
      </c>
      <c r="E38" s="248">
        <v>2007101</v>
      </c>
      <c r="F38" s="14">
        <v>6004</v>
      </c>
      <c r="G38" s="14">
        <v>854953</v>
      </c>
      <c r="H38" s="14">
        <v>47481</v>
      </c>
      <c r="I38" s="14">
        <v>11775155</v>
      </c>
      <c r="J38" s="14">
        <v>4467</v>
      </c>
      <c r="K38" s="14">
        <v>519478</v>
      </c>
      <c r="L38" s="14">
        <v>9159</v>
      </c>
      <c r="M38" s="14">
        <v>1501713</v>
      </c>
      <c r="N38" s="14">
        <v>5591</v>
      </c>
      <c r="O38" s="14">
        <v>795690</v>
      </c>
      <c r="P38" s="239"/>
      <c r="Q38" s="239"/>
    </row>
    <row r="39" spans="1:17" ht="16.5" customHeight="1">
      <c r="A39" s="33" t="s">
        <v>408</v>
      </c>
      <c r="B39" s="240">
        <v>659</v>
      </c>
      <c r="C39" s="14">
        <v>87280</v>
      </c>
      <c r="D39" s="14">
        <v>9248</v>
      </c>
      <c r="E39" s="248">
        <v>2063700</v>
      </c>
      <c r="F39" s="14">
        <v>8496</v>
      </c>
      <c r="G39" s="14">
        <v>899573</v>
      </c>
      <c r="H39" s="14">
        <v>47883</v>
      </c>
      <c r="I39" s="14">
        <v>12359701</v>
      </c>
      <c r="J39" s="14">
        <v>4702</v>
      </c>
      <c r="K39" s="14">
        <v>540187</v>
      </c>
      <c r="L39" s="14">
        <v>10286</v>
      </c>
      <c r="M39" s="14">
        <v>1896787</v>
      </c>
      <c r="N39" s="14">
        <v>5107</v>
      </c>
      <c r="O39" s="14">
        <v>801152</v>
      </c>
      <c r="P39" s="239"/>
      <c r="Q39" s="239"/>
    </row>
    <row r="40" spans="1:17" ht="16.5" customHeight="1">
      <c r="A40" s="33" t="s">
        <v>409</v>
      </c>
      <c r="B40" s="240">
        <v>580</v>
      </c>
      <c r="C40" s="14">
        <v>82739</v>
      </c>
      <c r="D40" s="14">
        <v>9528</v>
      </c>
      <c r="E40" s="248">
        <v>1948948</v>
      </c>
      <c r="F40" s="14">
        <v>8155</v>
      </c>
      <c r="G40" s="14">
        <v>964648</v>
      </c>
      <c r="H40" s="14">
        <v>43644</v>
      </c>
      <c r="I40" s="14">
        <v>11404024</v>
      </c>
      <c r="J40" s="14">
        <v>4339</v>
      </c>
      <c r="K40" s="14">
        <v>555006</v>
      </c>
      <c r="L40" s="14">
        <v>9935</v>
      </c>
      <c r="M40" s="14">
        <v>1749175</v>
      </c>
      <c r="N40" s="14">
        <v>4756</v>
      </c>
      <c r="O40" s="14">
        <v>764957</v>
      </c>
      <c r="P40" s="239"/>
      <c r="Q40" s="239"/>
    </row>
    <row r="41" spans="1:17" ht="16.5" customHeight="1">
      <c r="A41" s="33" t="s">
        <v>410</v>
      </c>
      <c r="B41" s="240">
        <v>590</v>
      </c>
      <c r="C41" s="14">
        <v>83617</v>
      </c>
      <c r="D41" s="14">
        <v>8720</v>
      </c>
      <c r="E41" s="248">
        <v>1831093</v>
      </c>
      <c r="F41" s="14">
        <v>8885</v>
      </c>
      <c r="G41" s="14">
        <v>976096</v>
      </c>
      <c r="H41" s="14">
        <v>45028</v>
      </c>
      <c r="I41" s="14">
        <v>11780284</v>
      </c>
      <c r="J41" s="14">
        <v>6200</v>
      </c>
      <c r="K41" s="14">
        <v>884655</v>
      </c>
      <c r="L41" s="14">
        <v>10239</v>
      </c>
      <c r="M41" s="14">
        <v>1908113</v>
      </c>
      <c r="N41" s="14">
        <v>4935</v>
      </c>
      <c r="O41" s="14">
        <v>794503</v>
      </c>
      <c r="P41" s="239"/>
      <c r="Q41" s="239"/>
    </row>
    <row r="42" spans="1:17" ht="16.5" customHeight="1">
      <c r="A42" s="35" t="s">
        <v>411</v>
      </c>
      <c r="B42" s="241"/>
      <c r="C42" s="150"/>
      <c r="D42" s="150"/>
      <c r="E42" s="248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239"/>
      <c r="Q42" s="239"/>
    </row>
    <row r="43" spans="1:17" ht="16.5" customHeight="1">
      <c r="A43" s="33" t="s">
        <v>412</v>
      </c>
      <c r="B43" s="240">
        <v>586</v>
      </c>
      <c r="C43" s="14">
        <v>81596</v>
      </c>
      <c r="D43" s="14">
        <v>8247</v>
      </c>
      <c r="E43" s="248">
        <v>1722443</v>
      </c>
      <c r="F43" s="248">
        <v>10669</v>
      </c>
      <c r="G43" s="248">
        <v>1059509</v>
      </c>
      <c r="H43" s="248">
        <v>44688</v>
      </c>
      <c r="I43" s="248">
        <v>11474161</v>
      </c>
      <c r="J43" s="248">
        <v>6695</v>
      </c>
      <c r="K43" s="248">
        <v>968009</v>
      </c>
      <c r="L43" s="248">
        <v>11209</v>
      </c>
      <c r="M43" s="248">
        <v>2125656</v>
      </c>
      <c r="N43" s="248">
        <v>5702</v>
      </c>
      <c r="O43" s="248">
        <v>888791</v>
      </c>
      <c r="P43" s="239"/>
      <c r="Q43" s="239"/>
    </row>
    <row r="44" spans="1:17" ht="16.5" customHeight="1">
      <c r="A44" s="33" t="s">
        <v>413</v>
      </c>
      <c r="B44" s="240">
        <v>558</v>
      </c>
      <c r="C44" s="14">
        <v>79182</v>
      </c>
      <c r="D44" s="14">
        <v>9127</v>
      </c>
      <c r="E44" s="248">
        <v>1852224</v>
      </c>
      <c r="F44" s="248">
        <v>8357</v>
      </c>
      <c r="G44" s="248">
        <v>1100405</v>
      </c>
      <c r="H44" s="248">
        <v>45958</v>
      </c>
      <c r="I44" s="248">
        <v>11228901</v>
      </c>
      <c r="J44" s="248">
        <v>9555</v>
      </c>
      <c r="K44" s="248">
        <v>1836116</v>
      </c>
      <c r="L44" s="248">
        <v>11443</v>
      </c>
      <c r="M44" s="248">
        <v>2363572</v>
      </c>
      <c r="N44" s="248">
        <v>5555</v>
      </c>
      <c r="O44" s="248">
        <v>855900</v>
      </c>
      <c r="P44" s="239"/>
      <c r="Q44" s="239"/>
    </row>
    <row r="45" spans="1:17" ht="16.5" customHeight="1">
      <c r="A45" s="33" t="s">
        <v>414</v>
      </c>
      <c r="B45" s="240">
        <v>609</v>
      </c>
      <c r="C45" s="14">
        <v>81170</v>
      </c>
      <c r="D45" s="14">
        <v>9761</v>
      </c>
      <c r="E45" s="248">
        <v>1924031</v>
      </c>
      <c r="F45" s="248">
        <v>8912</v>
      </c>
      <c r="G45" s="248">
        <v>1126579</v>
      </c>
      <c r="H45" s="248">
        <v>45386</v>
      </c>
      <c r="I45" s="248">
        <v>11289702</v>
      </c>
      <c r="J45" s="248">
        <v>10999</v>
      </c>
      <c r="K45" s="248">
        <v>2287132</v>
      </c>
      <c r="L45" s="248">
        <v>11643</v>
      </c>
      <c r="M45" s="248">
        <v>2365034</v>
      </c>
      <c r="N45" s="248">
        <v>5318</v>
      </c>
      <c r="O45" s="248">
        <v>813962</v>
      </c>
      <c r="P45" s="239"/>
      <c r="Q45" s="239"/>
    </row>
    <row r="46" spans="1:17" ht="16.5" customHeight="1">
      <c r="A46" s="33" t="s">
        <v>415</v>
      </c>
      <c r="B46" s="240">
        <v>628</v>
      </c>
      <c r="C46" s="14">
        <v>82614</v>
      </c>
      <c r="D46" s="14">
        <v>9496</v>
      </c>
      <c r="E46" s="248">
        <v>1853303</v>
      </c>
      <c r="F46" s="248">
        <v>6640</v>
      </c>
      <c r="G46" s="248">
        <v>1096505</v>
      </c>
      <c r="H46" s="248">
        <v>44463</v>
      </c>
      <c r="I46" s="248">
        <v>11181331</v>
      </c>
      <c r="J46" s="248">
        <v>10447</v>
      </c>
      <c r="K46" s="248">
        <v>1973779</v>
      </c>
      <c r="L46" s="248">
        <v>11802</v>
      </c>
      <c r="M46" s="248">
        <v>2436421</v>
      </c>
      <c r="N46" s="248">
        <v>5437</v>
      </c>
      <c r="O46" s="248">
        <v>798360</v>
      </c>
      <c r="P46" s="239"/>
      <c r="Q46" s="239"/>
    </row>
    <row r="47" spans="1:17" ht="16.5" customHeight="1">
      <c r="A47" s="35" t="s">
        <v>416</v>
      </c>
      <c r="B47" s="241"/>
      <c r="C47" s="150"/>
      <c r="E47" s="248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239"/>
      <c r="Q47" s="239"/>
    </row>
    <row r="48" spans="1:17" ht="16.5" customHeight="1">
      <c r="A48" s="33" t="s">
        <v>417</v>
      </c>
      <c r="B48" s="240">
        <v>459</v>
      </c>
      <c r="C48" s="14">
        <v>71736</v>
      </c>
      <c r="D48" s="14">
        <v>9447</v>
      </c>
      <c r="E48" s="248">
        <v>1836563</v>
      </c>
      <c r="F48" s="14">
        <v>8439</v>
      </c>
      <c r="G48" s="14">
        <v>1118236</v>
      </c>
      <c r="H48" s="14">
        <v>42092</v>
      </c>
      <c r="I48" s="14">
        <v>10700920</v>
      </c>
      <c r="J48" s="14">
        <v>11360</v>
      </c>
      <c r="K48" s="14">
        <v>2200762</v>
      </c>
      <c r="L48" s="14">
        <v>11907</v>
      </c>
      <c r="M48" s="14">
        <v>2331044</v>
      </c>
      <c r="N48" s="14">
        <v>5133</v>
      </c>
      <c r="O48" s="14">
        <v>796830</v>
      </c>
      <c r="P48" s="239"/>
      <c r="Q48" s="239"/>
    </row>
    <row r="49" spans="1:17" ht="16.5" customHeight="1">
      <c r="A49" s="35" t="s">
        <v>418</v>
      </c>
      <c r="B49" s="240">
        <v>562</v>
      </c>
      <c r="C49" s="14">
        <v>77851</v>
      </c>
      <c r="D49" s="14">
        <v>8153</v>
      </c>
      <c r="E49" s="14">
        <v>1888530</v>
      </c>
      <c r="F49" s="14">
        <v>7817</v>
      </c>
      <c r="G49" s="14">
        <v>1129082</v>
      </c>
      <c r="H49" s="14">
        <v>41094</v>
      </c>
      <c r="I49" s="14">
        <v>10324549</v>
      </c>
      <c r="J49" s="14">
        <v>12051</v>
      </c>
      <c r="K49" s="14">
        <v>2133795</v>
      </c>
      <c r="L49" s="14">
        <v>10760</v>
      </c>
      <c r="M49" s="14">
        <v>2105026</v>
      </c>
      <c r="N49" s="14">
        <v>4848</v>
      </c>
      <c r="O49" s="14">
        <v>748753</v>
      </c>
      <c r="P49" s="239"/>
      <c r="Q49" s="239"/>
    </row>
    <row r="50" spans="1:17" ht="16.5" customHeight="1">
      <c r="A50" s="33" t="s">
        <v>419</v>
      </c>
      <c r="B50" s="240">
        <v>642</v>
      </c>
      <c r="C50" s="14">
        <v>81052</v>
      </c>
      <c r="D50" s="14">
        <v>8374</v>
      </c>
      <c r="E50" s="14">
        <v>1943785</v>
      </c>
      <c r="F50" s="14">
        <v>7256</v>
      </c>
      <c r="G50" s="14">
        <v>1047562</v>
      </c>
      <c r="H50" s="14">
        <v>39486</v>
      </c>
      <c r="I50" s="14">
        <v>10106229</v>
      </c>
      <c r="J50" s="14">
        <v>15050</v>
      </c>
      <c r="K50" s="14">
        <v>2475999</v>
      </c>
      <c r="L50" s="14">
        <v>8908</v>
      </c>
      <c r="M50" s="14">
        <v>1576899</v>
      </c>
      <c r="N50" s="14">
        <v>5614</v>
      </c>
      <c r="O50" s="14">
        <v>761427</v>
      </c>
      <c r="P50" s="239"/>
      <c r="Q50" s="239"/>
    </row>
    <row r="51" spans="1:17" ht="16.5" customHeight="1">
      <c r="A51" s="37" t="s">
        <v>420</v>
      </c>
      <c r="B51" s="242">
        <v>680</v>
      </c>
      <c r="C51" s="244">
        <v>83261</v>
      </c>
      <c r="D51" s="244">
        <v>8769</v>
      </c>
      <c r="E51" s="244">
        <v>2028357</v>
      </c>
      <c r="F51" s="244">
        <v>6186</v>
      </c>
      <c r="G51" s="244">
        <v>789689</v>
      </c>
      <c r="H51" s="244">
        <v>42102</v>
      </c>
      <c r="I51" s="244">
        <v>10473104</v>
      </c>
      <c r="J51" s="244">
        <v>10114</v>
      </c>
      <c r="K51" s="244">
        <v>1045759</v>
      </c>
      <c r="L51" s="244">
        <v>8422</v>
      </c>
      <c r="M51" s="244">
        <v>1415411</v>
      </c>
      <c r="N51" s="244">
        <v>4905</v>
      </c>
      <c r="O51" s="244">
        <v>734042</v>
      </c>
      <c r="P51" s="239"/>
      <c r="Q51" s="239"/>
    </row>
    <row r="52" spans="1:15" ht="15" customHeight="1">
      <c r="A52" s="154" t="s">
        <v>275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</row>
    <row r="54" spans="1:15" ht="14.25">
      <c r="A54" s="154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</row>
    <row r="55" spans="1:15" ht="14.25">
      <c r="A55" s="154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</row>
    <row r="56" spans="1:15" ht="14.25">
      <c r="A56" s="154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</row>
    <row r="57" spans="1:15" ht="14.25">
      <c r="A57" s="154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H30:I30"/>
    <mergeCell ref="J30:K30"/>
    <mergeCell ref="L30:M30"/>
    <mergeCell ref="N30:O30"/>
    <mergeCell ref="A30:A31"/>
    <mergeCell ref="B30:C30"/>
    <mergeCell ref="D30:E30"/>
    <mergeCell ref="F30:G30"/>
  </mergeCells>
  <printOptions horizontalCentered="1"/>
  <pageMargins left="1.1811023622047245" right="0.5905511811023623" top="0.984251968503937" bottom="0.984251968503937" header="0.5118110236220472" footer="0.5118110236220472"/>
  <pageSetup fitToHeight="1" fitToWidth="1" horizontalDpi="300" verticalDpi="3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75" zoomScaleNormal="75" zoomScalePageLayoutView="0" workbookViewId="0" topLeftCell="K1">
      <selection activeCell="N2" sqref="N2:T2"/>
    </sheetView>
  </sheetViews>
  <sheetFormatPr defaultColWidth="10.59765625" defaultRowHeight="15"/>
  <cols>
    <col min="1" max="1" width="14.5" style="153" customWidth="1"/>
    <col min="2" max="5" width="11.09765625" style="153" customWidth="1"/>
    <col min="6" max="9" width="10.09765625" style="153" customWidth="1"/>
    <col min="10" max="12" width="11.09765625" style="153" customWidth="1"/>
    <col min="13" max="13" width="12.59765625" style="153" customWidth="1"/>
    <col min="14" max="14" width="16.69921875" style="153" customWidth="1"/>
    <col min="15" max="16" width="12.59765625" style="153" customWidth="1"/>
    <col min="17" max="17" width="15.09765625" style="153" customWidth="1"/>
    <col min="18" max="24" width="12.59765625" style="153" customWidth="1"/>
    <col min="25" max="16384" width="10.59765625" style="153" customWidth="1"/>
  </cols>
  <sheetData>
    <row r="1" spans="1:20" s="61" customFormat="1" ht="19.5" customHeight="1">
      <c r="A1" s="39" t="s">
        <v>276</v>
      </c>
      <c r="T1" s="40" t="s">
        <v>277</v>
      </c>
    </row>
    <row r="2" spans="1:20" s="46" customFormat="1" ht="19.5" customHeight="1">
      <c r="A2" s="150"/>
      <c r="B2" s="131" t="s">
        <v>339</v>
      </c>
      <c r="C2" s="131"/>
      <c r="D2" s="131"/>
      <c r="E2" s="131"/>
      <c r="F2" s="131"/>
      <c r="G2" s="131"/>
      <c r="H2" s="131"/>
      <c r="I2" s="151"/>
      <c r="J2" s="151"/>
      <c r="K2" s="151"/>
      <c r="L2" s="151"/>
      <c r="M2" s="152"/>
      <c r="N2" s="606" t="s">
        <v>278</v>
      </c>
      <c r="O2" s="606"/>
      <c r="P2" s="606"/>
      <c r="Q2" s="606"/>
      <c r="R2" s="606"/>
      <c r="S2" s="606"/>
      <c r="T2" s="606"/>
    </row>
    <row r="3" spans="1:20" s="46" customFormat="1" ht="19.5" customHeight="1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150"/>
      <c r="M3" s="154"/>
      <c r="N3" s="590" t="s">
        <v>340</v>
      </c>
      <c r="O3" s="590"/>
      <c r="P3" s="590"/>
      <c r="Q3" s="590"/>
      <c r="R3" s="590"/>
      <c r="S3" s="590"/>
      <c r="T3" s="590"/>
    </row>
    <row r="4" spans="11:13" s="46" customFormat="1" ht="18" customHeight="1" thickBot="1">
      <c r="K4" s="46" t="s">
        <v>279</v>
      </c>
      <c r="M4" s="154"/>
    </row>
    <row r="5" spans="1:20" s="46" customFormat="1" ht="18" customHeight="1">
      <c r="A5" s="818" t="s">
        <v>341</v>
      </c>
      <c r="B5" s="610" t="s">
        <v>280</v>
      </c>
      <c r="C5" s="811"/>
      <c r="D5" s="810"/>
      <c r="E5" s="825" t="s">
        <v>281</v>
      </c>
      <c r="F5" s="610" t="s">
        <v>342</v>
      </c>
      <c r="G5" s="811"/>
      <c r="H5" s="811"/>
      <c r="I5" s="810"/>
      <c r="J5" s="833" t="s">
        <v>282</v>
      </c>
      <c r="K5" s="836" t="s">
        <v>343</v>
      </c>
      <c r="L5" s="158" t="s">
        <v>283</v>
      </c>
      <c r="M5" s="154"/>
      <c r="N5" s="818" t="s">
        <v>344</v>
      </c>
      <c r="O5" s="825" t="s">
        <v>176</v>
      </c>
      <c r="P5" s="159" t="s">
        <v>345</v>
      </c>
      <c r="Q5" s="610" t="s">
        <v>346</v>
      </c>
      <c r="R5" s="810"/>
      <c r="S5" s="826" t="s">
        <v>284</v>
      </c>
      <c r="T5" s="830" t="s">
        <v>347</v>
      </c>
    </row>
    <row r="6" spans="1:20" s="46" customFormat="1" ht="18" customHeight="1">
      <c r="A6" s="627"/>
      <c r="B6" s="817" t="s">
        <v>43</v>
      </c>
      <c r="C6" s="817" t="s">
        <v>285</v>
      </c>
      <c r="D6" s="817" t="s">
        <v>286</v>
      </c>
      <c r="E6" s="832"/>
      <c r="F6" s="602" t="s">
        <v>43</v>
      </c>
      <c r="G6" s="163"/>
      <c r="H6" s="163"/>
      <c r="I6" s="163"/>
      <c r="J6" s="834"/>
      <c r="K6" s="837"/>
      <c r="L6" s="118" t="s">
        <v>287</v>
      </c>
      <c r="M6" s="154"/>
      <c r="N6" s="592"/>
      <c r="O6" s="652"/>
      <c r="P6" s="165" t="s">
        <v>288</v>
      </c>
      <c r="Q6" s="166" t="s">
        <v>288</v>
      </c>
      <c r="R6" s="165" t="s">
        <v>289</v>
      </c>
      <c r="S6" s="808"/>
      <c r="T6" s="831"/>
    </row>
    <row r="7" spans="1:20" s="46" customFormat="1" ht="18" customHeight="1">
      <c r="A7" s="592"/>
      <c r="B7" s="652"/>
      <c r="C7" s="652"/>
      <c r="D7" s="652"/>
      <c r="E7" s="652"/>
      <c r="F7" s="808"/>
      <c r="G7" s="166" t="s">
        <v>290</v>
      </c>
      <c r="H7" s="166" t="s">
        <v>348</v>
      </c>
      <c r="I7" s="166" t="s">
        <v>349</v>
      </c>
      <c r="J7" s="835"/>
      <c r="K7" s="838"/>
      <c r="L7" s="167" t="s">
        <v>291</v>
      </c>
      <c r="N7" s="168" t="s">
        <v>350</v>
      </c>
      <c r="O7" s="550">
        <f>SUM(P7,Q7,R7,S7)</f>
        <v>343</v>
      </c>
      <c r="P7" s="134">
        <v>11</v>
      </c>
      <c r="Q7" s="134">
        <v>51</v>
      </c>
      <c r="R7" s="134">
        <v>193</v>
      </c>
      <c r="S7" s="134">
        <v>88</v>
      </c>
      <c r="T7" s="134">
        <v>1</v>
      </c>
    </row>
    <row r="8" spans="1:20" s="46" customFormat="1" ht="18" customHeight="1">
      <c r="A8" s="168" t="s">
        <v>350</v>
      </c>
      <c r="B8" s="543">
        <f>SUM(C8,D8)</f>
        <v>529298</v>
      </c>
      <c r="C8" s="170">
        <v>178274</v>
      </c>
      <c r="D8" s="170">
        <v>351024</v>
      </c>
      <c r="E8" s="170">
        <v>1013</v>
      </c>
      <c r="F8" s="543">
        <f>SUM(G8,H8,I8)</f>
        <v>5384</v>
      </c>
      <c r="G8" s="170">
        <v>4026</v>
      </c>
      <c r="H8" s="170">
        <v>1058</v>
      </c>
      <c r="I8" s="169">
        <v>300</v>
      </c>
      <c r="J8" s="169">
        <v>737088</v>
      </c>
      <c r="K8" s="169">
        <v>41538</v>
      </c>
      <c r="L8" s="169" t="s">
        <v>292</v>
      </c>
      <c r="N8" s="135" t="s">
        <v>351</v>
      </c>
      <c r="O8" s="550">
        <f>SUM(P8,Q8,R8,S8)</f>
        <v>339</v>
      </c>
      <c r="P8" s="134">
        <v>11</v>
      </c>
      <c r="Q8" s="134">
        <v>51</v>
      </c>
      <c r="R8" s="134">
        <v>193</v>
      </c>
      <c r="S8" s="134">
        <v>84</v>
      </c>
      <c r="T8" s="134">
        <v>1</v>
      </c>
    </row>
    <row r="9" spans="1:20" s="46" customFormat="1" ht="18" customHeight="1">
      <c r="A9" s="135" t="s">
        <v>351</v>
      </c>
      <c r="B9" s="543">
        <f>SUM(C9,D9)</f>
        <v>522035</v>
      </c>
      <c r="C9" s="170">
        <v>172874</v>
      </c>
      <c r="D9" s="170">
        <v>349161</v>
      </c>
      <c r="E9" s="170">
        <v>999</v>
      </c>
      <c r="F9" s="543">
        <f>SUM(G9,H9,I9)</f>
        <v>4619</v>
      </c>
      <c r="G9" s="170">
        <v>3295</v>
      </c>
      <c r="H9" s="170">
        <v>1039</v>
      </c>
      <c r="I9" s="169">
        <v>285</v>
      </c>
      <c r="J9" s="169">
        <v>784012</v>
      </c>
      <c r="K9" s="169">
        <v>40265</v>
      </c>
      <c r="L9" s="169" t="s">
        <v>292</v>
      </c>
      <c r="N9" s="135" t="s">
        <v>352</v>
      </c>
      <c r="O9" s="550">
        <f>SUM(P9,Q9,R9,S9)</f>
        <v>338</v>
      </c>
      <c r="P9" s="134">
        <v>11</v>
      </c>
      <c r="Q9" s="134">
        <v>51</v>
      </c>
      <c r="R9" s="134">
        <v>193</v>
      </c>
      <c r="S9" s="134">
        <v>83</v>
      </c>
      <c r="T9" s="134">
        <v>1</v>
      </c>
    </row>
    <row r="10" spans="1:20" s="46" customFormat="1" ht="18" customHeight="1">
      <c r="A10" s="135" t="s">
        <v>352</v>
      </c>
      <c r="B10" s="543">
        <f>SUM(C10,D10)</f>
        <v>512625</v>
      </c>
      <c r="C10" s="170">
        <v>167067</v>
      </c>
      <c r="D10" s="170">
        <v>345558</v>
      </c>
      <c r="E10" s="170">
        <v>978</v>
      </c>
      <c r="F10" s="543">
        <f>SUM(G10,H10,I10)</f>
        <v>4091</v>
      </c>
      <c r="G10" s="170">
        <v>2832</v>
      </c>
      <c r="H10" s="170">
        <v>1013</v>
      </c>
      <c r="I10" s="169">
        <v>246</v>
      </c>
      <c r="J10" s="169">
        <v>818276</v>
      </c>
      <c r="K10" s="169">
        <v>36641</v>
      </c>
      <c r="L10" s="169" t="s">
        <v>292</v>
      </c>
      <c r="M10" s="171"/>
      <c r="N10" s="135" t="s">
        <v>353</v>
      </c>
      <c r="O10" s="550">
        <f>SUM(P10,Q10,R10,S10)</f>
        <v>338</v>
      </c>
      <c r="P10" s="134">
        <v>11</v>
      </c>
      <c r="Q10" s="134">
        <v>50</v>
      </c>
      <c r="R10" s="134">
        <v>194</v>
      </c>
      <c r="S10" s="134">
        <v>83</v>
      </c>
      <c r="T10" s="134">
        <v>1</v>
      </c>
    </row>
    <row r="11" spans="1:20" s="46" customFormat="1" ht="18" customHeight="1">
      <c r="A11" s="135" t="s">
        <v>353</v>
      </c>
      <c r="B11" s="543">
        <f>SUM(C11,D11)</f>
        <v>484887</v>
      </c>
      <c r="C11" s="170">
        <v>159195</v>
      </c>
      <c r="D11" s="170">
        <v>325692</v>
      </c>
      <c r="E11" s="170">
        <v>558</v>
      </c>
      <c r="F11" s="543">
        <f>SUM(G11,H11,I11)</f>
        <v>3678</v>
      </c>
      <c r="G11" s="170">
        <v>2663</v>
      </c>
      <c r="H11" s="170">
        <v>1015</v>
      </c>
      <c r="I11" s="169" t="s">
        <v>354</v>
      </c>
      <c r="J11" s="169">
        <v>828790</v>
      </c>
      <c r="K11" s="169">
        <v>30510</v>
      </c>
      <c r="L11" s="169" t="s">
        <v>292</v>
      </c>
      <c r="M11" s="171"/>
      <c r="N11" s="549" t="s">
        <v>586</v>
      </c>
      <c r="O11" s="139">
        <f>SUM(P11,Q11,R11,S11)</f>
        <v>338</v>
      </c>
      <c r="P11" s="140">
        <v>11</v>
      </c>
      <c r="Q11" s="140">
        <v>34</v>
      </c>
      <c r="R11" s="140">
        <v>210</v>
      </c>
      <c r="S11" s="140">
        <v>83</v>
      </c>
      <c r="T11" s="140">
        <v>1</v>
      </c>
    </row>
    <row r="12" spans="1:20" s="46" customFormat="1" ht="18" customHeight="1">
      <c r="A12" s="544" t="s">
        <v>586</v>
      </c>
      <c r="B12" s="545">
        <f>SUM(C12,D12)</f>
        <v>452524</v>
      </c>
      <c r="C12" s="546">
        <v>150111</v>
      </c>
      <c r="D12" s="546">
        <v>302413</v>
      </c>
      <c r="E12" s="546">
        <v>469</v>
      </c>
      <c r="F12" s="547">
        <f>SUM(G12,H12,I12)</f>
        <v>3352</v>
      </c>
      <c r="G12" s="546">
        <v>2398</v>
      </c>
      <c r="H12" s="546">
        <v>954</v>
      </c>
      <c r="I12" s="548" t="s">
        <v>593</v>
      </c>
      <c r="J12" s="548">
        <v>875580</v>
      </c>
      <c r="K12" s="548">
        <v>29167</v>
      </c>
      <c r="L12" s="547" t="s">
        <v>292</v>
      </c>
      <c r="M12" s="154"/>
      <c r="N12" s="92" t="s">
        <v>355</v>
      </c>
      <c r="Q12" s="51"/>
      <c r="R12" s="51"/>
      <c r="S12" s="51"/>
      <c r="T12" s="51"/>
    </row>
    <row r="13" spans="1:12" s="46" customFormat="1" ht="15" customHeight="1">
      <c r="A13" s="172" t="s">
        <v>293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3" s="46" customFormat="1" ht="15" customHeight="1">
      <c r="A14" s="46" t="s">
        <v>294</v>
      </c>
      <c r="M14" s="154"/>
    </row>
    <row r="15" spans="1:13" s="46" customFormat="1" ht="15" customHeight="1">
      <c r="A15" s="163" t="s">
        <v>295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  <row r="16" s="46" customFormat="1" ht="15" customHeight="1">
      <c r="M16" s="154"/>
    </row>
    <row r="17" spans="1:20" s="46" customFormat="1" ht="19.5" customHeight="1">
      <c r="A17" s="132"/>
      <c r="B17" s="131" t="s">
        <v>356</v>
      </c>
      <c r="C17" s="131"/>
      <c r="D17" s="131"/>
      <c r="E17" s="131"/>
      <c r="F17" s="131"/>
      <c r="G17" s="131"/>
      <c r="H17" s="131"/>
      <c r="I17" s="132"/>
      <c r="J17" s="132"/>
      <c r="K17" s="132"/>
      <c r="L17" s="2"/>
      <c r="M17" s="154"/>
      <c r="N17" s="606" t="s">
        <v>357</v>
      </c>
      <c r="O17" s="606"/>
      <c r="P17" s="606"/>
      <c r="Q17" s="606"/>
      <c r="R17" s="606"/>
      <c r="S17" s="606"/>
      <c r="T17" s="606"/>
    </row>
    <row r="18" spans="1:20" s="46" customFormat="1" ht="19.5" customHeight="1">
      <c r="A18" s="590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150"/>
      <c r="M18" s="154"/>
      <c r="N18" s="590" t="s">
        <v>358</v>
      </c>
      <c r="O18" s="590"/>
      <c r="P18" s="590"/>
      <c r="Q18" s="590"/>
      <c r="R18" s="590"/>
      <c r="S18" s="590"/>
      <c r="T18" s="590"/>
    </row>
    <row r="19" spans="8:20" s="46" customFormat="1" ht="18" customHeight="1" thickBot="1">
      <c r="H19" s="173" t="s">
        <v>296</v>
      </c>
      <c r="J19" s="15"/>
      <c r="K19" s="15"/>
      <c r="M19" s="154"/>
      <c r="O19" s="155"/>
      <c r="P19" s="155"/>
      <c r="Q19" s="155"/>
      <c r="R19" s="155"/>
      <c r="S19" s="155"/>
      <c r="T19" s="174" t="s">
        <v>297</v>
      </c>
    </row>
    <row r="20" spans="1:20" s="46" customFormat="1" ht="18" customHeight="1">
      <c r="A20" s="818" t="s">
        <v>341</v>
      </c>
      <c r="B20" s="809" t="s">
        <v>109</v>
      </c>
      <c r="C20" s="612"/>
      <c r="D20" s="177"/>
      <c r="E20" s="156"/>
      <c r="F20" s="156"/>
      <c r="G20" s="156"/>
      <c r="H20" s="156"/>
      <c r="I20" s="156"/>
      <c r="J20" s="15"/>
      <c r="K20" s="15"/>
      <c r="L20" s="69"/>
      <c r="M20" s="150"/>
      <c r="N20" s="818" t="s">
        <v>359</v>
      </c>
      <c r="O20" s="825" t="s">
        <v>176</v>
      </c>
      <c r="P20" s="610" t="s">
        <v>298</v>
      </c>
      <c r="Q20" s="810"/>
      <c r="R20" s="825" t="s">
        <v>299</v>
      </c>
      <c r="S20" s="825" t="s">
        <v>300</v>
      </c>
      <c r="T20" s="826" t="s">
        <v>301</v>
      </c>
    </row>
    <row r="21" spans="1:20" s="46" customFormat="1" ht="18" customHeight="1">
      <c r="A21" s="592"/>
      <c r="B21" s="808"/>
      <c r="C21" s="591"/>
      <c r="D21" s="637" t="s">
        <v>360</v>
      </c>
      <c r="E21" s="827"/>
      <c r="F21" s="597" t="s">
        <v>361</v>
      </c>
      <c r="G21" s="613"/>
      <c r="H21" s="597" t="s">
        <v>362</v>
      </c>
      <c r="I21" s="613"/>
      <c r="J21" s="15"/>
      <c r="K21" s="15"/>
      <c r="L21" s="69"/>
      <c r="M21" s="154"/>
      <c r="N21" s="592"/>
      <c r="O21" s="652"/>
      <c r="P21" s="181" t="s">
        <v>302</v>
      </c>
      <c r="Q21" s="181" t="s">
        <v>303</v>
      </c>
      <c r="R21" s="652"/>
      <c r="S21" s="652"/>
      <c r="T21" s="808"/>
    </row>
    <row r="22" spans="1:20" s="46" customFormat="1" ht="18" customHeight="1">
      <c r="A22" s="168" t="s">
        <v>363</v>
      </c>
      <c r="B22" s="133"/>
      <c r="C22" s="543">
        <f>SUM(E22,G22,I22)</f>
        <v>73355</v>
      </c>
      <c r="D22" s="134"/>
      <c r="E22" s="169">
        <v>19866</v>
      </c>
      <c r="F22" s="134"/>
      <c r="G22" s="169">
        <v>50881</v>
      </c>
      <c r="H22" s="170"/>
      <c r="I22" s="169">
        <v>2608</v>
      </c>
      <c r="J22" s="15"/>
      <c r="K22" s="15"/>
      <c r="L22" s="120"/>
      <c r="M22" s="154"/>
      <c r="N22" s="168" t="s">
        <v>363</v>
      </c>
      <c r="O22" s="133">
        <v>158234</v>
      </c>
      <c r="P22" s="134">
        <v>79793</v>
      </c>
      <c r="Q22" s="134">
        <v>9342</v>
      </c>
      <c r="R22" s="134">
        <v>66667</v>
      </c>
      <c r="S22" s="134">
        <v>2348</v>
      </c>
      <c r="T22" s="134">
        <v>84</v>
      </c>
    </row>
    <row r="23" spans="1:20" s="46" customFormat="1" ht="18" customHeight="1">
      <c r="A23" s="135" t="s">
        <v>364</v>
      </c>
      <c r="B23" s="133"/>
      <c r="C23" s="543">
        <f>SUM(E23,G23,I23)</f>
        <v>119560</v>
      </c>
      <c r="D23" s="134"/>
      <c r="E23" s="169">
        <v>23367</v>
      </c>
      <c r="F23" s="134"/>
      <c r="G23" s="169">
        <v>87009</v>
      </c>
      <c r="H23" s="170"/>
      <c r="I23" s="169">
        <v>9184</v>
      </c>
      <c r="J23" s="15"/>
      <c r="K23" s="15"/>
      <c r="L23" s="120"/>
      <c r="M23" s="154"/>
      <c r="N23" s="135" t="s">
        <v>364</v>
      </c>
      <c r="O23" s="133">
        <v>149781</v>
      </c>
      <c r="P23" s="134">
        <v>75832</v>
      </c>
      <c r="Q23" s="134">
        <v>8064</v>
      </c>
      <c r="R23" s="134">
        <v>63671</v>
      </c>
      <c r="S23" s="134">
        <v>2137</v>
      </c>
      <c r="T23" s="134">
        <v>77</v>
      </c>
    </row>
    <row r="24" spans="1:20" s="190" customFormat="1" ht="18" customHeight="1">
      <c r="A24" s="135" t="s">
        <v>365</v>
      </c>
      <c r="B24" s="136"/>
      <c r="C24" s="543">
        <f>SUM(E24,G24,I24)</f>
        <v>153825</v>
      </c>
      <c r="D24" s="137"/>
      <c r="E24" s="182">
        <v>26207</v>
      </c>
      <c r="F24" s="137"/>
      <c r="G24" s="182">
        <v>108175</v>
      </c>
      <c r="H24" s="138"/>
      <c r="I24" s="183">
        <v>19443</v>
      </c>
      <c r="J24" s="184"/>
      <c r="K24" s="184"/>
      <c r="L24" s="185"/>
      <c r="M24" s="186"/>
      <c r="N24" s="187" t="s">
        <v>365</v>
      </c>
      <c r="O24" s="188">
        <v>146309</v>
      </c>
      <c r="P24" s="189">
        <v>69284</v>
      </c>
      <c r="Q24" s="189">
        <v>6935</v>
      </c>
      <c r="R24" s="189">
        <v>64547</v>
      </c>
      <c r="S24" s="189">
        <v>1972</v>
      </c>
      <c r="T24" s="189">
        <v>62</v>
      </c>
    </row>
    <row r="25" spans="1:20" s="190" customFormat="1" ht="18" customHeight="1">
      <c r="A25" s="187" t="s">
        <v>366</v>
      </c>
      <c r="B25" s="136"/>
      <c r="C25" s="543">
        <f>SUM(E25,G25,I25)</f>
        <v>182508</v>
      </c>
      <c r="D25" s="137"/>
      <c r="E25" s="182">
        <v>27551</v>
      </c>
      <c r="F25" s="137"/>
      <c r="G25" s="182">
        <v>117322</v>
      </c>
      <c r="H25" s="138"/>
      <c r="I25" s="183">
        <v>37635</v>
      </c>
      <c r="J25" s="184"/>
      <c r="K25" s="184"/>
      <c r="L25" s="185"/>
      <c r="M25" s="191"/>
      <c r="N25" s="187" t="s">
        <v>366</v>
      </c>
      <c r="O25" s="188">
        <v>134864</v>
      </c>
      <c r="P25" s="189">
        <v>64014</v>
      </c>
      <c r="Q25" s="189">
        <v>6470</v>
      </c>
      <c r="R25" s="189">
        <v>59213</v>
      </c>
      <c r="S25" s="189">
        <v>1817</v>
      </c>
      <c r="T25" s="189">
        <v>45</v>
      </c>
    </row>
    <row r="26" spans="1:20" s="46" customFormat="1" ht="18" customHeight="1">
      <c r="A26" s="549" t="s">
        <v>592</v>
      </c>
      <c r="B26" s="139"/>
      <c r="C26" s="547">
        <f>SUM(E26,G26,I26)</f>
        <v>208869</v>
      </c>
      <c r="D26" s="140"/>
      <c r="E26" s="547">
        <v>29594</v>
      </c>
      <c r="F26" s="140"/>
      <c r="G26" s="547">
        <v>115987</v>
      </c>
      <c r="H26" s="141"/>
      <c r="I26" s="141">
        <v>63288</v>
      </c>
      <c r="J26" s="15"/>
      <c r="K26" s="15"/>
      <c r="L26" s="142"/>
      <c r="M26" s="153"/>
      <c r="N26" s="549" t="s">
        <v>592</v>
      </c>
      <c r="O26" s="143">
        <v>145279</v>
      </c>
      <c r="P26" s="140">
        <v>66859</v>
      </c>
      <c r="Q26" s="140">
        <v>6170</v>
      </c>
      <c r="R26" s="140">
        <v>67129</v>
      </c>
      <c r="S26" s="140">
        <v>1676</v>
      </c>
      <c r="T26" s="140">
        <v>73</v>
      </c>
    </row>
    <row r="27" spans="1:14" s="46" customFormat="1" ht="15" customHeight="1">
      <c r="A27" s="92" t="s">
        <v>304</v>
      </c>
      <c r="B27" s="163"/>
      <c r="C27" s="163"/>
      <c r="D27" s="163"/>
      <c r="E27" s="163"/>
      <c r="F27" s="163"/>
      <c r="G27" s="163"/>
      <c r="H27" s="163"/>
      <c r="I27" s="163"/>
      <c r="J27" s="154"/>
      <c r="K27" s="154"/>
      <c r="L27" s="163"/>
      <c r="M27" s="154"/>
      <c r="N27" s="92" t="s">
        <v>367</v>
      </c>
    </row>
    <row r="28" spans="1:13" s="46" customFormat="1" ht="15" customHeight="1">
      <c r="A28" s="46" t="s">
        <v>305</v>
      </c>
      <c r="L28" s="154"/>
      <c r="M28" s="154"/>
    </row>
    <row r="29" spans="1:13" s="46" customFormat="1" ht="15" customHeight="1">
      <c r="A29" s="163" t="s">
        <v>306</v>
      </c>
      <c r="B29" s="163"/>
      <c r="C29" s="163"/>
      <c r="D29" s="163"/>
      <c r="E29" s="163"/>
      <c r="F29" s="163"/>
      <c r="G29" s="163"/>
      <c r="H29" s="163"/>
      <c r="I29" s="163"/>
      <c r="J29" s="154"/>
      <c r="K29" s="154"/>
      <c r="L29" s="154"/>
      <c r="M29" s="154"/>
    </row>
    <row r="30" spans="2:13" s="46" customFormat="1" ht="15" customHeight="1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s="46" customFormat="1" ht="1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  <row r="32" s="46" customFormat="1" ht="15" customHeight="1">
      <c r="M32" s="154"/>
    </row>
    <row r="33" spans="1:20" s="46" customFormat="1" ht="19.5" customHeight="1">
      <c r="A33" s="606" t="s">
        <v>368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2"/>
      <c r="M33" s="154"/>
      <c r="N33" s="132"/>
      <c r="O33" s="131" t="s">
        <v>369</v>
      </c>
      <c r="P33" s="131"/>
      <c r="Q33" s="131"/>
      <c r="R33" s="131"/>
      <c r="S33" s="132"/>
      <c r="T33" s="132"/>
    </row>
    <row r="34" spans="1:20" s="46" customFormat="1" ht="19.5" customHeight="1">
      <c r="A34" s="590" t="s">
        <v>370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155"/>
      <c r="M34" s="154"/>
      <c r="N34" s="590" t="s">
        <v>371</v>
      </c>
      <c r="O34" s="647"/>
      <c r="P34" s="647"/>
      <c r="Q34" s="647"/>
      <c r="R34" s="647"/>
      <c r="S34" s="647"/>
      <c r="T34" s="647"/>
    </row>
    <row r="35" spans="13:19" s="46" customFormat="1" ht="18" customHeight="1" thickBot="1">
      <c r="M35" s="154"/>
      <c r="O35" s="155"/>
      <c r="P35" s="155"/>
      <c r="Q35" s="155"/>
      <c r="R35" s="155"/>
      <c r="S35" s="174" t="s">
        <v>297</v>
      </c>
    </row>
    <row r="36" spans="1:19" s="46" customFormat="1" ht="18" customHeight="1">
      <c r="A36" s="818" t="s">
        <v>372</v>
      </c>
      <c r="B36" s="610" t="s">
        <v>373</v>
      </c>
      <c r="C36" s="811"/>
      <c r="D36" s="811"/>
      <c r="E36" s="811"/>
      <c r="F36" s="811"/>
      <c r="G36" s="811"/>
      <c r="H36" s="810"/>
      <c r="I36" s="193" t="s">
        <v>374</v>
      </c>
      <c r="J36" s="194"/>
      <c r="K36" s="194"/>
      <c r="L36" s="155"/>
      <c r="M36" s="154"/>
      <c r="N36" s="195"/>
      <c r="O36" s="610" t="s">
        <v>307</v>
      </c>
      <c r="P36" s="828"/>
      <c r="Q36" s="829"/>
      <c r="R36" s="157"/>
      <c r="S36" s="160"/>
    </row>
    <row r="37" spans="1:19" s="46" customFormat="1" ht="18" customHeight="1">
      <c r="A37" s="627"/>
      <c r="B37" s="602" t="s">
        <v>176</v>
      </c>
      <c r="C37" s="801"/>
      <c r="D37" s="597" t="s">
        <v>375</v>
      </c>
      <c r="E37" s="598"/>
      <c r="F37" s="598"/>
      <c r="G37" s="604"/>
      <c r="H37" s="817" t="s">
        <v>308</v>
      </c>
      <c r="I37" s="817" t="s">
        <v>176</v>
      </c>
      <c r="J37" s="815" t="s">
        <v>309</v>
      </c>
      <c r="K37" s="816" t="s">
        <v>376</v>
      </c>
      <c r="L37" s="196"/>
      <c r="M37" s="154"/>
      <c r="N37" s="84" t="s">
        <v>377</v>
      </c>
      <c r="O37" s="817" t="s">
        <v>310</v>
      </c>
      <c r="P37" s="817" t="s">
        <v>311</v>
      </c>
      <c r="Q37" s="161" t="s">
        <v>378</v>
      </c>
      <c r="R37" s="162" t="s">
        <v>312</v>
      </c>
      <c r="S37" s="118" t="s">
        <v>313</v>
      </c>
    </row>
    <row r="38" spans="1:19" ht="18" customHeight="1">
      <c r="A38" s="592"/>
      <c r="B38" s="808"/>
      <c r="C38" s="592"/>
      <c r="D38" s="144" t="s">
        <v>314</v>
      </c>
      <c r="E38" s="144" t="s">
        <v>315</v>
      </c>
      <c r="F38" s="197" t="s">
        <v>316</v>
      </c>
      <c r="G38" s="197" t="s">
        <v>317</v>
      </c>
      <c r="H38" s="774"/>
      <c r="I38" s="774"/>
      <c r="J38" s="639"/>
      <c r="K38" s="660"/>
      <c r="L38" s="199"/>
      <c r="M38" s="152"/>
      <c r="N38" s="200"/>
      <c r="O38" s="774"/>
      <c r="P38" s="774"/>
      <c r="Q38" s="198" t="s">
        <v>379</v>
      </c>
      <c r="R38" s="198"/>
      <c r="S38" s="201"/>
    </row>
    <row r="39" spans="1:19" ht="18" customHeight="1">
      <c r="A39" s="202" t="s">
        <v>380</v>
      </c>
      <c r="B39" s="203"/>
      <c r="C39" s="516">
        <f>SUM(D39:H39)</f>
        <v>3</v>
      </c>
      <c r="D39" s="205">
        <v>3</v>
      </c>
      <c r="E39" s="205" t="s">
        <v>11</v>
      </c>
      <c r="F39" s="205" t="s">
        <v>11</v>
      </c>
      <c r="G39" s="205" t="s">
        <v>11</v>
      </c>
      <c r="H39" s="205" t="s">
        <v>11</v>
      </c>
      <c r="I39" s="543">
        <f>SUM(J39:K39)</f>
        <v>5891</v>
      </c>
      <c r="J39" s="205">
        <v>5891</v>
      </c>
      <c r="K39" s="205" t="s">
        <v>11</v>
      </c>
      <c r="L39" s="206"/>
      <c r="M39" s="152"/>
      <c r="N39" s="202" t="s">
        <v>380</v>
      </c>
      <c r="O39" s="550">
        <f>SUM(P39,Q39)</f>
        <v>4516</v>
      </c>
      <c r="P39" s="207">
        <v>1112</v>
      </c>
      <c r="Q39" s="207">
        <v>3404</v>
      </c>
      <c r="R39" s="207">
        <v>39069</v>
      </c>
      <c r="S39" s="207">
        <v>32</v>
      </c>
    </row>
    <row r="40" spans="1:19" ht="18" customHeight="1">
      <c r="A40" s="208" t="s">
        <v>381</v>
      </c>
      <c r="B40" s="203"/>
      <c r="C40" s="516">
        <f>SUM(D40:H40)</f>
        <v>3</v>
      </c>
      <c r="D40" s="205">
        <v>3</v>
      </c>
      <c r="E40" s="205" t="s">
        <v>11</v>
      </c>
      <c r="F40" s="205" t="s">
        <v>11</v>
      </c>
      <c r="G40" s="205" t="s">
        <v>11</v>
      </c>
      <c r="H40" s="205" t="s">
        <v>11</v>
      </c>
      <c r="I40" s="543">
        <f>SUM(J40:K40)</f>
        <v>5955</v>
      </c>
      <c r="J40" s="205">
        <v>5905</v>
      </c>
      <c r="K40" s="205">
        <v>50</v>
      </c>
      <c r="L40" s="206"/>
      <c r="M40" s="152"/>
      <c r="N40" s="208" t="s">
        <v>381</v>
      </c>
      <c r="O40" s="550">
        <f>SUM(P40,Q40)</f>
        <v>3453</v>
      </c>
      <c r="P40" s="207">
        <v>1026</v>
      </c>
      <c r="Q40" s="207">
        <v>2427</v>
      </c>
      <c r="R40" s="207">
        <v>38972</v>
      </c>
      <c r="S40" s="207">
        <v>852</v>
      </c>
    </row>
    <row r="41" spans="1:19" ht="18" customHeight="1">
      <c r="A41" s="208" t="s">
        <v>382</v>
      </c>
      <c r="B41" s="145"/>
      <c r="C41" s="516">
        <f>SUM(D41:H41)</f>
        <v>3</v>
      </c>
      <c r="D41" s="205">
        <v>3</v>
      </c>
      <c r="E41" s="205" t="s">
        <v>11</v>
      </c>
      <c r="F41" s="205" t="s">
        <v>11</v>
      </c>
      <c r="G41" s="205" t="s">
        <v>11</v>
      </c>
      <c r="H41" s="205" t="s">
        <v>11</v>
      </c>
      <c r="I41" s="543">
        <f>SUM(J41:K41)</f>
        <v>5868</v>
      </c>
      <c r="J41" s="205">
        <v>5814</v>
      </c>
      <c r="K41" s="205">
        <v>54</v>
      </c>
      <c r="L41" s="206"/>
      <c r="M41" s="152"/>
      <c r="N41" s="208" t="s">
        <v>382</v>
      </c>
      <c r="O41" s="550">
        <f>SUM(P41,Q41)</f>
        <v>3509</v>
      </c>
      <c r="P41" s="207">
        <v>971</v>
      </c>
      <c r="Q41" s="207">
        <v>2538</v>
      </c>
      <c r="R41" s="207">
        <v>38034</v>
      </c>
      <c r="S41" s="207">
        <v>439</v>
      </c>
    </row>
    <row r="42" spans="1:19" ht="18" customHeight="1">
      <c r="A42" s="208" t="s">
        <v>383</v>
      </c>
      <c r="B42" s="145"/>
      <c r="C42" s="516">
        <f>SUM(D42:H42)</f>
        <v>3</v>
      </c>
      <c r="D42" s="205">
        <v>3</v>
      </c>
      <c r="E42" s="205" t="s">
        <v>11</v>
      </c>
      <c r="F42" s="205" t="s">
        <v>11</v>
      </c>
      <c r="G42" s="205" t="s">
        <v>11</v>
      </c>
      <c r="H42" s="205" t="s">
        <v>11</v>
      </c>
      <c r="I42" s="543">
        <f>SUM(J42:K42)</f>
        <v>5981</v>
      </c>
      <c r="J42" s="205">
        <v>5924</v>
      </c>
      <c r="K42" s="205">
        <v>57</v>
      </c>
      <c r="L42" s="206"/>
      <c r="M42" s="151"/>
      <c r="N42" s="208" t="s">
        <v>383</v>
      </c>
      <c r="O42" s="550">
        <f>SUM(P42,Q42)</f>
        <v>3305</v>
      </c>
      <c r="P42" s="207">
        <v>727</v>
      </c>
      <c r="Q42" s="207">
        <v>2578</v>
      </c>
      <c r="R42" s="207">
        <v>37201</v>
      </c>
      <c r="S42" s="207">
        <v>640</v>
      </c>
    </row>
    <row r="43" spans="1:19" s="46" customFormat="1" ht="18" customHeight="1">
      <c r="A43" s="549" t="s">
        <v>592</v>
      </c>
      <c r="B43" s="146"/>
      <c r="C43" s="141">
        <f>SUM(D43:H43)</f>
        <v>3</v>
      </c>
      <c r="D43" s="547">
        <v>3</v>
      </c>
      <c r="E43" s="547" t="s">
        <v>594</v>
      </c>
      <c r="F43" s="547" t="s">
        <v>594</v>
      </c>
      <c r="G43" s="547" t="s">
        <v>594</v>
      </c>
      <c r="H43" s="547" t="s">
        <v>594</v>
      </c>
      <c r="I43" s="547">
        <f>SUM(J43:K43)</f>
        <v>7377</v>
      </c>
      <c r="J43" s="547">
        <v>7320</v>
      </c>
      <c r="K43" s="547">
        <v>57</v>
      </c>
      <c r="L43" s="147"/>
      <c r="M43" s="152"/>
      <c r="N43" s="551" t="s">
        <v>586</v>
      </c>
      <c r="O43" s="552">
        <f>SUM(P43,Q43)</f>
        <v>3372</v>
      </c>
      <c r="P43" s="140">
        <v>752</v>
      </c>
      <c r="Q43" s="140">
        <v>2620</v>
      </c>
      <c r="R43" s="140">
        <v>36172</v>
      </c>
      <c r="S43" s="140">
        <v>71</v>
      </c>
    </row>
    <row r="44" spans="1:14" ht="15" customHeight="1">
      <c r="A44" s="209" t="s">
        <v>318</v>
      </c>
      <c r="B44" s="154"/>
      <c r="C44" s="154"/>
      <c r="D44" s="163"/>
      <c r="E44" s="154"/>
      <c r="F44" s="154"/>
      <c r="G44" s="154"/>
      <c r="H44" s="154"/>
      <c r="I44" s="154"/>
      <c r="J44" s="154"/>
      <c r="K44" s="154"/>
      <c r="L44" s="154"/>
      <c r="M44" s="154"/>
      <c r="N44" s="148" t="s">
        <v>319</v>
      </c>
    </row>
    <row r="45" spans="13:14" ht="15" customHeight="1">
      <c r="M45" s="152"/>
      <c r="N45" s="149" t="s">
        <v>320</v>
      </c>
    </row>
    <row r="46" spans="2:14" ht="1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48" t="s">
        <v>321</v>
      </c>
    </row>
    <row r="47" spans="13:14" ht="15" customHeight="1">
      <c r="M47" s="152"/>
      <c r="N47" s="210" t="s">
        <v>386</v>
      </c>
    </row>
    <row r="48" spans="1:24" s="46" customFormat="1" ht="19.5" customHeight="1">
      <c r="A48" s="606" t="s">
        <v>387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2"/>
      <c r="M48" s="154"/>
      <c r="N48" s="92"/>
      <c r="T48" s="2"/>
      <c r="U48" s="192"/>
      <c r="V48" s="192"/>
      <c r="W48" s="192"/>
      <c r="X48" s="192"/>
    </row>
    <row r="49" spans="1:24" ht="19.5" customHeight="1">
      <c r="A49" s="590" t="s">
        <v>388</v>
      </c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150"/>
      <c r="M49" s="154"/>
      <c r="N49" s="132"/>
      <c r="O49" s="131" t="s">
        <v>389</v>
      </c>
      <c r="P49" s="131"/>
      <c r="Q49" s="131"/>
      <c r="R49" s="131"/>
      <c r="S49" s="131"/>
      <c r="T49" s="211"/>
      <c r="U49" s="211"/>
      <c r="V49" s="211"/>
      <c r="W49" s="211"/>
      <c r="X49" s="211"/>
    </row>
    <row r="50" spans="2:19" ht="18" customHeight="1" thickBot="1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152"/>
      <c r="N50" s="675" t="s">
        <v>390</v>
      </c>
      <c r="O50" s="683"/>
      <c r="P50" s="683"/>
      <c r="Q50" s="683"/>
      <c r="R50" s="683"/>
      <c r="S50" s="683"/>
    </row>
    <row r="51" spans="1:24" ht="18" customHeight="1" thickBot="1">
      <c r="A51" s="819" t="s">
        <v>391</v>
      </c>
      <c r="B51" s="755" t="s">
        <v>322</v>
      </c>
      <c r="C51" s="756"/>
      <c r="D51" s="756"/>
      <c r="E51" s="756"/>
      <c r="F51" s="756"/>
      <c r="G51" s="757"/>
      <c r="H51" s="214" t="s">
        <v>323</v>
      </c>
      <c r="I51" s="214"/>
      <c r="J51" s="214"/>
      <c r="K51" s="214"/>
      <c r="L51" s="212"/>
      <c r="M51" s="152"/>
      <c r="R51" s="206" t="s">
        <v>324</v>
      </c>
      <c r="T51" s="215"/>
      <c r="U51" s="215"/>
      <c r="V51" s="215"/>
      <c r="W51" s="215"/>
      <c r="X51" s="215"/>
    </row>
    <row r="52" spans="1:24" ht="18" customHeight="1">
      <c r="A52" s="820"/>
      <c r="B52" s="821" t="s">
        <v>325</v>
      </c>
      <c r="C52" s="822"/>
      <c r="D52" s="822"/>
      <c r="E52" s="822"/>
      <c r="F52" s="823"/>
      <c r="G52" s="814" t="s">
        <v>326</v>
      </c>
      <c r="H52" s="217" t="s">
        <v>325</v>
      </c>
      <c r="I52" s="217"/>
      <c r="J52" s="217"/>
      <c r="K52" s="203"/>
      <c r="L52" s="218"/>
      <c r="M52" s="152"/>
      <c r="N52" s="219" t="s">
        <v>392</v>
      </c>
      <c r="O52" s="220" t="s">
        <v>310</v>
      </c>
      <c r="P52" s="221" t="s">
        <v>327</v>
      </c>
      <c r="Q52" s="221" t="s">
        <v>328</v>
      </c>
      <c r="R52" s="213" t="s">
        <v>329</v>
      </c>
      <c r="S52" s="215"/>
      <c r="T52" s="151"/>
      <c r="U52" s="215"/>
      <c r="V52" s="151"/>
      <c r="W52" s="151"/>
      <c r="X52" s="215"/>
    </row>
    <row r="53" spans="1:24" ht="18" customHeight="1">
      <c r="A53" s="820"/>
      <c r="B53" s="814" t="s">
        <v>176</v>
      </c>
      <c r="C53" s="758" t="s">
        <v>330</v>
      </c>
      <c r="D53" s="814" t="s">
        <v>331</v>
      </c>
      <c r="E53" s="814" t="s">
        <v>332</v>
      </c>
      <c r="F53" s="814" t="s">
        <v>333</v>
      </c>
      <c r="G53" s="773"/>
      <c r="H53" s="814" t="s">
        <v>176</v>
      </c>
      <c r="I53" s="222" t="s">
        <v>334</v>
      </c>
      <c r="J53" s="151" t="s">
        <v>335</v>
      </c>
      <c r="K53" s="223" t="s">
        <v>326</v>
      </c>
      <c r="L53" s="151"/>
      <c r="M53" s="152"/>
      <c r="N53" s="202" t="s">
        <v>393</v>
      </c>
      <c r="O53" s="550">
        <f>SUM(P53,Q53,R53)</f>
        <v>2187</v>
      </c>
      <c r="P53" s="207">
        <v>1604</v>
      </c>
      <c r="Q53" s="207">
        <v>556</v>
      </c>
      <c r="R53" s="207">
        <v>27</v>
      </c>
      <c r="S53" s="151"/>
      <c r="T53" s="210"/>
      <c r="U53" s="210"/>
      <c r="V53" s="210"/>
      <c r="W53" s="210"/>
      <c r="X53" s="210"/>
    </row>
    <row r="54" spans="1:24" ht="18" customHeight="1">
      <c r="A54" s="630"/>
      <c r="B54" s="824"/>
      <c r="C54" s="639"/>
      <c r="D54" s="774"/>
      <c r="E54" s="774"/>
      <c r="F54" s="774"/>
      <c r="G54" s="774"/>
      <c r="H54" s="774"/>
      <c r="I54" s="225" t="s">
        <v>336</v>
      </c>
      <c r="J54" s="226" t="s">
        <v>337</v>
      </c>
      <c r="K54" s="227"/>
      <c r="L54" s="218"/>
      <c r="N54" s="208" t="s">
        <v>394</v>
      </c>
      <c r="O54" s="550">
        <f>SUM(P54,Q54,R54)</f>
        <v>2987</v>
      </c>
      <c r="P54" s="207">
        <v>2546</v>
      </c>
      <c r="Q54" s="207">
        <v>393</v>
      </c>
      <c r="R54" s="207">
        <v>48</v>
      </c>
      <c r="S54" s="210"/>
      <c r="T54" s="210"/>
      <c r="U54" s="210"/>
      <c r="V54" s="210"/>
      <c r="W54" s="210"/>
      <c r="X54" s="210"/>
    </row>
    <row r="55" spans="1:24" ht="18" customHeight="1">
      <c r="A55" s="202" t="s">
        <v>395</v>
      </c>
      <c r="B55" s="543">
        <f>SUM(C55,D55,E55,F55)</f>
        <v>480</v>
      </c>
      <c r="C55" s="205">
        <v>127</v>
      </c>
      <c r="D55" s="205">
        <v>336</v>
      </c>
      <c r="E55" s="205">
        <v>12</v>
      </c>
      <c r="F55" s="205">
        <v>5</v>
      </c>
      <c r="G55" s="205">
        <v>96863</v>
      </c>
      <c r="H55" s="543">
        <f>SUM(I55,J55)</f>
        <v>838</v>
      </c>
      <c r="I55" s="205">
        <v>143</v>
      </c>
      <c r="J55" s="205">
        <v>695</v>
      </c>
      <c r="K55" s="205">
        <v>129051</v>
      </c>
      <c r="L55" s="228"/>
      <c r="N55" s="208" t="s">
        <v>396</v>
      </c>
      <c r="O55" s="550">
        <f>SUM(P55,Q55,R55)</f>
        <v>8078</v>
      </c>
      <c r="P55" s="207">
        <v>7527</v>
      </c>
      <c r="Q55" s="207">
        <v>513</v>
      </c>
      <c r="R55" s="207">
        <v>38</v>
      </c>
      <c r="S55" s="210"/>
      <c r="T55" s="210"/>
      <c r="U55" s="210"/>
      <c r="V55" s="210"/>
      <c r="W55" s="210"/>
      <c r="X55" s="210"/>
    </row>
    <row r="56" spans="1:24" ht="18" customHeight="1">
      <c r="A56" s="208" t="s">
        <v>394</v>
      </c>
      <c r="B56" s="543">
        <f>SUM(C56,D56,E56,F56)</f>
        <v>482</v>
      </c>
      <c r="C56" s="205">
        <v>123</v>
      </c>
      <c r="D56" s="205">
        <v>341</v>
      </c>
      <c r="E56" s="205">
        <v>13</v>
      </c>
      <c r="F56" s="205">
        <v>5</v>
      </c>
      <c r="G56" s="205">
        <v>114898</v>
      </c>
      <c r="H56" s="543">
        <f>SUM(I56,J56)</f>
        <v>835</v>
      </c>
      <c r="I56" s="205">
        <v>142</v>
      </c>
      <c r="J56" s="205">
        <v>693</v>
      </c>
      <c r="K56" s="205">
        <v>140442</v>
      </c>
      <c r="L56" s="228"/>
      <c r="N56" s="208" t="s">
        <v>397</v>
      </c>
      <c r="O56" s="550">
        <f>SUM(P56,Q56,R56)</f>
        <v>15471</v>
      </c>
      <c r="P56" s="207">
        <v>15281</v>
      </c>
      <c r="Q56" s="207">
        <v>161</v>
      </c>
      <c r="R56" s="207">
        <v>29</v>
      </c>
      <c r="S56" s="210"/>
      <c r="T56" s="210"/>
      <c r="U56" s="210"/>
      <c r="V56" s="210"/>
      <c r="W56" s="210"/>
      <c r="X56" s="210"/>
    </row>
    <row r="57" spans="1:24" s="46" customFormat="1" ht="18" customHeight="1">
      <c r="A57" s="208" t="s">
        <v>396</v>
      </c>
      <c r="B57" s="543">
        <f>SUM(C57,D57,E57,F57)</f>
        <v>484</v>
      </c>
      <c r="C57" s="205">
        <v>124</v>
      </c>
      <c r="D57" s="205">
        <v>342</v>
      </c>
      <c r="E57" s="205">
        <v>13</v>
      </c>
      <c r="F57" s="205">
        <v>5</v>
      </c>
      <c r="G57" s="205">
        <v>120998</v>
      </c>
      <c r="H57" s="543">
        <f>SUM(I57,J57)</f>
        <v>817</v>
      </c>
      <c r="I57" s="205">
        <v>143</v>
      </c>
      <c r="J57" s="205">
        <v>674</v>
      </c>
      <c r="K57" s="205">
        <v>151686</v>
      </c>
      <c r="L57" s="228"/>
      <c r="M57" s="153"/>
      <c r="N57" s="549" t="s">
        <v>586</v>
      </c>
      <c r="O57" s="139">
        <f>SUM(P57,Q57,R57)</f>
        <v>18919</v>
      </c>
      <c r="P57" s="140">
        <v>18617</v>
      </c>
      <c r="Q57" s="140">
        <v>279</v>
      </c>
      <c r="R57" s="140">
        <v>23</v>
      </c>
      <c r="S57" s="92"/>
      <c r="T57" s="92"/>
      <c r="U57" s="92"/>
      <c r="V57" s="92"/>
      <c r="W57" s="92"/>
      <c r="X57" s="92"/>
    </row>
    <row r="58" spans="1:19" s="46" customFormat="1" ht="18" customHeight="1">
      <c r="A58" s="135" t="s">
        <v>397</v>
      </c>
      <c r="B58" s="543">
        <f>SUM(C58,D58,E58,F58)</f>
        <v>480</v>
      </c>
      <c r="C58" s="169">
        <v>117</v>
      </c>
      <c r="D58" s="169">
        <v>344</v>
      </c>
      <c r="E58" s="169">
        <v>13</v>
      </c>
      <c r="F58" s="169">
        <v>6</v>
      </c>
      <c r="G58" s="169">
        <v>122124</v>
      </c>
      <c r="H58" s="543">
        <f>SUM(I58,J58)</f>
        <v>812</v>
      </c>
      <c r="I58" s="169">
        <v>139</v>
      </c>
      <c r="J58" s="169">
        <v>673</v>
      </c>
      <c r="K58" s="169">
        <v>169518</v>
      </c>
      <c r="L58" s="14"/>
      <c r="N58" s="92" t="s">
        <v>367</v>
      </c>
      <c r="S58" s="92"/>
    </row>
    <row r="59" spans="1:12" ht="18" customHeight="1">
      <c r="A59" s="549" t="s">
        <v>586</v>
      </c>
      <c r="B59" s="545">
        <f>SUM(C59,D59,E59,F59)</f>
        <v>464</v>
      </c>
      <c r="C59" s="547">
        <v>98</v>
      </c>
      <c r="D59" s="547">
        <v>347</v>
      </c>
      <c r="E59" s="547">
        <v>12</v>
      </c>
      <c r="F59" s="547">
        <v>7</v>
      </c>
      <c r="G59" s="547">
        <v>126952</v>
      </c>
      <c r="H59" s="547">
        <f>SUM(I59,J59)</f>
        <v>747</v>
      </c>
      <c r="I59" s="547">
        <v>117</v>
      </c>
      <c r="J59" s="547">
        <v>630</v>
      </c>
      <c r="K59" s="547">
        <v>180119</v>
      </c>
      <c r="L59" s="31"/>
    </row>
    <row r="60" ht="15" customHeight="1">
      <c r="A60" s="229" t="s">
        <v>318</v>
      </c>
    </row>
    <row r="61" ht="15" customHeight="1"/>
    <row r="62" ht="15" customHeight="1"/>
    <row r="63" ht="15" customHeight="1"/>
  </sheetData>
  <sheetProtection/>
  <mergeCells count="59">
    <mergeCell ref="N5:N6"/>
    <mergeCell ref="A18:K18"/>
    <mergeCell ref="A3:K3"/>
    <mergeCell ref="A5:A7"/>
    <mergeCell ref="B5:D5"/>
    <mergeCell ref="E5:E7"/>
    <mergeCell ref="F5:I5"/>
    <mergeCell ref="J5:J7"/>
    <mergeCell ref="K5:K7"/>
    <mergeCell ref="B36:H36"/>
    <mergeCell ref="N18:T18"/>
    <mergeCell ref="B6:B7"/>
    <mergeCell ref="C6:C7"/>
    <mergeCell ref="D6:D7"/>
    <mergeCell ref="F6:F7"/>
    <mergeCell ref="O5:O6"/>
    <mergeCell ref="Q5:R5"/>
    <mergeCell ref="S5:S6"/>
    <mergeCell ref="T5:T6"/>
    <mergeCell ref="I37:I38"/>
    <mergeCell ref="T20:T21"/>
    <mergeCell ref="D21:E21"/>
    <mergeCell ref="O36:Q36"/>
    <mergeCell ref="F21:G21"/>
    <mergeCell ref="H21:I21"/>
    <mergeCell ref="O20:O21"/>
    <mergeCell ref="P20:Q20"/>
    <mergeCell ref="S20:S21"/>
    <mergeCell ref="N34:T34"/>
    <mergeCell ref="D53:D54"/>
    <mergeCell ref="A20:A21"/>
    <mergeCell ref="B20:C21"/>
    <mergeCell ref="N20:N21"/>
    <mergeCell ref="R20:R21"/>
    <mergeCell ref="A49:K49"/>
    <mergeCell ref="N50:S50"/>
    <mergeCell ref="P37:P38"/>
    <mergeCell ref="D37:G37"/>
    <mergeCell ref="H37:H38"/>
    <mergeCell ref="A48:K48"/>
    <mergeCell ref="A36:A38"/>
    <mergeCell ref="H53:H54"/>
    <mergeCell ref="A51:A54"/>
    <mergeCell ref="B51:G51"/>
    <mergeCell ref="B52:F52"/>
    <mergeCell ref="G52:G54"/>
    <mergeCell ref="B53:B54"/>
    <mergeCell ref="B37:C38"/>
    <mergeCell ref="C53:C54"/>
    <mergeCell ref="A33:K33"/>
    <mergeCell ref="A34:K34"/>
    <mergeCell ref="N2:T2"/>
    <mergeCell ref="N3:T3"/>
    <mergeCell ref="N17:T17"/>
    <mergeCell ref="E53:E54"/>
    <mergeCell ref="F53:F54"/>
    <mergeCell ref="J37:J38"/>
    <mergeCell ref="K37:K38"/>
    <mergeCell ref="O37:O38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2013-05-13T02:53:09Z</cp:lastPrinted>
  <dcterms:created xsi:type="dcterms:W3CDTF">2005-08-11T08:07:27Z</dcterms:created>
  <dcterms:modified xsi:type="dcterms:W3CDTF">2013-05-13T02:53:10Z</dcterms:modified>
  <cp:category/>
  <cp:version/>
  <cp:contentType/>
  <cp:contentStatus/>
</cp:coreProperties>
</file>