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30" windowWidth="14715" windowHeight="8190" activeTab="12"/>
  </bookViews>
  <sheets>
    <sheet name="２０４" sheetId="1" r:id="rId1"/>
    <sheet name="２０６" sheetId="2" r:id="rId2"/>
    <sheet name="２０８" sheetId="3" r:id="rId3"/>
    <sheet name="２１０" sheetId="4" r:id="rId4"/>
    <sheet name="２１２" sheetId="5" r:id="rId5"/>
    <sheet name="２１４" sheetId="6" r:id="rId6"/>
    <sheet name="２１６" sheetId="7" r:id="rId7"/>
    <sheet name="２１８" sheetId="8" r:id="rId8"/>
    <sheet name="２２０" sheetId="9" r:id="rId9"/>
    <sheet name="２２２" sheetId="10" r:id="rId10"/>
    <sheet name="２２４" sheetId="11" r:id="rId11"/>
    <sheet name="２２６" sheetId="12" r:id="rId12"/>
    <sheet name="２２８" sheetId="13" r:id="rId13"/>
  </sheets>
  <definedNames>
    <definedName name="_xlnm.Print_Area" localSheetId="6">'２１６'!$A$1:$AA$51</definedName>
    <definedName name="_xlnm.Print_Area" localSheetId="9">'２２２'!$A$1:$S$63</definedName>
    <definedName name="_xlnm.Print_Area" localSheetId="10">'２２４'!$A$1:$S$71</definedName>
    <definedName name="_xlnm.Print_Area" localSheetId="11">'２２６'!$A$1:$W$71</definedName>
  </definedNames>
  <calcPr fullCalcOnLoad="1"/>
</workbook>
</file>

<file path=xl/sharedStrings.xml><?xml version="1.0" encoding="utf-8"?>
<sst xmlns="http://schemas.openxmlformats.org/spreadsheetml/2006/main" count="3762" uniqueCount="881">
  <si>
    <t>総　　　　　数</t>
  </si>
  <si>
    <t>平成１４年度</t>
  </si>
  <si>
    <t>国　　立</t>
  </si>
  <si>
    <t>公　　立</t>
  </si>
  <si>
    <t>私　　立</t>
  </si>
  <si>
    <t>１５</t>
  </si>
  <si>
    <t>１６</t>
  </si>
  <si>
    <t>１７</t>
  </si>
  <si>
    <t>注　　教員数には兼務者を含む。</t>
  </si>
  <si>
    <t>教授</t>
  </si>
  <si>
    <t>（２）　生　　　　　徒　　　　　数</t>
  </si>
  <si>
    <t>講師</t>
  </si>
  <si>
    <t>総    　　数</t>
  </si>
  <si>
    <t>国   　　立</t>
  </si>
  <si>
    <t>公   　　立</t>
  </si>
  <si>
    <t>私   　　立</t>
  </si>
  <si>
    <t>兼　 務　 者</t>
  </si>
  <si>
    <t>１５</t>
  </si>
  <si>
    <t>１６</t>
  </si>
  <si>
    <t>１７</t>
  </si>
  <si>
    <r>
      <t>（１）　職  名  別  教  員  数 、職  員  数（平 成</t>
    </r>
    <r>
      <rPr>
        <sz val="12"/>
        <rFont val="ＭＳ 明朝"/>
        <family val="1"/>
      </rPr>
      <t>１８年５月１日現在）</t>
    </r>
  </si>
  <si>
    <t>イ　　　職　  　　  員　    　　数</t>
  </si>
  <si>
    <t>１２２　　各　　　 種　　　 学　　　 校（つづき）</t>
  </si>
  <si>
    <t>職　　名　　別</t>
  </si>
  <si>
    <t>（２）　生　　　　徒　　　　数</t>
  </si>
  <si>
    <t>国　  立</t>
  </si>
  <si>
    <t>国    立</t>
  </si>
  <si>
    <r>
      <t>イ　　　課　程　別　生　徒　数（平 成</t>
    </r>
    <r>
      <rPr>
        <sz val="12"/>
        <rFont val="ＭＳ 明朝"/>
        <family val="1"/>
      </rPr>
      <t>１８年５月１日現在）</t>
    </r>
  </si>
  <si>
    <t>（単位：人）</t>
  </si>
  <si>
    <t>総数</t>
  </si>
  <si>
    <t>-</t>
  </si>
  <si>
    <t>性　　　別</t>
  </si>
  <si>
    <t>総　　　数</t>
  </si>
  <si>
    <t>総  　数</t>
  </si>
  <si>
    <t>附属病院</t>
  </si>
  <si>
    <t>短 期 大 学</t>
  </si>
  <si>
    <t>学　　部</t>
  </si>
  <si>
    <t>-</t>
  </si>
  <si>
    <t>看護</t>
  </si>
  <si>
    <t>看護</t>
  </si>
  <si>
    <t>文化・教養その他</t>
  </si>
  <si>
    <t>私　　　　　　　立</t>
  </si>
  <si>
    <t>ファッション</t>
  </si>
  <si>
    <t>教　　　員　　　数</t>
  </si>
  <si>
    <t>高 等</t>
  </si>
  <si>
    <t>専 門</t>
  </si>
  <si>
    <t>一 般</t>
  </si>
  <si>
    <t>学　  　級　  　数</t>
  </si>
  <si>
    <t>注　　教員数には兼務者を含む。</t>
  </si>
  <si>
    <t>１１８　　盲　　　学　　　校（つづき）　</t>
  </si>
  <si>
    <t>総　　　　　　数</t>
  </si>
  <si>
    <t>小  学  部</t>
  </si>
  <si>
    <t>中  学  部</t>
  </si>
  <si>
    <t>高　    　等　    　部</t>
  </si>
  <si>
    <t>１２０　　養　　護　　学　　校（つづき）</t>
  </si>
  <si>
    <t>小 学 部</t>
  </si>
  <si>
    <t>中 学 部</t>
  </si>
  <si>
    <t>高 等 部</t>
  </si>
  <si>
    <t>１６</t>
  </si>
  <si>
    <t>１７</t>
  </si>
  <si>
    <t>１１９　　ろ　　う　　学　　校　</t>
  </si>
  <si>
    <t>教　　員 　数</t>
  </si>
  <si>
    <t>職　　員　　数</t>
  </si>
  <si>
    <t>学　　　級　　　数</t>
  </si>
  <si>
    <t>１２１　　専　　修　　学　　校</t>
  </si>
  <si>
    <t>（１）　学　校　数　及　び　学　科　数（平 成１８年５月１日現在）</t>
  </si>
  <si>
    <t>学　　　　　　　　科　　　　　　　　数</t>
  </si>
  <si>
    <t>総　　　数</t>
  </si>
  <si>
    <t>昼 間</t>
  </si>
  <si>
    <t>１１９　　ろ　　　う　　　学　　　校（つづき）　</t>
  </si>
  <si>
    <r>
      <t>年 度 及 び　　　　市</t>
    </r>
    <r>
      <rPr>
        <sz val="12"/>
        <rFont val="ＭＳ 明朝"/>
        <family val="1"/>
      </rPr>
      <t xml:space="preserve">  町  別</t>
    </r>
  </si>
  <si>
    <t>かほく市</t>
  </si>
  <si>
    <t>合　　　　計</t>
  </si>
  <si>
    <t>校　　　長</t>
  </si>
  <si>
    <t>教　　　頭</t>
  </si>
  <si>
    <t>教　諭　・</t>
  </si>
  <si>
    <t>平 成１４年 度</t>
  </si>
  <si>
    <t>１５</t>
  </si>
  <si>
    <r>
      <t>平成</t>
    </r>
    <r>
      <rPr>
        <sz val="12"/>
        <rFont val="ＭＳ 明朝"/>
        <family val="1"/>
      </rPr>
      <t>１４年度</t>
    </r>
  </si>
  <si>
    <t>…</t>
  </si>
  <si>
    <t>１６</t>
  </si>
  <si>
    <t>１７</t>
  </si>
  <si>
    <t>１８</t>
  </si>
  <si>
    <t>注１　専攻科を含む。</t>
  </si>
  <si>
    <t>１１６　　中　　　　　　　　　　　学　　　　　　　　　　　校　</t>
  </si>
  <si>
    <t>本　　　　　　　　　　　　務　　　　　　　　　　　　者</t>
  </si>
  <si>
    <t>本 校</t>
  </si>
  <si>
    <t>分 校</t>
  </si>
  <si>
    <t>合　　　　計</t>
  </si>
  <si>
    <t>校　　　長</t>
  </si>
  <si>
    <t>教　　　頭</t>
  </si>
  <si>
    <r>
      <t>市 町</t>
    </r>
    <r>
      <rPr>
        <sz val="12"/>
        <rFont val="ＭＳ 明朝"/>
        <family val="1"/>
      </rPr>
      <t xml:space="preserve"> 別</t>
    </r>
  </si>
  <si>
    <t>平成１４年度</t>
  </si>
  <si>
    <r>
      <t>年度及び　　　　市 町</t>
    </r>
    <r>
      <rPr>
        <sz val="12"/>
        <rFont val="ＭＳ 明朝"/>
        <family val="1"/>
      </rPr>
      <t xml:space="preserve"> 別</t>
    </r>
  </si>
  <si>
    <t>１１４　　規　模　別　小　中　学　校　数</t>
  </si>
  <si>
    <r>
      <t>（１）　学　　級　　数　　別　　小　　中　　学　　校　　数（平 成</t>
    </r>
    <r>
      <rPr>
        <sz val="12"/>
        <rFont val="ＭＳ 明朝"/>
        <family val="1"/>
      </rPr>
      <t>１８年５月１日現在）</t>
    </r>
  </si>
  <si>
    <t>総 数</t>
  </si>
  <si>
    <t>０</t>
  </si>
  <si>
    <t>１９　～　　２４</t>
  </si>
  <si>
    <t>２５　～　 ３０</t>
  </si>
  <si>
    <t>注　　学級数０の学校は休校中の学校である。</t>
  </si>
  <si>
    <t>１１４　　規　模　別　小　中　学　校　数（つづき）</t>
  </si>
  <si>
    <r>
      <t>（２）　児 　童　、　生　 徒　 数　 別　 小　 中　 学　 校　 数（平 成</t>
    </r>
    <r>
      <rPr>
        <sz val="12"/>
        <rFont val="ＭＳ 明朝"/>
        <family val="1"/>
      </rPr>
      <t>１８年５月１日現在）</t>
    </r>
  </si>
  <si>
    <r>
      <t xml:space="preserve">１人　～ </t>
    </r>
    <r>
      <rPr>
        <sz val="12"/>
        <rFont val="ＭＳ 明朝"/>
        <family val="1"/>
      </rPr>
      <t xml:space="preserve">   ４９</t>
    </r>
  </si>
  <si>
    <r>
      <t>５０ 　～　</t>
    </r>
    <r>
      <rPr>
        <sz val="12"/>
        <rFont val="ＭＳ 明朝"/>
        <family val="1"/>
      </rPr>
      <t xml:space="preserve"> ９９</t>
    </r>
  </si>
  <si>
    <r>
      <t>100　～　</t>
    </r>
    <r>
      <rPr>
        <sz val="12"/>
        <rFont val="ＭＳ 明朝"/>
        <family val="1"/>
      </rPr>
      <t>149</t>
    </r>
  </si>
  <si>
    <r>
      <t>150　～　</t>
    </r>
    <r>
      <rPr>
        <sz val="12"/>
        <rFont val="ＭＳ 明朝"/>
        <family val="1"/>
      </rPr>
      <t>199</t>
    </r>
  </si>
  <si>
    <r>
      <t>200　～　</t>
    </r>
    <r>
      <rPr>
        <sz val="12"/>
        <rFont val="ＭＳ 明朝"/>
        <family val="1"/>
      </rPr>
      <t>249</t>
    </r>
  </si>
  <si>
    <r>
      <t>250　～　</t>
    </r>
    <r>
      <rPr>
        <sz val="12"/>
        <rFont val="ＭＳ 明朝"/>
        <family val="1"/>
      </rPr>
      <t>299</t>
    </r>
  </si>
  <si>
    <r>
      <t>300　～　</t>
    </r>
    <r>
      <rPr>
        <sz val="12"/>
        <rFont val="ＭＳ 明朝"/>
        <family val="1"/>
      </rPr>
      <t>399</t>
    </r>
  </si>
  <si>
    <r>
      <t>400　～　</t>
    </r>
    <r>
      <rPr>
        <sz val="12"/>
        <rFont val="ＭＳ 明朝"/>
        <family val="1"/>
      </rPr>
      <t>499</t>
    </r>
  </si>
  <si>
    <r>
      <t>500　～　</t>
    </r>
    <r>
      <rPr>
        <sz val="12"/>
        <rFont val="ＭＳ 明朝"/>
        <family val="1"/>
      </rPr>
      <t>599</t>
    </r>
  </si>
  <si>
    <r>
      <t>600　～　</t>
    </r>
    <r>
      <rPr>
        <sz val="12"/>
        <rFont val="ＭＳ 明朝"/>
        <family val="1"/>
      </rPr>
      <t>699</t>
    </r>
  </si>
  <si>
    <r>
      <t>700　～　</t>
    </r>
    <r>
      <rPr>
        <sz val="12"/>
        <rFont val="ＭＳ 明朝"/>
        <family val="1"/>
      </rPr>
      <t>799</t>
    </r>
  </si>
  <si>
    <r>
      <t>800　～　</t>
    </r>
    <r>
      <rPr>
        <sz val="12"/>
        <rFont val="ＭＳ 明朝"/>
        <family val="1"/>
      </rPr>
      <t>899</t>
    </r>
  </si>
  <si>
    <r>
      <t>900　～　</t>
    </r>
    <r>
      <rPr>
        <sz val="12"/>
        <rFont val="ＭＳ 明朝"/>
        <family val="1"/>
      </rPr>
      <t>999</t>
    </r>
  </si>
  <si>
    <r>
      <t>1</t>
    </r>
    <r>
      <rPr>
        <sz val="12"/>
        <rFont val="ＭＳ 明朝"/>
        <family val="1"/>
      </rPr>
      <t>,000～1,099</t>
    </r>
  </si>
  <si>
    <t>注　　児童、生徒数０の学校は休校中の学校である。</t>
  </si>
  <si>
    <t>１７</t>
  </si>
  <si>
    <t>１２７　　公共社会体育施設等（各年度３月31日現在）</t>
  </si>
  <si>
    <t>１２９　　テ　レ　ビ　受　信　契　約　数（各年度３月31日現在）</t>
  </si>
  <si>
    <t>１３０　　社　寺 ・ 教　会　数（宗 教 法 人）（各年度３月31日現在）</t>
  </si>
  <si>
    <t>１２６　　図　　　　　　　　　　書　　　　　　　　　　館</t>
  </si>
  <si>
    <t>（１）　県　　　  　　立　 　　 　　図　  　　　　書　 　　 　　館</t>
  </si>
  <si>
    <t>ア　　　部　 　　門　  　別　  　蔵　 　　書　  　数</t>
  </si>
  <si>
    <t>１２５　　卒　　　　業　　　　者</t>
  </si>
  <si>
    <t>総    数</t>
  </si>
  <si>
    <t xml:space="preserve">    男</t>
  </si>
  <si>
    <t>鉱             業</t>
  </si>
  <si>
    <t xml:space="preserve">    女</t>
  </si>
  <si>
    <t>建     設     業</t>
  </si>
  <si>
    <t>卸売・小売業、飲食店</t>
  </si>
  <si>
    <t>金融・保険業、不動産業</t>
  </si>
  <si>
    <t>サ  ー  ビ  ス  業</t>
  </si>
  <si>
    <t>公              務</t>
  </si>
  <si>
    <t>（３）　学 部 ( 科 ) 別 入 学 志 願 者 、入 学 者 及 び 卒 業 者 数</t>
  </si>
  <si>
    <t>ア　　　大　　　　　　　　　　　　学</t>
  </si>
  <si>
    <t>区  分</t>
  </si>
  <si>
    <t>総　　　　数</t>
  </si>
  <si>
    <t>イ　　　短　　　期　　　大　　　学</t>
  </si>
  <si>
    <r>
      <t>（１）　職  名  別  教  員  数 、職  員  数（平 成</t>
    </r>
    <r>
      <rPr>
        <sz val="12"/>
        <rFont val="ＭＳ 明朝"/>
        <family val="1"/>
      </rPr>
      <t>１８年５月１日現在）</t>
    </r>
  </si>
  <si>
    <t>（単位：校、課程、人）</t>
  </si>
  <si>
    <t>ア　　　教　　  　　員　　  　　数</t>
  </si>
  <si>
    <t>教 　　　 員　　　  数</t>
  </si>
  <si>
    <t>助手</t>
  </si>
  <si>
    <t>１５</t>
  </si>
  <si>
    <t>１６</t>
  </si>
  <si>
    <t>１７</t>
  </si>
  <si>
    <t>１２４　　大　　学　、　短　　期　　大　　学（つづき）</t>
  </si>
  <si>
    <t>１２４　　大　　学　、　短　　期　　大　　学（つづき）</t>
  </si>
  <si>
    <r>
      <t>（２）　学　　　　　生　　　　　数（平 成</t>
    </r>
    <r>
      <rPr>
        <sz val="12"/>
        <rFont val="ＭＳ 明朝"/>
        <family val="1"/>
      </rPr>
      <t>１８年５月１日現在）</t>
    </r>
  </si>
  <si>
    <r>
      <t>教育及び文化 21</t>
    </r>
    <r>
      <rPr>
        <sz val="12"/>
        <rFont val="ＭＳ 明朝"/>
        <family val="1"/>
      </rPr>
      <t>7</t>
    </r>
  </si>
  <si>
    <t>１２１　　専　　修　　学　　校（つづき）</t>
  </si>
  <si>
    <r>
      <t>（２）　学 科 別 生 徒 数 及 び 入 学 者 数（平 成</t>
    </r>
    <r>
      <rPr>
        <sz val="12"/>
        <rFont val="ＭＳ 明朝"/>
        <family val="1"/>
      </rPr>
      <t>１８年５月１日現在）</t>
    </r>
  </si>
  <si>
    <r>
      <t>（２）　学 科 別 生 徒 数 及 び 入 学 者 数（平 成</t>
    </r>
    <r>
      <rPr>
        <sz val="12"/>
        <rFont val="ＭＳ 明朝"/>
        <family val="1"/>
      </rPr>
      <t>１８年５月１日現在）（つづき）</t>
    </r>
  </si>
  <si>
    <t>ア　　専 　 　門　 　 課　　  程</t>
  </si>
  <si>
    <t>イ　　高　　　  等 　　 　課 　　 　程</t>
  </si>
  <si>
    <t>学　　　　　　　科</t>
  </si>
  <si>
    <t>学　　　　　　科</t>
  </si>
  <si>
    <t>生　　　　徒　　　　数</t>
  </si>
  <si>
    <t>入　学　者　数（春　期）</t>
  </si>
  <si>
    <t>ウ　　　一 　　般　　 課　　 程</t>
  </si>
  <si>
    <t>-</t>
  </si>
  <si>
    <t>（３）　教 員 数 及 び 職 員 数（平 成１８年５月１日現在）</t>
  </si>
  <si>
    <t>国　　　　　　立</t>
  </si>
  <si>
    <t>本務者</t>
  </si>
  <si>
    <t>平成１４年度</t>
  </si>
  <si>
    <t>１５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</si>
  <si>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</si>
  <si>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</si>
  <si>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</si>
  <si>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</si>
  <si>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</si>
  <si>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</si>
  <si>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t>４ 学 年</t>
  </si>
  <si>
    <t>平成１４年度</t>
  </si>
  <si>
    <t>１５</t>
  </si>
  <si>
    <t>１６</t>
  </si>
  <si>
    <t>１７</t>
  </si>
  <si>
    <t>１１７　　高　   　　　　等　　   　　　学　　　   　　校</t>
  </si>
  <si>
    <t>職　　員　　数</t>
  </si>
  <si>
    <t>かほく市</t>
  </si>
  <si>
    <t>教　　　　　　　　　　　　　　員　　　　　　　　　　　　　　数</t>
  </si>
  <si>
    <t>合　　　計</t>
  </si>
  <si>
    <t>１　学　年</t>
  </si>
  <si>
    <t>２　学　年</t>
  </si>
  <si>
    <t>３　学　年</t>
  </si>
  <si>
    <t>兼  務  者</t>
  </si>
  <si>
    <t>平成１４年度</t>
  </si>
  <si>
    <t>206 教育及び文化</t>
  </si>
  <si>
    <t>教育及び文化 207</t>
  </si>
  <si>
    <t>学　　校　　数</t>
  </si>
  <si>
    <r>
      <t>学 級</t>
    </r>
    <r>
      <rPr>
        <sz val="12"/>
        <rFont val="ＭＳ 明朝"/>
        <family val="1"/>
      </rPr>
      <t xml:space="preserve"> 数</t>
    </r>
  </si>
  <si>
    <t>合　　　　　　　　　計</t>
  </si>
  <si>
    <r>
      <t>平成</t>
    </r>
    <r>
      <rPr>
        <sz val="12"/>
        <rFont val="ＭＳ 明朝"/>
        <family val="1"/>
      </rPr>
      <t>１４年度</t>
    </r>
  </si>
  <si>
    <t>鹿島郡</t>
  </si>
  <si>
    <t>１１２　　学　校　種　別　設　置　者　別　学　校　数（平 成１８年５月１日現在）</t>
  </si>
  <si>
    <t>１１３　　幼　　　　　　稚　　　　　　園（各年度５月１日現在）</t>
  </si>
  <si>
    <t>（単位：園、学級、人、％）</t>
  </si>
  <si>
    <t>学　 校 　種 　別　　　　　　　設　 置　 者　 別</t>
  </si>
  <si>
    <r>
      <t>学級・学部   　　・学科・  　　　課</t>
    </r>
    <r>
      <rPr>
        <sz val="12"/>
        <rFont val="ＭＳ 明朝"/>
        <family val="1"/>
      </rPr>
      <t xml:space="preserve"> 程 数</t>
    </r>
  </si>
  <si>
    <t>園児・児童・生徒・学生数</t>
  </si>
  <si>
    <t>教　　　　　員　　　　　数</t>
  </si>
  <si>
    <r>
      <t xml:space="preserve">年 </t>
    </r>
    <r>
      <rPr>
        <sz val="12"/>
        <rFont val="ＭＳ 明朝"/>
        <family val="1"/>
      </rPr>
      <t xml:space="preserve"> 度　　　　　及　び　　　　　市町別</t>
    </r>
  </si>
  <si>
    <t>園　　　数</t>
  </si>
  <si>
    <t>学級数</t>
  </si>
  <si>
    <r>
      <t>園　 児</t>
    </r>
    <r>
      <rPr>
        <sz val="12"/>
        <rFont val="ＭＳ 明朝"/>
        <family val="1"/>
      </rPr>
      <t xml:space="preserve"> 　数</t>
    </r>
  </si>
  <si>
    <r>
      <t>修 了</t>
    </r>
    <r>
      <rPr>
        <sz val="12"/>
        <rFont val="ＭＳ 明朝"/>
        <family val="1"/>
      </rPr>
      <t xml:space="preserve"> 者 数</t>
    </r>
  </si>
  <si>
    <t>就園率</t>
  </si>
  <si>
    <t>教　　　員　　　数</t>
  </si>
  <si>
    <r>
      <t>職　 員</t>
    </r>
    <r>
      <rPr>
        <sz val="12"/>
        <rFont val="ＭＳ 明朝"/>
        <family val="1"/>
      </rPr>
      <t xml:space="preserve"> 　数　　　　　（本 務 者）</t>
    </r>
  </si>
  <si>
    <t>学　校　数</t>
  </si>
  <si>
    <t>計</t>
  </si>
  <si>
    <t>男</t>
  </si>
  <si>
    <t>女</t>
  </si>
  <si>
    <t>本　務　者</t>
  </si>
  <si>
    <t>兼　務　者</t>
  </si>
  <si>
    <t>本　務　者</t>
  </si>
  <si>
    <t>兼　務　者</t>
  </si>
  <si>
    <t>計</t>
  </si>
  <si>
    <t>本園</t>
  </si>
  <si>
    <t>分園</t>
  </si>
  <si>
    <t>男</t>
  </si>
  <si>
    <t>女</t>
  </si>
  <si>
    <t>幼 稚 園</t>
  </si>
  <si>
    <t>国立</t>
  </si>
  <si>
    <t>公立</t>
  </si>
  <si>
    <t>私立</t>
  </si>
  <si>
    <t>小 学 校</t>
  </si>
  <si>
    <t>国立計</t>
  </si>
  <si>
    <t>公立計</t>
  </si>
  <si>
    <t>七尾市</t>
  </si>
  <si>
    <t>加賀市</t>
  </si>
  <si>
    <t>中 学 校</t>
  </si>
  <si>
    <t>津幡町</t>
  </si>
  <si>
    <t>高等学校</t>
  </si>
  <si>
    <t>穴水町</t>
  </si>
  <si>
    <t>公立</t>
  </si>
  <si>
    <t>私立計</t>
  </si>
  <si>
    <t>金沢市</t>
  </si>
  <si>
    <t>工業高等　　　　専門学校</t>
  </si>
  <si>
    <t>七尾市</t>
  </si>
  <si>
    <t>小松市</t>
  </si>
  <si>
    <t>輪島市</t>
  </si>
  <si>
    <t>珠洲市</t>
  </si>
  <si>
    <t>短期大学</t>
  </si>
  <si>
    <t>羽咋市</t>
  </si>
  <si>
    <t>大　　学</t>
  </si>
  <si>
    <t>野々市町</t>
  </si>
  <si>
    <t>専修学校</t>
  </si>
  <si>
    <t>内灘町</t>
  </si>
  <si>
    <t>志賀町</t>
  </si>
  <si>
    <t>注１　就園率とは、小学校１年生に対する修了者数の割合である。</t>
  </si>
  <si>
    <t>各種学校</t>
  </si>
  <si>
    <t>　２　国立計、公立計、私立計の就園率はそれぞれの幼稚園修了者が小学校１年生（全県）に占める割合である。</t>
  </si>
  <si>
    <t>資料　石川県統計情報室「学校基本調査」</t>
  </si>
  <si>
    <t>盲学校</t>
  </si>
  <si>
    <t>国立</t>
  </si>
  <si>
    <t>公立</t>
  </si>
  <si>
    <t>学校　　　　種別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</si>
  <si>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</si>
  <si>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</si>
  <si>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</si>
  <si>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</si>
  <si>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</si>
  <si>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</si>
  <si>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</si>
  <si>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</si>
  <si>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</si>
  <si>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</si>
  <si>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</si>
  <si>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</si>
  <si>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</si>
  <si>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</si>
  <si>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</si>
  <si>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</si>
  <si>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</si>
  <si>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</si>
  <si>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r>
      <t xml:space="preserve">３１ </t>
    </r>
    <r>
      <rPr>
        <sz val="12"/>
        <rFont val="ＭＳ 明朝"/>
        <family val="1"/>
      </rPr>
      <t xml:space="preserve">   以上</t>
    </r>
  </si>
  <si>
    <t>ろう学校</t>
  </si>
  <si>
    <t>小学校</t>
  </si>
  <si>
    <t>中学校</t>
  </si>
  <si>
    <t>養護学校</t>
  </si>
  <si>
    <t>０</t>
  </si>
  <si>
    <r>
      <t>1</t>
    </r>
    <r>
      <rPr>
        <sz val="12"/>
        <rFont val="ＭＳ 明朝"/>
        <family val="1"/>
      </rPr>
      <t>,100以上</t>
    </r>
  </si>
  <si>
    <t>かほく市</t>
  </si>
  <si>
    <t>　３　市町村合併の特記</t>
  </si>
  <si>
    <t>資料　石川県統計情報室「学校基本調査」、当該学校</t>
  </si>
  <si>
    <t>白山市</t>
  </si>
  <si>
    <t>計</t>
  </si>
  <si>
    <t xml:space="preserve">… </t>
  </si>
  <si>
    <t>-</t>
  </si>
  <si>
    <t>中能登町</t>
  </si>
  <si>
    <t>１９　　　教　　　　　　育　　　　　　及　　　　　　び　　　　　　文　　　　　　化</t>
  </si>
  <si>
    <t>204 教育及び文化</t>
  </si>
  <si>
    <t>教育及び文化205</t>
  </si>
  <si>
    <t>（単位：校、学級、人）</t>
  </si>
  <si>
    <t>１　　　　学　　　　年</t>
  </si>
  <si>
    <t>２　　　　学　　　　年</t>
  </si>
  <si>
    <t>３　　　　学　　　　年</t>
  </si>
  <si>
    <t>４　　　　学　　　　年</t>
  </si>
  <si>
    <t>５　　　　学　　　　年</t>
  </si>
  <si>
    <t>６　　　　学　　　　年</t>
  </si>
  <si>
    <t>本　校</t>
  </si>
  <si>
    <t>分　校</t>
  </si>
  <si>
    <t>金沢市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</si>
  <si>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</si>
  <si>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</si>
  <si>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</si>
  <si>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</si>
  <si>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</si>
  <si>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</si>
  <si>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</si>
  <si>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</si>
  <si>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</si>
  <si>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</si>
  <si>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</si>
  <si>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</si>
  <si>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</si>
  <si>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</si>
  <si>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穴水町</t>
  </si>
  <si>
    <t>１１５　小　　　　　　　　　　学　　　　　　　　　　校</t>
  </si>
  <si>
    <r>
      <t>（１）　市</t>
    </r>
    <r>
      <rPr>
        <sz val="12"/>
        <rFont val="ＭＳ 明朝"/>
        <family val="1"/>
      </rPr>
      <t xml:space="preserve"> 町 別 学 校 数 、学 級 数 及 び 学 年 別 児 童 数（各年度５月１日現在）</t>
    </r>
  </si>
  <si>
    <t>国立計</t>
  </si>
  <si>
    <t>公立計</t>
  </si>
  <si>
    <t>私立計</t>
  </si>
  <si>
    <t>白山市</t>
  </si>
  <si>
    <t>能美市</t>
  </si>
  <si>
    <t>宝達志水町</t>
  </si>
  <si>
    <t>中能登町</t>
  </si>
  <si>
    <t>鳳珠郡</t>
  </si>
  <si>
    <t>能登町</t>
  </si>
  <si>
    <t>208 教育及び文化</t>
  </si>
  <si>
    <t>教育及び文化 209</t>
  </si>
  <si>
    <t>１１５　　小　　　　　　学　　　　　　校（つづき）</t>
  </si>
  <si>
    <t>（２）　市　町　別　教　員　数　及　び　職　員　数（各年度５月１日現在）</t>
  </si>
  <si>
    <t>（１）　市 町  別 学 校 数 、学 級 数 及 び 学 年 別 生 徒 数（各年度５月１日現在）</t>
  </si>
  <si>
    <t>（単位：人）</t>
  </si>
  <si>
    <t>（単位：校、学級、人）</t>
  </si>
  <si>
    <t>職　　員　　数　　　　　　　　（本　務　者）</t>
  </si>
  <si>
    <t>年度及び
市町村別</t>
  </si>
  <si>
    <t>学　　校　　数</t>
  </si>
  <si>
    <t>学級数</t>
  </si>
  <si>
    <t>年度及び</t>
  </si>
  <si>
    <t>教  諭  ・　　　　　　　　助  教  諭</t>
  </si>
  <si>
    <t>養護教諭　　　　　助 教 諭</t>
  </si>
  <si>
    <t>栄養教諭</t>
  </si>
  <si>
    <t>講　　　師</t>
  </si>
  <si>
    <t>男</t>
  </si>
  <si>
    <t>女</t>
  </si>
  <si>
    <t>かほく市</t>
  </si>
  <si>
    <t>鹿島郡</t>
  </si>
  <si>
    <t>中能登町</t>
  </si>
  <si>
    <t>210 教育及び文化</t>
  </si>
  <si>
    <t>教育及び文化 211</t>
  </si>
  <si>
    <t>１１６　　中　　　　　　学　　　　　　校（つづき）</t>
  </si>
  <si>
    <t>（２）　市　町　別　教  員  数  及  び  職  員  数（各年度５月１日現在）</t>
  </si>
  <si>
    <r>
      <t>（１）　市 町</t>
    </r>
    <r>
      <rPr>
        <sz val="12"/>
        <rFont val="ＭＳ 明朝"/>
        <family val="1"/>
      </rPr>
      <t xml:space="preserve"> 別 学 校 数 及 び 教 職 員 数（各年度５月１日現在）</t>
    </r>
  </si>
  <si>
    <t>（単位：校、人）</t>
  </si>
  <si>
    <t>年度及び　　　市町別</t>
  </si>
  <si>
    <t>教　　　　　　　　　　　　　員　　　　　　　　　　　　　数</t>
  </si>
  <si>
    <t>年 度 及 び　 　市 町 別</t>
  </si>
  <si>
    <t>学 校 数</t>
  </si>
  <si>
    <t>教　　　　　  　　　　員　　　  　　　　　　数</t>
  </si>
  <si>
    <t>職  員  数（本務者）</t>
  </si>
  <si>
    <t>本　　　　　　　務　　　　　　　者</t>
  </si>
  <si>
    <t>合　　　  　計</t>
  </si>
  <si>
    <t>本　 　務　 　者</t>
  </si>
  <si>
    <t>兼　 　務 　　者</t>
  </si>
  <si>
    <t>養護教諭</t>
  </si>
  <si>
    <t>（本　務　者）</t>
  </si>
  <si>
    <t>助　教　諭</t>
  </si>
  <si>
    <t>助教諭</t>
  </si>
  <si>
    <t>公立全日制計</t>
  </si>
  <si>
    <t>中能登町</t>
  </si>
  <si>
    <t>能登町</t>
  </si>
  <si>
    <t>公立定時制計</t>
  </si>
  <si>
    <t>金沢市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</si>
  <si>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</si>
  <si>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t>212  教育及び文化</t>
  </si>
  <si>
    <t>教育及び文化　213</t>
  </si>
  <si>
    <t>１１７　　高　　　　　　等　　　　　　学　　　　　　校（つ　づ　き）</t>
  </si>
  <si>
    <t>（２）　市　　町　　 別　　、　　学　　年　　別　　生　　徒　　数（各年度５月１日現在）</t>
  </si>
  <si>
    <t>合　　　　　　計</t>
  </si>
  <si>
    <t>国立計</t>
  </si>
  <si>
    <t>公立計</t>
  </si>
  <si>
    <t>川北町</t>
  </si>
  <si>
    <t>私立計</t>
  </si>
  <si>
    <t>輪島市</t>
  </si>
  <si>
    <t>214 教育及び文化</t>
  </si>
  <si>
    <t>教育及び文化 215</t>
  </si>
  <si>
    <t>１１８　　盲　　　　学　　　　校　</t>
  </si>
  <si>
    <t>１２０　　養　　　護　　　学　　　校</t>
  </si>
  <si>
    <t>（１）　教員数、職員数及び学級数（各年度５月１日現在）</t>
  </si>
  <si>
    <t>（１）　教　員　数 、 職　員　数　及　び　学　級　数（各年度５月１日現在）</t>
  </si>
  <si>
    <t>（単位：人、学級）</t>
  </si>
  <si>
    <t>年　　度</t>
  </si>
  <si>
    <t>教　員　数</t>
  </si>
  <si>
    <t>職　員　数</t>
  </si>
  <si>
    <t>学　級　数</t>
  </si>
  <si>
    <t>年     　　度</t>
  </si>
  <si>
    <t>小学部</t>
  </si>
  <si>
    <t>中学部</t>
  </si>
  <si>
    <t>高等部</t>
  </si>
  <si>
    <t>平 成１３年 度</t>
  </si>
  <si>
    <t>（２）　児　童　・　生　徒　数（各年度５月１日現在）</t>
  </si>
  <si>
    <t>本　科</t>
  </si>
  <si>
    <t>専攻科</t>
  </si>
  <si>
    <t>別　科</t>
  </si>
  <si>
    <t>（２）　幼 児・児 童・生 徒 数（各年度５月１日現在）</t>
  </si>
  <si>
    <t>(単位：人）</t>
  </si>
  <si>
    <t>総　　　　　　数</t>
  </si>
  <si>
    <t>幼稚部</t>
  </si>
  <si>
    <t>（単位：校、学科）</t>
  </si>
  <si>
    <t>設  置  者  別</t>
  </si>
  <si>
    <t>学校数</t>
  </si>
  <si>
    <t>高等課程</t>
  </si>
  <si>
    <t>専門課程</t>
  </si>
  <si>
    <t>一般課程</t>
  </si>
  <si>
    <t>その他</t>
  </si>
  <si>
    <t>国　　　　　立</t>
  </si>
  <si>
    <t>（２）　幼  　児 ・ 児　  童 ・ 生 　 徒　  数（各年度５月１日現在）</t>
  </si>
  <si>
    <t>公　　　　　立</t>
  </si>
  <si>
    <t>年   度</t>
  </si>
  <si>
    <t>総　　　　数</t>
  </si>
  <si>
    <t>幼　稚　部</t>
  </si>
  <si>
    <t>小　学　部</t>
  </si>
  <si>
    <t>中　学　部</t>
  </si>
  <si>
    <t>高　等　部</t>
  </si>
  <si>
    <t>私　　　　　立</t>
  </si>
  <si>
    <t>学 校 法 人</t>
  </si>
  <si>
    <t>準学校法人</t>
  </si>
  <si>
    <t>財 団 法 人</t>
  </si>
  <si>
    <t>社 団 法 人</t>
  </si>
  <si>
    <t>その他の法人</t>
  </si>
  <si>
    <t>個       人</t>
  </si>
  <si>
    <t>216 教育及び文化</t>
  </si>
  <si>
    <t>１２１　　専　修　学　校（つづき）</t>
  </si>
  <si>
    <t>生　　　　　徒　　　　　数</t>
  </si>
  <si>
    <t>入　　学　　者　　数（春　期）</t>
  </si>
  <si>
    <t>合計</t>
  </si>
  <si>
    <t>公立計</t>
  </si>
  <si>
    <t>准看護</t>
  </si>
  <si>
    <t>栄養</t>
  </si>
  <si>
    <t>保育士養成</t>
  </si>
  <si>
    <t>調理</t>
  </si>
  <si>
    <t>和洋裁</t>
  </si>
  <si>
    <t>土木・建築</t>
  </si>
  <si>
    <t>無線・通信</t>
  </si>
  <si>
    <t>自動車整備</t>
  </si>
  <si>
    <t>電子計算機</t>
  </si>
  <si>
    <t>情報処理</t>
  </si>
  <si>
    <t>工業その他</t>
  </si>
  <si>
    <t>看護</t>
  </si>
  <si>
    <t>歯科衛生</t>
  </si>
  <si>
    <t>歯科技工</t>
  </si>
  <si>
    <t>合計</t>
  </si>
  <si>
    <t>柔道整復</t>
  </si>
  <si>
    <t>医療その他</t>
  </si>
  <si>
    <t>国立計</t>
  </si>
  <si>
    <t>調理</t>
  </si>
  <si>
    <t>公立計</t>
  </si>
  <si>
    <t>理容</t>
  </si>
  <si>
    <t>私立計</t>
  </si>
  <si>
    <t>美容</t>
  </si>
  <si>
    <t>衛生その他</t>
  </si>
  <si>
    <t>資料　石川県統情報室「学校基本調査」</t>
  </si>
  <si>
    <t>保育士養成</t>
  </si>
  <si>
    <t>介護福祉</t>
  </si>
  <si>
    <t>教育社会福祉その他</t>
  </si>
  <si>
    <t>１２１　　専　　修　　学　　校（つづき）</t>
  </si>
  <si>
    <t>秘書</t>
  </si>
  <si>
    <t>商業その他</t>
  </si>
  <si>
    <t>和洋栽</t>
  </si>
  <si>
    <t>区　　　分</t>
  </si>
  <si>
    <t>公　　　　　　立</t>
  </si>
  <si>
    <t>服飾・家政その他</t>
  </si>
  <si>
    <t>職員数</t>
  </si>
  <si>
    <t>デザイン</t>
  </si>
  <si>
    <t>高 等</t>
  </si>
  <si>
    <t>専 門</t>
  </si>
  <si>
    <t>一 般</t>
  </si>
  <si>
    <t>外国語</t>
  </si>
  <si>
    <t>動物</t>
  </si>
  <si>
    <t>法律行政</t>
  </si>
  <si>
    <t>文化・教養その他</t>
  </si>
  <si>
    <t xml:space="preserve">  …</t>
  </si>
  <si>
    <t>兼務者</t>
  </si>
  <si>
    <t>218 教育及び文化</t>
  </si>
  <si>
    <t>教育及び文化 219</t>
  </si>
  <si>
    <t>１２２　　各　　　  　種　 　　 　学　  　　　校</t>
  </si>
  <si>
    <t>１２４　　大　    学　、　短    　期　    大　    学</t>
  </si>
  <si>
    <t>（１）　学 校 数、課 程 数 及 び 男 女 別 教 職 員 数（各年度５月１日現在）</t>
  </si>
  <si>
    <r>
      <t>年 度</t>
    </r>
    <r>
      <rPr>
        <sz val="12"/>
        <rFont val="ＭＳ 明朝"/>
        <family val="1"/>
      </rPr>
      <t xml:space="preserve"> 及 び　　設 置 者 別</t>
    </r>
  </si>
  <si>
    <t>学 校 数</t>
  </si>
  <si>
    <t>課 程 数</t>
  </si>
  <si>
    <t>職　　　　員　　　　数</t>
  </si>
  <si>
    <t>大　　　　　　　　　　学</t>
  </si>
  <si>
    <t>短　　　期　　　大　　　学</t>
  </si>
  <si>
    <t>小　　計</t>
  </si>
  <si>
    <t>総数</t>
  </si>
  <si>
    <t>-</t>
  </si>
  <si>
    <t>学長</t>
  </si>
  <si>
    <t>本務者</t>
  </si>
  <si>
    <t>副学長</t>
  </si>
  <si>
    <t>助教授</t>
  </si>
  <si>
    <t>ア　　　設　置　者　別　生　徒　数（各年度５月１日現在）</t>
  </si>
  <si>
    <r>
      <t xml:space="preserve">年  </t>
    </r>
    <r>
      <rPr>
        <sz val="12"/>
        <rFont val="ＭＳ 明朝"/>
        <family val="1"/>
      </rPr>
      <t xml:space="preserve">  度</t>
    </r>
  </si>
  <si>
    <t>資料　当該学校（文部科学省「学校基本調査報告書」）</t>
  </si>
  <si>
    <t>資料　石川県統計情報室「学校基本調査」</t>
  </si>
  <si>
    <t>大　　　　　　　　　　　　　学</t>
  </si>
  <si>
    <t>小　　計</t>
  </si>
  <si>
    <t>公　  立</t>
  </si>
  <si>
    <t>私　  立</t>
  </si>
  <si>
    <t>公　　立</t>
  </si>
  <si>
    <t>私　　　　　　　　　　　　　　　立</t>
  </si>
  <si>
    <t>和　洋　裁</t>
  </si>
  <si>
    <t>准　看　護</t>
  </si>
  <si>
    <r>
      <t>そ の</t>
    </r>
    <r>
      <rPr>
        <sz val="12"/>
        <rFont val="ＭＳ 明朝"/>
        <family val="1"/>
      </rPr>
      <t xml:space="preserve"> 他　　　商業実務</t>
    </r>
  </si>
  <si>
    <t>料　　　理</t>
  </si>
  <si>
    <t>編物・手芸</t>
  </si>
  <si>
    <t>美術</t>
  </si>
  <si>
    <t>演劇・映画</t>
  </si>
  <si>
    <t>予 備 校</t>
  </si>
  <si>
    <t>自動車操縦</t>
  </si>
  <si>
    <t>事　務　系</t>
  </si>
  <si>
    <t>技術技能系</t>
  </si>
  <si>
    <t>医　療　系</t>
  </si>
  <si>
    <t>教　務　系</t>
  </si>
  <si>
    <t>そ　の　他</t>
  </si>
  <si>
    <t>再　　掲</t>
  </si>
  <si>
    <t>学 生 の
健康管理</t>
  </si>
  <si>
    <t>看護師</t>
  </si>
  <si>
    <r>
      <t>設 置</t>
    </r>
    <r>
      <rPr>
        <sz val="12"/>
        <rFont val="ＭＳ 明朝"/>
        <family val="1"/>
      </rPr>
      <t xml:space="preserve"> 者 名　　　　　　及 　　  び　　　　　性 　　　別　</t>
    </r>
  </si>
  <si>
    <t>教　　　　員　　　　数</t>
  </si>
  <si>
    <t>職　員　数</t>
  </si>
  <si>
    <t>学 科 別 在 学 者 数</t>
  </si>
  <si>
    <t>入　　　　学　　　　状　　　　況</t>
  </si>
  <si>
    <t>総　　　　　数</t>
  </si>
  <si>
    <t>本　　　務　　　者</t>
  </si>
  <si>
    <t>兼　　　務　　　者</t>
  </si>
  <si>
    <t>学 科 別 志 願 者 数</t>
  </si>
  <si>
    <t>学 科 別 入 学 者 数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</si>
  <si>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</si>
  <si>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</si>
  <si>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</si>
  <si>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</si>
  <si>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</si>
  <si>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</si>
  <si>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</si>
  <si>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</si>
  <si>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</si>
  <si>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</si>
  <si>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電気情報工学科</t>
  </si>
  <si>
    <t>環境都市工学科</t>
  </si>
  <si>
    <t>建築学科</t>
  </si>
  <si>
    <t>国際コミュニケーション情報工学科</t>
  </si>
  <si>
    <t>専攻科</t>
  </si>
  <si>
    <t>（単位：人）</t>
  </si>
  <si>
    <t>総数</t>
  </si>
  <si>
    <t>設　　置　　　　者　　別　　　</t>
  </si>
  <si>
    <t>総　　　　数</t>
  </si>
  <si>
    <t>大　　　　　　　　　　　　　　　　　学</t>
  </si>
  <si>
    <t>大　学　院</t>
  </si>
  <si>
    <t>専　攻　科</t>
  </si>
  <si>
    <t>総　　　数</t>
  </si>
  <si>
    <t>国　　　立</t>
  </si>
  <si>
    <t>公　　　立</t>
  </si>
  <si>
    <t>私　　　立</t>
  </si>
  <si>
    <t>資料　当該学校（文部科学省「学校基本調査報告書」）</t>
  </si>
  <si>
    <t>注　その他には、別科、聴講生、研究生等を含む。</t>
  </si>
  <si>
    <t>220 教育及び文化</t>
  </si>
  <si>
    <t>教育及び文化 221</t>
  </si>
  <si>
    <t>１２４　　大　　　　　学　　・　　短　　　　　期　　　　　大　　　　　学（つづき）</t>
  </si>
  <si>
    <t>（単位:人）</t>
  </si>
  <si>
    <t>文・史・哲学ほか</t>
  </si>
  <si>
    <t>法・経済・社会学ほか</t>
  </si>
  <si>
    <t>理・数学ほか</t>
  </si>
  <si>
    <t>工・応用化学ほか</t>
  </si>
  <si>
    <t>農・林・水産学ほか</t>
  </si>
  <si>
    <t>医・薬・看護学ほか</t>
  </si>
  <si>
    <t>商船学</t>
  </si>
  <si>
    <t>家政・食物学ほか</t>
  </si>
  <si>
    <t>美術・デザインほか</t>
  </si>
  <si>
    <t>入学志願者</t>
  </si>
  <si>
    <t>入　学　者</t>
  </si>
  <si>
    <t>卒　業　者</t>
  </si>
  <si>
    <t>　２　学科区分は、文部科学省「学校基本調査報告書」学科系統分類表を参考にした。</t>
  </si>
  <si>
    <t>農・畜産学ほか</t>
  </si>
  <si>
    <t>看護学ほか</t>
  </si>
  <si>
    <t>初等教育ほか</t>
  </si>
  <si>
    <t>　２　学科区分は、文部科学省「学校基本調査報告書」学科系統分類表を参考にした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</si>
  <si>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</si>
  <si>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</si>
  <si>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</si>
  <si>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</si>
  <si>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</si>
  <si>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</si>
  <si>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</si>
  <si>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</si>
  <si>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</si>
  <si>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</si>
  <si>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</si>
  <si>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-</t>
  </si>
  <si>
    <t>人文</t>
  </si>
  <si>
    <t>社会</t>
  </si>
  <si>
    <t>工業</t>
  </si>
  <si>
    <t>222 教育及び文化</t>
  </si>
  <si>
    <t>教育及び文化 223</t>
  </si>
  <si>
    <t xml:space="preserve">（１）　中 　　　学 　　　校　 </t>
  </si>
  <si>
    <r>
      <t xml:space="preserve">（４）　盲 </t>
    </r>
    <r>
      <rPr>
        <sz val="12"/>
        <rFont val="ＭＳ 明朝"/>
        <family val="1"/>
      </rPr>
      <t xml:space="preserve"> 学  校 （高 等 部）</t>
    </r>
  </si>
  <si>
    <t>総　　数</t>
  </si>
  <si>
    <t>高等学校等進学者</t>
  </si>
  <si>
    <t>専修学校等進入学者</t>
  </si>
  <si>
    <t>就 職 者</t>
  </si>
  <si>
    <t>左記以外</t>
  </si>
  <si>
    <t>死亡・不詳</t>
  </si>
  <si>
    <r>
      <t xml:space="preserve">年 </t>
    </r>
    <r>
      <rPr>
        <sz val="12"/>
        <rFont val="ＭＳ 明朝"/>
        <family val="1"/>
      </rPr>
      <t xml:space="preserve"> 次  及  び      男    女    別</t>
    </r>
  </si>
  <si>
    <t>大 学 等　　　進 学 者</t>
  </si>
  <si>
    <t>専修学校等　　　進 入 学 者</t>
  </si>
  <si>
    <t>うち就職　　　　進 学 者</t>
  </si>
  <si>
    <t>うち就職　　　　　　している者</t>
  </si>
  <si>
    <t>１２５　　卒　　　業　　　者（つづき）</t>
  </si>
  <si>
    <t>（５）　ろ う 学 校 （高 等 部）</t>
  </si>
  <si>
    <t>大学等進学者</t>
  </si>
  <si>
    <t>専修学校等進入学者</t>
  </si>
  <si>
    <t>一時的な仕事に就いた者</t>
  </si>
  <si>
    <t>うち就職　　　進 学 者</t>
  </si>
  <si>
    <t>うち就職　　　している者</t>
  </si>
  <si>
    <t>（６）　養 護 学 校 （高等部）</t>
  </si>
  <si>
    <t>産　　　　業　　　　別</t>
  </si>
  <si>
    <t>専修学校等　　　進 入 学 者</t>
  </si>
  <si>
    <t>第　２　次　産　業</t>
  </si>
  <si>
    <t>第　３　次　産　業</t>
  </si>
  <si>
    <t>電気･ｶﾞｽ･水道業、運輸・通信業</t>
  </si>
  <si>
    <t>医療・福祉、教育</t>
  </si>
  <si>
    <t>そ　　　の　　　他</t>
  </si>
  <si>
    <t>注　　就職者＋就職進学者の内訳である。</t>
  </si>
  <si>
    <t>224 教育及び文化</t>
  </si>
  <si>
    <t>教育及び文化 225</t>
  </si>
  <si>
    <t>（単位：冊）</t>
  </si>
  <si>
    <t>年　  度</t>
  </si>
  <si>
    <t>総　数</t>
  </si>
  <si>
    <t>総　記</t>
  </si>
  <si>
    <t>哲　学</t>
  </si>
  <si>
    <t>歴　史</t>
  </si>
  <si>
    <t>社会科学</t>
  </si>
  <si>
    <t>自然科学</t>
  </si>
  <si>
    <t>工　学</t>
  </si>
  <si>
    <t>産　業</t>
  </si>
  <si>
    <t>芸　術</t>
  </si>
  <si>
    <t>語　学</t>
  </si>
  <si>
    <t>文　学</t>
  </si>
  <si>
    <t>資料　石川県立図書館「業務実績調査」</t>
  </si>
  <si>
    <t>年　度　及　び　   　　月　　      次</t>
  </si>
  <si>
    <t>開館日数</t>
  </si>
  <si>
    <t>利　　　用　　　者　　　数</t>
  </si>
  <si>
    <t>館　　　　　外　　　　　貸　　　　　出</t>
  </si>
  <si>
    <t>複写申込件数</t>
  </si>
  <si>
    <t>閲 覧 室</t>
  </si>
  <si>
    <t>子どもの本のひろば</t>
  </si>
  <si>
    <t>自　　習　　コーナー</t>
  </si>
  <si>
    <t>ライブラリーサロン</t>
  </si>
  <si>
    <t>合　　　　　計</t>
  </si>
  <si>
    <t>閲　　　覧　　　室</t>
  </si>
  <si>
    <t>貸出人員</t>
  </si>
  <si>
    <t>貸出冊数</t>
  </si>
  <si>
    <t>新規登録者数</t>
  </si>
  <si>
    <t>日</t>
  </si>
  <si>
    <t>人</t>
  </si>
  <si>
    <t>冊</t>
  </si>
  <si>
    <t>件</t>
  </si>
  <si>
    <t>年度及び月次</t>
  </si>
  <si>
    <t>郷　土</t>
  </si>
  <si>
    <t>226 教育及び文化</t>
  </si>
  <si>
    <t>教育及び文化 227</t>
  </si>
  <si>
    <t>１２６　　図　　　　書　　　　館（つづき）</t>
  </si>
  <si>
    <t>１３１　　市　 町　 別 　各 　種 　学 　級（各年度３月31日現在）</t>
  </si>
  <si>
    <t>（単位：学級、人）</t>
  </si>
  <si>
    <t>青少年対象学級</t>
  </si>
  <si>
    <t>女性対象学級</t>
  </si>
  <si>
    <t>成人対象学級</t>
  </si>
  <si>
    <t>高齢者対象学級</t>
  </si>
  <si>
    <t>その他対象学級</t>
  </si>
  <si>
    <t>項　　目</t>
  </si>
  <si>
    <t>学級生数</t>
  </si>
  <si>
    <t>図　書　館　数　（館）</t>
  </si>
  <si>
    <t>蔵　書　冊　数　（冊）</t>
  </si>
  <si>
    <t>職  　員　  数　（人）</t>
  </si>
  <si>
    <t>資料　石川県教育委員会生涯学習課「石川県の生涯学習・社会教育」</t>
  </si>
  <si>
    <t>陸　上　競　技　場</t>
  </si>
  <si>
    <t>体　　　育　　　館</t>
  </si>
  <si>
    <t>かほく市</t>
  </si>
  <si>
    <t>プ　　　ー　　　ル</t>
  </si>
  <si>
    <t>白山市</t>
  </si>
  <si>
    <t>球　　　技　　　場</t>
  </si>
  <si>
    <t>野　　　球　　　場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</si>
  <si>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</si>
  <si>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</si>
  <si>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</si>
  <si>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</si>
  <si>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</si>
  <si>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</si>
  <si>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</si>
  <si>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</si>
  <si>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</si>
  <si>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資料　石川県税務課、教育委員会スポーツ健康課、石川県ボウリング連盟</t>
  </si>
  <si>
    <t>宝達志水町</t>
  </si>
  <si>
    <t>中能登町</t>
  </si>
  <si>
    <t>１２８　　新　聞　発　行　部　数　及　び　普　及　度（10月度）</t>
  </si>
  <si>
    <t>鳳珠郡</t>
  </si>
  <si>
    <t>年　　　　　次</t>
  </si>
  <si>
    <t>朝夕刊セット</t>
  </si>
  <si>
    <t>朝刊のみ</t>
  </si>
  <si>
    <t>夕刊のみ</t>
  </si>
  <si>
    <t>１部当たり人口</t>
  </si>
  <si>
    <t>１世帯当たり部数</t>
  </si>
  <si>
    <t>能登町</t>
  </si>
  <si>
    <t>注１　１４年度の学級数の計上方法には、一実施主体が複数箇所で行う場合１学級と数えている市町がある。</t>
  </si>
  <si>
    <t>　２　その他対象学級とは対象が複数にまたがるものや、特定の人を対象とした学級である。</t>
  </si>
  <si>
    <t>資料　石川県教育委員会生涯学習課「市町生涯学習・社会教育行政調査」</t>
  </si>
  <si>
    <t>テレビ受信契約数</t>
  </si>
  <si>
    <t>資料　日本放送協会「放送受信契約数統計要覧」</t>
  </si>
  <si>
    <t>総　　　　　　　　　数</t>
  </si>
  <si>
    <t>神 社 及 び 神 道 系</t>
  </si>
  <si>
    <t>仏　　 　教　 　　系</t>
  </si>
  <si>
    <t>キ  リ  ス  ト  教  系</t>
  </si>
  <si>
    <t>諸                教</t>
  </si>
  <si>
    <t>-</t>
  </si>
  <si>
    <t>１３２　　市町別公民館、青年団、婦人会及び各種団体（各年度３月31日現在）</t>
  </si>
  <si>
    <t>公　　　　　　　　　民　　　　　　　　　館</t>
  </si>
  <si>
    <t>各　　　　　　種　　　　　　団　　　　　　体</t>
  </si>
  <si>
    <t>単　位　団体数</t>
  </si>
  <si>
    <t>スポーツ少年団</t>
  </si>
  <si>
    <t>ボーイスカウト</t>
  </si>
  <si>
    <t>ガールスカウト</t>
  </si>
  <si>
    <t>ＰＴＡ（公立・幼稚園）</t>
  </si>
  <si>
    <t>中央館数</t>
  </si>
  <si>
    <t>地区館数　　　（含分館）</t>
  </si>
  <si>
    <t>総　数</t>
  </si>
  <si>
    <t>館　長</t>
  </si>
  <si>
    <t>主事等</t>
  </si>
  <si>
    <t>宝達志水町</t>
  </si>
  <si>
    <t>能登町</t>
  </si>
  <si>
    <t>注　ＰＴＡ関係は当該年度の５月１日現在</t>
  </si>
  <si>
    <t>資料　石川県教育委員会生涯学習課「市町生涯学習・社会教育行政調査」</t>
  </si>
  <si>
    <t>228 教育及び文化</t>
  </si>
  <si>
    <t>教育及び文化 229</t>
  </si>
  <si>
    <r>
      <t>年 度 及 び
市</t>
    </r>
    <r>
      <rPr>
        <sz val="12"/>
        <rFont val="ＭＳ 明朝"/>
        <family val="1"/>
      </rPr>
      <t xml:space="preserve">  町  別</t>
    </r>
  </si>
  <si>
    <t>地 域 青 年 団</t>
  </si>
  <si>
    <t>地 域 婦 人 会</t>
  </si>
  <si>
    <t>職　　　　員　　　　数（常　勤）</t>
  </si>
  <si>
    <t>団 員 数</t>
  </si>
  <si>
    <t>会 員 数</t>
  </si>
  <si>
    <t>子 ど も 会</t>
  </si>
  <si>
    <t>海 洋 少 年 団</t>
  </si>
  <si>
    <t>公民館数</t>
  </si>
  <si>
    <t>　　  （小学校・中学校）</t>
  </si>
  <si>
    <t>団 体 数</t>
  </si>
  <si>
    <t>会 員 数</t>
  </si>
  <si>
    <t>平成 １４ 年度</t>
  </si>
  <si>
    <t>１５</t>
  </si>
  <si>
    <t>１６</t>
  </si>
  <si>
    <t>１７</t>
  </si>
  <si>
    <t>-</t>
  </si>
  <si>
    <r>
      <t>（２）　市 　 町　  立 　 図 　 書  　館（各年度３月</t>
    </r>
    <r>
      <rPr>
        <sz val="12"/>
        <rFont val="ＭＳ 明朝"/>
        <family val="1"/>
      </rPr>
      <t>31日現在）</t>
    </r>
  </si>
  <si>
    <t>平成１４年度</t>
  </si>
  <si>
    <t>１５ 年 度</t>
  </si>
  <si>
    <t>１６ 年 度</t>
  </si>
  <si>
    <t>１７ 年 度</t>
  </si>
  <si>
    <t>１８ 年 度</t>
  </si>
  <si>
    <r>
      <t xml:space="preserve">年 度 及 び     市 </t>
    </r>
    <r>
      <rPr>
        <sz val="12"/>
        <rFont val="ＭＳ 明朝"/>
        <family val="1"/>
      </rPr>
      <t xml:space="preserve"> 町  別</t>
    </r>
  </si>
  <si>
    <r>
      <t>家庭教育学級(内数</t>
    </r>
    <r>
      <rPr>
        <sz val="12"/>
        <rFont val="ＭＳ 明朝"/>
        <family val="1"/>
      </rPr>
      <t>)</t>
    </r>
  </si>
  <si>
    <t>平成１４年度</t>
  </si>
  <si>
    <t>１５</t>
  </si>
  <si>
    <t>１６</t>
  </si>
  <si>
    <t>-</t>
  </si>
  <si>
    <t>施 設 名</t>
  </si>
  <si>
    <t>テニスコート</t>
  </si>
  <si>
    <t>-</t>
  </si>
  <si>
    <t>ボウリング場</t>
  </si>
  <si>
    <t>発　　  　行　  　　部  　　　数</t>
  </si>
  <si>
    <t>普　　　及　　　度</t>
  </si>
  <si>
    <t>総    数</t>
  </si>
  <si>
    <r>
      <t>平 成</t>
    </r>
    <r>
      <rPr>
        <sz val="12"/>
        <rFont val="ＭＳ 明朝"/>
        <family val="1"/>
      </rPr>
      <t>18年</t>
    </r>
  </si>
  <si>
    <t>資料　（社）日本新聞協会</t>
  </si>
  <si>
    <t>平 成１４年度</t>
  </si>
  <si>
    <t>うち衛星放送契約数</t>
  </si>
  <si>
    <t>項　　目</t>
  </si>
  <si>
    <t>資料　石川県総務課</t>
  </si>
  <si>
    <t>平 成１１ 年 度</t>
  </si>
  <si>
    <r>
      <t>年</t>
    </r>
    <r>
      <rPr>
        <sz val="12"/>
        <rFont val="ＭＳ 明朝"/>
        <family val="1"/>
      </rPr>
      <t xml:space="preserve">  次  及  び
男    女    別</t>
    </r>
  </si>
  <si>
    <t>平成 １４ 年</t>
  </si>
  <si>
    <t>-</t>
  </si>
  <si>
    <r>
      <t xml:space="preserve">  </t>
    </r>
    <r>
      <rPr>
        <sz val="12"/>
        <rFont val="ＭＳ 明朝"/>
        <family val="1"/>
      </rPr>
      <t>１５</t>
    </r>
  </si>
  <si>
    <r>
      <t xml:space="preserve">  </t>
    </r>
    <r>
      <rPr>
        <sz val="12"/>
        <rFont val="ＭＳ 明朝"/>
        <family val="1"/>
      </rPr>
      <t>１６</t>
    </r>
  </si>
  <si>
    <r>
      <t xml:space="preserve"> </t>
    </r>
    <r>
      <rPr>
        <sz val="12"/>
        <rFont val="ＭＳ 明朝"/>
        <family val="1"/>
      </rPr>
      <t xml:space="preserve"> １７</t>
    </r>
  </si>
  <si>
    <r>
      <t xml:space="preserve">  </t>
    </r>
    <r>
      <rPr>
        <sz val="12"/>
        <rFont val="ＭＳ 明朝"/>
        <family val="1"/>
      </rPr>
      <t>１７</t>
    </r>
  </si>
  <si>
    <t xml:space="preserve">    男</t>
  </si>
  <si>
    <t xml:space="preserve">      男</t>
  </si>
  <si>
    <t xml:space="preserve">    女</t>
  </si>
  <si>
    <t xml:space="preserve">      女</t>
  </si>
  <si>
    <t>１２５　　卒　　　業　　　者（つづき）</t>
  </si>
  <si>
    <r>
      <t>（２）　高 　</t>
    </r>
    <r>
      <rPr>
        <sz val="12"/>
        <rFont val="ＭＳ 明朝"/>
        <family val="1"/>
      </rPr>
      <t xml:space="preserve"> 等  　学　  校</t>
    </r>
  </si>
  <si>
    <t xml:space="preserve">（３）　高 等 学 校 産 業 別 就 職 状 況 </t>
  </si>
  <si>
    <t>平成1４年</t>
  </si>
  <si>
    <t>1５ 年</t>
  </si>
  <si>
    <t>1６ 年</t>
  </si>
  <si>
    <t>1７ 年</t>
  </si>
  <si>
    <t>1８ 年</t>
  </si>
  <si>
    <t>平成 １４ 年</t>
  </si>
  <si>
    <t>-</t>
  </si>
  <si>
    <t>第　１　次　産　業</t>
  </si>
  <si>
    <r>
      <t xml:space="preserve">  </t>
    </r>
    <r>
      <rPr>
        <sz val="12"/>
        <rFont val="ＭＳ 明朝"/>
        <family val="1"/>
      </rPr>
      <t>１５</t>
    </r>
  </si>
  <si>
    <t>農　 　　　　　業</t>
  </si>
  <si>
    <r>
      <t xml:space="preserve">  </t>
    </r>
    <r>
      <rPr>
        <sz val="12"/>
        <rFont val="ＭＳ 明朝"/>
        <family val="1"/>
      </rPr>
      <t>１６</t>
    </r>
  </si>
  <si>
    <t>林 業</t>
  </si>
  <si>
    <r>
      <t xml:space="preserve"> </t>
    </r>
    <r>
      <rPr>
        <sz val="12"/>
        <rFont val="ＭＳ 明朝"/>
        <family val="1"/>
      </rPr>
      <t xml:space="preserve"> １７</t>
    </r>
  </si>
  <si>
    <t>漁業</t>
  </si>
  <si>
    <t>製　   造　 　業</t>
  </si>
  <si>
    <t>総　　　　数</t>
  </si>
  <si>
    <t>国立</t>
  </si>
  <si>
    <t>公立</t>
  </si>
  <si>
    <t>私立</t>
  </si>
  <si>
    <t>国立</t>
  </si>
  <si>
    <t>公立</t>
  </si>
  <si>
    <t>私立</t>
  </si>
  <si>
    <t>注１　入学志願者数、入学者数は、平 成１７年度の募集によるもの、卒業者数は平 成１７年３月のものである。</t>
  </si>
  <si>
    <t>職 名 別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</si>
  <si>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</si>
  <si>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</si>
  <si>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</si>
  <si>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</si>
  <si>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11</t>
  </si>
  <si>
    <t xml:space="preserve">     12</t>
  </si>
  <si>
    <t>１８</t>
  </si>
  <si>
    <t>１２３　　高 　等　 専　 門　 学　 校（国 立 及 び 私 立）（平 成１８年５月１日現在）</t>
  </si>
  <si>
    <t>総　　　　数</t>
  </si>
  <si>
    <t>１２２　　各　　　 種　　　 学　　　 校（つづき）</t>
  </si>
  <si>
    <t>-</t>
  </si>
  <si>
    <t>-</t>
  </si>
  <si>
    <t>１８</t>
  </si>
  <si>
    <t>かほく市</t>
  </si>
  <si>
    <t>…</t>
  </si>
  <si>
    <t>１８</t>
  </si>
  <si>
    <t xml:space="preserve"> </t>
  </si>
  <si>
    <t xml:space="preserve"> </t>
  </si>
  <si>
    <t xml:space="preserve">  １８</t>
  </si>
  <si>
    <t>…</t>
  </si>
  <si>
    <t>平 成１４ 年 度</t>
  </si>
  <si>
    <t>１５</t>
  </si>
  <si>
    <t>１６</t>
  </si>
  <si>
    <t>１７</t>
  </si>
  <si>
    <t>１２６　　図　　　　　　　　　　　書　　　　　　　　　　　館（つづき）</t>
  </si>
  <si>
    <t>（１）　県　　　  立　 　　 図　  　　書　 　　 館（つづき）</t>
  </si>
  <si>
    <t>イ　　　各　　　室　　　別　　　利　　　用　　　状　　　況</t>
  </si>
  <si>
    <t>おもちゃ･うたライブラリー</t>
  </si>
  <si>
    <t>平 成１４ 年 度</t>
  </si>
  <si>
    <t>－</t>
  </si>
  <si>
    <t>１５</t>
  </si>
  <si>
    <t>１６</t>
  </si>
  <si>
    <t>１７</t>
  </si>
  <si>
    <t>平 成１８年４月</t>
  </si>
  <si>
    <t xml:space="preserve">      ５</t>
  </si>
  <si>
    <t xml:space="preserve">     10</t>
  </si>
  <si>
    <t>１９年１月</t>
  </si>
  <si>
    <t xml:space="preserve">      ２</t>
  </si>
  <si>
    <t xml:space="preserve">      ３</t>
  </si>
  <si>
    <t>１２６　  　　　図　　　　　　　　　　　書　　　　　　　　　　　館（つ　づ　き）</t>
  </si>
  <si>
    <t>（１）　　県　　　  　　立　 　　 　　図　  　　　　書　 　　 　　館（つ　づ　き）</t>
  </si>
  <si>
    <t>ウ　　部　　　門　　　別　　　貸　　　出　　　利　　　用　　　冊　　　数</t>
  </si>
  <si>
    <t>平 成１１ 年 度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</si>
  <si>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</si>
  <si>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</si>
  <si>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</si>
  <si>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</si>
  <si>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</si>
  <si>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</si>
  <si>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</si>
  <si>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>１８</t>
  </si>
  <si>
    <t>１８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</si>
</sst>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.0;\-#,##0.0"/>
    <numFmt numFmtId="179" formatCode="#,##0.0;[Red]\-#,##0.0"/>
    <numFmt numFmtId="180" formatCode="0.0_ "/>
    <numFmt numFmtId="181" formatCode="#,##0.0_ ;[Red]\-#,##0.0\ "/>
    <numFmt numFmtId="182" formatCode="* #,##0_ ;* \-#,##0_ ;* &quot;-&quot;_ ;@_ "/>
    <numFmt numFmtId="183" formatCode="\(#,##0\)"/>
    <numFmt numFmtId="184" formatCode="\(#,##0\);\-#,##0"/>
    <numFmt numFmtId="185" formatCode="#,##0_ "/>
    <numFmt numFmtId="186" formatCode="&quot;¥&quot;#,##0;&quot;¥&quot;\!\-#,##0"/>
    <numFmt numFmtId="187" formatCode="&quot;¥&quot;#,##0;[Red]&quot;¥&quot;\!\-#,##0"/>
    <numFmt numFmtId="188" formatCode="&quot;¥&quot;#,##0.00;&quot;¥&quot;\!\-#,##0.00"/>
    <numFmt numFmtId="189" formatCode="&quot;¥&quot;#,##0.00;[Red]&quot;¥&quot;\!\-#,##0.00"/>
    <numFmt numFmtId="190" formatCode="_ &quot;¥&quot;* #,##0_ ;_ &quot;¥&quot;* \!\-#,##0_ ;_ &quot;¥&quot;* &quot;-&quot;_ ;_ @_ "/>
    <numFmt numFmtId="191" formatCode="_ * #,##0_ ;_ * \!\-#,##0_ ;_ * &quot;-&quot;_ ;_ @_ "/>
    <numFmt numFmtId="192" formatCode="_ &quot;¥&quot;* #,##0.00_ ;_ &quot;¥&quot;* \!\-#,##0.00_ ;_ &quot;¥&quot;* &quot;-&quot;??_ ;_ @_ "/>
    <numFmt numFmtId="193" formatCode="_ * #,##0.00_ ;_ * \!\-#,##0.00_ ;_ * &quot;-&quot;??_ ;_ @_ "/>
    <numFmt numFmtId="194" formatCode="\!\$#,##0_);\!\(\!\$#,##0\!\)"/>
    <numFmt numFmtId="195" formatCode="\!\$#,##0_);[Red]\!\(\!\$#,##0\!\)"/>
    <numFmt numFmtId="196" formatCode="\!\$#,##0.00_);\!\(\!\$#,##0.00\!\)"/>
    <numFmt numFmtId="197" formatCode="\!\$#,##0.00_);[Red]\!\(\!\$#,##0.00\!\)"/>
    <numFmt numFmtId="198" formatCode="&quot;¥&quot;#,##0;&quot;¥&quot;&quot;¥&quot;\!\-#,##0"/>
    <numFmt numFmtId="199" formatCode="&quot;¥&quot;#,##0.00;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0.0"/>
    <numFmt numFmtId="209" formatCode="#,##0_);[Red]\(#,##0\)"/>
    <numFmt numFmtId="210" formatCode="#,##0_ ;[Red]\-#,##0\ "/>
    <numFmt numFmtId="211" formatCode="\(\ * #,##0\)\ ;_ * \-#,##0_ ;\ * &quot;-&quot;\ ;_ @_ "/>
    <numFmt numFmtId="212" formatCode="* #,##0;* \-#,##0;* &quot;-&quot;;@"/>
    <numFmt numFmtId="213" formatCode="0;[Red]0"/>
    <numFmt numFmtId="214" formatCode="#,##0;[Red]#,##0"/>
    <numFmt numFmtId="215" formatCode="* #,##0.0_ ;* \-#,##0.0_ ;* &quot;-&quot;_ ;@_ "/>
    <numFmt numFmtId="216" formatCode="#,##0;&quot;△ &quot;#,##0"/>
    <numFmt numFmtId="217" formatCode="#,##0.0;&quot;△ &quot;#,##0.0"/>
    <numFmt numFmtId="218" formatCode="0_);[Red]\(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6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9" fillId="32" borderId="0" applyNumberFormat="0" applyBorder="0" applyAlignment="0" applyProtection="0"/>
  </cellStyleXfs>
  <cellXfs count="1151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/>
    </xf>
    <xf numFmtId="216" fontId="12" fillId="0" borderId="0" xfId="62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Alignment="1" applyProtection="1">
      <alignment horizontal="right" vertical="center"/>
      <protection/>
    </xf>
    <xf numFmtId="216" fontId="12" fillId="0" borderId="0" xfId="62" applyNumberFormat="1" applyFont="1" applyFill="1" applyAlignment="1" applyProtection="1">
      <alignment horizontal="right" vertical="center"/>
      <protection/>
    </xf>
    <xf numFmtId="216" fontId="12" fillId="0" borderId="0" xfId="62" applyNumberFormat="1" applyFont="1" applyFill="1" applyBorder="1" applyAlignment="1">
      <alignment horizontal="right" vertical="center"/>
      <protection/>
    </xf>
    <xf numFmtId="216" fontId="12" fillId="0" borderId="0" xfId="49" applyNumberFormat="1" applyFont="1" applyFill="1" applyBorder="1" applyAlignment="1">
      <alignment horizontal="right" vertical="center"/>
    </xf>
    <xf numFmtId="217" fontId="12" fillId="0" borderId="0" xfId="49" applyNumberFormat="1" applyFont="1" applyFill="1" applyBorder="1" applyAlignment="1">
      <alignment horizontal="right" vertical="center"/>
    </xf>
    <xf numFmtId="216" fontId="0" fillId="0" borderId="0" xfId="62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216" fontId="12" fillId="0" borderId="0" xfId="0" applyNumberFormat="1" applyFont="1" applyFill="1" applyBorder="1" applyAlignment="1" applyProtection="1">
      <alignment vertical="center"/>
      <protection/>
    </xf>
    <xf numFmtId="216" fontId="12" fillId="0" borderId="0" xfId="62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216" fontId="12" fillId="0" borderId="0" xfId="4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37" fontId="0" fillId="0" borderId="0" xfId="62" applyNumberFormat="1" applyFont="1" applyFill="1" applyBorder="1" applyAlignment="1" applyProtection="1">
      <alignment horizontal="right" vertical="center"/>
      <protection/>
    </xf>
    <xf numFmtId="37" fontId="12" fillId="0" borderId="0" xfId="62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>
      <alignment horizontal="right" vertical="center"/>
    </xf>
    <xf numFmtId="37" fontId="1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38" fontId="12" fillId="0" borderId="0" xfId="49" applyFont="1" applyFill="1" applyAlignment="1">
      <alignment horizontal="right" vertical="center"/>
    </xf>
    <xf numFmtId="0" fontId="1" fillId="0" borderId="0" xfId="62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16" fontId="12" fillId="0" borderId="17" xfId="62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216" fontId="12" fillId="0" borderId="0" xfId="49" applyNumberFormat="1" applyFont="1" applyFill="1" applyBorder="1" applyAlignment="1">
      <alignment vertical="center"/>
    </xf>
    <xf numFmtId="216" fontId="12" fillId="0" borderId="0" xfId="62" applyNumberFormat="1" applyFont="1" applyFill="1" applyAlignment="1" applyProtection="1">
      <alignment vertical="center"/>
      <protection/>
    </xf>
    <xf numFmtId="216" fontId="12" fillId="0" borderId="0" xfId="49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216" fontId="12" fillId="0" borderId="0" xfId="49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37" fontId="1" fillId="0" borderId="0" xfId="62" applyNumberFormat="1" applyFont="1" applyFill="1" applyBorder="1" applyAlignment="1" applyProtection="1">
      <alignment vertical="center"/>
      <protection/>
    </xf>
    <xf numFmtId="37" fontId="0" fillId="0" borderId="0" xfId="62" applyNumberFormat="1" applyFont="1" applyFill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41" fontId="12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0" xfId="62" applyNumberFormat="1" applyFont="1" applyFill="1" applyBorder="1" applyAlignment="1" applyProtection="1">
      <alignment horizontal="right" vertical="center"/>
      <protection/>
    </xf>
    <xf numFmtId="37" fontId="0" fillId="0" borderId="0" xfId="62" applyNumberFormat="1" applyFont="1" applyFill="1" applyBorder="1" applyAlignment="1" applyProtection="1">
      <alignment vertical="center"/>
      <protection/>
    </xf>
    <xf numFmtId="41" fontId="12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41" fontId="12" fillId="0" borderId="0" xfId="49" applyNumberFormat="1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41" fontId="0" fillId="0" borderId="0" xfId="49" applyNumberFormat="1" applyFont="1" applyFill="1" applyAlignment="1">
      <alignment horizontal="right" vertical="center"/>
    </xf>
    <xf numFmtId="0" fontId="0" fillId="0" borderId="0" xfId="62" applyFont="1" applyFill="1" applyBorder="1" applyAlignment="1">
      <alignment horizontal="center" vertical="center"/>
      <protection/>
    </xf>
    <xf numFmtId="38" fontId="1" fillId="0" borderId="0" xfId="49" applyFont="1" applyFill="1" applyAlignment="1">
      <alignment horizontal="right"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0" fontId="1" fillId="0" borderId="0" xfId="62" applyFont="1" applyFill="1" applyAlignment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37" fontId="1" fillId="0" borderId="0" xfId="62" applyNumberFormat="1" applyFont="1" applyFill="1" applyAlignment="1" applyProtection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17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12" fillId="0" borderId="0" xfId="49" applyNumberFormat="1" applyFont="1" applyFill="1" applyAlignment="1" quotePrefix="1">
      <alignment horizontal="right" vertical="center"/>
    </xf>
    <xf numFmtId="183" fontId="12" fillId="0" borderId="0" xfId="49" applyNumberFormat="1" applyFont="1" applyFill="1" applyAlignment="1">
      <alignment horizontal="right" vertical="center"/>
    </xf>
    <xf numFmtId="216" fontId="12" fillId="0" borderId="0" xfId="62" applyNumberFormat="1" applyFont="1" applyFill="1" applyAlignment="1">
      <alignment horizontal="righ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37" fontId="0" fillId="0" borderId="0" xfId="62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37" fontId="1" fillId="0" borderId="0" xfId="62" applyNumberFormat="1" applyFont="1" applyFill="1" applyAlignment="1" applyProtection="1">
      <alignment horizontal="right" vertical="center"/>
      <protection/>
    </xf>
    <xf numFmtId="183" fontId="11" fillId="0" borderId="0" xfId="49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62" applyFont="1" applyFill="1" applyBorder="1" applyAlignment="1">
      <alignment horizontal="right" vertical="center"/>
      <protection/>
    </xf>
    <xf numFmtId="183" fontId="1" fillId="0" borderId="0" xfId="49" applyNumberFormat="1" applyFont="1" applyFill="1" applyAlignment="1" quotePrefix="1">
      <alignment horizontal="right"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 vertical="center"/>
    </xf>
    <xf numFmtId="0" fontId="15" fillId="0" borderId="0" xfId="0" applyFont="1" applyFill="1" applyAlignment="1">
      <alignment vertical="top"/>
    </xf>
    <xf numFmtId="37" fontId="1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182" fontId="12" fillId="0" borderId="0" xfId="0" applyNumberFormat="1" applyFont="1" applyFill="1" applyAlignment="1" applyProtection="1">
      <alignment horizontal="right" vertical="center"/>
      <protection/>
    </xf>
    <xf numFmtId="0" fontId="15" fillId="0" borderId="10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lef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12" fillId="0" borderId="14" xfId="0" applyNumberFormat="1" applyFont="1" applyFill="1" applyBorder="1" applyAlignment="1" applyProtection="1">
      <alignment horizontal="right" vertical="center"/>
      <protection/>
    </xf>
    <xf numFmtId="37" fontId="1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12" fillId="0" borderId="0" xfId="0" applyFont="1" applyFill="1" applyAlignment="1">
      <alignment horizontal="righ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vertical="top"/>
    </xf>
    <xf numFmtId="38" fontId="8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2" fillId="0" borderId="23" xfId="49" applyFont="1" applyFill="1" applyBorder="1" applyAlignment="1" applyProtection="1">
      <alignment horizontal="right" vertical="center"/>
      <protection/>
    </xf>
    <xf numFmtId="38" fontId="12" fillId="0" borderId="1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8" xfId="49" applyFont="1" applyFill="1" applyBorder="1" applyAlignment="1" applyProtection="1">
      <alignment horizontal="right" vertical="center"/>
      <protection/>
    </xf>
    <xf numFmtId="38" fontId="12" fillId="0" borderId="12" xfId="49" applyFont="1" applyFill="1" applyBorder="1" applyAlignment="1" applyProtection="1">
      <alignment vertical="center"/>
      <protection/>
    </xf>
    <xf numFmtId="38" fontId="12" fillId="0" borderId="12" xfId="49" applyFont="1" applyFill="1" applyBorder="1" applyAlignment="1" applyProtection="1">
      <alignment horizontal="right" vertical="center"/>
      <protection/>
    </xf>
    <xf numFmtId="38" fontId="12" fillId="0" borderId="18" xfId="49" applyFont="1" applyFill="1" applyBorder="1" applyAlignment="1" applyProtection="1">
      <alignment horizontal="right"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38" fontId="12" fillId="0" borderId="25" xfId="49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horizontal="left" vertical="center"/>
      <protection/>
    </xf>
    <xf numFmtId="38" fontId="14" fillId="0" borderId="0" xfId="49" applyFont="1" applyFill="1" applyBorder="1" applyAlignment="1" applyProtection="1">
      <alignment horizontal="left" vertical="center"/>
      <protection/>
    </xf>
    <xf numFmtId="38" fontId="8" fillId="0" borderId="11" xfId="49" applyFont="1" applyFill="1" applyBorder="1" applyAlignment="1" applyProtection="1">
      <alignment horizontal="center"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12" fillId="0" borderId="10" xfId="49" applyFont="1" applyFill="1" applyBorder="1" applyAlignment="1" applyProtection="1">
      <alignment horizontal="center" vertical="center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8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 applyProtection="1">
      <alignment horizontal="centerContinuous" vertical="center"/>
      <protection/>
    </xf>
    <xf numFmtId="0" fontId="19" fillId="0" borderId="0" xfId="64" applyFont="1">
      <alignment/>
      <protection/>
    </xf>
    <xf numFmtId="0" fontId="0" fillId="0" borderId="0" xfId="64" applyFont="1" applyFill="1" applyBorder="1" applyAlignment="1" applyProtection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12" fillId="0" borderId="10" xfId="64" applyFont="1" applyFill="1" applyBorder="1" applyAlignment="1" applyProtection="1">
      <alignment horizontal="distributed" vertical="center"/>
      <protection/>
    </xf>
    <xf numFmtId="37" fontId="11" fillId="0" borderId="0" xfId="64" applyNumberFormat="1" applyFont="1" applyFill="1" applyBorder="1" applyAlignment="1" applyProtection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0" fillId="0" borderId="10" xfId="64" applyFont="1" applyFill="1" applyBorder="1" applyAlignment="1" applyProtection="1">
      <alignment horizontal="distributed" vertical="center"/>
      <protection/>
    </xf>
    <xf numFmtId="37" fontId="0" fillId="0" borderId="0" xfId="64" applyNumberFormat="1" applyFont="1" applyFill="1" applyAlignment="1" applyProtection="1">
      <alignment horizontal="right" vertical="center"/>
      <protection/>
    </xf>
    <xf numFmtId="37" fontId="11" fillId="0" borderId="0" xfId="64" applyNumberFormat="1" applyFont="1" applyFill="1" applyAlignment="1" applyProtection="1">
      <alignment horizontal="right" vertical="center"/>
      <protection/>
    </xf>
    <xf numFmtId="37" fontId="12" fillId="0" borderId="0" xfId="64" applyNumberFormat="1" applyFont="1" applyFill="1" applyBorder="1" applyAlignment="1" applyProtection="1">
      <alignment horizontal="right" vertical="center"/>
      <protection/>
    </xf>
    <xf numFmtId="0" fontId="0" fillId="0" borderId="11" xfId="64" applyFont="1" applyFill="1" applyBorder="1" applyAlignment="1" applyProtection="1">
      <alignment horizontal="distributed" vertical="center"/>
      <protection/>
    </xf>
    <xf numFmtId="37" fontId="0" fillId="0" borderId="18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 applyFill="1" applyBorder="1" applyAlignment="1" applyProtection="1">
      <alignment horizontal="left" vertical="center"/>
      <protection/>
    </xf>
    <xf numFmtId="0" fontId="10" fillId="0" borderId="0" xfId="64" applyFont="1" applyFill="1" applyAlignment="1">
      <alignment horizontal="center" vertical="center"/>
      <protection/>
    </xf>
    <xf numFmtId="0" fontId="0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37" fontId="12" fillId="0" borderId="23" xfId="64" applyNumberFormat="1" applyFont="1" applyFill="1" applyBorder="1" applyAlignment="1" applyProtection="1">
      <alignment horizontal="right" vertical="center"/>
      <protection/>
    </xf>
    <xf numFmtId="0" fontId="1" fillId="0" borderId="0" xfId="64" applyFont="1" applyFill="1" applyAlignment="1">
      <alignment vertical="center"/>
      <protection/>
    </xf>
    <xf numFmtId="37" fontId="0" fillId="0" borderId="0" xfId="64" applyNumberFormat="1" applyFont="1" applyFill="1" applyBorder="1" applyAlignment="1" applyProtection="1">
      <alignment horizontal="right" vertical="center"/>
      <protection/>
    </xf>
    <xf numFmtId="0" fontId="1" fillId="0" borderId="10" xfId="64" applyFont="1" applyFill="1" applyBorder="1" applyAlignment="1" applyProtection="1">
      <alignment horizontal="distributed" vertical="center"/>
      <protection/>
    </xf>
    <xf numFmtId="0" fontId="0" fillId="0" borderId="17" xfId="64" applyFont="1" applyFill="1" applyBorder="1" applyAlignment="1" applyProtection="1">
      <alignment horizontal="right" vertical="center"/>
      <protection/>
    </xf>
    <xf numFmtId="37" fontId="0" fillId="0" borderId="17" xfId="64" applyNumberFormat="1" applyFont="1" applyFill="1" applyBorder="1" applyAlignment="1" applyProtection="1">
      <alignment horizontal="right" vertical="center"/>
      <protection/>
    </xf>
    <xf numFmtId="0" fontId="0" fillId="0" borderId="12" xfId="64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26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1" fillId="0" borderId="28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38" fontId="8" fillId="0" borderId="0" xfId="49" applyFont="1" applyFill="1" applyAlignment="1">
      <alignment vertical="center"/>
    </xf>
    <xf numFmtId="0" fontId="23" fillId="0" borderId="0" xfId="61" applyFont="1">
      <alignment/>
      <protection/>
    </xf>
    <xf numFmtId="38" fontId="25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29" xfId="49" applyFont="1" applyFill="1" applyBorder="1" applyAlignment="1">
      <alignment horizontal="right" vertical="center"/>
    </xf>
    <xf numFmtId="38" fontId="8" fillId="0" borderId="30" xfId="49" applyFont="1" applyFill="1" applyBorder="1" applyAlignment="1" applyProtection="1">
      <alignment horizontal="center" vertical="center"/>
      <protection/>
    </xf>
    <xf numFmtId="38" fontId="8" fillId="0" borderId="31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0" fontId="8" fillId="0" borderId="25" xfId="61" applyFont="1" applyFill="1" applyBorder="1" applyAlignment="1" applyProtection="1">
      <alignment horizontal="center" vertical="center"/>
      <protection/>
    </xf>
    <xf numFmtId="38" fontId="25" fillId="0" borderId="17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1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216" fontId="0" fillId="0" borderId="17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16" fontId="0" fillId="0" borderId="23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216" fontId="0" fillId="0" borderId="27" xfId="0" applyNumberFormat="1" applyFont="1" applyFill="1" applyBorder="1" applyAlignment="1" applyProtection="1">
      <alignment horizontal="right" vertical="center"/>
      <protection/>
    </xf>
    <xf numFmtId="216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9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216" fontId="0" fillId="0" borderId="1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horizontal="lef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64" applyFont="1" applyFill="1" applyAlignment="1">
      <alignment vertical="top"/>
      <protection/>
    </xf>
    <xf numFmtId="0" fontId="0" fillId="0" borderId="0" xfId="64" applyFont="1" applyFill="1" applyBorder="1" applyAlignment="1" applyProtection="1">
      <alignment horizontal="centerContinuous"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Border="1" applyAlignment="1" applyProtection="1">
      <alignment horizontal="right"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0" fillId="0" borderId="13" xfId="64" applyFont="1" applyFill="1" applyBorder="1" applyAlignment="1" applyProtection="1">
      <alignment horizontal="center" vertical="center"/>
      <protection/>
    </xf>
    <xf numFmtId="0" fontId="0" fillId="0" borderId="16" xfId="64" applyFont="1" applyFill="1" applyBorder="1" applyAlignment="1" applyProtection="1">
      <alignment horizontal="center" vertical="center"/>
      <protection/>
    </xf>
    <xf numFmtId="0" fontId="0" fillId="0" borderId="12" xfId="64" applyFont="1" applyFill="1" applyBorder="1" applyAlignment="1" applyProtection="1">
      <alignment horizontal="center"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10" xfId="64" applyFont="1" applyFill="1" applyBorder="1" applyAlignment="1" applyProtection="1">
      <alignment horizontal="distributed"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37" fontId="0" fillId="0" borderId="0" xfId="64" applyNumberFormat="1" applyFont="1" applyFill="1" applyAlignment="1" applyProtection="1">
      <alignment horizontal="right" vertical="center"/>
      <protection/>
    </xf>
    <xf numFmtId="0" fontId="0" fillId="0" borderId="10" xfId="64" applyFont="1" applyFill="1" applyBorder="1" applyAlignment="1" applyProtection="1">
      <alignment horizontal="left" vertical="center"/>
      <protection/>
    </xf>
    <xf numFmtId="0" fontId="0" fillId="0" borderId="0" xfId="64" applyFont="1" applyFill="1" applyBorder="1" applyAlignment="1" applyProtection="1">
      <alignment horizontal="right" vertical="center"/>
      <protection/>
    </xf>
    <xf numFmtId="0" fontId="0" fillId="0" borderId="12" xfId="64" applyFont="1" applyFill="1" applyBorder="1" applyAlignment="1">
      <alignment vertical="center"/>
      <protection/>
    </xf>
    <xf numFmtId="0" fontId="0" fillId="0" borderId="11" xfId="64" applyFont="1" applyFill="1" applyBorder="1" applyAlignment="1" applyProtection="1">
      <alignment horizontal="distributed" vertical="center"/>
      <protection/>
    </xf>
    <xf numFmtId="0" fontId="0" fillId="0" borderId="0" xfId="64" applyFont="1" applyFill="1" applyBorder="1" applyAlignment="1" applyProtection="1">
      <alignment horizontal="left" vertical="center"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Border="1" applyAlignment="1" applyProtection="1">
      <alignment vertical="center"/>
      <protection/>
    </xf>
    <xf numFmtId="0" fontId="0" fillId="0" borderId="0" xfId="64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horizontal="distributed" vertical="top"/>
      <protection/>
    </xf>
    <xf numFmtId="38" fontId="0" fillId="0" borderId="0" xfId="49" applyFont="1" applyFill="1" applyBorder="1" applyAlignment="1" applyProtection="1">
      <alignment horizontal="distributed" vertical="top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24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38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216" fontId="0" fillId="0" borderId="0" xfId="62" applyNumberFormat="1" applyFont="1" applyFill="1" applyAlignment="1" applyProtection="1">
      <alignment horizontal="right" vertical="center"/>
      <protection/>
    </xf>
    <xf numFmtId="216" fontId="0" fillId="0" borderId="18" xfId="62" applyNumberFormat="1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37" fontId="0" fillId="0" borderId="0" xfId="62" applyNumberFormat="1" applyFont="1" applyFill="1" applyAlignment="1" applyProtection="1">
      <alignment horizontal="right" vertical="center"/>
      <protection/>
    </xf>
    <xf numFmtId="0" fontId="0" fillId="0" borderId="0" xfId="62" applyFont="1" applyFill="1" applyAlignment="1">
      <alignment horizontal="right" vertical="center"/>
      <protection/>
    </xf>
    <xf numFmtId="37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83" fontId="0" fillId="0" borderId="0" xfId="49" applyNumberFormat="1" applyFont="1" applyFill="1" applyAlignment="1">
      <alignment horizontal="right" vertical="center"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/>
    </xf>
    <xf numFmtId="38" fontId="0" fillId="0" borderId="0" xfId="49" applyFont="1" applyFill="1" applyBorder="1" applyAlignment="1">
      <alignment horizontal="right" vertical="center"/>
    </xf>
    <xf numFmtId="183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0" fillId="0" borderId="0" xfId="49" applyNumberFormat="1" applyFont="1" applyFill="1" applyAlignment="1" quotePrefix="1">
      <alignment horizontal="right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16" fontId="0" fillId="0" borderId="0" xfId="62" applyNumberFormat="1" applyFont="1" applyFill="1" applyAlignment="1" applyProtection="1">
      <alignment vertical="center"/>
      <protection/>
    </xf>
    <xf numFmtId="38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top"/>
    </xf>
    <xf numFmtId="182" fontId="0" fillId="0" borderId="0" xfId="0" applyNumberFormat="1" applyFont="1" applyFill="1" applyAlignment="1" applyProtection="1">
      <alignment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vertical="top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top"/>
      <protection/>
    </xf>
    <xf numFmtId="216" fontId="0" fillId="0" borderId="23" xfId="62" applyNumberFormat="1" applyFont="1" applyFill="1" applyBorder="1" applyAlignment="1" applyProtection="1">
      <alignment vertical="center"/>
      <protection/>
    </xf>
    <xf numFmtId="216" fontId="0" fillId="0" borderId="23" xfId="62" applyNumberFormat="1" applyFont="1" applyFill="1" applyBorder="1" applyAlignment="1" applyProtection="1">
      <alignment horizontal="right" vertical="center"/>
      <protection/>
    </xf>
    <xf numFmtId="216" fontId="0" fillId="0" borderId="18" xfId="62" applyNumberFormat="1" applyFont="1" applyFill="1" applyBorder="1" applyAlignment="1" applyProtection="1">
      <alignment vertical="center"/>
      <protection/>
    </xf>
    <xf numFmtId="216" fontId="0" fillId="0" borderId="12" xfId="62" applyNumberFormat="1" applyFont="1" applyFill="1" applyBorder="1" applyAlignment="1" applyProtection="1">
      <alignment vertical="center"/>
      <protection/>
    </xf>
    <xf numFmtId="216" fontId="0" fillId="0" borderId="12" xfId="62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216" fontId="0" fillId="0" borderId="0" xfId="0" applyNumberFormat="1" applyFill="1" applyAlignment="1" quotePrefix="1">
      <alignment horizontal="right" vertical="center"/>
    </xf>
    <xf numFmtId="216" fontId="0" fillId="0" borderId="23" xfId="62" applyNumberFormat="1" applyFont="1" applyFill="1" applyBorder="1" applyAlignment="1" applyProtection="1" quotePrefix="1">
      <alignment horizontal="right" vertical="center"/>
      <protection/>
    </xf>
    <xf numFmtId="216" fontId="0" fillId="0" borderId="12" xfId="62" applyNumberFormat="1" applyFont="1" applyFill="1" applyBorder="1" applyAlignment="1" applyProtection="1" quotePrefix="1">
      <alignment horizontal="right" vertical="center"/>
      <protection/>
    </xf>
    <xf numFmtId="216" fontId="12" fillId="0" borderId="0" xfId="0" applyNumberFormat="1" applyFont="1" applyFill="1" applyBorder="1" applyAlignment="1" applyProtection="1" quotePrefix="1">
      <alignment horizontal="right" vertical="center"/>
      <protection/>
    </xf>
    <xf numFmtId="216" fontId="0" fillId="0" borderId="18" xfId="62" applyNumberFormat="1" applyFont="1" applyFill="1" applyBorder="1" applyAlignment="1" applyProtection="1" quotePrefix="1">
      <alignment horizontal="right" vertical="center"/>
      <protection/>
    </xf>
    <xf numFmtId="216" fontId="0" fillId="0" borderId="0" xfId="62" applyNumberFormat="1" applyFont="1" applyFill="1" applyBorder="1" applyAlignment="1" applyProtection="1" quotePrefix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216" fontId="12" fillId="0" borderId="0" xfId="0" applyNumberFormat="1" applyFont="1" applyFill="1" applyAlignment="1" quotePrefix="1">
      <alignment horizontal="right" vertical="center"/>
    </xf>
    <xf numFmtId="217" fontId="12" fillId="0" borderId="0" xfId="0" applyNumberFormat="1" applyFont="1" applyFill="1" applyAlignment="1">
      <alignment horizontal="right" vertical="center"/>
    </xf>
    <xf numFmtId="216" fontId="12" fillId="0" borderId="0" xfId="62" applyNumberFormat="1" applyFont="1" applyFill="1" applyBorder="1" applyAlignment="1" quotePrefix="1">
      <alignment horizontal="right" vertical="center"/>
      <protection/>
    </xf>
    <xf numFmtId="217" fontId="12" fillId="0" borderId="0" xfId="62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38" fontId="0" fillId="0" borderId="21" xfId="49" applyFont="1" applyFill="1" applyBorder="1" applyAlignment="1">
      <alignment horizontal="center" vertical="center"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62" applyNumberFormat="1" applyFont="1" applyFill="1" applyAlignment="1" applyProtection="1">
      <alignment horizontal="right" vertical="center"/>
      <protection/>
    </xf>
    <xf numFmtId="216" fontId="0" fillId="0" borderId="0" xfId="62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Alignment="1">
      <alignment vertical="center"/>
    </xf>
    <xf numFmtId="216" fontId="0" fillId="0" borderId="17" xfId="62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49" applyNumberFormat="1" applyFont="1" applyFill="1" applyAlignment="1">
      <alignment horizontal="right" vertical="center"/>
    </xf>
    <xf numFmtId="217" fontId="0" fillId="0" borderId="0" xfId="0" applyNumberFormat="1" applyFont="1" applyFill="1" applyAlignment="1">
      <alignment horizontal="right" vertical="center"/>
    </xf>
    <xf numFmtId="216" fontId="0" fillId="0" borderId="0" xfId="0" applyNumberFormat="1" applyFont="1" applyFill="1" applyAlignment="1" quotePrefix="1">
      <alignment horizontal="right" vertical="center"/>
    </xf>
    <xf numFmtId="216" fontId="0" fillId="0" borderId="17" xfId="62" applyNumberFormat="1" applyFont="1" applyFill="1" applyBorder="1" applyAlignment="1" applyProtection="1">
      <alignment vertical="center"/>
      <protection/>
    </xf>
    <xf numFmtId="216" fontId="0" fillId="0" borderId="0" xfId="62" applyNumberFormat="1" applyFont="1" applyFill="1" applyBorder="1" applyAlignment="1">
      <alignment vertical="center"/>
      <protection/>
    </xf>
    <xf numFmtId="216" fontId="0" fillId="0" borderId="0" xfId="62" applyNumberFormat="1" applyFont="1" applyFill="1" applyBorder="1" applyAlignment="1">
      <alignment horizontal="right" vertical="center"/>
      <protection/>
    </xf>
    <xf numFmtId="216" fontId="0" fillId="0" borderId="0" xfId="62" applyNumberFormat="1" applyFont="1" applyFill="1" applyBorder="1" applyAlignment="1" applyProtection="1">
      <alignment vertical="center"/>
      <protection/>
    </xf>
    <xf numFmtId="217" fontId="0" fillId="0" borderId="0" xfId="62" applyNumberFormat="1" applyFont="1" applyFill="1" applyBorder="1" applyAlignment="1" applyProtection="1">
      <alignment horizontal="center" vertical="center"/>
      <protection/>
    </xf>
    <xf numFmtId="216" fontId="0" fillId="0" borderId="0" xfId="49" applyNumberFormat="1" applyFont="1" applyFill="1" applyBorder="1" applyAlignment="1">
      <alignment horizontal="right" vertical="center"/>
    </xf>
    <xf numFmtId="217" fontId="0" fillId="0" borderId="0" xfId="62" applyNumberFormat="1" applyFont="1" applyFill="1" applyBorder="1" applyAlignment="1" applyProtection="1">
      <alignment vertical="center"/>
      <protection/>
    </xf>
    <xf numFmtId="217" fontId="0" fillId="0" borderId="0" xfId="62" applyNumberFormat="1" applyFont="1" applyFill="1" applyBorder="1" applyAlignment="1" applyProtection="1">
      <alignment horizontal="right" vertical="center"/>
      <protection/>
    </xf>
    <xf numFmtId="217" fontId="0" fillId="0" borderId="0" xfId="62" applyNumberFormat="1" applyFont="1" applyFill="1" applyBorder="1" applyAlignment="1">
      <alignment vertical="center"/>
      <protection/>
    </xf>
    <xf numFmtId="217" fontId="0" fillId="0" borderId="0" xfId="62" applyNumberFormat="1" applyFont="1" applyFill="1" applyBorder="1" applyAlignment="1">
      <alignment horizontal="right" vertical="center"/>
      <protection/>
    </xf>
    <xf numFmtId="216" fontId="0" fillId="0" borderId="34" xfId="62" applyNumberFormat="1" applyFont="1" applyFill="1" applyBorder="1" applyAlignment="1" applyProtection="1">
      <alignment vertical="center"/>
      <protection/>
    </xf>
    <xf numFmtId="216" fontId="0" fillId="0" borderId="27" xfId="62" applyNumberFormat="1" applyFont="1" applyFill="1" applyBorder="1" applyAlignment="1" applyProtection="1">
      <alignment vertical="center"/>
      <protection/>
    </xf>
    <xf numFmtId="216" fontId="0" fillId="0" borderId="0" xfId="63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 quotePrefix="1">
      <alignment horizontal="right" vertical="center"/>
      <protection/>
    </xf>
    <xf numFmtId="216" fontId="0" fillId="0" borderId="0" xfId="49" applyNumberFormat="1" applyFont="1" applyFill="1" applyBorder="1" applyAlignment="1" applyProtection="1">
      <alignment horizontal="right" vertical="center"/>
      <protection/>
    </xf>
    <xf numFmtId="216" fontId="0" fillId="0" borderId="27" xfId="0" applyNumberFormat="1" applyFont="1" applyFill="1" applyBorder="1" applyAlignment="1" applyProtection="1">
      <alignment vertical="center"/>
      <protection/>
    </xf>
    <xf numFmtId="216" fontId="0" fillId="0" borderId="18" xfId="62" applyNumberFormat="1" applyFont="1" applyFill="1" applyBorder="1" applyAlignment="1" applyProtection="1">
      <alignment horizontal="right" vertical="center"/>
      <protection/>
    </xf>
    <xf numFmtId="216" fontId="0" fillId="0" borderId="18" xfId="0" applyNumberFormat="1" applyFont="1" applyFill="1" applyBorder="1" applyAlignment="1" applyProtection="1">
      <alignment vertical="center"/>
      <protection/>
    </xf>
    <xf numFmtId="216" fontId="0" fillId="0" borderId="18" xfId="0" applyNumberFormat="1" applyFont="1" applyFill="1" applyBorder="1" applyAlignment="1" applyProtection="1">
      <alignment horizontal="right" vertical="center"/>
      <protection/>
    </xf>
    <xf numFmtId="216" fontId="12" fillId="0" borderId="0" xfId="63" applyNumberFormat="1" applyFont="1" applyFill="1" applyAlignment="1" applyProtection="1">
      <alignment horizontal="right" vertical="center"/>
      <protection/>
    </xf>
    <xf numFmtId="216" fontId="12" fillId="0" borderId="0" xfId="0" applyNumberFormat="1" applyFont="1" applyFill="1" applyAlignment="1">
      <alignment vertical="center"/>
    </xf>
    <xf numFmtId="216" fontId="0" fillId="0" borderId="0" xfId="0" applyNumberFormat="1" applyFont="1" applyFill="1" applyAlignment="1" applyProtection="1">
      <alignment vertical="center"/>
      <protection/>
    </xf>
    <xf numFmtId="216" fontId="0" fillId="0" borderId="0" xfId="49" applyNumberFormat="1" applyFont="1" applyFill="1" applyBorder="1" applyAlignment="1" applyProtection="1">
      <alignment horizontal="right" vertical="center"/>
      <protection locked="0"/>
    </xf>
    <xf numFmtId="216" fontId="0" fillId="0" borderId="18" xfId="49" applyNumberFormat="1" applyFont="1" applyFill="1" applyBorder="1" applyAlignment="1">
      <alignment horizontal="right" vertical="center"/>
    </xf>
    <xf numFmtId="216" fontId="12" fillId="0" borderId="0" xfId="49" applyNumberFormat="1" applyFont="1" applyFill="1" applyAlignment="1" applyProtection="1">
      <alignment horizontal="right" vertical="center"/>
      <protection/>
    </xf>
    <xf numFmtId="0" fontId="12" fillId="0" borderId="10" xfId="0" applyFont="1" applyFill="1" applyBorder="1" applyAlignment="1">
      <alignment vertical="center"/>
    </xf>
    <xf numFmtId="216" fontId="12" fillId="0" borderId="0" xfId="49" applyNumberFormat="1" applyFont="1" applyFill="1" applyAlignment="1" applyProtection="1">
      <alignment horizontal="right" vertical="center"/>
      <protection locked="0"/>
    </xf>
    <xf numFmtId="216" fontId="12" fillId="0" borderId="0" xfId="49" applyNumberFormat="1" applyFont="1" applyFill="1" applyBorder="1" applyAlignment="1" applyProtection="1">
      <alignment horizontal="right" vertical="center"/>
      <protection locked="0"/>
    </xf>
    <xf numFmtId="216" fontId="0" fillId="0" borderId="0" xfId="62" applyNumberFormat="1" applyFont="1" applyFill="1" applyAlignment="1" applyProtection="1">
      <alignment vertical="center"/>
      <protection/>
    </xf>
    <xf numFmtId="216" fontId="0" fillId="0" borderId="0" xfId="62" applyNumberFormat="1" applyFont="1" applyFill="1" applyBorder="1" applyAlignment="1">
      <alignment horizontal="center" vertical="center"/>
      <protection/>
    </xf>
    <xf numFmtId="216" fontId="0" fillId="0" borderId="0" xfId="49" applyNumberFormat="1" applyFont="1" applyFill="1" applyAlignment="1" applyProtection="1">
      <alignment vertical="center"/>
      <protection/>
    </xf>
    <xf numFmtId="216" fontId="0" fillId="0" borderId="18" xfId="62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Alignment="1" applyProtection="1">
      <alignment vertical="center"/>
      <protection/>
    </xf>
    <xf numFmtId="216" fontId="0" fillId="0" borderId="0" xfId="62" applyNumberFormat="1" applyFont="1" applyFill="1" applyAlignment="1">
      <alignment horizontal="right" vertical="center"/>
      <protection/>
    </xf>
    <xf numFmtId="216" fontId="0" fillId="0" borderId="18" xfId="62" applyNumberFormat="1" applyFont="1" applyFill="1" applyBorder="1" applyAlignment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38" fontId="0" fillId="0" borderId="24" xfId="49" applyFont="1" applyFill="1" applyBorder="1" applyAlignment="1">
      <alignment horizontal="right" vertical="center"/>
    </xf>
    <xf numFmtId="183" fontId="0" fillId="0" borderId="12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184" fontId="12" fillId="0" borderId="0" xfId="0" applyNumberFormat="1" applyFont="1" applyFill="1" applyAlignment="1" applyProtection="1">
      <alignment horizontal="right" vertical="center"/>
      <protection/>
    </xf>
    <xf numFmtId="183" fontId="12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182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12" fillId="0" borderId="34" xfId="49" applyFont="1" applyFill="1" applyBorder="1" applyAlignment="1" applyProtection="1">
      <alignment vertical="center"/>
      <protection/>
    </xf>
    <xf numFmtId="38" fontId="12" fillId="0" borderId="23" xfId="49" applyFont="1" applyFill="1" applyBorder="1" applyAlignment="1" applyProtection="1">
      <alignment vertical="center"/>
      <protection/>
    </xf>
    <xf numFmtId="38" fontId="12" fillId="0" borderId="17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38" fontId="12" fillId="0" borderId="0" xfId="49" applyFont="1" applyFill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lef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7" fontId="0" fillId="0" borderId="0" xfId="64" applyNumberFormat="1" applyFont="1" applyFill="1" applyAlignment="1" applyProtection="1">
      <alignment vertical="center"/>
      <protection/>
    </xf>
    <xf numFmtId="38" fontId="0" fillId="0" borderId="0" xfId="64" applyNumberFormat="1" applyFont="1" applyFill="1" applyAlignment="1">
      <alignment vertical="center"/>
      <protection/>
    </xf>
    <xf numFmtId="37" fontId="0" fillId="0" borderId="27" xfId="64" applyNumberFormat="1" applyFont="1" applyFill="1" applyBorder="1" applyAlignment="1" applyProtection="1">
      <alignment vertical="center"/>
      <protection/>
    </xf>
    <xf numFmtId="37" fontId="0" fillId="0" borderId="18" xfId="64" applyNumberFormat="1" applyFont="1" applyFill="1" applyBorder="1" applyAlignment="1" applyProtection="1">
      <alignment vertical="center"/>
      <protection/>
    </xf>
    <xf numFmtId="37" fontId="12" fillId="0" borderId="0" xfId="64" applyNumberFormat="1" applyFont="1" applyFill="1" applyAlignment="1" applyProtection="1">
      <alignment vertical="center"/>
      <protection/>
    </xf>
    <xf numFmtId="37" fontId="12" fillId="0" borderId="0" xfId="64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 vertical="center"/>
    </xf>
    <xf numFmtId="0" fontId="0" fillId="0" borderId="25" xfId="61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vertical="center"/>
    </xf>
    <xf numFmtId="0" fontId="0" fillId="0" borderId="10" xfId="61" applyFont="1" applyFill="1" applyBorder="1" applyAlignment="1" applyProtection="1" quotePrefix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14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 shrinkToFit="1"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34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0" xfId="61" applyFont="1" applyFill="1">
      <alignment/>
      <protection/>
    </xf>
    <xf numFmtId="38" fontId="0" fillId="0" borderId="10" xfId="49" applyFont="1" applyFill="1" applyBorder="1" applyAlignment="1" applyProtection="1" quotePrefix="1">
      <alignment horizontal="center" vertical="center"/>
      <protection/>
    </xf>
    <xf numFmtId="38" fontId="0" fillId="0" borderId="17" xfId="49" applyFont="1" applyFill="1" applyBorder="1" applyAlignment="1">
      <alignment/>
    </xf>
    <xf numFmtId="38" fontId="0" fillId="0" borderId="12" xfId="49" applyFont="1" applyFill="1" applyBorder="1" applyAlignment="1" applyProtection="1" quotePrefix="1">
      <alignment horizontal="center" vertical="center"/>
      <protection/>
    </xf>
    <xf numFmtId="38" fontId="0" fillId="0" borderId="42" xfId="49" applyFont="1" applyFill="1" applyBorder="1" applyAlignment="1">
      <alignment/>
    </xf>
    <xf numFmtId="38" fontId="0" fillId="0" borderId="18" xfId="49" applyFont="1" applyFill="1" applyBorder="1" applyAlignment="1">
      <alignment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61" applyNumberFormat="1" applyFont="1" applyFill="1">
      <alignment/>
      <protection/>
    </xf>
    <xf numFmtId="38" fontId="0" fillId="0" borderId="28" xfId="49" applyFont="1" applyFill="1" applyBorder="1" applyAlignment="1" applyProtection="1" quotePrefix="1">
      <alignment horizontal="center" vertical="center"/>
      <protection/>
    </xf>
    <xf numFmtId="38" fontId="0" fillId="0" borderId="43" xfId="49" applyFont="1" applyFill="1" applyBorder="1" applyAlignment="1" applyProtection="1" quotePrefix="1">
      <alignment horizontal="center" vertical="center"/>
      <protection/>
    </xf>
    <xf numFmtId="38" fontId="0" fillId="0" borderId="18" xfId="49" applyFont="1" applyFill="1" applyBorder="1" applyAlignment="1">
      <alignment/>
    </xf>
    <xf numFmtId="0" fontId="12" fillId="0" borderId="10" xfId="61" applyFont="1" applyFill="1" applyBorder="1" applyAlignment="1" applyProtection="1" quotePrefix="1">
      <alignment horizontal="center" vertical="center"/>
      <protection/>
    </xf>
    <xf numFmtId="38" fontId="12" fillId="0" borderId="0" xfId="49" applyFont="1" applyFill="1" applyBorder="1" applyAlignment="1">
      <alignment/>
    </xf>
    <xf numFmtId="38" fontId="24" fillId="0" borderId="0" xfId="49" applyFont="1" applyFill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216" fontId="0" fillId="0" borderId="17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>
      <alignment horizontal="right"/>
    </xf>
    <xf numFmtId="216" fontId="12" fillId="0" borderId="0" xfId="0" applyNumberFormat="1" applyFont="1" applyFill="1" applyBorder="1" applyAlignment="1">
      <alignment vertical="center"/>
    </xf>
    <xf numFmtId="216" fontId="12" fillId="0" borderId="17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>
      <alignment horizontal="right"/>
    </xf>
    <xf numFmtId="216" fontId="0" fillId="0" borderId="26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>
      <alignment horizontal="right" vertical="center"/>
    </xf>
    <xf numFmtId="216" fontId="0" fillId="0" borderId="0" xfId="49" applyNumberFormat="1" applyFont="1" applyFill="1" applyBorder="1" applyAlignment="1">
      <alignment horizontal="right"/>
    </xf>
    <xf numFmtId="216" fontId="0" fillId="0" borderId="42" xfId="0" applyNumberFormat="1" applyFont="1" applyFill="1" applyBorder="1" applyAlignment="1" applyProtection="1">
      <alignment horizontal="right" vertical="center"/>
      <protection/>
    </xf>
    <xf numFmtId="216" fontId="0" fillId="0" borderId="18" xfId="49" applyNumberFormat="1" applyFont="1" applyFill="1" applyBorder="1" applyAlignment="1" applyProtection="1">
      <alignment horizontal="right" vertical="center"/>
      <protection/>
    </xf>
    <xf numFmtId="216" fontId="0" fillId="0" borderId="12" xfId="0" applyNumberFormat="1" applyFont="1" applyFill="1" applyBorder="1" applyAlignment="1" applyProtection="1" quotePrefix="1">
      <alignment horizontal="right" vertical="center"/>
      <protection/>
    </xf>
    <xf numFmtId="216" fontId="0" fillId="0" borderId="12" xfId="0" applyNumberFormat="1" applyFont="1" applyFill="1" applyBorder="1" applyAlignment="1" applyProtection="1">
      <alignment horizontal="right" vertical="center"/>
      <protection/>
    </xf>
    <xf numFmtId="216" fontId="0" fillId="0" borderId="18" xfId="0" applyNumberFormat="1" applyFont="1" applyFill="1" applyBorder="1" applyAlignment="1">
      <alignment horizontal="right"/>
    </xf>
    <xf numFmtId="216" fontId="0" fillId="0" borderId="18" xfId="0" applyNumberFormat="1" applyFont="1" applyFill="1" applyBorder="1" applyAlignment="1">
      <alignment horizontal="right" vertical="center"/>
    </xf>
    <xf numFmtId="216" fontId="12" fillId="0" borderId="26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10" xfId="62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distributed" vertical="center" wrapText="1"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0" xfId="62" applyFont="1" applyFill="1" applyBorder="1" applyAlignment="1">
      <alignment horizontal="distributed" vertical="center"/>
      <protection/>
    </xf>
    <xf numFmtId="0" fontId="0" fillId="0" borderId="44" xfId="0" applyFont="1" applyFill="1" applyBorder="1" applyAlignment="1" quotePrefix="1">
      <alignment horizontal="center" vertical="center" wrapText="1"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37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2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10" xfId="49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 quotePrefix="1">
      <alignment horizontal="center" vertical="center"/>
      <protection/>
    </xf>
    <xf numFmtId="0" fontId="12" fillId="0" borderId="19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2" fillId="0" borderId="23" xfId="0" applyFont="1" applyFill="1" applyBorder="1" applyAlignment="1" applyProtection="1">
      <alignment horizontal="distributed" vertical="center"/>
      <protection/>
    </xf>
    <xf numFmtId="0" fontId="12" fillId="0" borderId="25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176" fontId="0" fillId="0" borderId="0" xfId="58" applyFont="1" applyFill="1" applyAlignment="1" applyProtection="1">
      <alignment horizontal="distributed" vertical="center"/>
      <protection/>
    </xf>
    <xf numFmtId="176" fontId="0" fillId="0" borderId="10" xfId="58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8" fillId="0" borderId="10" xfId="4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38" fontId="0" fillId="0" borderId="35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35" xfId="49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12" fillId="0" borderId="23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0" fillId="0" borderId="23" xfId="49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8" fontId="12" fillId="0" borderId="18" xfId="49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vertical="center"/>
    </xf>
    <xf numFmtId="38" fontId="12" fillId="0" borderId="12" xfId="49" applyFont="1" applyFill="1" applyBorder="1" applyAlignment="1" applyProtection="1">
      <alignment vertical="center"/>
      <protection/>
    </xf>
    <xf numFmtId="0" fontId="12" fillId="0" borderId="12" xfId="0" applyFont="1" applyBorder="1" applyAlignment="1">
      <alignment vertical="center"/>
    </xf>
    <xf numFmtId="38" fontId="12" fillId="0" borderId="27" xfId="49" applyFont="1" applyFill="1" applyBorder="1" applyAlignment="1" applyProtection="1">
      <alignment vertical="center"/>
      <protection/>
    </xf>
    <xf numFmtId="38" fontId="0" fillId="0" borderId="32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37" xfId="49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34" xfId="49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38" fontId="12" fillId="0" borderId="25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1" fillId="0" borderId="0" xfId="49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7" xfId="49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38" fontId="0" fillId="0" borderId="33" xfId="49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Alignment="1" applyProtection="1">
      <alignment vertical="center"/>
      <protection/>
    </xf>
    <xf numFmtId="38" fontId="12" fillId="0" borderId="23" xfId="49" applyFont="1" applyFill="1" applyBorder="1" applyAlignment="1" applyProtection="1">
      <alignment horizontal="center" vertical="center"/>
      <protection/>
    </xf>
    <xf numFmtId="38" fontId="12" fillId="0" borderId="25" xfId="49" applyFont="1" applyFill="1" applyBorder="1" applyAlignment="1" applyProtection="1">
      <alignment horizontal="center" vertical="center"/>
      <protection/>
    </xf>
    <xf numFmtId="38" fontId="12" fillId="0" borderId="34" xfId="49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>
      <alignment vertical="center"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18" fillId="0" borderId="45" xfId="0" applyFont="1" applyFill="1" applyBorder="1" applyAlignment="1">
      <alignment horizontal="center" vertical="distributed" textRotation="255"/>
    </xf>
    <xf numFmtId="0" fontId="18" fillId="0" borderId="16" xfId="0" applyFont="1" applyFill="1" applyBorder="1" applyAlignment="1">
      <alignment horizontal="center" vertical="distributed" textRotation="255"/>
    </xf>
    <xf numFmtId="38" fontId="0" fillId="0" borderId="45" xfId="49" applyFont="1" applyFill="1" applyBorder="1" applyAlignment="1">
      <alignment horizontal="center" vertical="distributed" textRotation="255"/>
    </xf>
    <xf numFmtId="38" fontId="12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distributed" textRotation="255"/>
    </xf>
    <xf numFmtId="0" fontId="18" fillId="0" borderId="24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12" fillId="0" borderId="23" xfId="49" applyFont="1" applyFill="1" applyBorder="1" applyAlignment="1" applyProtection="1">
      <alignment vertical="center"/>
      <protection/>
    </xf>
    <xf numFmtId="0" fontId="14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33" xfId="64" applyFont="1" applyFill="1" applyBorder="1" applyAlignment="1" applyProtection="1">
      <alignment horizontal="center" vertical="center"/>
      <protection/>
    </xf>
    <xf numFmtId="0" fontId="0" fillId="0" borderId="33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37" xfId="64" applyFont="1" applyFill="1" applyBorder="1" applyAlignment="1" applyProtection="1">
      <alignment horizontal="center" vertical="center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37" xfId="64" applyFont="1" applyFill="1" applyBorder="1" applyAlignment="1" applyProtection="1">
      <alignment horizontal="distributed" vertical="center"/>
      <protection/>
    </xf>
    <xf numFmtId="0" fontId="0" fillId="0" borderId="15" xfId="64" applyFont="1" applyFill="1" applyBorder="1" applyAlignment="1">
      <alignment horizontal="distributed" vertical="center"/>
      <protection/>
    </xf>
    <xf numFmtId="0" fontId="0" fillId="0" borderId="17" xfId="64" applyFont="1" applyBorder="1" applyAlignment="1">
      <alignment horizontal="distributed" vertical="center"/>
      <protection/>
    </xf>
    <xf numFmtId="0" fontId="0" fillId="0" borderId="10" xfId="64" applyFont="1" applyBorder="1" applyAlignment="1">
      <alignment horizontal="distributed" vertical="center"/>
      <protection/>
    </xf>
    <xf numFmtId="0" fontId="0" fillId="0" borderId="33" xfId="64" applyFont="1" applyFill="1" applyBorder="1" applyAlignment="1">
      <alignment horizontal="distributed" vertical="center"/>
      <protection/>
    </xf>
    <xf numFmtId="0" fontId="0" fillId="0" borderId="0" xfId="64" applyFont="1" applyBorder="1" applyAlignment="1">
      <alignment horizontal="distributed" vertical="center"/>
      <protection/>
    </xf>
    <xf numFmtId="0" fontId="17" fillId="0" borderId="24" xfId="64" applyFont="1" applyBorder="1" applyAlignment="1">
      <alignment horizontal="right" vertical="center"/>
      <protection/>
    </xf>
    <xf numFmtId="0" fontId="17" fillId="0" borderId="11" xfId="64" applyFont="1" applyBorder="1" applyAlignment="1">
      <alignment horizontal="right" vertical="center"/>
      <protection/>
    </xf>
    <xf numFmtId="0" fontId="8" fillId="0" borderId="24" xfId="64" applyFont="1" applyBorder="1" applyAlignment="1">
      <alignment horizontal="right" vertical="center"/>
      <protection/>
    </xf>
    <xf numFmtId="0" fontId="8" fillId="0" borderId="12" xfId="64" applyFont="1" applyBorder="1" applyAlignment="1">
      <alignment horizontal="right" vertical="center"/>
      <protection/>
    </xf>
    <xf numFmtId="0" fontId="10" fillId="0" borderId="0" xfId="64" applyFont="1" applyFill="1" applyAlignment="1">
      <alignment horizontal="center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 applyBorder="1" applyAlignment="1" applyProtection="1">
      <alignment horizontal="center" vertical="center" textRotation="255"/>
      <protection/>
    </xf>
    <xf numFmtId="0" fontId="0" fillId="0" borderId="37" xfId="64" applyFont="1" applyFill="1" applyBorder="1" applyAlignment="1" applyProtection="1">
      <alignment horizontal="distributed" vertical="center"/>
      <protection/>
    </xf>
    <xf numFmtId="0" fontId="0" fillId="0" borderId="15" xfId="64" applyFont="1" applyFill="1" applyBorder="1" applyAlignment="1">
      <alignment horizontal="distributed" vertical="center"/>
      <protection/>
    </xf>
    <xf numFmtId="0" fontId="0" fillId="0" borderId="17" xfId="64" applyFont="1" applyBorder="1" applyAlignment="1">
      <alignment horizontal="distributed" vertical="center"/>
      <protection/>
    </xf>
    <xf numFmtId="0" fontId="0" fillId="0" borderId="10" xfId="64" applyFont="1" applyBorder="1" applyAlignment="1">
      <alignment horizontal="distributed" vertical="center"/>
      <protection/>
    </xf>
    <xf numFmtId="0" fontId="0" fillId="0" borderId="33" xfId="64" applyFont="1" applyFill="1" applyBorder="1" applyAlignment="1">
      <alignment horizontal="distributed" vertical="center"/>
      <protection/>
    </xf>
    <xf numFmtId="0" fontId="0" fillId="0" borderId="0" xfId="64" applyFont="1" applyBorder="1" applyAlignment="1">
      <alignment horizontal="distributed"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33" xfId="64" applyFont="1" applyFill="1" applyBorder="1" applyAlignment="1" applyProtection="1">
      <alignment horizontal="center" vertical="center"/>
      <protection/>
    </xf>
    <xf numFmtId="0" fontId="0" fillId="0" borderId="33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37" xfId="64" applyFont="1" applyFill="1" applyBorder="1" applyAlignment="1" applyProtection="1">
      <alignment horizontal="center" vertical="center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23" xfId="64" applyFont="1" applyFill="1" applyBorder="1" applyAlignment="1" applyProtection="1">
      <alignment vertical="center"/>
      <protection/>
    </xf>
    <xf numFmtId="0" fontId="0" fillId="0" borderId="23" xfId="64" applyFont="1" applyFill="1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 textRotation="255"/>
      <protection/>
    </xf>
    <xf numFmtId="0" fontId="1" fillId="0" borderId="0" xfId="0" applyFont="1" applyFill="1" applyAlignment="1">
      <alignment horizontal="center" vertical="center"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4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 applyProtection="1">
      <alignment horizontal="distributed" vertical="center" wrapText="1"/>
      <protection/>
    </xf>
    <xf numFmtId="0" fontId="22" fillId="0" borderId="16" xfId="0" applyFont="1" applyFill="1" applyBorder="1" applyAlignment="1">
      <alignment horizontal="distributed" vertical="center" wrapText="1"/>
    </xf>
    <xf numFmtId="0" fontId="12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38" fontId="8" fillId="0" borderId="37" xfId="49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38" fontId="24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 wrapText="1"/>
    </xf>
    <xf numFmtId="0" fontId="0" fillId="0" borderId="16" xfId="61" applyFont="1" applyFill="1" applyBorder="1" applyAlignment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 wrapText="1"/>
    </xf>
    <xf numFmtId="38" fontId="0" fillId="0" borderId="32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38" fontId="0" fillId="0" borderId="4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5" fillId="0" borderId="24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石川県統計書」h16" xfId="61"/>
    <cellStyle name="標準_１９８２２２Ｒ" xfId="62"/>
    <cellStyle name="標準_H16確報別表" xfId="63"/>
    <cellStyle name="標準_sb14_124(3)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161925</xdr:rowOff>
    </xdr:from>
    <xdr:to>
      <xdr:col>2</xdr:col>
      <xdr:colOff>9525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66825" y="2114550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161925</xdr:rowOff>
    </xdr:from>
    <xdr:to>
      <xdr:col>2</xdr:col>
      <xdr:colOff>9525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66825" y="3333750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171450</xdr:rowOff>
    </xdr:from>
    <xdr:to>
      <xdr:col>2</xdr:col>
      <xdr:colOff>9525</xdr:colOff>
      <xdr:row>18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66825" y="4562475"/>
          <a:ext cx="9525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104775</xdr:rowOff>
    </xdr:from>
    <xdr:to>
      <xdr:col>2</xdr:col>
      <xdr:colOff>28575</xdr:colOff>
      <xdr:row>22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38250" y="5715000"/>
          <a:ext cx="14287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152400</xdr:rowOff>
    </xdr:from>
    <xdr:to>
      <xdr:col>2</xdr:col>
      <xdr:colOff>28575</xdr:colOff>
      <xdr:row>26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85875" y="6981825"/>
          <a:ext cx="952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85725</xdr:rowOff>
    </xdr:from>
    <xdr:to>
      <xdr:col>2</xdr:col>
      <xdr:colOff>9525</xdr:colOff>
      <xdr:row>34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1257300" y="9353550"/>
          <a:ext cx="104775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142875</xdr:rowOff>
    </xdr:from>
    <xdr:to>
      <xdr:col>1</xdr:col>
      <xdr:colOff>104775</xdr:colOff>
      <xdr:row>38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209675" y="10629900"/>
          <a:ext cx="952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123825</xdr:rowOff>
    </xdr:from>
    <xdr:to>
      <xdr:col>2</xdr:col>
      <xdr:colOff>28575</xdr:colOff>
      <xdr:row>42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85875" y="11830050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123825</xdr:rowOff>
    </xdr:from>
    <xdr:to>
      <xdr:col>2</xdr:col>
      <xdr:colOff>28575</xdr:colOff>
      <xdr:row>50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285875" y="142684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152400</xdr:rowOff>
    </xdr:from>
    <xdr:to>
      <xdr:col>2</xdr:col>
      <xdr:colOff>28575</xdr:colOff>
      <xdr:row>54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285875" y="1551622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142875</xdr:colOff>
      <xdr:row>46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1247775" y="1300162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27</xdr:row>
      <xdr:rowOff>142875</xdr:rowOff>
    </xdr:from>
    <xdr:to>
      <xdr:col>2</xdr:col>
      <xdr:colOff>38100</xdr:colOff>
      <xdr:row>30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285875" y="8191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161925</xdr:rowOff>
    </xdr:from>
    <xdr:to>
      <xdr:col>2</xdr:col>
      <xdr:colOff>9525</xdr:colOff>
      <xdr:row>10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266825" y="2114550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161925</xdr:rowOff>
    </xdr:from>
    <xdr:to>
      <xdr:col>2</xdr:col>
      <xdr:colOff>9525</xdr:colOff>
      <xdr:row>14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1266825" y="3333750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171450</xdr:rowOff>
    </xdr:from>
    <xdr:to>
      <xdr:col>2</xdr:col>
      <xdr:colOff>9525</xdr:colOff>
      <xdr:row>18</xdr:row>
      <xdr:rowOff>219075</xdr:rowOff>
    </xdr:to>
    <xdr:sp>
      <xdr:nvSpPr>
        <xdr:cNvPr id="15" name="AutoShape 15"/>
        <xdr:cNvSpPr>
          <a:spLocks/>
        </xdr:cNvSpPr>
      </xdr:nvSpPr>
      <xdr:spPr>
        <a:xfrm>
          <a:off x="1266825" y="4562475"/>
          <a:ext cx="9525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152400</xdr:rowOff>
    </xdr:from>
    <xdr:to>
      <xdr:col>2</xdr:col>
      <xdr:colOff>28575</xdr:colOff>
      <xdr:row>26</xdr:row>
      <xdr:rowOff>171450</xdr:rowOff>
    </xdr:to>
    <xdr:sp>
      <xdr:nvSpPr>
        <xdr:cNvPr id="16" name="AutoShape 17"/>
        <xdr:cNvSpPr>
          <a:spLocks/>
        </xdr:cNvSpPr>
      </xdr:nvSpPr>
      <xdr:spPr>
        <a:xfrm>
          <a:off x="1285875" y="6981825"/>
          <a:ext cx="952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27</xdr:row>
      <xdr:rowOff>142875</xdr:rowOff>
    </xdr:from>
    <xdr:to>
      <xdr:col>2</xdr:col>
      <xdr:colOff>38100</xdr:colOff>
      <xdr:row>30</xdr:row>
      <xdr:rowOff>161925</xdr:rowOff>
    </xdr:to>
    <xdr:sp>
      <xdr:nvSpPr>
        <xdr:cNvPr id="17" name="AutoShape 24"/>
        <xdr:cNvSpPr>
          <a:spLocks/>
        </xdr:cNvSpPr>
      </xdr:nvSpPr>
      <xdr:spPr>
        <a:xfrm>
          <a:off x="1285875" y="8191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42</xdr:row>
      <xdr:rowOff>142875</xdr:rowOff>
    </xdr:from>
    <xdr:to>
      <xdr:col>10</xdr:col>
      <xdr:colOff>180975</xdr:colOff>
      <xdr:row>45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44200" y="909637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47</xdr:row>
      <xdr:rowOff>142875</xdr:rowOff>
    </xdr:from>
    <xdr:to>
      <xdr:col>10</xdr:col>
      <xdr:colOff>190500</xdr:colOff>
      <xdr:row>49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53725" y="10144125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10</xdr:row>
      <xdr:rowOff>161925</xdr:rowOff>
    </xdr:from>
    <xdr:to>
      <xdr:col>42</xdr:col>
      <xdr:colOff>28575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592800" y="2619375"/>
          <a:ext cx="142875" cy="3057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180975</xdr:rowOff>
    </xdr:from>
    <xdr:to>
      <xdr:col>43</xdr:col>
      <xdr:colOff>104775</xdr:colOff>
      <xdr:row>51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9431000" y="12296775"/>
          <a:ext cx="1047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60</xdr:row>
      <xdr:rowOff>114300</xdr:rowOff>
    </xdr:from>
    <xdr:to>
      <xdr:col>2</xdr:col>
      <xdr:colOff>9525</xdr:colOff>
      <xdr:row>61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590550" y="1495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114300</xdr:rowOff>
    </xdr:from>
    <xdr:to>
      <xdr:col>2</xdr:col>
      <xdr:colOff>9525</xdr:colOff>
      <xdr:row>64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590550" y="1569720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66</xdr:row>
      <xdr:rowOff>114300</xdr:rowOff>
    </xdr:from>
    <xdr:to>
      <xdr:col>2</xdr:col>
      <xdr:colOff>9525</xdr:colOff>
      <xdr:row>67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590550" y="16440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95250</xdr:colOff>
      <xdr:row>15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342900" y="209550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95250</xdr:colOff>
      <xdr:row>24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342900" y="3924300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85725</xdr:rowOff>
    </xdr:from>
    <xdr:to>
      <xdr:col>1</xdr:col>
      <xdr:colOff>95250</xdr:colOff>
      <xdr:row>55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342900" y="10210800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27</xdr:row>
      <xdr:rowOff>85725</xdr:rowOff>
    </xdr:from>
    <xdr:to>
      <xdr:col>1</xdr:col>
      <xdr:colOff>85725</xdr:colOff>
      <xdr:row>33</xdr:row>
      <xdr:rowOff>123825</xdr:rowOff>
    </xdr:to>
    <xdr:sp>
      <xdr:nvSpPr>
        <xdr:cNvPr id="7" name="AutoShape 9"/>
        <xdr:cNvSpPr>
          <a:spLocks/>
        </xdr:cNvSpPr>
      </xdr:nvSpPr>
      <xdr:spPr>
        <a:xfrm>
          <a:off x="295275" y="5705475"/>
          <a:ext cx="1333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104775</xdr:rowOff>
    </xdr:from>
    <xdr:to>
      <xdr:col>1</xdr:col>
      <xdr:colOff>95250</xdr:colOff>
      <xdr:row>64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342900" y="12030075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67</xdr:row>
      <xdr:rowOff>85725</xdr:rowOff>
    </xdr:from>
    <xdr:to>
      <xdr:col>1</xdr:col>
      <xdr:colOff>85725</xdr:colOff>
      <xdr:row>73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295275" y="13811250"/>
          <a:ext cx="1333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9050" y="9934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0</xdr:rowOff>
    </xdr:from>
    <xdr:to>
      <xdr:col>2</xdr:col>
      <xdr:colOff>1200150</xdr:colOff>
      <xdr:row>63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2020550"/>
          <a:ext cx="2914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80" zoomScaleNormal="80" zoomScaleSheetLayoutView="25" zoomScalePageLayoutView="0" workbookViewId="0" topLeftCell="A1">
      <selection activeCell="A1" sqref="A1"/>
    </sheetView>
  </sheetViews>
  <sheetFormatPr defaultColWidth="10.59765625" defaultRowHeight="15"/>
  <cols>
    <col min="1" max="1" width="12.59765625" style="270" customWidth="1"/>
    <col min="2" max="2" width="1.59765625" style="270" customWidth="1"/>
    <col min="3" max="3" width="8.59765625" style="270" customWidth="1"/>
    <col min="4" max="13" width="12.09765625" style="270" customWidth="1"/>
    <col min="14" max="14" width="9.19921875" style="270" customWidth="1"/>
    <col min="15" max="15" width="2.59765625" style="270" customWidth="1"/>
    <col min="16" max="16" width="4.59765625" style="270" customWidth="1"/>
    <col min="17" max="17" width="7.19921875" style="270" customWidth="1"/>
    <col min="18" max="21" width="6.59765625" style="270" customWidth="1"/>
    <col min="22" max="27" width="8.09765625" style="270" customWidth="1"/>
    <col min="28" max="28" width="7.59765625" style="270" customWidth="1"/>
    <col min="29" max="39" width="6.59765625" style="270" customWidth="1"/>
    <col min="40" max="16384" width="10.59765625" style="270" customWidth="1"/>
  </cols>
  <sheetData>
    <row r="1" spans="1:39" s="269" customFormat="1" ht="19.5" customHeight="1">
      <c r="A1" s="1" t="s">
        <v>294</v>
      </c>
      <c r="B1" s="1"/>
      <c r="AM1" s="2" t="s">
        <v>295</v>
      </c>
    </row>
    <row r="2" spans="1:39" ht="24.75" customHeight="1">
      <c r="A2" s="714" t="s">
        <v>293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290"/>
      <c r="AH2" s="290"/>
      <c r="AI2" s="274"/>
      <c r="AJ2" s="274"/>
      <c r="AK2" s="274"/>
      <c r="AL2" s="274"/>
      <c r="AM2" s="274"/>
    </row>
    <row r="3" spans="2:47" ht="19.5" customHeight="1">
      <c r="B3" s="6"/>
      <c r="C3" s="6"/>
      <c r="D3" s="33" t="s">
        <v>196</v>
      </c>
      <c r="E3" s="33"/>
      <c r="F3" s="33"/>
      <c r="G3" s="33"/>
      <c r="H3" s="33"/>
      <c r="I3" s="33"/>
      <c r="J3" s="33"/>
      <c r="K3" s="33"/>
      <c r="L3" s="6"/>
      <c r="M3" s="6"/>
      <c r="N3" s="7"/>
      <c r="O3" s="715" t="s">
        <v>197</v>
      </c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290"/>
      <c r="AM3" s="290"/>
      <c r="AN3" s="424"/>
      <c r="AO3" s="424"/>
      <c r="AP3" s="424"/>
      <c r="AQ3" s="424"/>
      <c r="AR3" s="424"/>
      <c r="AS3" s="424"/>
      <c r="AT3" s="424"/>
      <c r="AU3" s="424"/>
    </row>
    <row r="4" ht="18" customHeight="1" thickBot="1">
      <c r="AK4" s="335" t="s">
        <v>198</v>
      </c>
    </row>
    <row r="5" spans="1:37" ht="24" customHeight="1">
      <c r="A5" s="688" t="s">
        <v>199</v>
      </c>
      <c r="B5" s="709"/>
      <c r="C5" s="716"/>
      <c r="D5" s="299"/>
      <c r="E5" s="720" t="s">
        <v>200</v>
      </c>
      <c r="F5" s="496" t="s">
        <v>201</v>
      </c>
      <c r="G5" s="496"/>
      <c r="H5" s="497"/>
      <c r="I5" s="496" t="s">
        <v>202</v>
      </c>
      <c r="J5" s="496"/>
      <c r="K5" s="496"/>
      <c r="L5" s="496"/>
      <c r="M5" s="496"/>
      <c r="N5" s="296"/>
      <c r="O5" s="688" t="s">
        <v>203</v>
      </c>
      <c r="P5" s="688"/>
      <c r="Q5" s="689"/>
      <c r="R5" s="724" t="s">
        <v>204</v>
      </c>
      <c r="S5" s="725"/>
      <c r="T5" s="726"/>
      <c r="U5" s="729" t="s">
        <v>205</v>
      </c>
      <c r="V5" s="696" t="s">
        <v>206</v>
      </c>
      <c r="W5" s="697"/>
      <c r="X5" s="698"/>
      <c r="Y5" s="697" t="s">
        <v>207</v>
      </c>
      <c r="Z5" s="697"/>
      <c r="AA5" s="698"/>
      <c r="AB5" s="702" t="s">
        <v>208</v>
      </c>
      <c r="AC5" s="705" t="s">
        <v>209</v>
      </c>
      <c r="AD5" s="706"/>
      <c r="AE5" s="706"/>
      <c r="AF5" s="706"/>
      <c r="AG5" s="706"/>
      <c r="AH5" s="707"/>
      <c r="AI5" s="708" t="s">
        <v>210</v>
      </c>
      <c r="AJ5" s="709"/>
      <c r="AK5" s="709"/>
    </row>
    <row r="6" spans="1:37" ht="24" customHeight="1">
      <c r="A6" s="717"/>
      <c r="B6" s="717"/>
      <c r="C6" s="718"/>
      <c r="D6" s="413" t="s">
        <v>211</v>
      </c>
      <c r="E6" s="721"/>
      <c r="F6" s="739" t="s">
        <v>212</v>
      </c>
      <c r="G6" s="739" t="s">
        <v>213</v>
      </c>
      <c r="H6" s="739" t="s">
        <v>214</v>
      </c>
      <c r="I6" s="739" t="s">
        <v>212</v>
      </c>
      <c r="J6" s="282" t="s">
        <v>215</v>
      </c>
      <c r="K6" s="284"/>
      <c r="L6" s="282" t="s">
        <v>216</v>
      </c>
      <c r="M6" s="282"/>
      <c r="N6" s="296"/>
      <c r="O6" s="722"/>
      <c r="P6" s="722"/>
      <c r="Q6" s="723"/>
      <c r="R6" s="727"/>
      <c r="S6" s="687"/>
      <c r="T6" s="728"/>
      <c r="U6" s="730"/>
      <c r="V6" s="699"/>
      <c r="W6" s="700"/>
      <c r="X6" s="701"/>
      <c r="Y6" s="700"/>
      <c r="Z6" s="700"/>
      <c r="AA6" s="701"/>
      <c r="AB6" s="703"/>
      <c r="AC6" s="711" t="s">
        <v>217</v>
      </c>
      <c r="AD6" s="712"/>
      <c r="AE6" s="713"/>
      <c r="AF6" s="711" t="s">
        <v>218</v>
      </c>
      <c r="AG6" s="712"/>
      <c r="AH6" s="713"/>
      <c r="AI6" s="695"/>
      <c r="AJ6" s="710"/>
      <c r="AK6" s="710"/>
    </row>
    <row r="7" spans="1:37" ht="24" customHeight="1">
      <c r="A7" s="710"/>
      <c r="B7" s="710"/>
      <c r="C7" s="719"/>
      <c r="D7" s="302"/>
      <c r="E7" s="693"/>
      <c r="F7" s="731"/>
      <c r="G7" s="731"/>
      <c r="H7" s="731"/>
      <c r="I7" s="731"/>
      <c r="J7" s="303" t="s">
        <v>213</v>
      </c>
      <c r="K7" s="303" t="s">
        <v>214</v>
      </c>
      <c r="L7" s="303" t="s">
        <v>213</v>
      </c>
      <c r="M7" s="305" t="s">
        <v>214</v>
      </c>
      <c r="N7" s="296"/>
      <c r="O7" s="690"/>
      <c r="P7" s="690"/>
      <c r="Q7" s="691"/>
      <c r="R7" s="465" t="s">
        <v>219</v>
      </c>
      <c r="S7" s="428" t="s">
        <v>220</v>
      </c>
      <c r="T7" s="428" t="s">
        <v>221</v>
      </c>
      <c r="U7" s="731"/>
      <c r="V7" s="303" t="s">
        <v>219</v>
      </c>
      <c r="W7" s="303" t="s">
        <v>222</v>
      </c>
      <c r="X7" s="465" t="s">
        <v>223</v>
      </c>
      <c r="Y7" s="303" t="s">
        <v>219</v>
      </c>
      <c r="Z7" s="303" t="s">
        <v>222</v>
      </c>
      <c r="AA7" s="498" t="s">
        <v>223</v>
      </c>
      <c r="AB7" s="704"/>
      <c r="AC7" s="303" t="s">
        <v>219</v>
      </c>
      <c r="AD7" s="303" t="s">
        <v>222</v>
      </c>
      <c r="AE7" s="465" t="s">
        <v>223</v>
      </c>
      <c r="AF7" s="303" t="s">
        <v>219</v>
      </c>
      <c r="AG7" s="303" t="s">
        <v>222</v>
      </c>
      <c r="AH7" s="305" t="s">
        <v>223</v>
      </c>
      <c r="AI7" s="465" t="s">
        <v>219</v>
      </c>
      <c r="AJ7" s="423" t="s">
        <v>222</v>
      </c>
      <c r="AK7" s="422" t="s">
        <v>223</v>
      </c>
    </row>
    <row r="8" spans="1:37" ht="24" customHeight="1">
      <c r="A8" s="17"/>
      <c r="B8" s="17"/>
      <c r="C8" s="18" t="s">
        <v>212</v>
      </c>
      <c r="D8" s="34">
        <f>SUM(D9:D11)</f>
        <v>78</v>
      </c>
      <c r="E8" s="34">
        <f aca="true" t="shared" si="0" ref="E8:M8">SUM(E9:E11)</f>
        <v>473</v>
      </c>
      <c r="F8" s="34">
        <f t="shared" si="0"/>
        <v>8566</v>
      </c>
      <c r="G8" s="34">
        <f t="shared" si="0"/>
        <v>4324</v>
      </c>
      <c r="H8" s="34">
        <f t="shared" si="0"/>
        <v>4242</v>
      </c>
      <c r="I8" s="34">
        <f t="shared" si="0"/>
        <v>759</v>
      </c>
      <c r="J8" s="34">
        <f t="shared" si="0"/>
        <v>41</v>
      </c>
      <c r="K8" s="34">
        <f t="shared" si="0"/>
        <v>649</v>
      </c>
      <c r="L8" s="34">
        <f t="shared" si="0"/>
        <v>28</v>
      </c>
      <c r="M8" s="34">
        <f t="shared" si="0"/>
        <v>41</v>
      </c>
      <c r="N8" s="296"/>
      <c r="O8" s="732" t="s">
        <v>92</v>
      </c>
      <c r="P8" s="733"/>
      <c r="Q8" s="734"/>
      <c r="R8" s="535">
        <f>SUM(S8:T8)</f>
        <v>80</v>
      </c>
      <c r="S8" s="536">
        <v>79</v>
      </c>
      <c r="T8" s="536">
        <v>1</v>
      </c>
      <c r="U8" s="536">
        <v>462</v>
      </c>
      <c r="V8" s="535">
        <f>SUM(W8:X8)</f>
        <v>8964</v>
      </c>
      <c r="W8" s="537">
        <v>4456</v>
      </c>
      <c r="X8" s="537">
        <v>4508</v>
      </c>
      <c r="Y8" s="535">
        <f>SUM(Z8:AA8)</f>
        <v>3150</v>
      </c>
      <c r="Z8" s="537">
        <v>1645</v>
      </c>
      <c r="AA8" s="537">
        <v>1505</v>
      </c>
      <c r="AB8" s="538">
        <v>27.8</v>
      </c>
      <c r="AC8" s="535">
        <f>SUM(AD8:AE8)</f>
        <v>651</v>
      </c>
      <c r="AD8" s="536">
        <v>42</v>
      </c>
      <c r="AE8" s="536">
        <v>609</v>
      </c>
      <c r="AF8" s="535">
        <f>SUM(AG8:AH8)</f>
        <v>44</v>
      </c>
      <c r="AG8" s="536">
        <v>19</v>
      </c>
      <c r="AH8" s="536">
        <v>25</v>
      </c>
      <c r="AI8" s="535">
        <f>SUM(AJ8:AK8)</f>
        <v>116</v>
      </c>
      <c r="AJ8" s="536">
        <v>71</v>
      </c>
      <c r="AK8" s="536">
        <v>45</v>
      </c>
    </row>
    <row r="9" spans="1:37" ht="24" customHeight="1">
      <c r="A9" s="735" t="s">
        <v>224</v>
      </c>
      <c r="B9" s="291"/>
      <c r="C9" s="310" t="s">
        <v>225</v>
      </c>
      <c r="D9" s="530">
        <v>1</v>
      </c>
      <c r="E9" s="530">
        <v>5</v>
      </c>
      <c r="F9" s="530">
        <f>SUM(G9:H9)</f>
        <v>139</v>
      </c>
      <c r="G9" s="530">
        <v>70</v>
      </c>
      <c r="H9" s="530">
        <v>69</v>
      </c>
      <c r="I9" s="530">
        <f>SUM(J9:M9)</f>
        <v>11</v>
      </c>
      <c r="J9" s="530">
        <v>2</v>
      </c>
      <c r="K9" s="530">
        <v>5</v>
      </c>
      <c r="L9" s="530">
        <v>1</v>
      </c>
      <c r="M9" s="530">
        <v>3</v>
      </c>
      <c r="N9" s="296"/>
      <c r="O9" s="737" t="s">
        <v>77</v>
      </c>
      <c r="P9" s="737"/>
      <c r="Q9" s="738"/>
      <c r="R9" s="535">
        <f>SUM(S9:T9)</f>
        <v>79</v>
      </c>
      <c r="S9" s="536">
        <v>78</v>
      </c>
      <c r="T9" s="536">
        <v>1</v>
      </c>
      <c r="U9" s="536">
        <v>463</v>
      </c>
      <c r="V9" s="535">
        <f>SUM(W9:X9)</f>
        <v>9031</v>
      </c>
      <c r="W9" s="537">
        <v>4505</v>
      </c>
      <c r="X9" s="537">
        <v>4526</v>
      </c>
      <c r="Y9" s="535">
        <f>SUM(Z9:AA9)</f>
        <v>3090</v>
      </c>
      <c r="Z9" s="537">
        <v>1503</v>
      </c>
      <c r="AA9" s="537">
        <v>1587</v>
      </c>
      <c r="AB9" s="538">
        <v>27</v>
      </c>
      <c r="AC9" s="535">
        <f>SUM(AD9:AE9)</f>
        <v>671</v>
      </c>
      <c r="AD9" s="536">
        <v>39</v>
      </c>
      <c r="AE9" s="536">
        <v>632</v>
      </c>
      <c r="AF9" s="535">
        <f>SUM(AG9:AH9)</f>
        <v>41</v>
      </c>
      <c r="AG9" s="536">
        <v>17</v>
      </c>
      <c r="AH9" s="536">
        <v>24</v>
      </c>
      <c r="AI9" s="535">
        <f>SUM(AJ9:AK9)</f>
        <v>121</v>
      </c>
      <c r="AJ9" s="536">
        <v>75</v>
      </c>
      <c r="AK9" s="536">
        <v>46</v>
      </c>
    </row>
    <row r="10" spans="1:37" ht="24" customHeight="1">
      <c r="A10" s="736"/>
      <c r="B10" s="330"/>
      <c r="C10" s="310" t="s">
        <v>226</v>
      </c>
      <c r="D10" s="530">
        <v>9</v>
      </c>
      <c r="E10" s="530">
        <v>31</v>
      </c>
      <c r="F10" s="530">
        <f aca="true" t="shared" si="1" ref="F10:F27">SUM(G10:H10)</f>
        <v>454</v>
      </c>
      <c r="G10" s="530">
        <v>227</v>
      </c>
      <c r="H10" s="530">
        <v>227</v>
      </c>
      <c r="I10" s="530">
        <f>SUM(J10:M10)</f>
        <v>55</v>
      </c>
      <c r="J10" s="531">
        <v>1</v>
      </c>
      <c r="K10" s="530">
        <v>54</v>
      </c>
      <c r="L10" s="531">
        <v>0</v>
      </c>
      <c r="M10" s="531">
        <v>0</v>
      </c>
      <c r="N10" s="296"/>
      <c r="O10" s="737" t="s">
        <v>80</v>
      </c>
      <c r="P10" s="737"/>
      <c r="Q10" s="738"/>
      <c r="R10" s="535">
        <f>SUM(S10:T10)</f>
        <v>79</v>
      </c>
      <c r="S10" s="536">
        <v>78</v>
      </c>
      <c r="T10" s="536">
        <v>1</v>
      </c>
      <c r="U10" s="536">
        <v>470</v>
      </c>
      <c r="V10" s="535">
        <f>SUM(W10:X10)</f>
        <v>8916</v>
      </c>
      <c r="W10" s="537">
        <v>4470</v>
      </c>
      <c r="X10" s="537">
        <v>4446</v>
      </c>
      <c r="Y10" s="535">
        <f>SUM(Z10:AA10)</f>
        <v>3153</v>
      </c>
      <c r="Z10" s="537">
        <v>1593</v>
      </c>
      <c r="AA10" s="537">
        <v>1560</v>
      </c>
      <c r="AB10" s="538">
        <v>28</v>
      </c>
      <c r="AC10" s="535">
        <f>SUM(AD10:AE10)</f>
        <v>684</v>
      </c>
      <c r="AD10" s="536">
        <v>44</v>
      </c>
      <c r="AE10" s="536">
        <v>640</v>
      </c>
      <c r="AF10" s="535">
        <f>SUM(AG10:AH10)</f>
        <v>48</v>
      </c>
      <c r="AG10" s="536">
        <v>21</v>
      </c>
      <c r="AH10" s="536">
        <v>27</v>
      </c>
      <c r="AI10" s="535">
        <f>SUM(AJ10:AK10)</f>
        <v>118</v>
      </c>
      <c r="AJ10" s="536">
        <v>74</v>
      </c>
      <c r="AK10" s="536">
        <v>44</v>
      </c>
    </row>
    <row r="11" spans="1:37" s="5" customFormat="1" ht="24" customHeight="1">
      <c r="A11" s="330"/>
      <c r="B11" s="451"/>
      <c r="C11" s="310" t="s">
        <v>227</v>
      </c>
      <c r="D11" s="530">
        <v>68</v>
      </c>
      <c r="E11" s="530">
        <v>437</v>
      </c>
      <c r="F11" s="530">
        <f t="shared" si="1"/>
        <v>7973</v>
      </c>
      <c r="G11" s="530">
        <v>4027</v>
      </c>
      <c r="H11" s="530">
        <v>3946</v>
      </c>
      <c r="I11" s="530">
        <f>SUM(J11:M11)</f>
        <v>693</v>
      </c>
      <c r="J11" s="530">
        <v>38</v>
      </c>
      <c r="K11" s="530">
        <v>590</v>
      </c>
      <c r="L11" s="530">
        <v>27</v>
      </c>
      <c r="M11" s="530">
        <v>38</v>
      </c>
      <c r="N11" s="296"/>
      <c r="O11" s="737" t="s">
        <v>81</v>
      </c>
      <c r="P11" s="737"/>
      <c r="Q11" s="738"/>
      <c r="R11" s="535">
        <f>SUM(S11:T11)</f>
        <v>79</v>
      </c>
      <c r="S11" s="536">
        <v>79</v>
      </c>
      <c r="T11" s="539" t="s">
        <v>840</v>
      </c>
      <c r="U11" s="536">
        <v>470</v>
      </c>
      <c r="V11" s="535">
        <f>SUM(W11:X11)</f>
        <v>8646</v>
      </c>
      <c r="W11" s="537">
        <v>4371</v>
      </c>
      <c r="X11" s="537">
        <v>4275</v>
      </c>
      <c r="Y11" s="535">
        <f>SUM(Z11:AA11)</f>
        <v>3036</v>
      </c>
      <c r="Z11" s="537">
        <v>1509</v>
      </c>
      <c r="AA11" s="537">
        <v>1527</v>
      </c>
      <c r="AB11" s="538">
        <v>26.4</v>
      </c>
      <c r="AC11" s="535">
        <f>SUM(AD11:AE11)</f>
        <v>684</v>
      </c>
      <c r="AD11" s="536">
        <v>40</v>
      </c>
      <c r="AE11" s="536">
        <v>644</v>
      </c>
      <c r="AF11" s="535">
        <f>SUM(AG11:AH11)</f>
        <v>56</v>
      </c>
      <c r="AG11" s="536">
        <v>23</v>
      </c>
      <c r="AH11" s="536">
        <v>33</v>
      </c>
      <c r="AI11" s="535">
        <f>SUM(AJ11:AK11)</f>
        <v>121</v>
      </c>
      <c r="AJ11" s="536">
        <v>77</v>
      </c>
      <c r="AK11" s="536">
        <v>44</v>
      </c>
    </row>
    <row r="12" spans="1:38" s="5" customFormat="1" ht="24" customHeight="1">
      <c r="A12" s="22"/>
      <c r="B12" s="22"/>
      <c r="C12" s="18" t="s">
        <v>212</v>
      </c>
      <c r="D12" s="34">
        <f aca="true" t="shared" si="2" ref="D12:M12">SUM(D13:D15)</f>
        <v>238</v>
      </c>
      <c r="E12" s="34">
        <f t="shared" si="2"/>
        <v>2772</v>
      </c>
      <c r="F12" s="34">
        <f t="shared" si="2"/>
        <v>68295</v>
      </c>
      <c r="G12" s="34">
        <f t="shared" si="2"/>
        <v>34895</v>
      </c>
      <c r="H12" s="34">
        <f t="shared" si="2"/>
        <v>33400</v>
      </c>
      <c r="I12" s="34">
        <f t="shared" si="2"/>
        <v>4361</v>
      </c>
      <c r="J12" s="34">
        <f t="shared" si="2"/>
        <v>1441</v>
      </c>
      <c r="K12" s="34">
        <f t="shared" si="2"/>
        <v>2767</v>
      </c>
      <c r="L12" s="34">
        <f t="shared" si="2"/>
        <v>38</v>
      </c>
      <c r="M12" s="34">
        <f t="shared" si="2"/>
        <v>115</v>
      </c>
      <c r="N12" s="296"/>
      <c r="O12" s="743" t="s">
        <v>835</v>
      </c>
      <c r="P12" s="743"/>
      <c r="Q12" s="744"/>
      <c r="R12" s="49">
        <f>SUM(R14:R15,R23)</f>
        <v>78</v>
      </c>
      <c r="S12" s="49">
        <f>SUM(S14:S15,S23)</f>
        <v>78</v>
      </c>
      <c r="T12" s="521" t="s">
        <v>839</v>
      </c>
      <c r="U12" s="49">
        <f aca="true" t="shared" si="3" ref="U12:AA12">SUM(U14:U15,U23)</f>
        <v>473</v>
      </c>
      <c r="V12" s="49">
        <f t="shared" si="3"/>
        <v>8566</v>
      </c>
      <c r="W12" s="49">
        <f t="shared" si="3"/>
        <v>4324</v>
      </c>
      <c r="X12" s="49">
        <f t="shared" si="3"/>
        <v>4242</v>
      </c>
      <c r="Y12" s="49">
        <f t="shared" si="3"/>
        <v>2999</v>
      </c>
      <c r="Z12" s="49">
        <f t="shared" si="3"/>
        <v>1497</v>
      </c>
      <c r="AA12" s="49">
        <f t="shared" si="3"/>
        <v>1502</v>
      </c>
      <c r="AB12" s="522">
        <v>26.5</v>
      </c>
      <c r="AC12" s="49">
        <f aca="true" t="shared" si="4" ref="AC12:AK12">SUM(AC14:AC15,AC23)</f>
        <v>690</v>
      </c>
      <c r="AD12" s="49">
        <f t="shared" si="4"/>
        <v>41</v>
      </c>
      <c r="AE12" s="49">
        <f t="shared" si="4"/>
        <v>649</v>
      </c>
      <c r="AF12" s="49">
        <f t="shared" si="4"/>
        <v>69</v>
      </c>
      <c r="AG12" s="49">
        <f t="shared" si="4"/>
        <v>28</v>
      </c>
      <c r="AH12" s="49">
        <f t="shared" si="4"/>
        <v>41</v>
      </c>
      <c r="AI12" s="49">
        <f t="shared" si="4"/>
        <v>124</v>
      </c>
      <c r="AJ12" s="49">
        <f t="shared" si="4"/>
        <v>77</v>
      </c>
      <c r="AK12" s="49">
        <f t="shared" si="4"/>
        <v>47</v>
      </c>
      <c r="AL12" s="32"/>
    </row>
    <row r="13" spans="1:38" ht="24" customHeight="1">
      <c r="A13" s="745" t="s">
        <v>228</v>
      </c>
      <c r="B13" s="19"/>
      <c r="C13" s="20" t="s">
        <v>225</v>
      </c>
      <c r="D13" s="530">
        <v>1</v>
      </c>
      <c r="E13" s="530">
        <v>19</v>
      </c>
      <c r="F13" s="530">
        <f t="shared" si="1"/>
        <v>645</v>
      </c>
      <c r="G13" s="530">
        <v>332</v>
      </c>
      <c r="H13" s="530">
        <v>313</v>
      </c>
      <c r="I13" s="530">
        <f>SUM(J13:M13)</f>
        <v>31</v>
      </c>
      <c r="J13" s="530">
        <v>15</v>
      </c>
      <c r="K13" s="530">
        <v>11</v>
      </c>
      <c r="L13" s="530">
        <v>3</v>
      </c>
      <c r="M13" s="530">
        <v>2</v>
      </c>
      <c r="N13" s="10"/>
      <c r="O13" s="23"/>
      <c r="P13" s="23"/>
      <c r="Q13" s="24"/>
      <c r="R13" s="540"/>
      <c r="S13" s="541"/>
      <c r="T13" s="542"/>
      <c r="U13" s="531"/>
      <c r="V13" s="543"/>
      <c r="W13" s="531"/>
      <c r="X13" s="531"/>
      <c r="Y13" s="543"/>
      <c r="Z13" s="541"/>
      <c r="AA13" s="541"/>
      <c r="AB13" s="544"/>
      <c r="AC13" s="543"/>
      <c r="AD13" s="531"/>
      <c r="AE13" s="531"/>
      <c r="AF13" s="543"/>
      <c r="AG13" s="531"/>
      <c r="AH13" s="531"/>
      <c r="AI13" s="543"/>
      <c r="AJ13" s="542"/>
      <c r="AK13" s="531"/>
      <c r="AL13" s="499"/>
    </row>
    <row r="14" spans="1:38" ht="24" customHeight="1">
      <c r="A14" s="736"/>
      <c r="B14" s="330"/>
      <c r="C14" s="310" t="s">
        <v>226</v>
      </c>
      <c r="D14" s="530">
        <v>236</v>
      </c>
      <c r="E14" s="530">
        <v>2747</v>
      </c>
      <c r="F14" s="530">
        <f t="shared" si="1"/>
        <v>67498</v>
      </c>
      <c r="G14" s="530">
        <v>34495</v>
      </c>
      <c r="H14" s="530">
        <v>33003</v>
      </c>
      <c r="I14" s="530">
        <f>SUM(J14:M14)</f>
        <v>4314</v>
      </c>
      <c r="J14" s="530">
        <v>1421</v>
      </c>
      <c r="K14" s="530">
        <v>2752</v>
      </c>
      <c r="L14" s="530">
        <v>33</v>
      </c>
      <c r="M14" s="530">
        <v>108</v>
      </c>
      <c r="N14" s="296"/>
      <c r="O14" s="746" t="s">
        <v>229</v>
      </c>
      <c r="P14" s="746"/>
      <c r="Q14" s="747"/>
      <c r="R14" s="49">
        <f>SUM(S14:T14)</f>
        <v>1</v>
      </c>
      <c r="S14" s="39">
        <v>1</v>
      </c>
      <c r="T14" s="523" t="s">
        <v>839</v>
      </c>
      <c r="U14" s="39">
        <v>5</v>
      </c>
      <c r="V14" s="49">
        <f>SUM(W14:X14)</f>
        <v>139</v>
      </c>
      <c r="W14" s="39">
        <v>70</v>
      </c>
      <c r="X14" s="39">
        <v>69</v>
      </c>
      <c r="Y14" s="49">
        <f>SUM(Z14:AA14)</f>
        <v>54</v>
      </c>
      <c r="Z14" s="39">
        <v>27</v>
      </c>
      <c r="AA14" s="39">
        <v>27</v>
      </c>
      <c r="AB14" s="40">
        <v>0.5</v>
      </c>
      <c r="AC14" s="49">
        <f>SUM(AD14:AE14)</f>
        <v>7</v>
      </c>
      <c r="AD14" s="38">
        <v>2</v>
      </c>
      <c r="AE14" s="39">
        <v>5</v>
      </c>
      <c r="AF14" s="49">
        <f>SUM(AG14:AH14)</f>
        <v>4</v>
      </c>
      <c r="AG14" s="39">
        <v>1</v>
      </c>
      <c r="AH14" s="38">
        <v>3</v>
      </c>
      <c r="AI14" s="49">
        <f>SUM(AJ14:AK14)</f>
        <v>3</v>
      </c>
      <c r="AJ14" s="523" t="s">
        <v>839</v>
      </c>
      <c r="AK14" s="39">
        <v>3</v>
      </c>
      <c r="AL14" s="499"/>
    </row>
    <row r="15" spans="1:38" s="5" customFormat="1" ht="24" customHeight="1">
      <c r="A15" s="330"/>
      <c r="B15" s="451"/>
      <c r="C15" s="310" t="s">
        <v>227</v>
      </c>
      <c r="D15" s="530">
        <v>1</v>
      </c>
      <c r="E15" s="530">
        <v>6</v>
      </c>
      <c r="F15" s="530">
        <f t="shared" si="1"/>
        <v>152</v>
      </c>
      <c r="G15" s="530">
        <v>68</v>
      </c>
      <c r="H15" s="530">
        <v>84</v>
      </c>
      <c r="I15" s="530">
        <f>SUM(J15:M15)</f>
        <v>16</v>
      </c>
      <c r="J15" s="530">
        <v>5</v>
      </c>
      <c r="K15" s="530">
        <v>4</v>
      </c>
      <c r="L15" s="530">
        <v>2</v>
      </c>
      <c r="M15" s="530">
        <v>5</v>
      </c>
      <c r="N15" s="296"/>
      <c r="O15" s="746" t="s">
        <v>230</v>
      </c>
      <c r="P15" s="746"/>
      <c r="Q15" s="747"/>
      <c r="R15" s="72">
        <f>SUM(R16:R18,R20:R21)</f>
        <v>9</v>
      </c>
      <c r="S15" s="50">
        <f>SUM(S16:S18,S20:S21)</f>
        <v>9</v>
      </c>
      <c r="T15" s="523" t="s">
        <v>839</v>
      </c>
      <c r="U15" s="50">
        <f aca="true" t="shared" si="5" ref="U15:AA15">SUM(U16:U18,U20:U21)</f>
        <v>31</v>
      </c>
      <c r="V15" s="50">
        <f t="shared" si="5"/>
        <v>454</v>
      </c>
      <c r="W15" s="50">
        <f t="shared" si="5"/>
        <v>227</v>
      </c>
      <c r="X15" s="50">
        <f t="shared" si="5"/>
        <v>227</v>
      </c>
      <c r="Y15" s="50">
        <f t="shared" si="5"/>
        <v>198</v>
      </c>
      <c r="Z15" s="50">
        <f t="shared" si="5"/>
        <v>99</v>
      </c>
      <c r="AA15" s="50">
        <f t="shared" si="5"/>
        <v>99</v>
      </c>
      <c r="AB15" s="524">
        <v>1.7</v>
      </c>
      <c r="AC15" s="50">
        <f>SUM(AC16:AC18,AC20:AC21)</f>
        <v>55</v>
      </c>
      <c r="AD15" s="50">
        <f>SUM(AD16:AD18,AD20:AD21)</f>
        <v>1</v>
      </c>
      <c r="AE15" s="50">
        <f>SUM(AE16:AE18,AE20:AE21)</f>
        <v>54</v>
      </c>
      <c r="AF15" s="523" t="s">
        <v>839</v>
      </c>
      <c r="AG15" s="523" t="s">
        <v>839</v>
      </c>
      <c r="AH15" s="523" t="s">
        <v>839</v>
      </c>
      <c r="AI15" s="50">
        <f>SUM(AI16:AI18,AI20:AI21)</f>
        <v>4</v>
      </c>
      <c r="AJ15" s="523" t="s">
        <v>839</v>
      </c>
      <c r="AK15" s="50">
        <f>SUM(AK16:AK18,AK20:AK21)</f>
        <v>4</v>
      </c>
      <c r="AL15" s="32"/>
    </row>
    <row r="16" spans="1:38" ht="24" customHeight="1">
      <c r="A16" s="22"/>
      <c r="B16" s="22"/>
      <c r="C16" s="18" t="s">
        <v>212</v>
      </c>
      <c r="D16" s="34">
        <f aca="true" t="shared" si="6" ref="D16:M16">SUM(D17:D19)</f>
        <v>110</v>
      </c>
      <c r="E16" s="34">
        <f t="shared" si="6"/>
        <v>1120</v>
      </c>
      <c r="F16" s="34">
        <f t="shared" si="6"/>
        <v>33751</v>
      </c>
      <c r="G16" s="34">
        <f t="shared" si="6"/>
        <v>17204</v>
      </c>
      <c r="H16" s="34">
        <f t="shared" si="6"/>
        <v>16547</v>
      </c>
      <c r="I16" s="34">
        <f t="shared" si="6"/>
        <v>2499</v>
      </c>
      <c r="J16" s="34">
        <f t="shared" si="6"/>
        <v>1289</v>
      </c>
      <c r="K16" s="34">
        <f t="shared" si="6"/>
        <v>1057</v>
      </c>
      <c r="L16" s="34">
        <f t="shared" si="6"/>
        <v>67</v>
      </c>
      <c r="M16" s="34">
        <f t="shared" si="6"/>
        <v>86</v>
      </c>
      <c r="N16" s="296"/>
      <c r="O16" s="271"/>
      <c r="P16" s="740" t="s">
        <v>231</v>
      </c>
      <c r="Q16" s="741"/>
      <c r="R16" s="535">
        <f>SUM(S16:T16)</f>
        <v>1</v>
      </c>
      <c r="S16" s="541">
        <v>1</v>
      </c>
      <c r="T16" s="539" t="s">
        <v>840</v>
      </c>
      <c r="U16" s="531">
        <v>3</v>
      </c>
      <c r="V16" s="535">
        <f>SUM(W16:X16)</f>
        <v>24</v>
      </c>
      <c r="W16" s="531">
        <v>13</v>
      </c>
      <c r="X16" s="543">
        <v>11</v>
      </c>
      <c r="Y16" s="535">
        <f>SUM(Z16:AA16)</f>
        <v>12</v>
      </c>
      <c r="Z16" s="541">
        <v>7</v>
      </c>
      <c r="AA16" s="541">
        <v>5</v>
      </c>
      <c r="AB16" s="546">
        <v>2.4</v>
      </c>
      <c r="AC16" s="535">
        <f>SUM(AD16:AE16)</f>
        <v>4</v>
      </c>
      <c r="AD16" s="539" t="s">
        <v>840</v>
      </c>
      <c r="AE16" s="543">
        <v>4</v>
      </c>
      <c r="AF16" s="539" t="s">
        <v>840</v>
      </c>
      <c r="AG16" s="539" t="s">
        <v>840</v>
      </c>
      <c r="AH16" s="539" t="s">
        <v>840</v>
      </c>
      <c r="AI16" s="535">
        <f>SUM(AJ16:AK16)</f>
        <v>1</v>
      </c>
      <c r="AJ16" s="539" t="s">
        <v>840</v>
      </c>
      <c r="AK16" s="531">
        <v>1</v>
      </c>
      <c r="AL16" s="499"/>
    </row>
    <row r="17" spans="1:38" ht="24" customHeight="1">
      <c r="A17" s="735" t="s">
        <v>233</v>
      </c>
      <c r="B17" s="291"/>
      <c r="C17" s="310" t="s">
        <v>225</v>
      </c>
      <c r="D17" s="530">
        <v>1</v>
      </c>
      <c r="E17" s="530">
        <v>12</v>
      </c>
      <c r="F17" s="530">
        <f t="shared" si="1"/>
        <v>475</v>
      </c>
      <c r="G17" s="530">
        <v>239</v>
      </c>
      <c r="H17" s="530">
        <v>236</v>
      </c>
      <c r="I17" s="530">
        <f aca="true" t="shared" si="7" ref="I17:I27">SUM(J17:M17)</f>
        <v>34</v>
      </c>
      <c r="J17" s="530">
        <v>16</v>
      </c>
      <c r="K17" s="530">
        <v>8</v>
      </c>
      <c r="L17" s="530">
        <v>6</v>
      </c>
      <c r="M17" s="530">
        <v>4</v>
      </c>
      <c r="N17" s="296"/>
      <c r="O17" s="271"/>
      <c r="P17" s="740" t="s">
        <v>232</v>
      </c>
      <c r="Q17" s="742"/>
      <c r="R17" s="535">
        <f>SUM(S17:T17)</f>
        <v>2</v>
      </c>
      <c r="S17" s="541">
        <v>2</v>
      </c>
      <c r="T17" s="539" t="s">
        <v>840</v>
      </c>
      <c r="U17" s="531">
        <v>5</v>
      </c>
      <c r="V17" s="535">
        <f>SUM(W17:X17)</f>
        <v>36</v>
      </c>
      <c r="W17" s="531">
        <v>20</v>
      </c>
      <c r="X17" s="543">
        <v>16</v>
      </c>
      <c r="Y17" s="535">
        <f>SUM(Z17:AA17)</f>
        <v>41</v>
      </c>
      <c r="Z17" s="541">
        <v>22</v>
      </c>
      <c r="AA17" s="541">
        <v>19</v>
      </c>
      <c r="AB17" s="546">
        <v>6.1</v>
      </c>
      <c r="AC17" s="535">
        <f>SUM(AD17:AE17)</f>
        <v>7</v>
      </c>
      <c r="AD17" s="542">
        <v>1</v>
      </c>
      <c r="AE17" s="543">
        <v>6</v>
      </c>
      <c r="AF17" s="539" t="s">
        <v>840</v>
      </c>
      <c r="AG17" s="539" t="s">
        <v>840</v>
      </c>
      <c r="AH17" s="539" t="s">
        <v>840</v>
      </c>
      <c r="AI17" s="539" t="s">
        <v>840</v>
      </c>
      <c r="AJ17" s="539" t="s">
        <v>840</v>
      </c>
      <c r="AK17" s="539" t="s">
        <v>840</v>
      </c>
      <c r="AL17" s="499"/>
    </row>
    <row r="18" spans="1:38" ht="24" customHeight="1">
      <c r="A18" s="736"/>
      <c r="B18" s="330"/>
      <c r="C18" s="310" t="s">
        <v>226</v>
      </c>
      <c r="D18" s="530">
        <v>106</v>
      </c>
      <c r="E18" s="530">
        <v>1096</v>
      </c>
      <c r="F18" s="530">
        <f t="shared" si="1"/>
        <v>32988</v>
      </c>
      <c r="G18" s="530">
        <v>16815</v>
      </c>
      <c r="H18" s="530">
        <v>16173</v>
      </c>
      <c r="I18" s="530">
        <f t="shared" si="7"/>
        <v>2401</v>
      </c>
      <c r="J18" s="530">
        <v>1262</v>
      </c>
      <c r="K18" s="530">
        <v>1040</v>
      </c>
      <c r="L18" s="530">
        <v>39</v>
      </c>
      <c r="M18" s="530">
        <v>60</v>
      </c>
      <c r="N18" s="296"/>
      <c r="O18" s="271"/>
      <c r="P18" s="740" t="s">
        <v>288</v>
      </c>
      <c r="Q18" s="742"/>
      <c r="R18" s="535">
        <f>SUM(S18:T18)</f>
        <v>4</v>
      </c>
      <c r="S18" s="541">
        <v>4</v>
      </c>
      <c r="T18" s="539" t="s">
        <v>840</v>
      </c>
      <c r="U18" s="531">
        <v>16</v>
      </c>
      <c r="V18" s="535">
        <f>SUM(W18:X18)</f>
        <v>297</v>
      </c>
      <c r="W18" s="531">
        <v>151</v>
      </c>
      <c r="X18" s="543">
        <v>146</v>
      </c>
      <c r="Y18" s="535">
        <f>SUM(Z18:AA18)</f>
        <v>88</v>
      </c>
      <c r="Z18" s="541">
        <v>35</v>
      </c>
      <c r="AA18" s="541">
        <v>53</v>
      </c>
      <c r="AB18" s="546">
        <v>7.7</v>
      </c>
      <c r="AC18" s="535">
        <f>SUM(AD18:AE18)</f>
        <v>34</v>
      </c>
      <c r="AD18" s="539" t="s">
        <v>840</v>
      </c>
      <c r="AE18" s="543">
        <v>34</v>
      </c>
      <c r="AF18" s="539" t="s">
        <v>840</v>
      </c>
      <c r="AG18" s="539" t="s">
        <v>840</v>
      </c>
      <c r="AH18" s="539" t="s">
        <v>840</v>
      </c>
      <c r="AI18" s="539" t="s">
        <v>840</v>
      </c>
      <c r="AJ18" s="539" t="s">
        <v>840</v>
      </c>
      <c r="AK18" s="539" t="s">
        <v>840</v>
      </c>
      <c r="AL18" s="499"/>
    </row>
    <row r="19" spans="1:38" ht="24" customHeight="1">
      <c r="A19" s="330"/>
      <c r="B19" s="451"/>
      <c r="C19" s="310" t="s">
        <v>227</v>
      </c>
      <c r="D19" s="530">
        <v>3</v>
      </c>
      <c r="E19" s="530">
        <v>12</v>
      </c>
      <c r="F19" s="530">
        <f t="shared" si="1"/>
        <v>288</v>
      </c>
      <c r="G19" s="530">
        <v>150</v>
      </c>
      <c r="H19" s="530">
        <v>138</v>
      </c>
      <c r="I19" s="530">
        <f t="shared" si="7"/>
        <v>64</v>
      </c>
      <c r="J19" s="530">
        <v>11</v>
      </c>
      <c r="K19" s="530">
        <v>9</v>
      </c>
      <c r="L19" s="530">
        <v>22</v>
      </c>
      <c r="M19" s="530">
        <v>22</v>
      </c>
      <c r="N19" s="296"/>
      <c r="O19" s="271"/>
      <c r="P19" s="740"/>
      <c r="Q19" s="742"/>
      <c r="R19" s="540"/>
      <c r="S19" s="541"/>
      <c r="T19" s="542"/>
      <c r="U19" s="543"/>
      <c r="V19" s="531"/>
      <c r="W19" s="531"/>
      <c r="X19" s="543"/>
      <c r="Y19" s="531"/>
      <c r="Z19" s="541"/>
      <c r="AA19" s="541"/>
      <c r="AB19" s="546"/>
      <c r="AC19" s="531"/>
      <c r="AD19" s="542"/>
      <c r="AE19" s="543"/>
      <c r="AF19" s="531"/>
      <c r="AG19" s="542"/>
      <c r="AH19" s="542"/>
      <c r="AI19" s="542"/>
      <c r="AJ19" s="542"/>
      <c r="AK19" s="542"/>
      <c r="AL19" s="499"/>
    </row>
    <row r="20" spans="1:38" s="5" customFormat="1" ht="24" customHeight="1">
      <c r="A20" s="330"/>
      <c r="B20" s="451"/>
      <c r="C20" s="24" t="s">
        <v>289</v>
      </c>
      <c r="D20" s="34">
        <f>SUM(D21:D23)</f>
        <v>62</v>
      </c>
      <c r="E20" s="37" t="s">
        <v>290</v>
      </c>
      <c r="F20" s="34">
        <f aca="true" t="shared" si="8" ref="F20:M20">SUM(F21:F23)</f>
        <v>33845</v>
      </c>
      <c r="G20" s="34">
        <f t="shared" si="8"/>
        <v>17005</v>
      </c>
      <c r="H20" s="34">
        <f t="shared" si="8"/>
        <v>16840</v>
      </c>
      <c r="I20" s="34">
        <f t="shared" si="8"/>
        <v>3241</v>
      </c>
      <c r="J20" s="34">
        <f t="shared" si="8"/>
        <v>1891</v>
      </c>
      <c r="K20" s="34">
        <f t="shared" si="8"/>
        <v>738</v>
      </c>
      <c r="L20" s="34">
        <f t="shared" si="8"/>
        <v>308</v>
      </c>
      <c r="M20" s="34">
        <f t="shared" si="8"/>
        <v>304</v>
      </c>
      <c r="N20" s="10"/>
      <c r="O20" s="25"/>
      <c r="P20" s="750" t="s">
        <v>234</v>
      </c>
      <c r="Q20" s="751"/>
      <c r="R20" s="535">
        <f>SUM(S20:T20)</f>
        <v>1</v>
      </c>
      <c r="S20" s="541">
        <v>1</v>
      </c>
      <c r="T20" s="539" t="s">
        <v>840</v>
      </c>
      <c r="U20" s="543">
        <v>4</v>
      </c>
      <c r="V20" s="535">
        <f>SUM(W20:X20)</f>
        <v>67</v>
      </c>
      <c r="W20" s="531">
        <v>28</v>
      </c>
      <c r="X20" s="543">
        <v>39</v>
      </c>
      <c r="Y20" s="535">
        <f>SUM(Z20:AA20)</f>
        <v>48</v>
      </c>
      <c r="Z20" s="541">
        <v>29</v>
      </c>
      <c r="AA20" s="541">
        <v>19</v>
      </c>
      <c r="AB20" s="546">
        <v>11.1</v>
      </c>
      <c r="AC20" s="535">
        <f>SUM(AD20:AE20)</f>
        <v>6</v>
      </c>
      <c r="AD20" s="539" t="s">
        <v>840</v>
      </c>
      <c r="AE20" s="543">
        <v>6</v>
      </c>
      <c r="AF20" s="539" t="s">
        <v>840</v>
      </c>
      <c r="AG20" s="539" t="s">
        <v>840</v>
      </c>
      <c r="AH20" s="539" t="s">
        <v>840</v>
      </c>
      <c r="AI20" s="535">
        <f>SUM(AJ20:AK20)</f>
        <v>3</v>
      </c>
      <c r="AJ20" s="539" t="s">
        <v>840</v>
      </c>
      <c r="AK20" s="531">
        <v>3</v>
      </c>
      <c r="AL20" s="32"/>
    </row>
    <row r="21" spans="1:38" ht="24" customHeight="1">
      <c r="A21" s="19" t="s">
        <v>235</v>
      </c>
      <c r="B21" s="19"/>
      <c r="C21" s="20" t="s">
        <v>225</v>
      </c>
      <c r="D21" s="530">
        <v>1</v>
      </c>
      <c r="E21" s="530" t="s">
        <v>290</v>
      </c>
      <c r="F21" s="530">
        <f t="shared" si="1"/>
        <v>371</v>
      </c>
      <c r="G21" s="530">
        <v>201</v>
      </c>
      <c r="H21" s="530">
        <v>170</v>
      </c>
      <c r="I21" s="530">
        <f t="shared" si="7"/>
        <v>31</v>
      </c>
      <c r="J21" s="530">
        <v>19</v>
      </c>
      <c r="K21" s="530">
        <v>4</v>
      </c>
      <c r="L21" s="530">
        <v>4</v>
      </c>
      <c r="M21" s="530">
        <v>4</v>
      </c>
      <c r="N21" s="296"/>
      <c r="O21" s="271"/>
      <c r="P21" s="740" t="s">
        <v>236</v>
      </c>
      <c r="Q21" s="742"/>
      <c r="R21" s="535">
        <f>SUM(S21:T21)</f>
        <v>1</v>
      </c>
      <c r="S21" s="541">
        <v>1</v>
      </c>
      <c r="T21" s="539" t="s">
        <v>840</v>
      </c>
      <c r="U21" s="543">
        <v>3</v>
      </c>
      <c r="V21" s="535">
        <f>SUM(W21:X21)</f>
        <v>30</v>
      </c>
      <c r="W21" s="531">
        <v>15</v>
      </c>
      <c r="X21" s="543">
        <v>15</v>
      </c>
      <c r="Y21" s="535">
        <f>SUM(Z21:AA21)</f>
        <v>9</v>
      </c>
      <c r="Z21" s="541">
        <v>6</v>
      </c>
      <c r="AA21" s="541">
        <v>3</v>
      </c>
      <c r="AB21" s="546">
        <v>13.6</v>
      </c>
      <c r="AC21" s="535">
        <f>SUM(AD21:AE21)</f>
        <v>4</v>
      </c>
      <c r="AD21" s="539" t="s">
        <v>840</v>
      </c>
      <c r="AE21" s="543">
        <v>4</v>
      </c>
      <c r="AF21" s="539" t="s">
        <v>840</v>
      </c>
      <c r="AG21" s="539" t="s">
        <v>840</v>
      </c>
      <c r="AH21" s="539" t="s">
        <v>840</v>
      </c>
      <c r="AI21" s="539" t="s">
        <v>840</v>
      </c>
      <c r="AJ21" s="539" t="s">
        <v>840</v>
      </c>
      <c r="AK21" s="539" t="s">
        <v>840</v>
      </c>
      <c r="AL21" s="499"/>
    </row>
    <row r="22" spans="1:38" ht="24" customHeight="1">
      <c r="A22" s="291"/>
      <c r="B22" s="291"/>
      <c r="C22" s="310" t="s">
        <v>237</v>
      </c>
      <c r="D22" s="530">
        <v>51</v>
      </c>
      <c r="E22" s="530" t="s">
        <v>290</v>
      </c>
      <c r="F22" s="530">
        <f t="shared" si="1"/>
        <v>25512</v>
      </c>
      <c r="G22" s="530">
        <v>12350</v>
      </c>
      <c r="H22" s="530">
        <v>13162</v>
      </c>
      <c r="I22" s="530">
        <f t="shared" si="7"/>
        <v>2595</v>
      </c>
      <c r="J22" s="530">
        <v>1543</v>
      </c>
      <c r="K22" s="530">
        <v>642</v>
      </c>
      <c r="L22" s="530">
        <v>201</v>
      </c>
      <c r="M22" s="530">
        <v>209</v>
      </c>
      <c r="N22" s="296"/>
      <c r="O22" s="271"/>
      <c r="R22" s="540"/>
      <c r="S22" s="541"/>
      <c r="T22" s="542"/>
      <c r="U22" s="531"/>
      <c r="V22" s="531"/>
      <c r="W22" s="531"/>
      <c r="X22" s="543"/>
      <c r="Y22" s="531"/>
      <c r="Z22" s="541"/>
      <c r="AA22" s="541"/>
      <c r="AB22" s="546"/>
      <c r="AC22" s="531"/>
      <c r="AD22" s="542"/>
      <c r="AE22" s="543"/>
      <c r="AF22" s="531"/>
      <c r="AG22" s="531"/>
      <c r="AH22" s="542"/>
      <c r="AI22" s="531"/>
      <c r="AJ22" s="531"/>
      <c r="AK22" s="542"/>
      <c r="AL22" s="499"/>
    </row>
    <row r="23" spans="1:38" s="5" customFormat="1" ht="24" customHeight="1">
      <c r="A23" s="330"/>
      <c r="B23" s="451"/>
      <c r="C23" s="310" t="s">
        <v>227</v>
      </c>
      <c r="D23" s="530">
        <v>10</v>
      </c>
      <c r="E23" s="530" t="s">
        <v>290</v>
      </c>
      <c r="F23" s="530">
        <f t="shared" si="1"/>
        <v>7962</v>
      </c>
      <c r="G23" s="530">
        <v>4454</v>
      </c>
      <c r="H23" s="530">
        <v>3508</v>
      </c>
      <c r="I23" s="530">
        <f t="shared" si="7"/>
        <v>615</v>
      </c>
      <c r="J23" s="530">
        <v>329</v>
      </c>
      <c r="K23" s="530">
        <v>92</v>
      </c>
      <c r="L23" s="530">
        <v>103</v>
      </c>
      <c r="M23" s="530">
        <v>91</v>
      </c>
      <c r="N23" s="296"/>
      <c r="O23" s="746" t="s">
        <v>238</v>
      </c>
      <c r="P23" s="746"/>
      <c r="Q23" s="747"/>
      <c r="R23" s="72">
        <f>SUM(R24:R37)</f>
        <v>68</v>
      </c>
      <c r="S23" s="50">
        <f>SUM(S24:S37)</f>
        <v>68</v>
      </c>
      <c r="T23" s="523" t="s">
        <v>839</v>
      </c>
      <c r="U23" s="50">
        <f aca="true" t="shared" si="9" ref="U23:AA23">SUM(U24:U37)</f>
        <v>437</v>
      </c>
      <c r="V23" s="50">
        <f t="shared" si="9"/>
        <v>7973</v>
      </c>
      <c r="W23" s="50">
        <f t="shared" si="9"/>
        <v>4027</v>
      </c>
      <c r="X23" s="50">
        <f t="shared" si="9"/>
        <v>3946</v>
      </c>
      <c r="Y23" s="50">
        <f t="shared" si="9"/>
        <v>2747</v>
      </c>
      <c r="Z23" s="50">
        <f t="shared" si="9"/>
        <v>1371</v>
      </c>
      <c r="AA23" s="50">
        <f t="shared" si="9"/>
        <v>1376</v>
      </c>
      <c r="AB23" s="524">
        <v>24.3</v>
      </c>
      <c r="AC23" s="50">
        <f aca="true" t="shared" si="10" ref="AC23:AK23">SUM(AC24:AC37)</f>
        <v>628</v>
      </c>
      <c r="AD23" s="50">
        <f t="shared" si="10"/>
        <v>38</v>
      </c>
      <c r="AE23" s="50">
        <f t="shared" si="10"/>
        <v>590</v>
      </c>
      <c r="AF23" s="50">
        <f t="shared" si="10"/>
        <v>65</v>
      </c>
      <c r="AG23" s="50">
        <f t="shared" si="10"/>
        <v>27</v>
      </c>
      <c r="AH23" s="50">
        <f t="shared" si="10"/>
        <v>38</v>
      </c>
      <c r="AI23" s="50">
        <f t="shared" si="10"/>
        <v>117</v>
      </c>
      <c r="AJ23" s="50">
        <f t="shared" si="10"/>
        <v>77</v>
      </c>
      <c r="AK23" s="50">
        <f t="shared" si="10"/>
        <v>40</v>
      </c>
      <c r="AL23" s="32"/>
    </row>
    <row r="24" spans="1:38" ht="24" customHeight="1">
      <c r="A24" s="22"/>
      <c r="B24" s="22"/>
      <c r="C24" s="18" t="s">
        <v>212</v>
      </c>
      <c r="D24" s="34">
        <f>SUM(D25:D27)</f>
        <v>2</v>
      </c>
      <c r="E24" s="37" t="s">
        <v>290</v>
      </c>
      <c r="F24" s="34">
        <f aca="true" t="shared" si="11" ref="F24:M24">SUM(F25:F27)</f>
        <v>1716</v>
      </c>
      <c r="G24" s="34">
        <f t="shared" si="11"/>
        <v>1398</v>
      </c>
      <c r="H24" s="34">
        <f t="shared" si="11"/>
        <v>318</v>
      </c>
      <c r="I24" s="34">
        <f t="shared" si="11"/>
        <v>146</v>
      </c>
      <c r="J24" s="34">
        <f t="shared" si="11"/>
        <v>117</v>
      </c>
      <c r="K24" s="34">
        <f t="shared" si="11"/>
        <v>8</v>
      </c>
      <c r="L24" s="34">
        <f t="shared" si="11"/>
        <v>20</v>
      </c>
      <c r="M24" s="34">
        <f t="shared" si="11"/>
        <v>1</v>
      </c>
      <c r="N24" s="296"/>
      <c r="P24" s="740" t="s">
        <v>239</v>
      </c>
      <c r="Q24" s="741"/>
      <c r="R24" s="535">
        <f aca="true" t="shared" si="12" ref="R24:R37">SUM(S24:T24)</f>
        <v>39</v>
      </c>
      <c r="S24" s="541">
        <v>39</v>
      </c>
      <c r="T24" s="539" t="s">
        <v>840</v>
      </c>
      <c r="U24" s="531">
        <v>262</v>
      </c>
      <c r="V24" s="535">
        <f aca="true" t="shared" si="13" ref="V24:V37">SUM(W24:X24)</f>
        <v>4955</v>
      </c>
      <c r="W24" s="531">
        <v>2523</v>
      </c>
      <c r="X24" s="531">
        <v>2432</v>
      </c>
      <c r="Y24" s="535">
        <f aca="true" t="shared" si="14" ref="Y24:Y37">SUM(Z24:AA24)</f>
        <v>1754</v>
      </c>
      <c r="Z24" s="531">
        <v>872</v>
      </c>
      <c r="AA24" s="531">
        <v>882</v>
      </c>
      <c r="AB24" s="546">
        <v>39.6</v>
      </c>
      <c r="AC24" s="535">
        <f aca="true" t="shared" si="15" ref="AC24:AC37">SUM(AD24:AE24)</f>
        <v>383</v>
      </c>
      <c r="AD24" s="543">
        <v>20</v>
      </c>
      <c r="AE24" s="543">
        <v>363</v>
      </c>
      <c r="AF24" s="535">
        <f>SUM(AG24:AH24)</f>
        <v>37</v>
      </c>
      <c r="AG24" s="531">
        <v>14</v>
      </c>
      <c r="AH24" s="542">
        <v>23</v>
      </c>
      <c r="AI24" s="535">
        <f>SUM(AJ24:AK24)</f>
        <v>70</v>
      </c>
      <c r="AJ24" s="531">
        <v>46</v>
      </c>
      <c r="AK24" s="531">
        <v>24</v>
      </c>
      <c r="AL24" s="499"/>
    </row>
    <row r="25" spans="1:38" ht="24" customHeight="1">
      <c r="A25" s="748" t="s">
        <v>240</v>
      </c>
      <c r="B25" s="291"/>
      <c r="C25" s="310" t="s">
        <v>225</v>
      </c>
      <c r="D25" s="532">
        <v>1</v>
      </c>
      <c r="E25" s="530" t="s">
        <v>290</v>
      </c>
      <c r="F25" s="530">
        <f t="shared" si="1"/>
        <v>1077</v>
      </c>
      <c r="G25" s="532">
        <v>802</v>
      </c>
      <c r="H25" s="532">
        <v>275</v>
      </c>
      <c r="I25" s="530">
        <f t="shared" si="7"/>
        <v>87</v>
      </c>
      <c r="J25" s="532">
        <v>72</v>
      </c>
      <c r="K25" s="532">
        <v>3</v>
      </c>
      <c r="L25" s="532">
        <v>12</v>
      </c>
      <c r="M25" s="531" t="s">
        <v>30</v>
      </c>
      <c r="N25" s="296"/>
      <c r="O25" s="271"/>
      <c r="P25" s="740" t="s">
        <v>241</v>
      </c>
      <c r="Q25" s="742"/>
      <c r="R25" s="535">
        <f t="shared" si="12"/>
        <v>3</v>
      </c>
      <c r="S25" s="541">
        <v>3</v>
      </c>
      <c r="T25" s="539" t="s">
        <v>840</v>
      </c>
      <c r="U25" s="531">
        <v>10</v>
      </c>
      <c r="V25" s="535">
        <f t="shared" si="13"/>
        <v>115</v>
      </c>
      <c r="W25" s="531">
        <v>59</v>
      </c>
      <c r="X25" s="531">
        <v>56</v>
      </c>
      <c r="Y25" s="535">
        <f t="shared" si="14"/>
        <v>46</v>
      </c>
      <c r="Z25" s="541">
        <v>19</v>
      </c>
      <c r="AA25" s="541">
        <v>27</v>
      </c>
      <c r="AB25" s="547">
        <v>9</v>
      </c>
      <c r="AC25" s="535">
        <f t="shared" si="15"/>
        <v>15</v>
      </c>
      <c r="AD25" s="531">
        <v>1</v>
      </c>
      <c r="AE25" s="531">
        <v>14</v>
      </c>
      <c r="AF25" s="535">
        <f>SUM(AG25:AH25)</f>
        <v>3</v>
      </c>
      <c r="AG25" s="542">
        <v>2</v>
      </c>
      <c r="AH25" s="531">
        <v>1</v>
      </c>
      <c r="AI25" s="535">
        <f>SUM(AJ25:AK25)</f>
        <v>2</v>
      </c>
      <c r="AJ25" s="531">
        <v>1</v>
      </c>
      <c r="AK25" s="531">
        <v>1</v>
      </c>
      <c r="AL25" s="499"/>
    </row>
    <row r="26" spans="1:38" ht="24" customHeight="1">
      <c r="A26" s="749"/>
      <c r="B26" s="291"/>
      <c r="C26" s="310" t="s">
        <v>226</v>
      </c>
      <c r="D26" s="531" t="s">
        <v>30</v>
      </c>
      <c r="E26" s="531" t="s">
        <v>30</v>
      </c>
      <c r="F26" s="531" t="s">
        <v>30</v>
      </c>
      <c r="G26" s="531" t="s">
        <v>30</v>
      </c>
      <c r="H26" s="531" t="s">
        <v>30</v>
      </c>
      <c r="I26" s="531" t="s">
        <v>30</v>
      </c>
      <c r="J26" s="531" t="s">
        <v>30</v>
      </c>
      <c r="K26" s="531" t="s">
        <v>30</v>
      </c>
      <c r="L26" s="531" t="s">
        <v>30</v>
      </c>
      <c r="M26" s="531" t="s">
        <v>30</v>
      </c>
      <c r="N26" s="296"/>
      <c r="O26" s="271"/>
      <c r="P26" s="740" t="s">
        <v>242</v>
      </c>
      <c r="Q26" s="742"/>
      <c r="R26" s="535">
        <f t="shared" si="12"/>
        <v>8</v>
      </c>
      <c r="S26" s="541">
        <v>8</v>
      </c>
      <c r="T26" s="539" t="s">
        <v>840</v>
      </c>
      <c r="U26" s="531">
        <v>52</v>
      </c>
      <c r="V26" s="535">
        <f t="shared" si="13"/>
        <v>894</v>
      </c>
      <c r="W26" s="531">
        <v>451</v>
      </c>
      <c r="X26" s="543">
        <v>443</v>
      </c>
      <c r="Y26" s="535">
        <f t="shared" si="14"/>
        <v>287</v>
      </c>
      <c r="Z26" s="541">
        <v>150</v>
      </c>
      <c r="AA26" s="541">
        <v>137</v>
      </c>
      <c r="AB26" s="546">
        <v>26.1</v>
      </c>
      <c r="AC26" s="535">
        <f t="shared" si="15"/>
        <v>69</v>
      </c>
      <c r="AD26" s="543">
        <v>5</v>
      </c>
      <c r="AE26" s="543">
        <v>64</v>
      </c>
      <c r="AF26" s="535">
        <f>SUM(AG26:AH26)</f>
        <v>7</v>
      </c>
      <c r="AG26" s="542">
        <v>1</v>
      </c>
      <c r="AH26" s="542">
        <v>6</v>
      </c>
      <c r="AI26" s="535">
        <f>SUM(AJ26:AK26)</f>
        <v>11</v>
      </c>
      <c r="AJ26" s="531">
        <v>10</v>
      </c>
      <c r="AK26" s="542">
        <v>1</v>
      </c>
      <c r="AL26" s="499"/>
    </row>
    <row r="27" spans="1:38" ht="24" customHeight="1">
      <c r="A27" s="500"/>
      <c r="B27" s="451"/>
      <c r="C27" s="310" t="s">
        <v>227</v>
      </c>
      <c r="D27" s="532">
        <v>1</v>
      </c>
      <c r="E27" s="530" t="s">
        <v>290</v>
      </c>
      <c r="F27" s="530">
        <f t="shared" si="1"/>
        <v>639</v>
      </c>
      <c r="G27" s="532">
        <v>596</v>
      </c>
      <c r="H27" s="532">
        <v>43</v>
      </c>
      <c r="I27" s="530">
        <f t="shared" si="7"/>
        <v>59</v>
      </c>
      <c r="J27" s="532">
        <v>45</v>
      </c>
      <c r="K27" s="532">
        <v>5</v>
      </c>
      <c r="L27" s="532">
        <v>8</v>
      </c>
      <c r="M27" s="532">
        <v>1</v>
      </c>
      <c r="N27" s="296"/>
      <c r="O27" s="271"/>
      <c r="P27" s="740" t="s">
        <v>243</v>
      </c>
      <c r="Q27" s="742"/>
      <c r="R27" s="535">
        <f t="shared" si="12"/>
        <v>2</v>
      </c>
      <c r="S27" s="541">
        <v>2</v>
      </c>
      <c r="T27" s="539" t="s">
        <v>840</v>
      </c>
      <c r="U27" s="531">
        <v>11</v>
      </c>
      <c r="V27" s="535">
        <f t="shared" si="13"/>
        <v>147</v>
      </c>
      <c r="W27" s="531">
        <v>66</v>
      </c>
      <c r="X27" s="543">
        <v>81</v>
      </c>
      <c r="Y27" s="535">
        <f t="shared" si="14"/>
        <v>67</v>
      </c>
      <c r="Z27" s="541">
        <v>36</v>
      </c>
      <c r="AA27" s="541">
        <v>31</v>
      </c>
      <c r="AB27" s="546">
        <v>29.3</v>
      </c>
      <c r="AC27" s="535">
        <f t="shared" si="15"/>
        <v>15</v>
      </c>
      <c r="AD27" s="542">
        <v>2</v>
      </c>
      <c r="AE27" s="543">
        <v>13</v>
      </c>
      <c r="AF27" s="535">
        <f>SUM(AG27:AH27)</f>
        <v>1</v>
      </c>
      <c r="AG27" s="539" t="s">
        <v>840</v>
      </c>
      <c r="AH27" s="542">
        <v>1</v>
      </c>
      <c r="AI27" s="535">
        <f>SUM(AJ27:AK27)</f>
        <v>2</v>
      </c>
      <c r="AJ27" s="542">
        <v>2</v>
      </c>
      <c r="AK27" s="539" t="s">
        <v>840</v>
      </c>
      <c r="AL27" s="499"/>
    </row>
    <row r="28" spans="1:38" ht="24" customHeight="1">
      <c r="A28" s="451"/>
      <c r="B28" s="451"/>
      <c r="C28" s="18" t="s">
        <v>212</v>
      </c>
      <c r="D28" s="34">
        <f>SUM(D29:D31)</f>
        <v>6</v>
      </c>
      <c r="E28" s="37" t="s">
        <v>290</v>
      </c>
      <c r="F28" s="34">
        <f aca="true" t="shared" si="16" ref="F28:M28">SUM(F29:F31)</f>
        <v>2554</v>
      </c>
      <c r="G28" s="34">
        <f t="shared" si="16"/>
        <v>278</v>
      </c>
      <c r="H28" s="34">
        <f t="shared" si="16"/>
        <v>2276</v>
      </c>
      <c r="I28" s="34">
        <f t="shared" si="16"/>
        <v>445</v>
      </c>
      <c r="J28" s="34">
        <f t="shared" si="16"/>
        <v>87</v>
      </c>
      <c r="K28" s="34">
        <f t="shared" si="16"/>
        <v>54</v>
      </c>
      <c r="L28" s="34">
        <f t="shared" si="16"/>
        <v>182</v>
      </c>
      <c r="M28" s="34">
        <f t="shared" si="16"/>
        <v>122</v>
      </c>
      <c r="N28" s="296"/>
      <c r="O28" s="271"/>
      <c r="P28" s="740" t="s">
        <v>244</v>
      </c>
      <c r="Q28" s="742"/>
      <c r="R28" s="535">
        <f t="shared" si="12"/>
        <v>1</v>
      </c>
      <c r="S28" s="541">
        <v>1</v>
      </c>
      <c r="T28" s="539" t="s">
        <v>840</v>
      </c>
      <c r="U28" s="531">
        <v>3</v>
      </c>
      <c r="V28" s="535">
        <f t="shared" si="13"/>
        <v>21</v>
      </c>
      <c r="W28" s="531">
        <v>15</v>
      </c>
      <c r="X28" s="543">
        <v>6</v>
      </c>
      <c r="Y28" s="535">
        <f t="shared" si="14"/>
        <v>6</v>
      </c>
      <c r="Z28" s="541">
        <v>2</v>
      </c>
      <c r="AA28" s="541">
        <v>4</v>
      </c>
      <c r="AB28" s="546">
        <v>4.7</v>
      </c>
      <c r="AC28" s="535">
        <f t="shared" si="15"/>
        <v>4</v>
      </c>
      <c r="AD28" s="539" t="s">
        <v>840</v>
      </c>
      <c r="AE28" s="543">
        <v>4</v>
      </c>
      <c r="AF28" s="539" t="s">
        <v>840</v>
      </c>
      <c r="AG28" s="539" t="s">
        <v>840</v>
      </c>
      <c r="AH28" s="539" t="s">
        <v>840</v>
      </c>
      <c r="AI28" s="539" t="s">
        <v>840</v>
      </c>
      <c r="AJ28" s="539" t="s">
        <v>840</v>
      </c>
      <c r="AK28" s="539" t="s">
        <v>840</v>
      </c>
      <c r="AL28" s="499"/>
    </row>
    <row r="29" spans="1:38" ht="24" customHeight="1">
      <c r="A29" s="735" t="s">
        <v>245</v>
      </c>
      <c r="B29" s="291"/>
      <c r="C29" s="310" t="s">
        <v>225</v>
      </c>
      <c r="D29" s="531" t="s">
        <v>30</v>
      </c>
      <c r="E29" s="531" t="s">
        <v>30</v>
      </c>
      <c r="F29" s="531" t="s">
        <v>30</v>
      </c>
      <c r="G29" s="531" t="s">
        <v>291</v>
      </c>
      <c r="H29" s="531" t="s">
        <v>291</v>
      </c>
      <c r="I29" s="531" t="s">
        <v>30</v>
      </c>
      <c r="J29" s="531" t="s">
        <v>30</v>
      </c>
      <c r="K29" s="531" t="s">
        <v>30</v>
      </c>
      <c r="L29" s="531" t="s">
        <v>30</v>
      </c>
      <c r="M29" s="531" t="s">
        <v>30</v>
      </c>
      <c r="N29" s="296"/>
      <c r="O29" s="271"/>
      <c r="P29" s="740" t="s">
        <v>232</v>
      </c>
      <c r="Q29" s="742"/>
      <c r="R29" s="535">
        <f t="shared" si="12"/>
        <v>1</v>
      </c>
      <c r="S29" s="541">
        <v>1</v>
      </c>
      <c r="T29" s="539" t="s">
        <v>840</v>
      </c>
      <c r="U29" s="531">
        <v>6</v>
      </c>
      <c r="V29" s="535">
        <f t="shared" si="13"/>
        <v>74</v>
      </c>
      <c r="W29" s="531">
        <v>26</v>
      </c>
      <c r="X29" s="543">
        <v>48</v>
      </c>
      <c r="Y29" s="535">
        <f t="shared" si="14"/>
        <v>25</v>
      </c>
      <c r="Z29" s="541">
        <v>13</v>
      </c>
      <c r="AA29" s="541">
        <v>12</v>
      </c>
      <c r="AB29" s="546">
        <v>3.7</v>
      </c>
      <c r="AC29" s="535">
        <f t="shared" si="15"/>
        <v>7</v>
      </c>
      <c r="AD29" s="539" t="s">
        <v>840</v>
      </c>
      <c r="AE29" s="543">
        <v>7</v>
      </c>
      <c r="AF29" s="539" t="s">
        <v>840</v>
      </c>
      <c r="AG29" s="539" t="s">
        <v>840</v>
      </c>
      <c r="AH29" s="539" t="s">
        <v>840</v>
      </c>
      <c r="AI29" s="535">
        <f aca="true" t="shared" si="17" ref="AI29:AI35">SUM(AJ29:AK29)</f>
        <v>2</v>
      </c>
      <c r="AJ29" s="531">
        <v>2</v>
      </c>
      <c r="AK29" s="539" t="s">
        <v>840</v>
      </c>
      <c r="AL29" s="499"/>
    </row>
    <row r="30" spans="1:38" ht="24" customHeight="1">
      <c r="A30" s="735"/>
      <c r="B30" s="330"/>
      <c r="C30" s="310" t="s">
        <v>226</v>
      </c>
      <c r="D30" s="531">
        <v>1</v>
      </c>
      <c r="E30" s="530" t="s">
        <v>290</v>
      </c>
      <c r="F30" s="531">
        <v>125</v>
      </c>
      <c r="G30" s="531">
        <v>73</v>
      </c>
      <c r="H30" s="531">
        <v>52</v>
      </c>
      <c r="I30" s="531">
        <v>77</v>
      </c>
      <c r="J30" s="531">
        <v>3</v>
      </c>
      <c r="K30" s="531">
        <v>1</v>
      </c>
      <c r="L30" s="531">
        <v>68</v>
      </c>
      <c r="M30" s="531">
        <v>5</v>
      </c>
      <c r="N30" s="296"/>
      <c r="O30" s="271"/>
      <c r="P30" s="740" t="s">
        <v>246</v>
      </c>
      <c r="Q30" s="742"/>
      <c r="R30" s="535">
        <f t="shared" si="12"/>
        <v>2</v>
      </c>
      <c r="S30" s="541">
        <v>2</v>
      </c>
      <c r="T30" s="539" t="s">
        <v>840</v>
      </c>
      <c r="U30" s="531">
        <v>10</v>
      </c>
      <c r="V30" s="535">
        <f t="shared" si="13"/>
        <v>182</v>
      </c>
      <c r="W30" s="531">
        <v>93</v>
      </c>
      <c r="X30" s="543">
        <v>89</v>
      </c>
      <c r="Y30" s="535">
        <f t="shared" si="14"/>
        <v>58</v>
      </c>
      <c r="Z30" s="541">
        <v>24</v>
      </c>
      <c r="AA30" s="541">
        <v>34</v>
      </c>
      <c r="AB30" s="546">
        <v>28.9</v>
      </c>
      <c r="AC30" s="535">
        <f t="shared" si="15"/>
        <v>17</v>
      </c>
      <c r="AD30" s="543">
        <v>1</v>
      </c>
      <c r="AE30" s="543">
        <v>16</v>
      </c>
      <c r="AF30" s="535">
        <f>SUM(AG30:AH30)</f>
        <v>3</v>
      </c>
      <c r="AG30" s="531">
        <v>3</v>
      </c>
      <c r="AH30" s="539" t="s">
        <v>840</v>
      </c>
      <c r="AI30" s="535">
        <f t="shared" si="17"/>
        <v>4</v>
      </c>
      <c r="AJ30" s="531">
        <v>1</v>
      </c>
      <c r="AK30" s="531">
        <v>3</v>
      </c>
      <c r="AL30" s="499"/>
    </row>
    <row r="31" spans="1:38" ht="24" customHeight="1">
      <c r="A31" s="330"/>
      <c r="B31" s="451"/>
      <c r="C31" s="310" t="s">
        <v>227</v>
      </c>
      <c r="D31" s="532">
        <v>5</v>
      </c>
      <c r="E31" s="530" t="s">
        <v>290</v>
      </c>
      <c r="F31" s="530">
        <f>SUM(G31:H31)</f>
        <v>2429</v>
      </c>
      <c r="G31" s="532">
        <v>205</v>
      </c>
      <c r="H31" s="532">
        <v>2224</v>
      </c>
      <c r="I31" s="530">
        <v>368</v>
      </c>
      <c r="J31" s="532">
        <v>84</v>
      </c>
      <c r="K31" s="532">
        <v>53</v>
      </c>
      <c r="L31" s="533">
        <v>114</v>
      </c>
      <c r="M31" s="532">
        <v>117</v>
      </c>
      <c r="N31" s="296"/>
      <c r="O31" s="271"/>
      <c r="P31" s="740" t="s">
        <v>285</v>
      </c>
      <c r="Q31" s="741"/>
      <c r="R31" s="535">
        <f t="shared" si="12"/>
        <v>2</v>
      </c>
      <c r="S31" s="541">
        <v>2</v>
      </c>
      <c r="T31" s="539" t="s">
        <v>840</v>
      </c>
      <c r="U31" s="531">
        <v>15</v>
      </c>
      <c r="V31" s="535">
        <f t="shared" si="13"/>
        <v>275</v>
      </c>
      <c r="W31" s="531">
        <v>140</v>
      </c>
      <c r="X31" s="543">
        <v>135</v>
      </c>
      <c r="Y31" s="535">
        <f t="shared" si="14"/>
        <v>90</v>
      </c>
      <c r="Z31" s="541">
        <v>53</v>
      </c>
      <c r="AA31" s="541">
        <v>37</v>
      </c>
      <c r="AB31" s="546">
        <v>24.6</v>
      </c>
      <c r="AC31" s="535">
        <f t="shared" si="15"/>
        <v>23</v>
      </c>
      <c r="AD31" s="542">
        <v>3</v>
      </c>
      <c r="AE31" s="543">
        <v>20</v>
      </c>
      <c r="AF31" s="539" t="s">
        <v>840</v>
      </c>
      <c r="AG31" s="539" t="s">
        <v>840</v>
      </c>
      <c r="AH31" s="539" t="s">
        <v>840</v>
      </c>
      <c r="AI31" s="535">
        <f t="shared" si="17"/>
        <v>7</v>
      </c>
      <c r="AJ31" s="531">
        <v>4</v>
      </c>
      <c r="AK31" s="542">
        <v>3</v>
      </c>
      <c r="AL31" s="499"/>
    </row>
    <row r="32" spans="1:38" ht="24" customHeight="1">
      <c r="A32" s="451"/>
      <c r="B32" s="451"/>
      <c r="C32" s="18" t="s">
        <v>212</v>
      </c>
      <c r="D32" s="34">
        <f>SUM(D33:D35)</f>
        <v>11</v>
      </c>
      <c r="E32" s="37" t="s">
        <v>290</v>
      </c>
      <c r="F32" s="34">
        <f aca="true" t="shared" si="18" ref="F32:M32">SUM(F33:F35)</f>
        <v>28482</v>
      </c>
      <c r="G32" s="34">
        <f t="shared" si="18"/>
        <v>20231</v>
      </c>
      <c r="H32" s="34">
        <f t="shared" si="18"/>
        <v>8251</v>
      </c>
      <c r="I32" s="34">
        <f t="shared" si="18"/>
        <v>3679</v>
      </c>
      <c r="J32" s="34">
        <f t="shared" si="18"/>
        <v>2065</v>
      </c>
      <c r="K32" s="34">
        <f t="shared" si="18"/>
        <v>361</v>
      </c>
      <c r="L32" s="34">
        <f t="shared" si="18"/>
        <v>1013</v>
      </c>
      <c r="M32" s="34">
        <f t="shared" si="18"/>
        <v>240</v>
      </c>
      <c r="N32" s="296"/>
      <c r="O32" s="271"/>
      <c r="P32" s="740" t="s">
        <v>288</v>
      </c>
      <c r="Q32" s="742"/>
      <c r="R32" s="535">
        <f t="shared" si="12"/>
        <v>4</v>
      </c>
      <c r="S32" s="541">
        <v>4</v>
      </c>
      <c r="T32" s="539" t="s">
        <v>840</v>
      </c>
      <c r="U32" s="541">
        <v>33</v>
      </c>
      <c r="V32" s="535">
        <f t="shared" si="13"/>
        <v>703</v>
      </c>
      <c r="W32" s="531">
        <v>339</v>
      </c>
      <c r="X32" s="541">
        <v>364</v>
      </c>
      <c r="Y32" s="535">
        <f t="shared" si="14"/>
        <v>200</v>
      </c>
      <c r="Z32" s="541">
        <v>103</v>
      </c>
      <c r="AA32" s="541">
        <v>97</v>
      </c>
      <c r="AB32" s="548">
        <v>17.4</v>
      </c>
      <c r="AC32" s="535">
        <f t="shared" si="15"/>
        <v>45</v>
      </c>
      <c r="AD32" s="531">
        <v>3</v>
      </c>
      <c r="AE32" s="541">
        <v>42</v>
      </c>
      <c r="AF32" s="535">
        <f>SUM(AG32:AH32)</f>
        <v>4</v>
      </c>
      <c r="AG32" s="542">
        <v>3</v>
      </c>
      <c r="AH32" s="531">
        <v>1</v>
      </c>
      <c r="AI32" s="535">
        <f t="shared" si="17"/>
        <v>11</v>
      </c>
      <c r="AJ32" s="531">
        <v>7</v>
      </c>
      <c r="AK32" s="531">
        <v>4</v>
      </c>
      <c r="AL32" s="499"/>
    </row>
    <row r="33" spans="1:38" ht="24" customHeight="1">
      <c r="A33" s="291" t="s">
        <v>247</v>
      </c>
      <c r="B33" s="291"/>
      <c r="C33" s="310" t="s">
        <v>225</v>
      </c>
      <c r="D33" s="532">
        <v>2</v>
      </c>
      <c r="E33" s="530" t="s">
        <v>290</v>
      </c>
      <c r="F33" s="530">
        <f>SUM(G33:H33)</f>
        <v>12015</v>
      </c>
      <c r="G33" s="532">
        <v>8196</v>
      </c>
      <c r="H33" s="532">
        <v>3819</v>
      </c>
      <c r="I33" s="530">
        <f>SUM(J33:M33)</f>
        <v>1889</v>
      </c>
      <c r="J33" s="532">
        <v>1036</v>
      </c>
      <c r="K33" s="532">
        <v>148</v>
      </c>
      <c r="L33" s="532">
        <v>562</v>
      </c>
      <c r="M33" s="532">
        <v>143</v>
      </c>
      <c r="N33" s="296"/>
      <c r="O33" s="271"/>
      <c r="P33" s="752" t="s">
        <v>248</v>
      </c>
      <c r="Q33" s="753"/>
      <c r="R33" s="535">
        <f t="shared" si="12"/>
        <v>2</v>
      </c>
      <c r="S33" s="541">
        <v>2</v>
      </c>
      <c r="T33" s="539" t="s">
        <v>840</v>
      </c>
      <c r="U33" s="543">
        <v>12</v>
      </c>
      <c r="V33" s="535">
        <f t="shared" si="13"/>
        <v>239</v>
      </c>
      <c r="W33" s="531">
        <v>123</v>
      </c>
      <c r="X33" s="543">
        <v>116</v>
      </c>
      <c r="Y33" s="535">
        <f t="shared" si="14"/>
        <v>96</v>
      </c>
      <c r="Z33" s="541">
        <v>40</v>
      </c>
      <c r="AA33" s="541">
        <v>56</v>
      </c>
      <c r="AB33" s="546">
        <v>20.9</v>
      </c>
      <c r="AC33" s="535">
        <f t="shared" si="15"/>
        <v>20</v>
      </c>
      <c r="AD33" s="543">
        <v>1</v>
      </c>
      <c r="AE33" s="543">
        <v>19</v>
      </c>
      <c r="AF33" s="535">
        <f>SUM(AG33:AH33)</f>
        <v>6</v>
      </c>
      <c r="AG33" s="542">
        <v>2</v>
      </c>
      <c r="AH33" s="542">
        <v>4</v>
      </c>
      <c r="AI33" s="535">
        <f t="shared" si="17"/>
        <v>3</v>
      </c>
      <c r="AJ33" s="542">
        <v>2</v>
      </c>
      <c r="AK33" s="542">
        <v>1</v>
      </c>
      <c r="AL33" s="499"/>
    </row>
    <row r="34" spans="1:38" ht="24" customHeight="1">
      <c r="A34" s="330"/>
      <c r="B34" s="451"/>
      <c r="C34" s="310" t="s">
        <v>226</v>
      </c>
      <c r="D34" s="532">
        <v>3</v>
      </c>
      <c r="E34" s="530" t="s">
        <v>290</v>
      </c>
      <c r="F34" s="530">
        <f>SUM(G34:H34)</f>
        <v>1337</v>
      </c>
      <c r="G34" s="532">
        <v>428</v>
      </c>
      <c r="H34" s="532">
        <v>909</v>
      </c>
      <c r="I34" s="530">
        <f>SUM(J34:M34)</f>
        <v>251</v>
      </c>
      <c r="J34" s="532">
        <v>121</v>
      </c>
      <c r="K34" s="532">
        <v>52</v>
      </c>
      <c r="L34" s="532">
        <v>52</v>
      </c>
      <c r="M34" s="532">
        <v>26</v>
      </c>
      <c r="N34" s="296"/>
      <c r="O34" s="271"/>
      <c r="P34" s="752" t="s">
        <v>234</v>
      </c>
      <c r="Q34" s="753"/>
      <c r="R34" s="535">
        <f t="shared" si="12"/>
        <v>1</v>
      </c>
      <c r="S34" s="541">
        <v>1</v>
      </c>
      <c r="T34" s="539" t="s">
        <v>840</v>
      </c>
      <c r="U34" s="541">
        <v>5</v>
      </c>
      <c r="V34" s="535">
        <f t="shared" si="13"/>
        <v>96</v>
      </c>
      <c r="W34" s="531">
        <v>45</v>
      </c>
      <c r="X34" s="541">
        <v>51</v>
      </c>
      <c r="Y34" s="535">
        <f t="shared" si="14"/>
        <v>29</v>
      </c>
      <c r="Z34" s="542">
        <v>15</v>
      </c>
      <c r="AA34" s="542">
        <v>14</v>
      </c>
      <c r="AB34" s="549">
        <v>6.7</v>
      </c>
      <c r="AC34" s="535">
        <f t="shared" si="15"/>
        <v>7</v>
      </c>
      <c r="AD34" s="539" t="s">
        <v>840</v>
      </c>
      <c r="AE34" s="541">
        <v>7</v>
      </c>
      <c r="AF34" s="535">
        <f>SUM(AG34:AH34)</f>
        <v>2</v>
      </c>
      <c r="AG34" s="542">
        <v>1</v>
      </c>
      <c r="AH34" s="542">
        <v>1</v>
      </c>
      <c r="AI34" s="535">
        <f t="shared" si="17"/>
        <v>3</v>
      </c>
      <c r="AJ34" s="542">
        <v>1</v>
      </c>
      <c r="AK34" s="531">
        <v>2</v>
      </c>
      <c r="AL34" s="499"/>
    </row>
    <row r="35" spans="1:38" ht="24" customHeight="1">
      <c r="A35" s="451"/>
      <c r="B35" s="451"/>
      <c r="C35" s="310" t="s">
        <v>227</v>
      </c>
      <c r="D35" s="532">
        <v>6</v>
      </c>
      <c r="E35" s="530" t="s">
        <v>290</v>
      </c>
      <c r="F35" s="530">
        <f>SUM(G35:H35)</f>
        <v>15130</v>
      </c>
      <c r="G35" s="532">
        <v>11607</v>
      </c>
      <c r="H35" s="532">
        <v>3523</v>
      </c>
      <c r="I35" s="530">
        <f>SUM(J35:M35)</f>
        <v>1539</v>
      </c>
      <c r="J35" s="532">
        <v>908</v>
      </c>
      <c r="K35" s="532">
        <v>161</v>
      </c>
      <c r="L35" s="532">
        <v>399</v>
      </c>
      <c r="M35" s="532">
        <v>71</v>
      </c>
      <c r="N35" s="296"/>
      <c r="O35" s="271"/>
      <c r="P35" s="752" t="s">
        <v>250</v>
      </c>
      <c r="Q35" s="753"/>
      <c r="R35" s="535">
        <f t="shared" si="12"/>
        <v>1</v>
      </c>
      <c r="S35" s="541">
        <v>1</v>
      </c>
      <c r="T35" s="539" t="s">
        <v>840</v>
      </c>
      <c r="U35" s="543">
        <v>9</v>
      </c>
      <c r="V35" s="535">
        <f t="shared" si="13"/>
        <v>174</v>
      </c>
      <c r="W35" s="531">
        <v>95</v>
      </c>
      <c r="X35" s="543">
        <v>79</v>
      </c>
      <c r="Y35" s="535">
        <f t="shared" si="14"/>
        <v>56</v>
      </c>
      <c r="Z35" s="541">
        <v>27</v>
      </c>
      <c r="AA35" s="541">
        <v>29</v>
      </c>
      <c r="AB35" s="546">
        <v>18.4</v>
      </c>
      <c r="AC35" s="535">
        <f t="shared" si="15"/>
        <v>13</v>
      </c>
      <c r="AD35" s="539" t="s">
        <v>840</v>
      </c>
      <c r="AE35" s="543">
        <v>13</v>
      </c>
      <c r="AF35" s="539" t="s">
        <v>840</v>
      </c>
      <c r="AG35" s="539" t="s">
        <v>840</v>
      </c>
      <c r="AH35" s="539" t="s">
        <v>840</v>
      </c>
      <c r="AI35" s="535">
        <f t="shared" si="17"/>
        <v>1</v>
      </c>
      <c r="AJ35" s="531">
        <v>1</v>
      </c>
      <c r="AK35" s="539" t="s">
        <v>840</v>
      </c>
      <c r="AL35" s="499"/>
    </row>
    <row r="36" spans="1:38" ht="24" customHeight="1">
      <c r="A36" s="735" t="s">
        <v>249</v>
      </c>
      <c r="B36" s="291"/>
      <c r="C36" s="18" t="s">
        <v>212</v>
      </c>
      <c r="D36" s="34">
        <f aca="true" t="shared" si="19" ref="D36:M36">SUM(D37:D39)</f>
        <v>37</v>
      </c>
      <c r="E36" s="34">
        <f t="shared" si="19"/>
        <v>103</v>
      </c>
      <c r="F36" s="34">
        <f t="shared" si="19"/>
        <v>5131</v>
      </c>
      <c r="G36" s="34">
        <f t="shared" si="19"/>
        <v>1918</v>
      </c>
      <c r="H36" s="34">
        <f t="shared" si="19"/>
        <v>3213</v>
      </c>
      <c r="I36" s="34">
        <f t="shared" si="19"/>
        <v>1595</v>
      </c>
      <c r="J36" s="34">
        <f t="shared" si="19"/>
        <v>145</v>
      </c>
      <c r="K36" s="34">
        <f t="shared" si="19"/>
        <v>207</v>
      </c>
      <c r="L36" s="34">
        <f t="shared" si="19"/>
        <v>691</v>
      </c>
      <c r="M36" s="34">
        <f t="shared" si="19"/>
        <v>552</v>
      </c>
      <c r="N36" s="296"/>
      <c r="O36" s="289"/>
      <c r="P36" s="752" t="s">
        <v>251</v>
      </c>
      <c r="Q36" s="753"/>
      <c r="R36" s="535">
        <f t="shared" si="12"/>
        <v>1</v>
      </c>
      <c r="S36" s="541">
        <v>1</v>
      </c>
      <c r="T36" s="539" t="s">
        <v>840</v>
      </c>
      <c r="U36" s="543">
        <v>3</v>
      </c>
      <c r="V36" s="535">
        <f t="shared" si="13"/>
        <v>90</v>
      </c>
      <c r="W36" s="531">
        <v>47</v>
      </c>
      <c r="X36" s="543">
        <v>43</v>
      </c>
      <c r="Y36" s="535">
        <f t="shared" si="14"/>
        <v>28</v>
      </c>
      <c r="Z36" s="542">
        <v>13</v>
      </c>
      <c r="AA36" s="542">
        <v>15</v>
      </c>
      <c r="AB36" s="549">
        <v>15.1</v>
      </c>
      <c r="AC36" s="535">
        <f t="shared" si="15"/>
        <v>7</v>
      </c>
      <c r="AD36" s="539" t="s">
        <v>840</v>
      </c>
      <c r="AE36" s="543">
        <v>7</v>
      </c>
      <c r="AF36" s="539" t="s">
        <v>840</v>
      </c>
      <c r="AG36" s="539" t="s">
        <v>840</v>
      </c>
      <c r="AH36" s="539" t="s">
        <v>840</v>
      </c>
      <c r="AI36" s="539" t="s">
        <v>840</v>
      </c>
      <c r="AJ36" s="539" t="s">
        <v>840</v>
      </c>
      <c r="AK36" s="539" t="s">
        <v>840</v>
      </c>
      <c r="AL36" s="499"/>
    </row>
    <row r="37" spans="1:39" ht="24" customHeight="1">
      <c r="A37" s="735"/>
      <c r="B37" s="330"/>
      <c r="C37" s="310" t="s">
        <v>225</v>
      </c>
      <c r="D37" s="530" t="s">
        <v>30</v>
      </c>
      <c r="E37" s="530" t="s">
        <v>30</v>
      </c>
      <c r="F37" s="530" t="s">
        <v>30</v>
      </c>
      <c r="G37" s="530" t="s">
        <v>30</v>
      </c>
      <c r="H37" s="530" t="s">
        <v>30</v>
      </c>
      <c r="I37" s="530" t="s">
        <v>30</v>
      </c>
      <c r="J37" s="530" t="s">
        <v>30</v>
      </c>
      <c r="K37" s="530" t="s">
        <v>30</v>
      </c>
      <c r="L37" s="530" t="s">
        <v>30</v>
      </c>
      <c r="M37" s="530" t="s">
        <v>30</v>
      </c>
      <c r="P37" s="752" t="s">
        <v>292</v>
      </c>
      <c r="Q37" s="753"/>
      <c r="R37" s="535">
        <f t="shared" si="12"/>
        <v>1</v>
      </c>
      <c r="S37" s="541">
        <v>1</v>
      </c>
      <c r="T37" s="539" t="s">
        <v>840</v>
      </c>
      <c r="U37" s="543">
        <v>6</v>
      </c>
      <c r="V37" s="535">
        <f t="shared" si="13"/>
        <v>8</v>
      </c>
      <c r="W37" s="531">
        <v>5</v>
      </c>
      <c r="X37" s="543">
        <v>3</v>
      </c>
      <c r="Y37" s="535">
        <f t="shared" si="14"/>
        <v>5</v>
      </c>
      <c r="Z37" s="541">
        <v>4</v>
      </c>
      <c r="AA37" s="541">
        <v>1</v>
      </c>
      <c r="AB37" s="546">
        <v>3</v>
      </c>
      <c r="AC37" s="535">
        <f t="shared" si="15"/>
        <v>3</v>
      </c>
      <c r="AD37" s="543">
        <v>2</v>
      </c>
      <c r="AE37" s="543">
        <v>1</v>
      </c>
      <c r="AF37" s="535">
        <f>SUM(AG37:AH37)</f>
        <v>2</v>
      </c>
      <c r="AG37" s="542">
        <v>1</v>
      </c>
      <c r="AH37" s="542">
        <v>1</v>
      </c>
      <c r="AI37" s="535">
        <f>SUM(AJ37:AK37)</f>
        <v>1</v>
      </c>
      <c r="AJ37" s="539" t="s">
        <v>840</v>
      </c>
      <c r="AK37" s="531">
        <v>1</v>
      </c>
      <c r="AL37" s="501"/>
      <c r="AM37" s="274"/>
    </row>
    <row r="38" spans="1:38" ht="24" customHeight="1">
      <c r="A38" s="330"/>
      <c r="B38" s="451"/>
      <c r="C38" s="310" t="s">
        <v>226</v>
      </c>
      <c r="D38" s="530">
        <v>3</v>
      </c>
      <c r="E38" s="530">
        <v>8</v>
      </c>
      <c r="F38" s="530">
        <f>SUM(G38:H38)</f>
        <v>522</v>
      </c>
      <c r="G38" s="530">
        <v>76</v>
      </c>
      <c r="H38" s="530">
        <v>446</v>
      </c>
      <c r="I38" s="530">
        <f>SUM(J38:M38)</f>
        <v>366</v>
      </c>
      <c r="J38" s="530">
        <v>6</v>
      </c>
      <c r="K38" s="530">
        <v>44</v>
      </c>
      <c r="L38" s="530">
        <v>163</v>
      </c>
      <c r="M38" s="530">
        <v>153</v>
      </c>
      <c r="N38" s="296"/>
      <c r="O38" s="450"/>
      <c r="P38" s="502"/>
      <c r="Q38" s="503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99"/>
    </row>
    <row r="39" spans="1:17" ht="24" customHeight="1">
      <c r="A39" s="451"/>
      <c r="B39" s="451"/>
      <c r="C39" s="310" t="s">
        <v>227</v>
      </c>
      <c r="D39" s="530">
        <v>34</v>
      </c>
      <c r="E39" s="530">
        <v>95</v>
      </c>
      <c r="F39" s="530">
        <f>SUM(G39:H39)</f>
        <v>4609</v>
      </c>
      <c r="G39" s="530">
        <v>1842</v>
      </c>
      <c r="H39" s="530">
        <v>2767</v>
      </c>
      <c r="I39" s="530">
        <f>SUM(J39:M39)</f>
        <v>1229</v>
      </c>
      <c r="J39" s="530">
        <v>139</v>
      </c>
      <c r="K39" s="530">
        <v>163</v>
      </c>
      <c r="L39" s="530">
        <v>528</v>
      </c>
      <c r="M39" s="530">
        <v>399</v>
      </c>
      <c r="N39" s="296"/>
      <c r="O39" s="504" t="s">
        <v>252</v>
      </c>
      <c r="P39" s="505"/>
      <c r="Q39" s="506"/>
    </row>
    <row r="40" spans="1:39" ht="24" customHeight="1">
      <c r="A40" s="735" t="s">
        <v>253</v>
      </c>
      <c r="B40" s="291"/>
      <c r="C40" s="18" t="s">
        <v>212</v>
      </c>
      <c r="D40" s="34">
        <f aca="true" t="shared" si="20" ref="D40:M40">SUM(D41:D43)</f>
        <v>27</v>
      </c>
      <c r="E40" s="34">
        <f t="shared" si="20"/>
        <v>45</v>
      </c>
      <c r="F40" s="34">
        <f t="shared" si="20"/>
        <v>3746</v>
      </c>
      <c r="G40" s="34">
        <f t="shared" si="20"/>
        <v>2107</v>
      </c>
      <c r="H40" s="34">
        <f t="shared" si="20"/>
        <v>1639</v>
      </c>
      <c r="I40" s="34">
        <f t="shared" si="20"/>
        <v>444</v>
      </c>
      <c r="J40" s="34">
        <f t="shared" si="20"/>
        <v>314</v>
      </c>
      <c r="K40" s="34">
        <f t="shared" si="20"/>
        <v>58</v>
      </c>
      <c r="L40" s="34">
        <f t="shared" si="20"/>
        <v>48</v>
      </c>
      <c r="M40" s="34">
        <f t="shared" si="20"/>
        <v>24</v>
      </c>
      <c r="N40" s="296"/>
      <c r="O40" s="505" t="s">
        <v>254</v>
      </c>
      <c r="P40" s="505"/>
      <c r="Q40" s="505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</row>
    <row r="41" spans="1:39" ht="24" customHeight="1">
      <c r="A41" s="735"/>
      <c r="B41" s="330"/>
      <c r="C41" s="310" t="s">
        <v>225</v>
      </c>
      <c r="D41" s="531" t="s">
        <v>30</v>
      </c>
      <c r="E41" s="531" t="s">
        <v>30</v>
      </c>
      <c r="F41" s="531" t="s">
        <v>30</v>
      </c>
      <c r="G41" s="531" t="s">
        <v>30</v>
      </c>
      <c r="H41" s="531" t="s">
        <v>30</v>
      </c>
      <c r="I41" s="531" t="s">
        <v>30</v>
      </c>
      <c r="J41" s="531" t="s">
        <v>30</v>
      </c>
      <c r="K41" s="531" t="s">
        <v>30</v>
      </c>
      <c r="L41" s="531" t="s">
        <v>30</v>
      </c>
      <c r="M41" s="531" t="s">
        <v>30</v>
      </c>
      <c r="N41" s="296"/>
      <c r="O41" s="270" t="s">
        <v>286</v>
      </c>
      <c r="P41" s="424"/>
      <c r="Q41" s="424"/>
      <c r="R41" s="424"/>
      <c r="S41" s="290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</row>
    <row r="42" spans="1:15" ht="24" customHeight="1">
      <c r="A42" s="330"/>
      <c r="B42" s="451"/>
      <c r="C42" s="310" t="s">
        <v>226</v>
      </c>
      <c r="D42" s="531" t="s">
        <v>30</v>
      </c>
      <c r="E42" s="531" t="s">
        <v>30</v>
      </c>
      <c r="F42" s="531" t="s">
        <v>30</v>
      </c>
      <c r="G42" s="531" t="s">
        <v>30</v>
      </c>
      <c r="H42" s="531" t="s">
        <v>30</v>
      </c>
      <c r="I42" s="531" t="s">
        <v>30</v>
      </c>
      <c r="J42" s="531" t="s">
        <v>30</v>
      </c>
      <c r="K42" s="531" t="s">
        <v>30</v>
      </c>
      <c r="L42" s="531" t="s">
        <v>30</v>
      </c>
      <c r="M42" s="531" t="s">
        <v>30</v>
      </c>
      <c r="O42" s="356" t="s">
        <v>255</v>
      </c>
    </row>
    <row r="43" spans="1:37" ht="24" customHeight="1">
      <c r="A43" s="451"/>
      <c r="B43" s="451"/>
      <c r="C43" s="310" t="s">
        <v>227</v>
      </c>
      <c r="D43" s="530">
        <v>27</v>
      </c>
      <c r="E43" s="530">
        <v>45</v>
      </c>
      <c r="F43" s="530">
        <f>SUM(G43:H43)</f>
        <v>3746</v>
      </c>
      <c r="G43" s="530">
        <v>2107</v>
      </c>
      <c r="H43" s="530">
        <v>1639</v>
      </c>
      <c r="I43" s="530">
        <f>SUM(J43:M43)</f>
        <v>444</v>
      </c>
      <c r="J43" s="530">
        <v>314</v>
      </c>
      <c r="K43" s="530">
        <v>58</v>
      </c>
      <c r="L43" s="530">
        <v>48</v>
      </c>
      <c r="M43" s="530">
        <v>24</v>
      </c>
      <c r="N43" s="296"/>
      <c r="O43" s="715" t="s">
        <v>94</v>
      </c>
      <c r="P43" s="715"/>
      <c r="Q43" s="715"/>
      <c r="R43" s="715"/>
      <c r="S43" s="715"/>
      <c r="T43" s="715"/>
      <c r="U43" s="715"/>
      <c r="V43" s="715"/>
      <c r="W43" s="715"/>
      <c r="X43" s="715"/>
      <c r="Y43" s="715"/>
      <c r="Z43" s="715"/>
      <c r="AA43" s="715"/>
      <c r="AB43" s="715"/>
      <c r="AC43" s="715"/>
      <c r="AD43" s="715"/>
      <c r="AE43" s="715"/>
      <c r="AF43" s="715"/>
      <c r="AG43" s="715"/>
      <c r="AH43" s="715"/>
      <c r="AI43" s="715"/>
      <c r="AJ43" s="715"/>
      <c r="AK43" s="715"/>
    </row>
    <row r="44" spans="1:39" ht="24" customHeight="1">
      <c r="A44" s="736" t="s">
        <v>256</v>
      </c>
      <c r="C44" s="18" t="s">
        <v>212</v>
      </c>
      <c r="D44" s="34">
        <f aca="true" t="shared" si="21" ref="D44:M44">SUM(D45:D47)</f>
        <v>1</v>
      </c>
      <c r="E44" s="34">
        <f t="shared" si="21"/>
        <v>16</v>
      </c>
      <c r="F44" s="34">
        <f t="shared" si="21"/>
        <v>30</v>
      </c>
      <c r="G44" s="34">
        <f t="shared" si="21"/>
        <v>16</v>
      </c>
      <c r="H44" s="34">
        <f t="shared" si="21"/>
        <v>14</v>
      </c>
      <c r="I44" s="34">
        <f t="shared" si="21"/>
        <v>39</v>
      </c>
      <c r="J44" s="34">
        <f t="shared" si="21"/>
        <v>17</v>
      </c>
      <c r="K44" s="34">
        <f t="shared" si="21"/>
        <v>16</v>
      </c>
      <c r="L44" s="34">
        <f t="shared" si="21"/>
        <v>3</v>
      </c>
      <c r="M44" s="34">
        <f t="shared" si="21"/>
        <v>3</v>
      </c>
      <c r="N44" s="296"/>
      <c r="P44" s="149"/>
      <c r="Q44" s="149"/>
      <c r="R44" s="149"/>
      <c r="S44" s="687" t="s">
        <v>95</v>
      </c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149"/>
      <c r="AK44" s="149"/>
      <c r="AL44" s="8"/>
      <c r="AM44" s="8"/>
    </row>
    <row r="45" spans="1:39" ht="24" customHeight="1" thickBot="1">
      <c r="A45" s="736"/>
      <c r="C45" s="310" t="s">
        <v>257</v>
      </c>
      <c r="D45" s="531" t="s">
        <v>30</v>
      </c>
      <c r="E45" s="531" t="s">
        <v>30</v>
      </c>
      <c r="F45" s="531" t="s">
        <v>30</v>
      </c>
      <c r="G45" s="531" t="s">
        <v>30</v>
      </c>
      <c r="H45" s="531" t="s">
        <v>30</v>
      </c>
      <c r="I45" s="531" t="s">
        <v>30</v>
      </c>
      <c r="J45" s="531" t="s">
        <v>30</v>
      </c>
      <c r="K45" s="531" t="s">
        <v>30</v>
      </c>
      <c r="L45" s="531" t="s">
        <v>30</v>
      </c>
      <c r="M45" s="531" t="s">
        <v>30</v>
      </c>
      <c r="N45" s="296"/>
      <c r="P45" s="424"/>
      <c r="Q45" s="424"/>
      <c r="R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</row>
    <row r="46" spans="1:39" ht="24" customHeight="1">
      <c r="A46" s="330"/>
      <c r="B46" s="451"/>
      <c r="C46" s="310" t="s">
        <v>258</v>
      </c>
      <c r="D46" s="534">
        <v>1</v>
      </c>
      <c r="E46" s="530">
        <v>16</v>
      </c>
      <c r="F46" s="530">
        <f>SUM(G46:H46)</f>
        <v>30</v>
      </c>
      <c r="G46" s="531">
        <v>16</v>
      </c>
      <c r="H46" s="530">
        <v>14</v>
      </c>
      <c r="I46" s="530">
        <f>SUM(J46:M46)</f>
        <v>39</v>
      </c>
      <c r="J46" s="530">
        <v>17</v>
      </c>
      <c r="K46" s="530">
        <v>16</v>
      </c>
      <c r="L46" s="530">
        <v>3</v>
      </c>
      <c r="M46" s="530">
        <v>3</v>
      </c>
      <c r="N46" s="296"/>
      <c r="O46" s="688" t="s">
        <v>259</v>
      </c>
      <c r="P46" s="689"/>
      <c r="Q46" s="720" t="s">
        <v>96</v>
      </c>
      <c r="R46" s="754" t="s">
        <v>97</v>
      </c>
      <c r="S46" s="692" t="s">
        <v>260</v>
      </c>
      <c r="T46" s="692" t="s">
        <v>261</v>
      </c>
      <c r="U46" s="692" t="s">
        <v>262</v>
      </c>
      <c r="V46" s="692" t="s">
        <v>263</v>
      </c>
      <c r="W46" s="692" t="s">
        <v>264</v>
      </c>
      <c r="X46" s="692" t="s">
        <v>265</v>
      </c>
      <c r="Y46" s="692" t="s">
        <v>266</v>
      </c>
      <c r="Z46" s="692" t="s">
        <v>267</v>
      </c>
      <c r="AA46" s="692" t="s">
        <v>268</v>
      </c>
      <c r="AB46" s="692" t="s">
        <v>269</v>
      </c>
      <c r="AC46" s="692" t="s">
        <v>270</v>
      </c>
      <c r="AD46" s="692" t="s">
        <v>271</v>
      </c>
      <c r="AE46" s="692" t="s">
        <v>272</v>
      </c>
      <c r="AF46" s="692" t="s">
        <v>273</v>
      </c>
      <c r="AG46" s="692" t="s">
        <v>274</v>
      </c>
      <c r="AH46" s="692" t="s">
        <v>275</v>
      </c>
      <c r="AI46" s="692" t="s">
        <v>276</v>
      </c>
      <c r="AJ46" s="692" t="s">
        <v>277</v>
      </c>
      <c r="AK46" s="692" t="s">
        <v>98</v>
      </c>
      <c r="AL46" s="692" t="s">
        <v>99</v>
      </c>
      <c r="AM46" s="694" t="s">
        <v>278</v>
      </c>
    </row>
    <row r="47" spans="1:39" ht="24" customHeight="1">
      <c r="A47" s="451"/>
      <c r="B47" s="451"/>
      <c r="C47" s="310" t="s">
        <v>227</v>
      </c>
      <c r="D47" s="531" t="s">
        <v>30</v>
      </c>
      <c r="E47" s="531" t="s">
        <v>30</v>
      </c>
      <c r="F47" s="531" t="s">
        <v>30</v>
      </c>
      <c r="G47" s="531" t="s">
        <v>30</v>
      </c>
      <c r="H47" s="531" t="s">
        <v>30</v>
      </c>
      <c r="I47" s="531" t="s">
        <v>30</v>
      </c>
      <c r="J47" s="531" t="s">
        <v>30</v>
      </c>
      <c r="K47" s="531" t="s">
        <v>30</v>
      </c>
      <c r="L47" s="531" t="s">
        <v>30</v>
      </c>
      <c r="M47" s="531" t="s">
        <v>30</v>
      </c>
      <c r="N47" s="296"/>
      <c r="O47" s="690"/>
      <c r="P47" s="691"/>
      <c r="Q47" s="693"/>
      <c r="R47" s="693"/>
      <c r="S47" s="693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5"/>
    </row>
    <row r="48" spans="1:39" ht="24" customHeight="1">
      <c r="A48" s="735" t="s">
        <v>279</v>
      </c>
      <c r="B48" s="291"/>
      <c r="C48" s="18" t="s">
        <v>212</v>
      </c>
      <c r="D48" s="34">
        <f aca="true" t="shared" si="22" ref="D48:K48">SUM(D49:D51)</f>
        <v>1</v>
      </c>
      <c r="E48" s="34">
        <f t="shared" si="22"/>
        <v>23</v>
      </c>
      <c r="F48" s="34">
        <f t="shared" si="22"/>
        <v>63</v>
      </c>
      <c r="G48" s="34">
        <f t="shared" si="22"/>
        <v>37</v>
      </c>
      <c r="H48" s="34">
        <f t="shared" si="22"/>
        <v>26</v>
      </c>
      <c r="I48" s="34">
        <f t="shared" si="22"/>
        <v>48</v>
      </c>
      <c r="J48" s="34">
        <f t="shared" si="22"/>
        <v>17</v>
      </c>
      <c r="K48" s="34">
        <f t="shared" si="22"/>
        <v>30</v>
      </c>
      <c r="L48" s="35" t="s">
        <v>839</v>
      </c>
      <c r="M48" s="34">
        <f>SUM(M49:M51)</f>
        <v>1</v>
      </c>
      <c r="N48" s="296"/>
      <c r="O48" s="290" t="s">
        <v>280</v>
      </c>
      <c r="P48" s="413"/>
      <c r="Q48" s="550">
        <f>SUM(R48:AM48)</f>
        <v>238</v>
      </c>
      <c r="R48" s="514">
        <v>0</v>
      </c>
      <c r="S48" s="507">
        <v>4</v>
      </c>
      <c r="T48" s="514">
        <v>0</v>
      </c>
      <c r="U48" s="507">
        <v>5</v>
      </c>
      <c r="V48" s="507">
        <v>8</v>
      </c>
      <c r="W48" s="507">
        <v>14</v>
      </c>
      <c r="X48" s="507">
        <v>34</v>
      </c>
      <c r="Y48" s="507">
        <v>36</v>
      </c>
      <c r="Z48" s="507">
        <v>10</v>
      </c>
      <c r="AA48" s="507">
        <v>4</v>
      </c>
      <c r="AB48" s="507">
        <v>2</v>
      </c>
      <c r="AC48" s="507">
        <v>4</v>
      </c>
      <c r="AD48" s="507">
        <v>9</v>
      </c>
      <c r="AE48" s="507">
        <v>18</v>
      </c>
      <c r="AF48" s="507">
        <v>19</v>
      </c>
      <c r="AG48" s="507">
        <v>8</v>
      </c>
      <c r="AH48" s="507">
        <v>7</v>
      </c>
      <c r="AI48" s="507">
        <v>4</v>
      </c>
      <c r="AJ48" s="508">
        <v>7</v>
      </c>
      <c r="AK48" s="507">
        <v>38</v>
      </c>
      <c r="AL48" s="507">
        <v>7</v>
      </c>
      <c r="AM48" s="515">
        <v>0</v>
      </c>
    </row>
    <row r="49" spans="1:39" ht="24" customHeight="1">
      <c r="A49" s="735"/>
      <c r="B49" s="330"/>
      <c r="C49" s="310" t="s">
        <v>225</v>
      </c>
      <c r="D49" s="531" t="s">
        <v>291</v>
      </c>
      <c r="E49" s="531" t="s">
        <v>291</v>
      </c>
      <c r="F49" s="531" t="s">
        <v>291</v>
      </c>
      <c r="G49" s="531" t="s">
        <v>291</v>
      </c>
      <c r="H49" s="531" t="s">
        <v>291</v>
      </c>
      <c r="I49" s="531" t="s">
        <v>291</v>
      </c>
      <c r="J49" s="531" t="s">
        <v>291</v>
      </c>
      <c r="K49" s="531" t="s">
        <v>291</v>
      </c>
      <c r="L49" s="531" t="s">
        <v>291</v>
      </c>
      <c r="M49" s="531" t="s">
        <v>291</v>
      </c>
      <c r="N49" s="296"/>
      <c r="O49" s="459" t="s">
        <v>281</v>
      </c>
      <c r="P49" s="303"/>
      <c r="Q49" s="551">
        <f>SUM(R49:AM49)</f>
        <v>110</v>
      </c>
      <c r="R49" s="509">
        <v>1</v>
      </c>
      <c r="S49" s="509">
        <v>3</v>
      </c>
      <c r="T49" s="510">
        <v>1</v>
      </c>
      <c r="U49" s="510">
        <v>19</v>
      </c>
      <c r="V49" s="510">
        <v>4</v>
      </c>
      <c r="W49" s="510">
        <v>1</v>
      </c>
      <c r="X49" s="510">
        <v>7</v>
      </c>
      <c r="Y49" s="510">
        <v>8</v>
      </c>
      <c r="Z49" s="510">
        <v>10</v>
      </c>
      <c r="AA49" s="510">
        <v>3</v>
      </c>
      <c r="AB49" s="510">
        <v>7</v>
      </c>
      <c r="AC49" s="510">
        <v>3</v>
      </c>
      <c r="AD49" s="511">
        <v>4</v>
      </c>
      <c r="AE49" s="510">
        <v>1</v>
      </c>
      <c r="AF49" s="510">
        <v>7</v>
      </c>
      <c r="AG49" s="510">
        <v>6</v>
      </c>
      <c r="AH49" s="510">
        <v>4</v>
      </c>
      <c r="AI49" s="510">
        <v>8</v>
      </c>
      <c r="AJ49" s="511">
        <v>2</v>
      </c>
      <c r="AK49" s="510">
        <v>7</v>
      </c>
      <c r="AL49" s="510">
        <v>4</v>
      </c>
      <c r="AM49" s="516">
        <v>0</v>
      </c>
    </row>
    <row r="50" spans="1:15" ht="24" customHeight="1">
      <c r="A50" s="330"/>
      <c r="B50" s="451"/>
      <c r="C50" s="310" t="s">
        <v>226</v>
      </c>
      <c r="D50" s="534">
        <v>1</v>
      </c>
      <c r="E50" s="530">
        <v>23</v>
      </c>
      <c r="F50" s="530">
        <f>SUM(G50:H50)</f>
        <v>63</v>
      </c>
      <c r="G50" s="531">
        <v>37</v>
      </c>
      <c r="H50" s="530">
        <v>26</v>
      </c>
      <c r="I50" s="530">
        <f>SUM(J50:M50)</f>
        <v>48</v>
      </c>
      <c r="J50" s="531">
        <v>17</v>
      </c>
      <c r="K50" s="531">
        <v>30</v>
      </c>
      <c r="L50" s="531" t="s">
        <v>291</v>
      </c>
      <c r="M50" s="530">
        <v>1</v>
      </c>
      <c r="O50" s="270" t="s">
        <v>100</v>
      </c>
    </row>
    <row r="51" spans="1:15" ht="24" customHeight="1">
      <c r="A51" s="451"/>
      <c r="B51" s="451"/>
      <c r="C51" s="310" t="s">
        <v>227</v>
      </c>
      <c r="D51" s="531" t="s">
        <v>291</v>
      </c>
      <c r="E51" s="531" t="s">
        <v>291</v>
      </c>
      <c r="F51" s="531" t="s">
        <v>291</v>
      </c>
      <c r="G51" s="531" t="s">
        <v>291</v>
      </c>
      <c r="H51" s="531" t="s">
        <v>291</v>
      </c>
      <c r="I51" s="531" t="s">
        <v>291</v>
      </c>
      <c r="J51" s="531" t="s">
        <v>291</v>
      </c>
      <c r="K51" s="531" t="s">
        <v>291</v>
      </c>
      <c r="L51" s="531" t="s">
        <v>291</v>
      </c>
      <c r="M51" s="531" t="s">
        <v>291</v>
      </c>
      <c r="O51" s="356" t="s">
        <v>255</v>
      </c>
    </row>
    <row r="52" spans="1:33" ht="24" customHeight="1">
      <c r="A52" s="735" t="s">
        <v>282</v>
      </c>
      <c r="B52" s="291"/>
      <c r="C52" s="18" t="s">
        <v>212</v>
      </c>
      <c r="D52" s="34">
        <f aca="true" t="shared" si="23" ref="D52:M52">SUM(D53:D55)</f>
        <v>12</v>
      </c>
      <c r="E52" s="34">
        <f t="shared" si="23"/>
        <v>265</v>
      </c>
      <c r="F52" s="34">
        <f t="shared" si="23"/>
        <v>769</v>
      </c>
      <c r="G52" s="34">
        <f t="shared" si="23"/>
        <v>504</v>
      </c>
      <c r="H52" s="34">
        <f t="shared" si="23"/>
        <v>265</v>
      </c>
      <c r="I52" s="34">
        <f t="shared" si="23"/>
        <v>575</v>
      </c>
      <c r="J52" s="34">
        <f t="shared" si="23"/>
        <v>214</v>
      </c>
      <c r="K52" s="34">
        <f t="shared" si="23"/>
        <v>346</v>
      </c>
      <c r="L52" s="34">
        <f t="shared" si="23"/>
        <v>5</v>
      </c>
      <c r="M52" s="34">
        <f t="shared" si="23"/>
        <v>10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7" ht="24" customHeight="1">
      <c r="A53" s="735"/>
      <c r="B53" s="354"/>
      <c r="C53" s="310" t="s">
        <v>225</v>
      </c>
      <c r="D53" s="531">
        <v>1</v>
      </c>
      <c r="E53" s="531">
        <v>9</v>
      </c>
      <c r="F53" s="530">
        <f>SUM(G53:H53)</f>
        <v>55</v>
      </c>
      <c r="G53" s="531">
        <v>32</v>
      </c>
      <c r="H53" s="531">
        <v>23</v>
      </c>
      <c r="I53" s="530">
        <f>SUM(J53:M53)</f>
        <v>36</v>
      </c>
      <c r="J53" s="531">
        <v>16</v>
      </c>
      <c r="K53" s="531">
        <v>12</v>
      </c>
      <c r="L53" s="531">
        <v>3</v>
      </c>
      <c r="M53" s="531">
        <v>5</v>
      </c>
      <c r="N53" s="296"/>
      <c r="O53" s="715" t="s">
        <v>101</v>
      </c>
      <c r="P53" s="715"/>
      <c r="Q53" s="715"/>
      <c r="R53" s="715"/>
      <c r="S53" s="715"/>
      <c r="T53" s="715"/>
      <c r="U53" s="715"/>
      <c r="V53" s="715"/>
      <c r="W53" s="715"/>
      <c r="X53" s="715"/>
      <c r="Y53" s="715"/>
      <c r="Z53" s="715"/>
      <c r="AA53" s="715"/>
      <c r="AB53" s="715"/>
      <c r="AC53" s="715"/>
      <c r="AD53" s="715"/>
      <c r="AE53" s="715"/>
      <c r="AF53" s="715"/>
      <c r="AG53" s="715"/>
      <c r="AH53" s="715"/>
      <c r="AI53" s="715"/>
      <c r="AJ53" s="715"/>
      <c r="AK53" s="715"/>
    </row>
    <row r="54" spans="3:39" ht="24" customHeight="1" thickBot="1">
      <c r="C54" s="310" t="s">
        <v>226</v>
      </c>
      <c r="D54" s="531">
        <v>11</v>
      </c>
      <c r="E54" s="531">
        <v>256</v>
      </c>
      <c r="F54" s="530">
        <f>SUM(G54:H54)</f>
        <v>714</v>
      </c>
      <c r="G54" s="531">
        <v>472</v>
      </c>
      <c r="H54" s="531">
        <v>242</v>
      </c>
      <c r="I54" s="530">
        <f>SUM(J54:M54)</f>
        <v>539</v>
      </c>
      <c r="J54" s="531">
        <v>198</v>
      </c>
      <c r="K54" s="531">
        <v>334</v>
      </c>
      <c r="L54" s="530">
        <v>2</v>
      </c>
      <c r="M54" s="531">
        <v>5</v>
      </c>
      <c r="O54" s="687" t="s">
        <v>102</v>
      </c>
      <c r="P54" s="687"/>
      <c r="Q54" s="687"/>
      <c r="R54" s="687"/>
      <c r="S54" s="687"/>
      <c r="T54" s="687"/>
      <c r="U54" s="687"/>
      <c r="V54" s="687"/>
      <c r="W54" s="687"/>
      <c r="X54" s="687"/>
      <c r="Y54" s="687"/>
      <c r="Z54" s="687"/>
      <c r="AA54" s="687"/>
      <c r="AB54" s="687"/>
      <c r="AC54" s="687"/>
      <c r="AD54" s="687"/>
      <c r="AE54" s="687"/>
      <c r="AF54" s="687"/>
      <c r="AG54" s="687"/>
      <c r="AH54" s="687"/>
      <c r="AI54" s="687"/>
      <c r="AJ54" s="687"/>
      <c r="AK54" s="687"/>
      <c r="AL54" s="8"/>
      <c r="AM54" s="8"/>
    </row>
    <row r="55" spans="1:39" ht="24" customHeight="1">
      <c r="A55" s="449"/>
      <c r="B55" s="459"/>
      <c r="C55" s="332" t="s">
        <v>227</v>
      </c>
      <c r="D55" s="511" t="s">
        <v>291</v>
      </c>
      <c r="E55" s="511" t="s">
        <v>291</v>
      </c>
      <c r="F55" s="511" t="s">
        <v>291</v>
      </c>
      <c r="G55" s="511" t="s">
        <v>291</v>
      </c>
      <c r="H55" s="511" t="s">
        <v>291</v>
      </c>
      <c r="I55" s="511" t="s">
        <v>291</v>
      </c>
      <c r="J55" s="511" t="s">
        <v>291</v>
      </c>
      <c r="K55" s="511" t="s">
        <v>291</v>
      </c>
      <c r="L55" s="511" t="s">
        <v>291</v>
      </c>
      <c r="M55" s="511" t="s">
        <v>291</v>
      </c>
      <c r="N55" s="296"/>
      <c r="O55" s="688" t="s">
        <v>259</v>
      </c>
      <c r="P55" s="689"/>
      <c r="Q55" s="720" t="s">
        <v>96</v>
      </c>
      <c r="R55" s="692" t="s">
        <v>283</v>
      </c>
      <c r="S55" s="692" t="s">
        <v>103</v>
      </c>
      <c r="T55" s="692" t="s">
        <v>104</v>
      </c>
      <c r="U55" s="692" t="s">
        <v>105</v>
      </c>
      <c r="V55" s="692" t="s">
        <v>106</v>
      </c>
      <c r="W55" s="692" t="s">
        <v>107</v>
      </c>
      <c r="X55" s="692" t="s">
        <v>108</v>
      </c>
      <c r="Y55" s="692" t="s">
        <v>109</v>
      </c>
      <c r="Z55" s="692" t="s">
        <v>110</v>
      </c>
      <c r="AA55" s="692" t="s">
        <v>111</v>
      </c>
      <c r="AB55" s="692" t="s">
        <v>112</v>
      </c>
      <c r="AC55" s="692" t="s">
        <v>113</v>
      </c>
      <c r="AD55" s="692" t="s">
        <v>114</v>
      </c>
      <c r="AE55" s="692" t="s">
        <v>115</v>
      </c>
      <c r="AF55" s="756" t="s">
        <v>116</v>
      </c>
      <c r="AG55" s="755" t="s">
        <v>284</v>
      </c>
      <c r="AL55" s="297"/>
      <c r="AM55" s="297"/>
    </row>
    <row r="56" spans="1:37" ht="24" customHeight="1">
      <c r="A56" s="296" t="s">
        <v>287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690"/>
      <c r="P56" s="691"/>
      <c r="Q56" s="693"/>
      <c r="R56" s="693"/>
      <c r="S56" s="693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5"/>
      <c r="AH56" s="512"/>
      <c r="AI56" s="512"/>
      <c r="AJ56" s="512"/>
      <c r="AK56" s="512"/>
    </row>
    <row r="57" spans="14:38" ht="24" customHeight="1">
      <c r="N57" s="296"/>
      <c r="O57" s="513" t="s">
        <v>280</v>
      </c>
      <c r="P57" s="352"/>
      <c r="Q57" s="41">
        <f>SUM(R57:AG57)</f>
        <v>238</v>
      </c>
      <c r="R57" s="494">
        <v>2</v>
      </c>
      <c r="S57" s="494">
        <v>22</v>
      </c>
      <c r="T57" s="494">
        <v>38</v>
      </c>
      <c r="U57" s="494">
        <v>27</v>
      </c>
      <c r="V57" s="494">
        <v>23</v>
      </c>
      <c r="W57" s="494">
        <v>8</v>
      </c>
      <c r="X57" s="494">
        <v>16</v>
      </c>
      <c r="Y57" s="494">
        <v>29</v>
      </c>
      <c r="Z57" s="494">
        <v>28</v>
      </c>
      <c r="AA57" s="494">
        <v>18</v>
      </c>
      <c r="AB57" s="494">
        <v>16</v>
      </c>
      <c r="AC57" s="494">
        <v>5</v>
      </c>
      <c r="AD57" s="494">
        <v>5</v>
      </c>
      <c r="AE57" s="474">
        <v>1</v>
      </c>
      <c r="AF57" s="474" t="s">
        <v>779</v>
      </c>
      <c r="AG57" s="474" t="s">
        <v>779</v>
      </c>
      <c r="AH57" s="512"/>
      <c r="AI57" s="512"/>
      <c r="AJ57" s="512"/>
      <c r="AK57" s="512"/>
      <c r="AL57" s="512"/>
    </row>
    <row r="58" spans="14:38" ht="24" customHeight="1">
      <c r="N58" s="296"/>
      <c r="O58" s="459" t="s">
        <v>281</v>
      </c>
      <c r="P58" s="303"/>
      <c r="Q58" s="551">
        <f>SUM(R58:AG58)</f>
        <v>110</v>
      </c>
      <c r="R58" s="511">
        <v>2</v>
      </c>
      <c r="S58" s="510">
        <v>14</v>
      </c>
      <c r="T58" s="510">
        <v>11</v>
      </c>
      <c r="U58" s="510">
        <v>6</v>
      </c>
      <c r="V58" s="510">
        <v>12</v>
      </c>
      <c r="W58" s="510">
        <v>11</v>
      </c>
      <c r="X58" s="510">
        <v>6</v>
      </c>
      <c r="Y58" s="510">
        <v>8</v>
      </c>
      <c r="Z58" s="510">
        <v>14</v>
      </c>
      <c r="AA58" s="510">
        <v>12</v>
      </c>
      <c r="AB58" s="510">
        <v>7</v>
      </c>
      <c r="AC58" s="510">
        <v>3</v>
      </c>
      <c r="AD58" s="511">
        <v>3</v>
      </c>
      <c r="AE58" s="510">
        <v>1</v>
      </c>
      <c r="AF58" s="475" t="s">
        <v>779</v>
      </c>
      <c r="AG58" s="475" t="s">
        <v>779</v>
      </c>
      <c r="AH58" s="298"/>
      <c r="AI58" s="298"/>
      <c r="AJ58" s="298"/>
      <c r="AK58" s="298"/>
      <c r="AL58" s="512"/>
    </row>
    <row r="59" spans="14:38" ht="24" customHeight="1">
      <c r="N59" s="297"/>
      <c r="O59" s="270" t="s">
        <v>117</v>
      </c>
      <c r="AH59" s="298"/>
      <c r="AI59" s="298"/>
      <c r="AJ59" s="298"/>
      <c r="AK59" s="298"/>
      <c r="AL59" s="298"/>
    </row>
    <row r="60" spans="14:39" ht="24" customHeight="1">
      <c r="N60" s="296"/>
      <c r="O60" s="356" t="s">
        <v>255</v>
      </c>
      <c r="AL60" s="298"/>
      <c r="AM60" s="335"/>
    </row>
    <row r="61" ht="15" customHeight="1">
      <c r="N61" s="296"/>
    </row>
    <row r="62" ht="14.25" customHeight="1">
      <c r="N62" s="296"/>
    </row>
    <row r="63" ht="14.25" customHeight="1">
      <c r="O63" s="296"/>
    </row>
    <row r="64" ht="14.25" customHeight="1">
      <c r="O64" s="29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102">
    <mergeCell ref="AA55:AA56"/>
    <mergeCell ref="X55:X56"/>
    <mergeCell ref="P21:Q21"/>
    <mergeCell ref="O15:Q15"/>
    <mergeCell ref="AG55:AG56"/>
    <mergeCell ref="AC55:AC56"/>
    <mergeCell ref="AD55:AD56"/>
    <mergeCell ref="AE55:AE56"/>
    <mergeCell ref="AF55:AF56"/>
    <mergeCell ref="Y55:Y56"/>
    <mergeCell ref="Z55:Z56"/>
    <mergeCell ref="A44:A45"/>
    <mergeCell ref="A48:A49"/>
    <mergeCell ref="AB55:AB56"/>
    <mergeCell ref="Q55:Q56"/>
    <mergeCell ref="R55:R56"/>
    <mergeCell ref="S55:S56"/>
    <mergeCell ref="T55:T56"/>
    <mergeCell ref="U55:U56"/>
    <mergeCell ref="V55:V56"/>
    <mergeCell ref="P35:Q35"/>
    <mergeCell ref="P36:Q36"/>
    <mergeCell ref="P37:Q37"/>
    <mergeCell ref="O53:AK53"/>
    <mergeCell ref="R46:R47"/>
    <mergeCell ref="S46:S47"/>
    <mergeCell ref="T46:T47"/>
    <mergeCell ref="U46:U47"/>
    <mergeCell ref="AC46:AC47"/>
    <mergeCell ref="O43:AK43"/>
    <mergeCell ref="P32:Q32"/>
    <mergeCell ref="P26:Q26"/>
    <mergeCell ref="P27:Q27"/>
    <mergeCell ref="P31:Q31"/>
    <mergeCell ref="A52:A53"/>
    <mergeCell ref="Q46:Q47"/>
    <mergeCell ref="A36:A37"/>
    <mergeCell ref="A40:A41"/>
    <mergeCell ref="P33:Q33"/>
    <mergeCell ref="P34:Q34"/>
    <mergeCell ref="A29:A30"/>
    <mergeCell ref="P28:Q28"/>
    <mergeCell ref="P29:Q29"/>
    <mergeCell ref="A25:A26"/>
    <mergeCell ref="P19:Q19"/>
    <mergeCell ref="P20:Q20"/>
    <mergeCell ref="P24:Q24"/>
    <mergeCell ref="P25:Q25"/>
    <mergeCell ref="P30:Q30"/>
    <mergeCell ref="O23:Q23"/>
    <mergeCell ref="P16:Q16"/>
    <mergeCell ref="A17:A18"/>
    <mergeCell ref="P17:Q17"/>
    <mergeCell ref="P18:Q18"/>
    <mergeCell ref="O11:Q11"/>
    <mergeCell ref="O12:Q12"/>
    <mergeCell ref="A13:A14"/>
    <mergeCell ref="O14:Q14"/>
    <mergeCell ref="O8:Q8"/>
    <mergeCell ref="A9:A10"/>
    <mergeCell ref="O9:Q9"/>
    <mergeCell ref="O10:Q10"/>
    <mergeCell ref="F6:F7"/>
    <mergeCell ref="G6:G7"/>
    <mergeCell ref="H6:H7"/>
    <mergeCell ref="I6:I7"/>
    <mergeCell ref="AI5:AK6"/>
    <mergeCell ref="AC6:AE6"/>
    <mergeCell ref="AF6:AH6"/>
    <mergeCell ref="A2:AF2"/>
    <mergeCell ref="O3:AK3"/>
    <mergeCell ref="A5:C7"/>
    <mergeCell ref="E5:E7"/>
    <mergeCell ref="O5:Q7"/>
    <mergeCell ref="R5:T6"/>
    <mergeCell ref="U5:U7"/>
    <mergeCell ref="V5:X6"/>
    <mergeCell ref="Y5:AA6"/>
    <mergeCell ref="AB5:AB7"/>
    <mergeCell ref="Y46:Y47"/>
    <mergeCell ref="AE46:AE47"/>
    <mergeCell ref="AA46:AA47"/>
    <mergeCell ref="X46:X47"/>
    <mergeCell ref="AC5:AH5"/>
    <mergeCell ref="AF46:AF47"/>
    <mergeCell ref="AB46:AB47"/>
    <mergeCell ref="O46:P47"/>
    <mergeCell ref="S44:AI44"/>
    <mergeCell ref="V46:V47"/>
    <mergeCell ref="W46:W47"/>
    <mergeCell ref="Z46:Z47"/>
    <mergeCell ref="AK46:AK47"/>
    <mergeCell ref="O54:AK54"/>
    <mergeCell ref="O55:P56"/>
    <mergeCell ref="AL46:AL47"/>
    <mergeCell ref="AM46:AM47"/>
    <mergeCell ref="AD46:AD47"/>
    <mergeCell ref="AI46:AI47"/>
    <mergeCell ref="AJ46:AJ47"/>
    <mergeCell ref="AG46:AG47"/>
    <mergeCell ref="AH46:AH47"/>
    <mergeCell ref="W55:W56"/>
  </mergeCells>
  <printOptions horizontalCentered="1" verticalCentered="1"/>
  <pageMargins left="0.5905511811023623" right="0.1968503937007874" top="0.3937007874015748" bottom="0.3937007874015748" header="0.11811023622047245" footer="0.11811023622047245"/>
  <pageSetup horizontalDpi="600" verticalDpi="600" orientation="landscape" paperSize="8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zoomScale="80" zoomScaleNormal="8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3.09765625" style="270" customWidth="1"/>
    <col min="2" max="2" width="16.59765625" style="270" customWidth="1"/>
    <col min="3" max="10" width="10.59765625" style="270" customWidth="1"/>
    <col min="11" max="11" width="11.5" style="270" customWidth="1"/>
    <col min="12" max="12" width="11.69921875" style="270" customWidth="1"/>
    <col min="13" max="13" width="20.69921875" style="270" customWidth="1"/>
    <col min="14" max="18" width="13.59765625" style="270" customWidth="1"/>
    <col min="19" max="16384" width="10.59765625" style="270" customWidth="1"/>
  </cols>
  <sheetData>
    <row r="1" spans="1:19" s="269" customFormat="1" ht="19.5" customHeight="1">
      <c r="A1" s="1" t="s">
        <v>607</v>
      </c>
      <c r="S1" s="2" t="s">
        <v>608</v>
      </c>
    </row>
    <row r="2" spans="1:19" ht="19.5" customHeight="1">
      <c r="A2" s="715" t="s">
        <v>125</v>
      </c>
      <c r="B2" s="1070"/>
      <c r="C2" s="1070"/>
      <c r="D2" s="1070"/>
      <c r="E2" s="1070"/>
      <c r="F2" s="1070"/>
      <c r="G2" s="1070"/>
      <c r="H2" s="1070"/>
      <c r="I2" s="1070"/>
      <c r="J2" s="1070"/>
      <c r="K2" s="21"/>
      <c r="L2" s="164"/>
      <c r="M2" s="715" t="s">
        <v>622</v>
      </c>
      <c r="N2" s="715"/>
      <c r="O2" s="715"/>
      <c r="P2" s="715"/>
      <c r="Q2" s="715"/>
      <c r="R2" s="715"/>
      <c r="S2" s="715"/>
    </row>
    <row r="3" spans="1:19" ht="19.5" customHeight="1">
      <c r="A3" s="687" t="s">
        <v>609</v>
      </c>
      <c r="B3" s="777"/>
      <c r="C3" s="777"/>
      <c r="D3" s="777"/>
      <c r="E3" s="777"/>
      <c r="F3" s="777"/>
      <c r="G3" s="777"/>
      <c r="H3" s="777"/>
      <c r="I3" s="777"/>
      <c r="J3" s="777"/>
      <c r="K3" s="149"/>
      <c r="L3" s="274"/>
      <c r="M3" s="777" t="s">
        <v>610</v>
      </c>
      <c r="N3" s="777"/>
      <c r="O3" s="777"/>
      <c r="P3" s="777"/>
      <c r="Q3" s="777"/>
      <c r="R3" s="777"/>
      <c r="S3" s="777"/>
    </row>
    <row r="4" spans="2:19" ht="18" customHeight="1" thickBot="1">
      <c r="B4" s="274"/>
      <c r="C4" s="274"/>
      <c r="D4" s="274"/>
      <c r="E4" s="274"/>
      <c r="F4" s="274"/>
      <c r="G4" s="274"/>
      <c r="H4" s="274"/>
      <c r="I4" s="274"/>
      <c r="J4" s="298" t="s">
        <v>337</v>
      </c>
      <c r="K4" s="298"/>
      <c r="L4" s="274"/>
      <c r="S4" s="335" t="s">
        <v>337</v>
      </c>
    </row>
    <row r="5" spans="1:19" ht="15" customHeight="1">
      <c r="A5" s="709" t="s">
        <v>791</v>
      </c>
      <c r="B5" s="716"/>
      <c r="C5" s="702" t="s">
        <v>611</v>
      </c>
      <c r="D5" s="336" t="s">
        <v>612</v>
      </c>
      <c r="E5" s="337"/>
      <c r="F5" s="338" t="s">
        <v>613</v>
      </c>
      <c r="G5" s="337"/>
      <c r="H5" s="702" t="s">
        <v>614</v>
      </c>
      <c r="I5" s="702" t="s">
        <v>615</v>
      </c>
      <c r="J5" s="724" t="s">
        <v>616</v>
      </c>
      <c r="K5" s="297"/>
      <c r="L5" s="296"/>
      <c r="M5" s="689" t="s">
        <v>617</v>
      </c>
      <c r="N5" s="702" t="s">
        <v>611</v>
      </c>
      <c r="O5" s="720" t="s">
        <v>618</v>
      </c>
      <c r="P5" s="720" t="s">
        <v>619</v>
      </c>
      <c r="Q5" s="702" t="s">
        <v>614</v>
      </c>
      <c r="R5" s="702" t="s">
        <v>615</v>
      </c>
      <c r="S5" s="724" t="s">
        <v>616</v>
      </c>
    </row>
    <row r="6" spans="1:19" s="276" customFormat="1" ht="15" customHeight="1">
      <c r="A6" s="717"/>
      <c r="B6" s="718"/>
      <c r="C6" s="730"/>
      <c r="D6" s="45"/>
      <c r="E6" s="1075" t="s">
        <v>620</v>
      </c>
      <c r="F6" s="339"/>
      <c r="G6" s="1076" t="s">
        <v>621</v>
      </c>
      <c r="H6" s="1079"/>
      <c r="I6" s="1079"/>
      <c r="J6" s="1078"/>
      <c r="K6" s="340"/>
      <c r="L6" s="341"/>
      <c r="M6" s="982"/>
      <c r="N6" s="1072"/>
      <c r="O6" s="1074"/>
      <c r="P6" s="1074"/>
      <c r="Q6" s="1072"/>
      <c r="R6" s="1072"/>
      <c r="S6" s="1073"/>
    </row>
    <row r="7" spans="1:19" s="276" customFormat="1" ht="15" customHeight="1">
      <c r="A7" s="981"/>
      <c r="B7" s="982"/>
      <c r="C7" s="1072"/>
      <c r="D7" s="342"/>
      <c r="E7" s="1074"/>
      <c r="F7" s="343"/>
      <c r="G7" s="1077"/>
      <c r="H7" s="1072"/>
      <c r="I7" s="1072"/>
      <c r="J7" s="1073"/>
      <c r="K7" s="340"/>
      <c r="L7" s="341"/>
      <c r="M7" s="344" t="s">
        <v>792</v>
      </c>
      <c r="N7" s="633">
        <f>SUM(O7:S7)</f>
        <v>2</v>
      </c>
      <c r="O7" s="345">
        <v>2</v>
      </c>
      <c r="P7" s="345" t="s">
        <v>793</v>
      </c>
      <c r="Q7" s="345" t="s">
        <v>793</v>
      </c>
      <c r="R7" s="345" t="s">
        <v>793</v>
      </c>
      <c r="S7" s="345" t="s">
        <v>793</v>
      </c>
    </row>
    <row r="8" spans="1:19" s="276" customFormat="1" ht="15" customHeight="1">
      <c r="A8" s="1084" t="s">
        <v>792</v>
      </c>
      <c r="B8" s="1085"/>
      <c r="C8" s="590">
        <f>SUM(D8,F8,H8,I8,J8)</f>
        <v>12928</v>
      </c>
      <c r="D8" s="590">
        <v>12740</v>
      </c>
      <c r="E8" s="590">
        <v>5</v>
      </c>
      <c r="F8" s="590">
        <v>23</v>
      </c>
      <c r="G8" s="575" t="s">
        <v>839</v>
      </c>
      <c r="H8" s="590">
        <v>49</v>
      </c>
      <c r="I8" s="590">
        <v>115</v>
      </c>
      <c r="J8" s="575">
        <v>1</v>
      </c>
      <c r="K8" s="346"/>
      <c r="M8" s="347" t="s">
        <v>794</v>
      </c>
      <c r="N8" s="633">
        <f>SUM(O8:S8)</f>
        <v>2</v>
      </c>
      <c r="O8" s="345" t="s">
        <v>793</v>
      </c>
      <c r="P8" s="345" t="s">
        <v>793</v>
      </c>
      <c r="Q8" s="345" t="s">
        <v>793</v>
      </c>
      <c r="R8" s="345">
        <v>2</v>
      </c>
      <c r="S8" s="345" t="s">
        <v>793</v>
      </c>
    </row>
    <row r="9" spans="1:19" s="276" customFormat="1" ht="15" customHeight="1">
      <c r="A9" s="1080" t="s">
        <v>794</v>
      </c>
      <c r="B9" s="1081"/>
      <c r="C9" s="590">
        <f>SUM(D9,F9,H9,I9,J9)</f>
        <v>12292</v>
      </c>
      <c r="D9" s="590">
        <v>12117</v>
      </c>
      <c r="E9" s="590">
        <v>4</v>
      </c>
      <c r="F9" s="590">
        <v>12</v>
      </c>
      <c r="G9" s="575" t="s">
        <v>839</v>
      </c>
      <c r="H9" s="590">
        <v>55</v>
      </c>
      <c r="I9" s="590">
        <v>106</v>
      </c>
      <c r="J9" s="575">
        <v>2</v>
      </c>
      <c r="K9" s="346"/>
      <c r="M9" s="347" t="s">
        <v>795</v>
      </c>
      <c r="N9" s="633">
        <f>SUM(O9:S9)</f>
        <v>4</v>
      </c>
      <c r="O9" s="345">
        <v>1</v>
      </c>
      <c r="P9" s="345" t="s">
        <v>793</v>
      </c>
      <c r="Q9" s="345">
        <v>2</v>
      </c>
      <c r="R9" s="345">
        <v>1</v>
      </c>
      <c r="S9" s="345" t="s">
        <v>793</v>
      </c>
    </row>
    <row r="10" spans="1:19" s="276" customFormat="1" ht="15" customHeight="1">
      <c r="A10" s="1080" t="s">
        <v>795</v>
      </c>
      <c r="B10" s="1081"/>
      <c r="C10" s="590">
        <f>SUM(D10,F10,H10,I10,J10)</f>
        <v>12280</v>
      </c>
      <c r="D10" s="590">
        <v>12096</v>
      </c>
      <c r="E10" s="575" t="s">
        <v>839</v>
      </c>
      <c r="F10" s="590">
        <v>19</v>
      </c>
      <c r="G10" s="575" t="s">
        <v>839</v>
      </c>
      <c r="H10" s="590">
        <v>51</v>
      </c>
      <c r="I10" s="590">
        <v>114</v>
      </c>
      <c r="J10" s="575" t="s">
        <v>839</v>
      </c>
      <c r="K10" s="345"/>
      <c r="M10" s="348" t="s">
        <v>796</v>
      </c>
      <c r="N10" s="633">
        <f>SUM(O10:S10)</f>
        <v>5</v>
      </c>
      <c r="O10" s="345">
        <v>3</v>
      </c>
      <c r="P10" s="345" t="s">
        <v>793</v>
      </c>
      <c r="Q10" s="345" t="s">
        <v>793</v>
      </c>
      <c r="R10" s="345">
        <v>2</v>
      </c>
      <c r="S10" s="345" t="s">
        <v>793</v>
      </c>
    </row>
    <row r="11" spans="1:19" s="5" customFormat="1" ht="15" customHeight="1">
      <c r="A11" s="1080" t="s">
        <v>797</v>
      </c>
      <c r="B11" s="1082"/>
      <c r="C11" s="590">
        <f>SUM(D11,F11,H11,I11,J11)</f>
        <v>11719</v>
      </c>
      <c r="D11" s="590">
        <v>11574</v>
      </c>
      <c r="E11" s="575">
        <v>1</v>
      </c>
      <c r="F11" s="590">
        <v>19</v>
      </c>
      <c r="G11" s="575" t="s">
        <v>839</v>
      </c>
      <c r="H11" s="590">
        <v>34</v>
      </c>
      <c r="I11" s="590">
        <v>92</v>
      </c>
      <c r="J11" s="575" t="s">
        <v>839</v>
      </c>
      <c r="K11" s="345"/>
      <c r="L11" s="276"/>
      <c r="M11" s="527" t="s">
        <v>847</v>
      </c>
      <c r="N11" s="153" t="s">
        <v>839</v>
      </c>
      <c r="O11" s="153" t="s">
        <v>839</v>
      </c>
      <c r="P11" s="153" t="s">
        <v>839</v>
      </c>
      <c r="Q11" s="153" t="s">
        <v>839</v>
      </c>
      <c r="R11" s="153" t="s">
        <v>839</v>
      </c>
      <c r="S11" s="153" t="s">
        <v>839</v>
      </c>
    </row>
    <row r="12" spans="1:19" s="5" customFormat="1" ht="15" customHeight="1">
      <c r="A12" s="743" t="s">
        <v>847</v>
      </c>
      <c r="B12" s="744"/>
      <c r="C12" s="148">
        <f>SUM(C14:C15)</f>
        <v>11352</v>
      </c>
      <c r="D12" s="148">
        <f>SUM(D14:D15)</f>
        <v>11204</v>
      </c>
      <c r="E12" s="148">
        <f>SUM(E14:E15)</f>
        <v>5</v>
      </c>
      <c r="F12" s="148">
        <f>SUM(F14:F15)</f>
        <v>16</v>
      </c>
      <c r="G12" s="153" t="s">
        <v>839</v>
      </c>
      <c r="H12" s="148">
        <f>SUM(H14:H15)</f>
        <v>44</v>
      </c>
      <c r="I12" s="148">
        <f>SUM(I14:I15)</f>
        <v>88</v>
      </c>
      <c r="J12" s="153" t="s">
        <v>839</v>
      </c>
      <c r="K12" s="144"/>
      <c r="L12" s="144"/>
      <c r="M12" s="233"/>
      <c r="N12" s="234"/>
      <c r="O12" s="144"/>
      <c r="P12" s="144"/>
      <c r="Q12" s="144"/>
      <c r="R12" s="144"/>
      <c r="S12" s="117"/>
    </row>
    <row r="13" spans="1:19" s="5" customFormat="1" ht="15" customHeight="1">
      <c r="A13" s="870"/>
      <c r="B13" s="1083"/>
      <c r="C13" s="629"/>
      <c r="D13" s="629"/>
      <c r="E13" s="629"/>
      <c r="F13" s="629"/>
      <c r="G13" s="575"/>
      <c r="H13" s="629"/>
      <c r="I13" s="629"/>
      <c r="J13" s="629"/>
      <c r="K13" s="12"/>
      <c r="L13" s="10"/>
      <c r="M13" s="11" t="s">
        <v>798</v>
      </c>
      <c r="N13" s="117" t="s">
        <v>793</v>
      </c>
      <c r="O13" s="117" t="s">
        <v>793</v>
      </c>
      <c r="P13" s="117" t="s">
        <v>793</v>
      </c>
      <c r="Q13" s="117" t="s">
        <v>793</v>
      </c>
      <c r="R13" s="117" t="s">
        <v>793</v>
      </c>
      <c r="S13" s="117" t="s">
        <v>793</v>
      </c>
    </row>
    <row r="14" spans="1:19" s="5" customFormat="1" ht="15" customHeight="1">
      <c r="A14" s="870" t="s">
        <v>799</v>
      </c>
      <c r="B14" s="1083"/>
      <c r="C14" s="590">
        <f>SUM(D14,F14,H14,I14,J14)</f>
        <v>5683</v>
      </c>
      <c r="D14" s="575">
        <v>5601</v>
      </c>
      <c r="E14" s="575">
        <v>4</v>
      </c>
      <c r="F14" s="575">
        <v>2</v>
      </c>
      <c r="G14" s="575" t="s">
        <v>839</v>
      </c>
      <c r="H14" s="575">
        <v>35</v>
      </c>
      <c r="I14" s="575">
        <v>45</v>
      </c>
      <c r="J14" s="575" t="s">
        <v>839</v>
      </c>
      <c r="K14" s="117"/>
      <c r="L14" s="10"/>
      <c r="M14" s="14" t="s">
        <v>800</v>
      </c>
      <c r="N14" s="235" t="s">
        <v>793</v>
      </c>
      <c r="O14" s="160" t="s">
        <v>793</v>
      </c>
      <c r="P14" s="160" t="s">
        <v>793</v>
      </c>
      <c r="Q14" s="160" t="s">
        <v>793</v>
      </c>
      <c r="R14" s="160" t="s">
        <v>793</v>
      </c>
      <c r="S14" s="160" t="s">
        <v>793</v>
      </c>
    </row>
    <row r="15" spans="1:13" s="5" customFormat="1" ht="15" customHeight="1">
      <c r="A15" s="1090" t="s">
        <v>801</v>
      </c>
      <c r="B15" s="1091"/>
      <c r="C15" s="630">
        <f>SUM(D15,F15,H15,I15,J15)</f>
        <v>5669</v>
      </c>
      <c r="D15" s="631">
        <v>5603</v>
      </c>
      <c r="E15" s="631">
        <v>1</v>
      </c>
      <c r="F15" s="631">
        <v>14</v>
      </c>
      <c r="G15" s="631" t="s">
        <v>839</v>
      </c>
      <c r="H15" s="631">
        <v>9</v>
      </c>
      <c r="I15" s="631">
        <v>43</v>
      </c>
      <c r="J15" s="631" t="s">
        <v>839</v>
      </c>
      <c r="K15" s="118"/>
      <c r="L15" s="10"/>
      <c r="M15" s="29" t="s">
        <v>255</v>
      </c>
    </row>
    <row r="16" spans="1:11" s="5" customFormat="1" ht="15" customHeight="1">
      <c r="A16" s="29" t="s">
        <v>255</v>
      </c>
      <c r="K16" s="10"/>
    </row>
    <row r="17" s="5" customFormat="1" ht="15" customHeight="1"/>
    <row r="18" s="5" customFormat="1" ht="15" customHeight="1"/>
    <row r="19" s="5" customFormat="1" ht="15" customHeight="1">
      <c r="K19" s="4"/>
    </row>
    <row r="20" spans="1:18" ht="19.5" customHeight="1">
      <c r="A20" s="715" t="s">
        <v>802</v>
      </c>
      <c r="B20" s="1070"/>
      <c r="C20" s="1070"/>
      <c r="D20" s="1070"/>
      <c r="E20" s="1070"/>
      <c r="F20" s="1070"/>
      <c r="G20" s="1070"/>
      <c r="H20" s="1070"/>
      <c r="I20" s="1070"/>
      <c r="J20" s="1070"/>
      <c r="K20" s="4"/>
      <c r="L20" s="715" t="s">
        <v>802</v>
      </c>
      <c r="M20" s="715"/>
      <c r="N20" s="715"/>
      <c r="O20" s="715"/>
      <c r="P20" s="715"/>
      <c r="Q20" s="715"/>
      <c r="R20" s="715"/>
    </row>
    <row r="21" spans="1:18" ht="19.5" customHeight="1">
      <c r="A21" s="687" t="s">
        <v>803</v>
      </c>
      <c r="B21" s="777"/>
      <c r="C21" s="777"/>
      <c r="D21" s="777"/>
      <c r="E21" s="777"/>
      <c r="F21" s="777"/>
      <c r="G21" s="777"/>
      <c r="H21" s="777"/>
      <c r="I21" s="777"/>
      <c r="J21" s="777"/>
      <c r="K21" s="296"/>
      <c r="L21" s="687" t="s">
        <v>623</v>
      </c>
      <c r="M21" s="687"/>
      <c r="N21" s="687"/>
      <c r="O21" s="687"/>
      <c r="P21" s="687"/>
      <c r="Q21" s="687"/>
      <c r="R21" s="687"/>
    </row>
    <row r="22" spans="2:19" ht="18" customHeight="1" thickBot="1">
      <c r="B22" s="274"/>
      <c r="C22" s="274"/>
      <c r="D22" s="274"/>
      <c r="E22" s="274"/>
      <c r="F22" s="274"/>
      <c r="G22" s="274"/>
      <c r="H22" s="274"/>
      <c r="I22" s="274"/>
      <c r="J22" s="1071" t="s">
        <v>337</v>
      </c>
      <c r="K22" s="1071"/>
      <c r="M22" s="274"/>
      <c r="N22" s="274"/>
      <c r="O22" s="274"/>
      <c r="P22" s="274"/>
      <c r="Q22" s="274"/>
      <c r="R22" s="1071" t="s">
        <v>337</v>
      </c>
      <c r="S22" s="1071"/>
    </row>
    <row r="23" spans="1:19" ht="15" customHeight="1">
      <c r="A23" s="709" t="s">
        <v>791</v>
      </c>
      <c r="B23" s="716"/>
      <c r="C23" s="702" t="s">
        <v>126</v>
      </c>
      <c r="D23" s="1086" t="s">
        <v>624</v>
      </c>
      <c r="E23" s="1087"/>
      <c r="F23" s="1086" t="s">
        <v>625</v>
      </c>
      <c r="G23" s="1087"/>
      <c r="H23" s="720" t="s">
        <v>614</v>
      </c>
      <c r="I23" s="720" t="s">
        <v>626</v>
      </c>
      <c r="J23" s="702" t="s">
        <v>615</v>
      </c>
      <c r="K23" s="724" t="s">
        <v>616</v>
      </c>
      <c r="L23" s="296"/>
      <c r="M23" s="689" t="s">
        <v>617</v>
      </c>
      <c r="N23" s="702" t="s">
        <v>611</v>
      </c>
      <c r="O23" s="720" t="s">
        <v>618</v>
      </c>
      <c r="P23" s="720" t="s">
        <v>619</v>
      </c>
      <c r="Q23" s="702" t="s">
        <v>614</v>
      </c>
      <c r="R23" s="702" t="s">
        <v>615</v>
      </c>
      <c r="S23" s="724" t="s">
        <v>616</v>
      </c>
    </row>
    <row r="24" spans="1:19" s="276" customFormat="1" ht="15" customHeight="1">
      <c r="A24" s="717"/>
      <c r="B24" s="718"/>
      <c r="C24" s="730"/>
      <c r="D24" s="349"/>
      <c r="E24" s="1075" t="s">
        <v>627</v>
      </c>
      <c r="F24" s="349"/>
      <c r="G24" s="1093" t="s">
        <v>628</v>
      </c>
      <c r="H24" s="1092"/>
      <c r="I24" s="1088"/>
      <c r="J24" s="1079"/>
      <c r="K24" s="1078"/>
      <c r="M24" s="982"/>
      <c r="N24" s="1072"/>
      <c r="O24" s="1074"/>
      <c r="P24" s="1074"/>
      <c r="Q24" s="1072"/>
      <c r="R24" s="1072"/>
      <c r="S24" s="1073"/>
    </row>
    <row r="25" spans="1:19" s="276" customFormat="1" ht="15" customHeight="1">
      <c r="A25" s="981"/>
      <c r="B25" s="982"/>
      <c r="C25" s="1072"/>
      <c r="D25" s="280"/>
      <c r="E25" s="1074"/>
      <c r="F25" s="280"/>
      <c r="G25" s="1094"/>
      <c r="H25" s="1074"/>
      <c r="I25" s="1089"/>
      <c r="J25" s="1072"/>
      <c r="K25" s="1073"/>
      <c r="L25" s="341"/>
      <c r="M25" s="344" t="s">
        <v>792</v>
      </c>
      <c r="N25" s="633">
        <f>SUM(O25:S25)</f>
        <v>2</v>
      </c>
      <c r="O25" s="575">
        <v>2</v>
      </c>
      <c r="P25" s="575" t="s">
        <v>839</v>
      </c>
      <c r="Q25" s="575" t="s">
        <v>839</v>
      </c>
      <c r="R25" s="575" t="s">
        <v>839</v>
      </c>
      <c r="S25" s="575" t="s">
        <v>839</v>
      </c>
    </row>
    <row r="26" spans="1:19" s="276" customFormat="1" ht="15" customHeight="1">
      <c r="A26" s="1084" t="s">
        <v>792</v>
      </c>
      <c r="B26" s="1085"/>
      <c r="C26" s="590">
        <f>SUM(D26,F26,H26,I26,J26,K26)</f>
        <v>12384</v>
      </c>
      <c r="D26" s="575">
        <v>6161</v>
      </c>
      <c r="E26" s="575" t="s">
        <v>839</v>
      </c>
      <c r="F26" s="575">
        <v>3077</v>
      </c>
      <c r="G26" s="575">
        <v>22</v>
      </c>
      <c r="H26" s="575">
        <v>2421</v>
      </c>
      <c r="I26" s="575" t="s">
        <v>848</v>
      </c>
      <c r="J26" s="575">
        <v>724</v>
      </c>
      <c r="K26" s="345">
        <v>1</v>
      </c>
      <c r="M26" s="347" t="s">
        <v>794</v>
      </c>
      <c r="N26" s="633">
        <f>SUM(O26:S26)</f>
        <v>1</v>
      </c>
      <c r="O26" s="575">
        <v>1</v>
      </c>
      <c r="P26" s="575" t="s">
        <v>839</v>
      </c>
      <c r="Q26" s="575" t="s">
        <v>839</v>
      </c>
      <c r="R26" s="575" t="s">
        <v>839</v>
      </c>
      <c r="S26" s="575" t="s">
        <v>839</v>
      </c>
    </row>
    <row r="27" spans="1:19" s="276" customFormat="1" ht="15" customHeight="1">
      <c r="A27" s="1080" t="s">
        <v>794</v>
      </c>
      <c r="B27" s="1081"/>
      <c r="C27" s="590">
        <f>SUM(D27,F27,H27,I27,J27,K27)</f>
        <v>12196</v>
      </c>
      <c r="D27" s="575">
        <v>6075</v>
      </c>
      <c r="E27" s="575" t="s">
        <v>839</v>
      </c>
      <c r="F27" s="575">
        <v>3142</v>
      </c>
      <c r="G27" s="575">
        <v>5</v>
      </c>
      <c r="H27" s="575">
        <v>2347</v>
      </c>
      <c r="I27" s="575" t="s">
        <v>848</v>
      </c>
      <c r="J27" s="575">
        <v>631</v>
      </c>
      <c r="K27" s="345">
        <v>1</v>
      </c>
      <c r="M27" s="347" t="s">
        <v>795</v>
      </c>
      <c r="N27" s="633">
        <f>SUM(O27:S27)</f>
        <v>1</v>
      </c>
      <c r="O27" s="581">
        <v>1</v>
      </c>
      <c r="P27" s="575" t="s">
        <v>839</v>
      </c>
      <c r="Q27" s="575" t="s">
        <v>839</v>
      </c>
      <c r="R27" s="575" t="s">
        <v>839</v>
      </c>
      <c r="S27" s="575" t="s">
        <v>839</v>
      </c>
    </row>
    <row r="28" spans="1:19" s="276" customFormat="1" ht="15" customHeight="1">
      <c r="A28" s="1080" t="s">
        <v>795</v>
      </c>
      <c r="B28" s="1081"/>
      <c r="C28" s="590">
        <f>SUM(D28,F28,H28,I28,J28,K28)</f>
        <v>11775</v>
      </c>
      <c r="D28" s="575">
        <v>5953</v>
      </c>
      <c r="E28" s="575" t="s">
        <v>839</v>
      </c>
      <c r="F28" s="575">
        <v>2943</v>
      </c>
      <c r="G28" s="575">
        <v>8</v>
      </c>
      <c r="H28" s="575">
        <v>2310</v>
      </c>
      <c r="I28" s="575">
        <v>43</v>
      </c>
      <c r="J28" s="575">
        <v>526</v>
      </c>
      <c r="K28" s="345" t="s">
        <v>793</v>
      </c>
      <c r="L28" s="341"/>
      <c r="M28" s="348" t="s">
        <v>796</v>
      </c>
      <c r="N28" s="633">
        <f>SUM(O28:S28)</f>
        <v>3</v>
      </c>
      <c r="O28" s="581">
        <v>2</v>
      </c>
      <c r="P28" s="575">
        <v>1</v>
      </c>
      <c r="Q28" s="575" t="s">
        <v>839</v>
      </c>
      <c r="R28" s="575" t="s">
        <v>839</v>
      </c>
      <c r="S28" s="575" t="s">
        <v>839</v>
      </c>
    </row>
    <row r="29" spans="1:19" s="5" customFormat="1" ht="15" customHeight="1">
      <c r="A29" s="1080" t="s">
        <v>797</v>
      </c>
      <c r="B29" s="1082"/>
      <c r="C29" s="590">
        <f>SUM(D29,F29,H29,I29,J29,K29)</f>
        <v>11698</v>
      </c>
      <c r="D29" s="575">
        <v>5891</v>
      </c>
      <c r="E29" s="575">
        <v>1</v>
      </c>
      <c r="F29" s="575">
        <v>2918</v>
      </c>
      <c r="G29" s="575">
        <v>4</v>
      </c>
      <c r="H29" s="575">
        <v>2405</v>
      </c>
      <c r="I29" s="575">
        <v>64</v>
      </c>
      <c r="J29" s="575">
        <v>420</v>
      </c>
      <c r="K29" s="345" t="s">
        <v>793</v>
      </c>
      <c r="L29" s="341"/>
      <c r="M29" s="527" t="s">
        <v>847</v>
      </c>
      <c r="N29" s="171">
        <f>SUM(N31:N32)</f>
        <v>8</v>
      </c>
      <c r="O29" s="171">
        <f>SUM(O31:O32)</f>
        <v>7</v>
      </c>
      <c r="P29" s="153" t="s">
        <v>839</v>
      </c>
      <c r="Q29" s="153" t="s">
        <v>839</v>
      </c>
      <c r="R29" s="171">
        <f>SUM(R31:R32)</f>
        <v>1</v>
      </c>
      <c r="S29" s="153" t="s">
        <v>839</v>
      </c>
    </row>
    <row r="30" spans="1:19" s="5" customFormat="1" ht="15" customHeight="1">
      <c r="A30" s="743" t="s">
        <v>847</v>
      </c>
      <c r="B30" s="744"/>
      <c r="C30" s="153">
        <f>SUM(C32:C33)</f>
        <v>11077</v>
      </c>
      <c r="D30" s="153">
        <f>SUM(D32:D33)</f>
        <v>5749</v>
      </c>
      <c r="E30" s="153" t="s">
        <v>839</v>
      </c>
      <c r="F30" s="153">
        <f>SUM(F32:F33)</f>
        <v>2671</v>
      </c>
      <c r="G30" s="153">
        <f>SUM(G32:G33)</f>
        <v>9</v>
      </c>
      <c r="H30" s="153">
        <f>SUM(H32:H33)</f>
        <v>2276</v>
      </c>
      <c r="I30" s="153">
        <f>SUM(I32:I33)</f>
        <v>36</v>
      </c>
      <c r="J30" s="153">
        <f>SUM(J32:J33)</f>
        <v>345</v>
      </c>
      <c r="K30" s="153" t="s">
        <v>839</v>
      </c>
      <c r="L30" s="10"/>
      <c r="M30" s="236"/>
      <c r="N30" s="629"/>
      <c r="O30" s="629"/>
      <c r="P30" s="629"/>
      <c r="Q30" s="575"/>
      <c r="R30" s="575"/>
      <c r="S30" s="575"/>
    </row>
    <row r="31" spans="1:19" s="5" customFormat="1" ht="15" customHeight="1">
      <c r="A31" s="870"/>
      <c r="B31" s="1083"/>
      <c r="C31" s="629"/>
      <c r="D31" s="629"/>
      <c r="E31" s="629"/>
      <c r="F31" s="629"/>
      <c r="G31" s="629"/>
      <c r="H31" s="629"/>
      <c r="I31" s="629"/>
      <c r="J31" s="629"/>
      <c r="K31" s="117"/>
      <c r="L31" s="10"/>
      <c r="M31" s="11" t="s">
        <v>798</v>
      </c>
      <c r="N31" s="633">
        <f>SUM(O31:S31)</f>
        <v>3</v>
      </c>
      <c r="O31" s="605">
        <v>2</v>
      </c>
      <c r="P31" s="575" t="s">
        <v>839</v>
      </c>
      <c r="Q31" s="575" t="s">
        <v>839</v>
      </c>
      <c r="R31" s="575">
        <v>1</v>
      </c>
      <c r="S31" s="575" t="s">
        <v>839</v>
      </c>
    </row>
    <row r="32" spans="1:19" s="5" customFormat="1" ht="15" customHeight="1">
      <c r="A32" s="870" t="s">
        <v>799</v>
      </c>
      <c r="B32" s="1083"/>
      <c r="C32" s="632">
        <f>SUM(D32,F32,H32,I32,J32,K32)</f>
        <v>5677</v>
      </c>
      <c r="D32" s="578">
        <v>2908</v>
      </c>
      <c r="E32" s="575" t="s">
        <v>839</v>
      </c>
      <c r="F32" s="578">
        <v>1284</v>
      </c>
      <c r="G32" s="578">
        <v>5</v>
      </c>
      <c r="H32" s="578">
        <v>1305</v>
      </c>
      <c r="I32" s="578">
        <v>15</v>
      </c>
      <c r="J32" s="578">
        <v>165</v>
      </c>
      <c r="K32" s="117" t="s">
        <v>793</v>
      </c>
      <c r="L32" s="10"/>
      <c r="M32" s="14" t="s">
        <v>800</v>
      </c>
      <c r="N32" s="634">
        <f>SUM(O32:S32)</f>
        <v>5</v>
      </c>
      <c r="O32" s="616">
        <v>5</v>
      </c>
      <c r="P32" s="631" t="s">
        <v>839</v>
      </c>
      <c r="Q32" s="631" t="s">
        <v>839</v>
      </c>
      <c r="R32" s="631" t="s">
        <v>839</v>
      </c>
      <c r="S32" s="631" t="s">
        <v>839</v>
      </c>
    </row>
    <row r="33" spans="1:13" s="5" customFormat="1" ht="15" customHeight="1">
      <c r="A33" s="1090" t="s">
        <v>801</v>
      </c>
      <c r="B33" s="1091"/>
      <c r="C33" s="630">
        <f>SUM(D33,F33,H33,I33,J33,K33)</f>
        <v>5400</v>
      </c>
      <c r="D33" s="631">
        <v>2841</v>
      </c>
      <c r="E33" s="631" t="s">
        <v>839</v>
      </c>
      <c r="F33" s="631">
        <v>1387</v>
      </c>
      <c r="G33" s="631">
        <v>4</v>
      </c>
      <c r="H33" s="631">
        <v>971</v>
      </c>
      <c r="I33" s="631">
        <v>21</v>
      </c>
      <c r="J33" s="631">
        <v>180</v>
      </c>
      <c r="K33" s="160" t="s">
        <v>793</v>
      </c>
      <c r="L33" s="114"/>
      <c r="M33" s="29" t="s">
        <v>255</v>
      </c>
    </row>
    <row r="34" s="5" customFormat="1" ht="15" customHeight="1">
      <c r="A34" s="29" t="s">
        <v>255</v>
      </c>
    </row>
    <row r="35" s="5" customFormat="1" ht="15" customHeight="1"/>
    <row r="36" s="5" customFormat="1" ht="15" customHeight="1">
      <c r="K36" s="10"/>
    </row>
    <row r="37" spans="1:19" ht="19.5" customHeight="1">
      <c r="A37" s="715" t="s">
        <v>802</v>
      </c>
      <c r="B37" s="715"/>
      <c r="C37" s="715"/>
      <c r="D37" s="715"/>
      <c r="E37" s="715"/>
      <c r="F37" s="715"/>
      <c r="G37" s="715"/>
      <c r="H37" s="715"/>
      <c r="I37" s="715"/>
      <c r="J37" s="1070"/>
      <c r="K37" s="21"/>
      <c r="L37" s="10"/>
      <c r="M37" s="715" t="s">
        <v>802</v>
      </c>
      <c r="N37" s="715"/>
      <c r="O37" s="715"/>
      <c r="P37" s="715"/>
      <c r="Q37" s="715"/>
      <c r="R37" s="715"/>
      <c r="S37" s="715"/>
    </row>
    <row r="38" spans="1:19" ht="19.5" customHeight="1">
      <c r="A38" s="687" t="s">
        <v>804</v>
      </c>
      <c r="B38" s="687"/>
      <c r="C38" s="687"/>
      <c r="D38" s="687"/>
      <c r="E38" s="687"/>
      <c r="F38" s="687"/>
      <c r="G38" s="687"/>
      <c r="H38" s="687"/>
      <c r="I38" s="687"/>
      <c r="J38" s="777"/>
      <c r="K38" s="149"/>
      <c r="L38" s="296"/>
      <c r="M38" s="687" t="s">
        <v>629</v>
      </c>
      <c r="N38" s="687"/>
      <c r="O38" s="687"/>
      <c r="P38" s="687"/>
      <c r="Q38" s="687"/>
      <c r="R38" s="687"/>
      <c r="S38" s="687"/>
    </row>
    <row r="39" spans="3:19" ht="18" customHeight="1" thickBot="1">
      <c r="C39" s="274"/>
      <c r="D39" s="274"/>
      <c r="E39" s="274"/>
      <c r="F39" s="274"/>
      <c r="G39" s="274"/>
      <c r="H39" s="274"/>
      <c r="J39" s="297" t="s">
        <v>337</v>
      </c>
      <c r="K39" s="297"/>
      <c r="N39" s="274"/>
      <c r="O39" s="274"/>
      <c r="P39" s="274"/>
      <c r="Q39" s="274"/>
      <c r="R39" s="274"/>
      <c r="S39" s="297" t="s">
        <v>337</v>
      </c>
    </row>
    <row r="40" spans="1:19" ht="15" customHeight="1">
      <c r="A40" s="760" t="s">
        <v>630</v>
      </c>
      <c r="B40" s="760"/>
      <c r="C40" s="761"/>
      <c r="D40" s="273" t="s">
        <v>805</v>
      </c>
      <c r="E40" s="273" t="s">
        <v>806</v>
      </c>
      <c r="F40" s="273" t="s">
        <v>807</v>
      </c>
      <c r="G40" s="273" t="s">
        <v>808</v>
      </c>
      <c r="H40" s="273" t="s">
        <v>809</v>
      </c>
      <c r="I40" s="273" t="s">
        <v>213</v>
      </c>
      <c r="J40" s="272" t="s">
        <v>214</v>
      </c>
      <c r="K40" s="297"/>
      <c r="L40" s="296"/>
      <c r="M40" s="689" t="s">
        <v>617</v>
      </c>
      <c r="N40" s="702" t="s">
        <v>611</v>
      </c>
      <c r="O40" s="720" t="s">
        <v>618</v>
      </c>
      <c r="P40" s="720" t="s">
        <v>631</v>
      </c>
      <c r="Q40" s="702" t="s">
        <v>614</v>
      </c>
      <c r="R40" s="702" t="s">
        <v>615</v>
      </c>
      <c r="S40" s="724" t="s">
        <v>616</v>
      </c>
    </row>
    <row r="41" spans="1:19" ht="15" customHeight="1">
      <c r="A41" s="1095" t="s">
        <v>219</v>
      </c>
      <c r="B41" s="1095"/>
      <c r="C41" s="1096"/>
      <c r="D41" s="152">
        <f aca="true" t="shared" si="0" ref="D41:J41">SUM(D43,D48,D53,D61)</f>
        <v>2443</v>
      </c>
      <c r="E41" s="152">
        <f t="shared" si="0"/>
        <v>2352</v>
      </c>
      <c r="F41" s="152">
        <f t="shared" si="0"/>
        <v>2318</v>
      </c>
      <c r="G41" s="152">
        <f t="shared" si="0"/>
        <v>2410</v>
      </c>
      <c r="H41" s="155">
        <f t="shared" si="0"/>
        <v>2285</v>
      </c>
      <c r="I41" s="155">
        <f t="shared" si="0"/>
        <v>1310</v>
      </c>
      <c r="J41" s="155">
        <f t="shared" si="0"/>
        <v>975</v>
      </c>
      <c r="K41" s="155"/>
      <c r="L41" s="350"/>
      <c r="M41" s="719"/>
      <c r="N41" s="731"/>
      <c r="O41" s="693"/>
      <c r="P41" s="693"/>
      <c r="Q41" s="731"/>
      <c r="R41" s="731"/>
      <c r="S41" s="699"/>
    </row>
    <row r="42" spans="2:19" ht="15" customHeight="1">
      <c r="B42" s="274"/>
      <c r="C42" s="351"/>
      <c r="D42" s="629"/>
      <c r="E42" s="629"/>
      <c r="F42" s="591"/>
      <c r="G42" s="591"/>
      <c r="H42" s="591"/>
      <c r="I42" s="591"/>
      <c r="J42" s="591"/>
      <c r="K42" s="298"/>
      <c r="L42" s="350"/>
      <c r="M42" s="352" t="s">
        <v>810</v>
      </c>
      <c r="N42" s="633">
        <f>SUM(O42,P42,Q42,R42,S42)</f>
        <v>103</v>
      </c>
      <c r="O42" s="575">
        <v>1</v>
      </c>
      <c r="P42" s="575">
        <v>4</v>
      </c>
      <c r="Q42" s="575">
        <v>14</v>
      </c>
      <c r="R42" s="575">
        <v>84</v>
      </c>
      <c r="S42" s="575" t="s">
        <v>839</v>
      </c>
    </row>
    <row r="43" spans="1:19" ht="15" customHeight="1">
      <c r="A43" s="735" t="s">
        <v>812</v>
      </c>
      <c r="B43" s="802"/>
      <c r="C43" s="803"/>
      <c r="D43" s="590">
        <f aca="true" t="shared" si="1" ref="D43:J43">SUM(D44:D46)</f>
        <v>26</v>
      </c>
      <c r="E43" s="590">
        <f t="shared" si="1"/>
        <v>22</v>
      </c>
      <c r="F43" s="590">
        <f t="shared" si="1"/>
        <v>11</v>
      </c>
      <c r="G43" s="590">
        <f t="shared" si="1"/>
        <v>17</v>
      </c>
      <c r="H43" s="590">
        <f t="shared" si="1"/>
        <v>10</v>
      </c>
      <c r="I43" s="575">
        <f t="shared" si="1"/>
        <v>8</v>
      </c>
      <c r="J43" s="575">
        <f t="shared" si="1"/>
        <v>2</v>
      </c>
      <c r="K43" s="353"/>
      <c r="L43" s="350"/>
      <c r="M43" s="288" t="s">
        <v>813</v>
      </c>
      <c r="N43" s="633">
        <f>SUM(O43,P43,Q43,R43,S43)</f>
        <v>110</v>
      </c>
      <c r="O43" s="575">
        <v>1</v>
      </c>
      <c r="P43" s="575">
        <v>7</v>
      </c>
      <c r="Q43" s="575">
        <v>9</v>
      </c>
      <c r="R43" s="575">
        <v>93</v>
      </c>
      <c r="S43" s="575" t="s">
        <v>839</v>
      </c>
    </row>
    <row r="44" spans="2:19" ht="15" customHeight="1">
      <c r="B44" s="735" t="s">
        <v>814</v>
      </c>
      <c r="C44" s="803"/>
      <c r="D44" s="590">
        <v>11</v>
      </c>
      <c r="E44" s="590">
        <v>9</v>
      </c>
      <c r="F44" s="575">
        <v>6</v>
      </c>
      <c r="G44" s="575">
        <v>8</v>
      </c>
      <c r="H44" s="578">
        <f>SUM(I44:J44)</f>
        <v>3</v>
      </c>
      <c r="I44" s="575">
        <v>3</v>
      </c>
      <c r="J44" s="575" t="s">
        <v>839</v>
      </c>
      <c r="K44" s="353"/>
      <c r="L44" s="350"/>
      <c r="M44" s="288" t="s">
        <v>815</v>
      </c>
      <c r="N44" s="633">
        <f>SUM(O44,P44,Q44,R44,S44)</f>
        <v>86</v>
      </c>
      <c r="O44" s="575">
        <v>1</v>
      </c>
      <c r="P44" s="575">
        <v>1</v>
      </c>
      <c r="Q44" s="575">
        <v>16</v>
      </c>
      <c r="R44" s="575">
        <v>68</v>
      </c>
      <c r="S44" s="575" t="s">
        <v>839</v>
      </c>
    </row>
    <row r="45" spans="1:19" s="5" customFormat="1" ht="15" customHeight="1">
      <c r="A45" s="270"/>
      <c r="B45" s="735" t="s">
        <v>816</v>
      </c>
      <c r="C45" s="803"/>
      <c r="D45" s="590">
        <v>11</v>
      </c>
      <c r="E45" s="590">
        <v>3</v>
      </c>
      <c r="F45" s="575">
        <v>1</v>
      </c>
      <c r="G45" s="575">
        <v>2</v>
      </c>
      <c r="H45" s="578">
        <f>SUM(I45:J45)</f>
        <v>1</v>
      </c>
      <c r="I45" s="575" t="s">
        <v>839</v>
      </c>
      <c r="J45" s="575">
        <v>1</v>
      </c>
      <c r="K45" s="309"/>
      <c r="L45" s="350"/>
      <c r="M45" s="355" t="s">
        <v>817</v>
      </c>
      <c r="N45" s="633">
        <f>SUM(O45,P45,Q45,R45,S45)</f>
        <v>99</v>
      </c>
      <c r="O45" s="575" t="s">
        <v>839</v>
      </c>
      <c r="P45" s="575">
        <v>2</v>
      </c>
      <c r="Q45" s="575">
        <v>16</v>
      </c>
      <c r="R45" s="575">
        <v>81</v>
      </c>
      <c r="S45" s="575" t="s">
        <v>839</v>
      </c>
    </row>
    <row r="46" spans="2:19" s="5" customFormat="1" ht="15" customHeight="1">
      <c r="B46" s="745" t="s">
        <v>818</v>
      </c>
      <c r="C46" s="807"/>
      <c r="D46" s="590">
        <v>4</v>
      </c>
      <c r="E46" s="590">
        <v>10</v>
      </c>
      <c r="F46" s="575">
        <v>4</v>
      </c>
      <c r="G46" s="575">
        <v>7</v>
      </c>
      <c r="H46" s="578">
        <f>SUM(I46:J46)</f>
        <v>6</v>
      </c>
      <c r="I46" s="575">
        <v>5</v>
      </c>
      <c r="J46" s="575">
        <v>1</v>
      </c>
      <c r="K46" s="353"/>
      <c r="L46" s="350"/>
      <c r="M46" s="527" t="s">
        <v>847</v>
      </c>
      <c r="N46" s="171">
        <f>SUM(N48:N49)</f>
        <v>119</v>
      </c>
      <c r="O46" s="153" t="s">
        <v>839</v>
      </c>
      <c r="P46" s="171">
        <f>SUM(P48:P49)</f>
        <v>3</v>
      </c>
      <c r="Q46" s="171">
        <f>SUM(Q48:Q49)</f>
        <v>22</v>
      </c>
      <c r="R46" s="171">
        <f>SUM(R48:R49)</f>
        <v>94</v>
      </c>
      <c r="S46" s="153" t="s">
        <v>839</v>
      </c>
    </row>
    <row r="47" spans="2:19" s="5" customFormat="1" ht="15" customHeight="1">
      <c r="B47" s="3"/>
      <c r="C47" s="56"/>
      <c r="D47" s="629"/>
      <c r="E47" s="629"/>
      <c r="F47" s="591"/>
      <c r="G47" s="591"/>
      <c r="H47" s="591"/>
      <c r="I47" s="591"/>
      <c r="J47" s="591"/>
      <c r="K47" s="31"/>
      <c r="L47" s="114"/>
      <c r="M47" s="236"/>
      <c r="N47" s="629"/>
      <c r="O47" s="575"/>
      <c r="P47" s="629"/>
      <c r="Q47" s="629"/>
      <c r="R47" s="629"/>
      <c r="S47" s="575"/>
    </row>
    <row r="48" spans="1:19" s="5" customFormat="1" ht="15" customHeight="1">
      <c r="A48" s="1097" t="s">
        <v>632</v>
      </c>
      <c r="B48" s="806"/>
      <c r="C48" s="807"/>
      <c r="D48" s="590">
        <f aca="true" t="shared" si="2" ref="D48:J48">SUM(D49:D51)</f>
        <v>1082</v>
      </c>
      <c r="E48" s="590">
        <f t="shared" si="2"/>
        <v>1034</v>
      </c>
      <c r="F48" s="590">
        <f t="shared" si="2"/>
        <v>1114</v>
      </c>
      <c r="G48" s="590">
        <f t="shared" si="2"/>
        <v>1219</v>
      </c>
      <c r="H48" s="590">
        <f t="shared" si="2"/>
        <v>1200</v>
      </c>
      <c r="I48" s="575">
        <f t="shared" si="2"/>
        <v>847</v>
      </c>
      <c r="J48" s="575">
        <f t="shared" si="2"/>
        <v>353</v>
      </c>
      <c r="K48" s="117"/>
      <c r="L48" s="114"/>
      <c r="M48" s="11" t="s">
        <v>127</v>
      </c>
      <c r="N48" s="635">
        <v>78</v>
      </c>
      <c r="O48" s="575" t="s">
        <v>839</v>
      </c>
      <c r="P48" s="578">
        <v>1</v>
      </c>
      <c r="Q48" s="578">
        <v>17</v>
      </c>
      <c r="R48" s="578">
        <v>60</v>
      </c>
      <c r="S48" s="575" t="s">
        <v>839</v>
      </c>
    </row>
    <row r="49" spans="1:19" ht="15" customHeight="1">
      <c r="A49" s="5"/>
      <c r="B49" s="745" t="s">
        <v>128</v>
      </c>
      <c r="C49" s="807"/>
      <c r="D49" s="590">
        <v>1</v>
      </c>
      <c r="E49" s="590">
        <v>2</v>
      </c>
      <c r="F49" s="575">
        <v>10</v>
      </c>
      <c r="G49" s="575">
        <v>0</v>
      </c>
      <c r="H49" s="578">
        <f>SUM(I49:J49)</f>
        <v>0</v>
      </c>
      <c r="I49" s="575" t="s">
        <v>839</v>
      </c>
      <c r="J49" s="575" t="s">
        <v>839</v>
      </c>
      <c r="K49" s="309"/>
      <c r="L49" s="350"/>
      <c r="M49" s="303" t="s">
        <v>129</v>
      </c>
      <c r="N49" s="636">
        <v>41</v>
      </c>
      <c r="O49" s="631" t="s">
        <v>839</v>
      </c>
      <c r="P49" s="631">
        <v>2</v>
      </c>
      <c r="Q49" s="631">
        <v>5</v>
      </c>
      <c r="R49" s="631">
        <v>34</v>
      </c>
      <c r="S49" s="631" t="s">
        <v>839</v>
      </c>
    </row>
    <row r="50" spans="2:19" ht="15" customHeight="1">
      <c r="B50" s="735" t="s">
        <v>130</v>
      </c>
      <c r="C50" s="803"/>
      <c r="D50" s="590">
        <v>266</v>
      </c>
      <c r="E50" s="590">
        <v>277</v>
      </c>
      <c r="F50" s="575">
        <v>213</v>
      </c>
      <c r="G50" s="575">
        <v>211</v>
      </c>
      <c r="H50" s="578">
        <f>SUM(I50:J50)</f>
        <v>181</v>
      </c>
      <c r="I50" s="575">
        <v>158</v>
      </c>
      <c r="J50" s="575">
        <v>23</v>
      </c>
      <c r="K50" s="353"/>
      <c r="L50" s="350"/>
      <c r="M50" s="356" t="s">
        <v>255</v>
      </c>
      <c r="N50" s="296"/>
      <c r="O50" s="296"/>
      <c r="P50" s="296"/>
      <c r="Q50" s="296"/>
      <c r="R50" s="296"/>
      <c r="S50" s="296"/>
    </row>
    <row r="51" spans="2:12" ht="15" customHeight="1">
      <c r="B51" s="735" t="s">
        <v>819</v>
      </c>
      <c r="C51" s="803"/>
      <c r="D51" s="590">
        <v>815</v>
      </c>
      <c r="E51" s="590">
        <v>755</v>
      </c>
      <c r="F51" s="575">
        <v>891</v>
      </c>
      <c r="G51" s="575">
        <v>1008</v>
      </c>
      <c r="H51" s="578">
        <f>SUM(I51:J51)</f>
        <v>1019</v>
      </c>
      <c r="I51" s="575">
        <v>689</v>
      </c>
      <c r="J51" s="575">
        <v>330</v>
      </c>
      <c r="K51" s="350"/>
      <c r="L51" s="296"/>
    </row>
    <row r="52" spans="2:12" ht="15" customHeight="1">
      <c r="B52" s="290"/>
      <c r="C52" s="329"/>
      <c r="D52" s="629"/>
      <c r="E52" s="629"/>
      <c r="F52" s="591"/>
      <c r="G52" s="591"/>
      <c r="H52" s="591"/>
      <c r="I52" s="591"/>
      <c r="J52" s="591"/>
      <c r="K52" s="350"/>
      <c r="L52" s="296"/>
    </row>
    <row r="53" spans="1:19" ht="15" customHeight="1">
      <c r="A53" s="736" t="s">
        <v>633</v>
      </c>
      <c r="B53" s="802"/>
      <c r="C53" s="803"/>
      <c r="D53" s="590">
        <f aca="true" t="shared" si="3" ref="D53:J53">SUM(D54:D59)</f>
        <v>1282</v>
      </c>
      <c r="E53" s="590">
        <f t="shared" si="3"/>
        <v>1281</v>
      </c>
      <c r="F53" s="590">
        <f t="shared" si="3"/>
        <v>1178</v>
      </c>
      <c r="G53" s="590">
        <f t="shared" si="3"/>
        <v>1158</v>
      </c>
      <c r="H53" s="590">
        <f t="shared" si="3"/>
        <v>1054</v>
      </c>
      <c r="I53" s="575">
        <f t="shared" si="3"/>
        <v>443</v>
      </c>
      <c r="J53" s="575">
        <f t="shared" si="3"/>
        <v>611</v>
      </c>
      <c r="K53" s="350"/>
      <c r="L53" s="296"/>
      <c r="M53" s="296"/>
      <c r="N53" s="296"/>
      <c r="O53" s="296"/>
      <c r="P53" s="296"/>
      <c r="Q53" s="296"/>
      <c r="R53" s="296"/>
      <c r="S53" s="296"/>
    </row>
    <row r="54" spans="2:19" ht="15" customHeight="1">
      <c r="B54" s="735" t="s">
        <v>634</v>
      </c>
      <c r="C54" s="803"/>
      <c r="D54" s="590">
        <v>118</v>
      </c>
      <c r="E54" s="590">
        <v>152</v>
      </c>
      <c r="F54" s="575">
        <v>134</v>
      </c>
      <c r="G54" s="575">
        <v>119</v>
      </c>
      <c r="H54" s="578">
        <f aca="true" t="shared" si="4" ref="H54:H59">SUM(I54:J54)</f>
        <v>141</v>
      </c>
      <c r="I54" s="575">
        <v>106</v>
      </c>
      <c r="J54" s="575">
        <v>35</v>
      </c>
      <c r="K54" s="350"/>
      <c r="L54" s="296"/>
      <c r="M54" s="296"/>
      <c r="N54" s="296"/>
      <c r="O54" s="296"/>
      <c r="P54" s="296"/>
      <c r="Q54" s="296"/>
      <c r="R54" s="296"/>
      <c r="S54" s="296"/>
    </row>
    <row r="55" spans="2:19" ht="15" customHeight="1">
      <c r="B55" s="735" t="s">
        <v>131</v>
      </c>
      <c r="C55" s="803"/>
      <c r="D55" s="590">
        <v>469</v>
      </c>
      <c r="E55" s="590">
        <v>507</v>
      </c>
      <c r="F55" s="575">
        <v>477</v>
      </c>
      <c r="G55" s="575">
        <v>476</v>
      </c>
      <c r="H55" s="578">
        <f t="shared" si="4"/>
        <v>429</v>
      </c>
      <c r="I55" s="575">
        <v>144</v>
      </c>
      <c r="J55" s="575">
        <v>285</v>
      </c>
      <c r="K55" s="350"/>
      <c r="L55" s="296"/>
      <c r="M55" s="296"/>
      <c r="N55" s="296"/>
      <c r="O55" s="296"/>
      <c r="P55" s="296"/>
      <c r="Q55" s="296"/>
      <c r="R55" s="296"/>
      <c r="S55" s="296"/>
    </row>
    <row r="56" spans="2:19" ht="15" customHeight="1">
      <c r="B56" s="735" t="s">
        <v>132</v>
      </c>
      <c r="C56" s="803"/>
      <c r="D56" s="590">
        <v>31</v>
      </c>
      <c r="E56" s="590">
        <v>29</v>
      </c>
      <c r="F56" s="575">
        <v>27</v>
      </c>
      <c r="G56" s="575">
        <v>33</v>
      </c>
      <c r="H56" s="578">
        <f t="shared" si="4"/>
        <v>32</v>
      </c>
      <c r="I56" s="575">
        <v>4</v>
      </c>
      <c r="J56" s="575">
        <v>28</v>
      </c>
      <c r="K56" s="350"/>
      <c r="L56" s="296"/>
      <c r="M56" s="296"/>
      <c r="N56" s="296"/>
      <c r="O56" s="296"/>
      <c r="P56" s="296"/>
      <c r="Q56" s="296"/>
      <c r="R56" s="296"/>
      <c r="S56" s="296"/>
    </row>
    <row r="57" spans="2:19" ht="15" customHeight="1">
      <c r="B57" s="735" t="s">
        <v>133</v>
      </c>
      <c r="C57" s="803"/>
      <c r="D57" s="590">
        <v>498</v>
      </c>
      <c r="E57" s="590">
        <v>357</v>
      </c>
      <c r="F57" s="575">
        <v>325</v>
      </c>
      <c r="G57" s="575">
        <v>281</v>
      </c>
      <c r="H57" s="578">
        <f t="shared" si="4"/>
        <v>236</v>
      </c>
      <c r="I57" s="575">
        <v>82</v>
      </c>
      <c r="J57" s="575">
        <v>154</v>
      </c>
      <c r="K57" s="350"/>
      <c r="L57" s="296"/>
      <c r="M57" s="296"/>
      <c r="N57" s="296"/>
      <c r="O57" s="296"/>
      <c r="P57" s="296"/>
      <c r="Q57" s="296"/>
      <c r="R57" s="296"/>
      <c r="S57" s="296"/>
    </row>
    <row r="58" spans="2:19" ht="15" customHeight="1">
      <c r="B58" s="735" t="s">
        <v>635</v>
      </c>
      <c r="C58" s="853"/>
      <c r="D58" s="578" t="s">
        <v>839</v>
      </c>
      <c r="E58" s="578">
        <v>92</v>
      </c>
      <c r="F58" s="575">
        <v>85</v>
      </c>
      <c r="G58" s="575">
        <v>119</v>
      </c>
      <c r="H58" s="578">
        <f t="shared" si="4"/>
        <v>99</v>
      </c>
      <c r="I58" s="575">
        <v>15</v>
      </c>
      <c r="J58" s="575">
        <v>84</v>
      </c>
      <c r="K58" s="350"/>
      <c r="L58" s="296"/>
      <c r="M58" s="296"/>
      <c r="N58" s="296"/>
      <c r="O58" s="296"/>
      <c r="P58" s="296"/>
      <c r="Q58" s="296"/>
      <c r="R58" s="296"/>
      <c r="S58" s="296"/>
    </row>
    <row r="59" spans="2:19" ht="15" customHeight="1">
      <c r="B59" s="735" t="s">
        <v>134</v>
      </c>
      <c r="C59" s="803"/>
      <c r="D59" s="590">
        <v>166</v>
      </c>
      <c r="E59" s="590">
        <v>144</v>
      </c>
      <c r="F59" s="575">
        <v>130</v>
      </c>
      <c r="G59" s="575">
        <v>130</v>
      </c>
      <c r="H59" s="578">
        <f t="shared" si="4"/>
        <v>117</v>
      </c>
      <c r="I59" s="575">
        <v>92</v>
      </c>
      <c r="J59" s="575">
        <v>25</v>
      </c>
      <c r="K59" s="350"/>
      <c r="L59" s="296"/>
      <c r="M59" s="296"/>
      <c r="N59" s="296"/>
      <c r="O59" s="296"/>
      <c r="P59" s="296"/>
      <c r="Q59" s="296"/>
      <c r="R59" s="296"/>
      <c r="S59" s="296"/>
    </row>
    <row r="60" spans="1:19" s="276" customFormat="1" ht="15" customHeight="1">
      <c r="A60" s="270"/>
      <c r="B60" s="238"/>
      <c r="C60" s="239"/>
      <c r="D60" s="590"/>
      <c r="E60" s="590"/>
      <c r="F60" s="575"/>
      <c r="G60" s="575"/>
      <c r="H60" s="575"/>
      <c r="I60" s="575"/>
      <c r="J60" s="575"/>
      <c r="K60" s="346"/>
      <c r="L60" s="341"/>
      <c r="M60" s="341"/>
      <c r="N60" s="341"/>
      <c r="O60" s="341"/>
      <c r="P60" s="341"/>
      <c r="Q60" s="341"/>
      <c r="R60" s="341"/>
      <c r="S60" s="341"/>
    </row>
    <row r="61" spans="1:11" ht="15" customHeight="1">
      <c r="A61" s="1098" t="s">
        <v>636</v>
      </c>
      <c r="B61" s="1098"/>
      <c r="C61" s="1099"/>
      <c r="D61" s="590">
        <v>53</v>
      </c>
      <c r="E61" s="590">
        <v>15</v>
      </c>
      <c r="F61" s="575">
        <v>15</v>
      </c>
      <c r="G61" s="575">
        <v>16</v>
      </c>
      <c r="H61" s="578">
        <f>SUM(I61:J61)</f>
        <v>21</v>
      </c>
      <c r="I61" s="575">
        <v>12</v>
      </c>
      <c r="J61" s="575">
        <v>9</v>
      </c>
      <c r="K61" s="350"/>
    </row>
    <row r="62" spans="1:10" ht="15" customHeight="1">
      <c r="A62" s="290" t="s">
        <v>637</v>
      </c>
      <c r="C62" s="296"/>
      <c r="D62" s="313"/>
      <c r="E62" s="313"/>
      <c r="F62" s="357"/>
      <c r="G62" s="357"/>
      <c r="H62" s="357"/>
      <c r="I62" s="357"/>
      <c r="J62" s="313"/>
    </row>
    <row r="63" spans="1:9" ht="15" customHeight="1">
      <c r="A63" s="356" t="s">
        <v>255</v>
      </c>
      <c r="C63" s="296"/>
      <c r="D63" s="271"/>
      <c r="E63" s="271"/>
      <c r="F63" s="271"/>
      <c r="G63" s="271"/>
      <c r="H63" s="271"/>
      <c r="I63" s="271"/>
    </row>
  </sheetData>
  <sheetProtection/>
  <mergeCells count="86">
    <mergeCell ref="B57:C57"/>
    <mergeCell ref="B59:C59"/>
    <mergeCell ref="A61:C61"/>
    <mergeCell ref="A53:C53"/>
    <mergeCell ref="B54:C54"/>
    <mergeCell ref="B55:C55"/>
    <mergeCell ref="B56:C56"/>
    <mergeCell ref="B58:C58"/>
    <mergeCell ref="A48:C48"/>
    <mergeCell ref="B49:C49"/>
    <mergeCell ref="B50:C50"/>
    <mergeCell ref="B51:C51"/>
    <mergeCell ref="A43:C43"/>
    <mergeCell ref="B44:C44"/>
    <mergeCell ref="B45:C45"/>
    <mergeCell ref="B46:C46"/>
    <mergeCell ref="P40:P41"/>
    <mergeCell ref="Q40:Q41"/>
    <mergeCell ref="R40:R41"/>
    <mergeCell ref="S40:S41"/>
    <mergeCell ref="A40:C40"/>
    <mergeCell ref="M40:M41"/>
    <mergeCell ref="N40:N41"/>
    <mergeCell ref="O40:O41"/>
    <mergeCell ref="A41:C41"/>
    <mergeCell ref="A37:J37"/>
    <mergeCell ref="M37:S37"/>
    <mergeCell ref="A38:J38"/>
    <mergeCell ref="M38:S38"/>
    <mergeCell ref="A30:B30"/>
    <mergeCell ref="A31:B31"/>
    <mergeCell ref="A32:B32"/>
    <mergeCell ref="A33:B33"/>
    <mergeCell ref="A26:B26"/>
    <mergeCell ref="A27:B27"/>
    <mergeCell ref="A28:B28"/>
    <mergeCell ref="A29:B29"/>
    <mergeCell ref="R23:R24"/>
    <mergeCell ref="S23:S24"/>
    <mergeCell ref="E24:E25"/>
    <mergeCell ref="G24:G25"/>
    <mergeCell ref="N23:N24"/>
    <mergeCell ref="O23:O24"/>
    <mergeCell ref="P23:P24"/>
    <mergeCell ref="Q23:Q24"/>
    <mergeCell ref="H23:H25"/>
    <mergeCell ref="J23:J25"/>
    <mergeCell ref="K23:K25"/>
    <mergeCell ref="M23:M24"/>
    <mergeCell ref="A23:B25"/>
    <mergeCell ref="C23:C25"/>
    <mergeCell ref="D23:E23"/>
    <mergeCell ref="F23:G23"/>
    <mergeCell ref="I23:I25"/>
    <mergeCell ref="A14:B14"/>
    <mergeCell ref="A15:B15"/>
    <mergeCell ref="A20:J20"/>
    <mergeCell ref="J22:K22"/>
    <mergeCell ref="I5:I7"/>
    <mergeCell ref="L20:R20"/>
    <mergeCell ref="A10:B10"/>
    <mergeCell ref="A11:B11"/>
    <mergeCell ref="A12:B12"/>
    <mergeCell ref="A13:B13"/>
    <mergeCell ref="A8:B8"/>
    <mergeCell ref="A9:B9"/>
    <mergeCell ref="L21:R21"/>
    <mergeCell ref="A5:B7"/>
    <mergeCell ref="C5:C7"/>
    <mergeCell ref="N5:N6"/>
    <mergeCell ref="O5:O6"/>
    <mergeCell ref="E6:E7"/>
    <mergeCell ref="G6:G7"/>
    <mergeCell ref="J5:J7"/>
    <mergeCell ref="M5:M6"/>
    <mergeCell ref="H5:H7"/>
    <mergeCell ref="A2:J2"/>
    <mergeCell ref="M2:S2"/>
    <mergeCell ref="A3:J3"/>
    <mergeCell ref="M3:S3"/>
    <mergeCell ref="R22:S22"/>
    <mergeCell ref="R5:R6"/>
    <mergeCell ref="S5:S6"/>
    <mergeCell ref="P5:P6"/>
    <mergeCell ref="Q5:Q6"/>
    <mergeCell ref="A21:J2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90" zoomScaleNormal="90" zoomScalePageLayoutView="0" workbookViewId="0" topLeftCell="A1">
      <selection activeCell="A1" sqref="A1"/>
    </sheetView>
  </sheetViews>
  <sheetFormatPr defaultColWidth="8.796875" defaultRowHeight="15"/>
  <cols>
    <col min="1" max="1" width="15" style="241" customWidth="1"/>
    <col min="2" max="2" width="18" style="241" bestFit="1" customWidth="1"/>
    <col min="3" max="3" width="9.59765625" style="241" customWidth="1"/>
    <col min="4" max="4" width="11.69921875" style="241" bestFit="1" customWidth="1"/>
    <col min="5" max="5" width="10.5" style="241" bestFit="1" customWidth="1"/>
    <col min="6" max="6" width="11.69921875" style="241" bestFit="1" customWidth="1"/>
    <col min="7" max="9" width="10.5" style="241" bestFit="1" customWidth="1"/>
    <col min="10" max="10" width="11.69921875" style="241" bestFit="1" customWidth="1"/>
    <col min="11" max="11" width="9.5" style="241" bestFit="1" customWidth="1"/>
    <col min="12" max="12" width="11.69921875" style="241" bestFit="1" customWidth="1"/>
    <col min="13" max="13" width="9.19921875" style="241" bestFit="1" customWidth="1"/>
    <col min="14" max="15" width="9.09765625" style="241" bestFit="1" customWidth="1"/>
    <col min="16" max="16" width="9.19921875" style="241" bestFit="1" customWidth="1"/>
    <col min="17" max="17" width="9.09765625" style="241" bestFit="1" customWidth="1"/>
    <col min="18" max="18" width="13.3984375" style="241" customWidth="1"/>
    <col min="19" max="16384" width="9" style="241" customWidth="1"/>
  </cols>
  <sheetData>
    <row r="1" spans="1:19" ht="14.25" customHeight="1">
      <c r="A1" s="240" t="s">
        <v>638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P1" s="240"/>
      <c r="Q1" s="240"/>
      <c r="R1" s="686" t="s">
        <v>639</v>
      </c>
      <c r="S1" s="240"/>
    </row>
    <row r="2" spans="1:17" ht="13.5">
      <c r="A2" s="1103" t="s">
        <v>122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242"/>
      <c r="N2" s="242"/>
      <c r="O2" s="242"/>
      <c r="P2" s="242"/>
      <c r="Q2" s="240"/>
    </row>
    <row r="3" spans="1:17" ht="13.5">
      <c r="A3" s="1104" t="s">
        <v>123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243"/>
      <c r="N3" s="243"/>
      <c r="O3" s="243"/>
      <c r="P3" s="243"/>
      <c r="Q3" s="240"/>
    </row>
    <row r="4" spans="1:17" ht="13.5">
      <c r="A4" s="1104" t="s">
        <v>124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243"/>
      <c r="N4" s="243"/>
      <c r="O4" s="243"/>
      <c r="P4" s="243"/>
      <c r="Q4" s="240"/>
    </row>
    <row r="5" spans="1:17" ht="14.25" thickBo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4" t="s">
        <v>640</v>
      </c>
      <c r="M5" s="240"/>
      <c r="N5" s="240"/>
      <c r="O5" s="240"/>
      <c r="P5" s="240"/>
      <c r="Q5" s="240"/>
    </row>
    <row r="6" spans="1:17" ht="13.5">
      <c r="A6" s="245" t="s">
        <v>641</v>
      </c>
      <c r="B6" s="246" t="s">
        <v>642</v>
      </c>
      <c r="C6" s="246" t="s">
        <v>643</v>
      </c>
      <c r="D6" s="246" t="s">
        <v>644</v>
      </c>
      <c r="E6" s="246" t="s">
        <v>645</v>
      </c>
      <c r="F6" s="246" t="s">
        <v>646</v>
      </c>
      <c r="G6" s="246" t="s">
        <v>647</v>
      </c>
      <c r="H6" s="247" t="s">
        <v>648</v>
      </c>
      <c r="I6" s="246" t="s">
        <v>649</v>
      </c>
      <c r="J6" s="246" t="s">
        <v>650</v>
      </c>
      <c r="K6" s="246" t="s">
        <v>651</v>
      </c>
      <c r="L6" s="248" t="s">
        <v>652</v>
      </c>
      <c r="M6" s="249"/>
      <c r="N6" s="249"/>
      <c r="O6" s="249"/>
      <c r="P6" s="240"/>
      <c r="Q6" s="240"/>
    </row>
    <row r="7" spans="1:17" ht="13.5" hidden="1">
      <c r="A7" s="250" t="s">
        <v>790</v>
      </c>
      <c r="B7" s="251">
        <v>534259</v>
      </c>
      <c r="C7" s="252">
        <v>51560</v>
      </c>
      <c r="D7" s="252">
        <v>30461</v>
      </c>
      <c r="E7" s="252">
        <v>64285</v>
      </c>
      <c r="F7" s="252">
        <v>92132</v>
      </c>
      <c r="G7" s="252">
        <v>38534</v>
      </c>
      <c r="H7" s="252">
        <v>27468</v>
      </c>
      <c r="I7" s="252">
        <v>29572</v>
      </c>
      <c r="J7" s="252">
        <v>58687</v>
      </c>
      <c r="K7" s="252">
        <v>8071</v>
      </c>
      <c r="L7" s="252">
        <v>133489</v>
      </c>
      <c r="M7" s="252"/>
      <c r="N7" s="252"/>
      <c r="O7" s="252"/>
      <c r="P7" s="240"/>
      <c r="Q7" s="240"/>
    </row>
    <row r="8" spans="1:17" ht="14.25">
      <c r="A8" s="637" t="s">
        <v>849</v>
      </c>
      <c r="B8" s="638">
        <f>SUM(C8,D8,E8,F8,G8,H8,I8,J8,K8,L8)</f>
        <v>591196</v>
      </c>
      <c r="C8" s="614">
        <v>55615</v>
      </c>
      <c r="D8" s="614">
        <v>32483</v>
      </c>
      <c r="E8" s="614">
        <v>70699</v>
      </c>
      <c r="F8" s="614">
        <v>104220</v>
      </c>
      <c r="G8" s="614">
        <v>42587</v>
      </c>
      <c r="H8" s="614">
        <v>31798</v>
      </c>
      <c r="I8" s="614">
        <v>33048</v>
      </c>
      <c r="J8" s="614">
        <v>66577</v>
      </c>
      <c r="K8" s="614">
        <v>8942</v>
      </c>
      <c r="L8" s="614">
        <v>145227</v>
      </c>
      <c r="M8" s="614"/>
      <c r="N8" s="614"/>
      <c r="O8" s="614"/>
      <c r="P8" s="142"/>
      <c r="Q8" s="142"/>
    </row>
    <row r="9" spans="1:17" ht="14.25">
      <c r="A9" s="639" t="s">
        <v>850</v>
      </c>
      <c r="B9" s="638">
        <f>SUM(C9,D9,E9,F9,G9,H9,I9,J9,K9,L9)</f>
        <v>609547</v>
      </c>
      <c r="C9" s="614">
        <v>56794</v>
      </c>
      <c r="D9" s="614">
        <v>33154</v>
      </c>
      <c r="E9" s="614">
        <v>72914</v>
      </c>
      <c r="F9" s="614">
        <v>108232</v>
      </c>
      <c r="G9" s="614">
        <v>43851</v>
      </c>
      <c r="H9" s="614">
        <v>33183</v>
      </c>
      <c r="I9" s="614">
        <v>34079</v>
      </c>
      <c r="J9" s="614">
        <v>69368</v>
      </c>
      <c r="K9" s="614">
        <v>9215</v>
      </c>
      <c r="L9" s="614">
        <v>148757</v>
      </c>
      <c r="M9" s="614"/>
      <c r="N9" s="614"/>
      <c r="O9" s="614"/>
      <c r="P9" s="142"/>
      <c r="Q9" s="142"/>
    </row>
    <row r="10" spans="1:17" ht="14.25">
      <c r="A10" s="639" t="s">
        <v>851</v>
      </c>
      <c r="B10" s="638">
        <f>SUM(C10,D10,E10,F10,G10,H10,I10,J10,K10,L10)</f>
        <v>631174</v>
      </c>
      <c r="C10" s="614">
        <v>58260</v>
      </c>
      <c r="D10" s="614">
        <v>34177</v>
      </c>
      <c r="E10" s="614">
        <v>75276</v>
      </c>
      <c r="F10" s="614">
        <v>112634</v>
      </c>
      <c r="G10" s="614">
        <v>45197</v>
      </c>
      <c r="H10" s="614">
        <v>34703</v>
      </c>
      <c r="I10" s="614">
        <v>35287</v>
      </c>
      <c r="J10" s="614">
        <v>72627</v>
      </c>
      <c r="K10" s="614">
        <v>9572</v>
      </c>
      <c r="L10" s="614">
        <v>153441</v>
      </c>
      <c r="M10" s="614"/>
      <c r="N10" s="614"/>
      <c r="O10" s="614"/>
      <c r="P10" s="142"/>
      <c r="Q10" s="142"/>
    </row>
    <row r="11" spans="1:17" ht="14.25">
      <c r="A11" s="639" t="s">
        <v>852</v>
      </c>
      <c r="B11" s="638">
        <f>SUM(C11,D11,E11,F11,G11,H11,I11,J11,K11,L11)</f>
        <v>642553</v>
      </c>
      <c r="C11" s="614">
        <v>59769</v>
      </c>
      <c r="D11" s="614">
        <v>34570</v>
      </c>
      <c r="E11" s="614">
        <v>77457</v>
      </c>
      <c r="F11" s="614">
        <v>115177</v>
      </c>
      <c r="G11" s="614">
        <v>46509</v>
      </c>
      <c r="H11" s="614">
        <v>36286</v>
      </c>
      <c r="I11" s="614">
        <v>36259</v>
      </c>
      <c r="J11" s="614">
        <v>75732</v>
      </c>
      <c r="K11" s="614">
        <v>9784</v>
      </c>
      <c r="L11" s="614">
        <v>151010</v>
      </c>
      <c r="M11" s="614"/>
      <c r="N11" s="640"/>
      <c r="O11" s="640"/>
      <c r="P11" s="142"/>
      <c r="Q11" s="142"/>
    </row>
    <row r="12" spans="1:17" ht="14.25">
      <c r="A12" s="666" t="s">
        <v>879</v>
      </c>
      <c r="B12" s="184">
        <f>SUM(C12,D12,E12,F12,G12,H12,I12,J12,K12,L12)</f>
        <v>666033</v>
      </c>
      <c r="C12" s="187">
        <v>61116</v>
      </c>
      <c r="D12" s="187">
        <v>35490</v>
      </c>
      <c r="E12" s="187">
        <v>80327</v>
      </c>
      <c r="F12" s="187">
        <v>119768</v>
      </c>
      <c r="G12" s="187">
        <v>48768</v>
      </c>
      <c r="H12" s="187">
        <v>38556</v>
      </c>
      <c r="I12" s="187">
        <v>37424</v>
      </c>
      <c r="J12" s="187">
        <v>79173</v>
      </c>
      <c r="K12" s="187">
        <v>10163</v>
      </c>
      <c r="L12" s="187">
        <v>155248</v>
      </c>
      <c r="M12" s="614"/>
      <c r="N12" s="640"/>
      <c r="O12" s="640"/>
      <c r="P12" s="142"/>
      <c r="Q12" s="142"/>
    </row>
    <row r="13" spans="1:17" ht="14.25">
      <c r="A13" s="641" t="s">
        <v>653</v>
      </c>
      <c r="B13" s="641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142"/>
      <c r="N13" s="142"/>
      <c r="O13" s="142"/>
      <c r="P13" s="142"/>
      <c r="Q13" s="142"/>
    </row>
    <row r="14" spans="1:17" ht="6" customHeight="1">
      <c r="A14" s="614"/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142"/>
      <c r="N14" s="142"/>
      <c r="O14" s="142"/>
      <c r="P14" s="142"/>
      <c r="Q14" s="142"/>
    </row>
    <row r="15" spans="1:17" ht="6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6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ht="14.25">
      <c r="A17" s="1105" t="s">
        <v>853</v>
      </c>
      <c r="B17" s="1105"/>
      <c r="C17" s="1105"/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5"/>
      <c r="O17" s="1105"/>
      <c r="P17" s="1105"/>
      <c r="Q17" s="142"/>
    </row>
    <row r="18" spans="1:17" ht="14.25">
      <c r="A18" s="1105" t="s">
        <v>854</v>
      </c>
      <c r="B18" s="1105"/>
      <c r="C18" s="1105"/>
      <c r="D18" s="1105"/>
      <c r="E18" s="1105"/>
      <c r="F18" s="1105"/>
      <c r="G18" s="1105"/>
      <c r="H18" s="1105"/>
      <c r="I18" s="1105"/>
      <c r="J18" s="1105"/>
      <c r="K18" s="1105"/>
      <c r="L18" s="1105"/>
      <c r="M18" s="1105"/>
      <c r="N18" s="1105"/>
      <c r="O18" s="1105"/>
      <c r="P18" s="1105"/>
      <c r="Q18" s="142"/>
    </row>
    <row r="19" spans="1:17" ht="14.25">
      <c r="A19" s="1105" t="s">
        <v>855</v>
      </c>
      <c r="B19" s="1105"/>
      <c r="C19" s="1105"/>
      <c r="D19" s="1105"/>
      <c r="E19" s="1105"/>
      <c r="F19" s="1105"/>
      <c r="G19" s="1105"/>
      <c r="H19" s="1105"/>
      <c r="I19" s="1105"/>
      <c r="J19" s="1105"/>
      <c r="K19" s="1105"/>
      <c r="L19" s="1105"/>
      <c r="M19" s="1105"/>
      <c r="N19" s="1105"/>
      <c r="O19" s="1105"/>
      <c r="P19" s="1105"/>
      <c r="Q19" s="142"/>
    </row>
    <row r="20" spans="1:17" ht="15" thickBot="1">
      <c r="A20" s="142"/>
      <c r="B20" s="181"/>
      <c r="C20" s="181"/>
      <c r="D20" s="181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8" ht="14.25" customHeight="1">
      <c r="A21" s="1109" t="s">
        <v>654</v>
      </c>
      <c r="B21" s="1115" t="s">
        <v>655</v>
      </c>
      <c r="C21" s="1112" t="s">
        <v>656</v>
      </c>
      <c r="D21" s="1113"/>
      <c r="E21" s="1113"/>
      <c r="F21" s="1113"/>
      <c r="G21" s="1113"/>
      <c r="H21" s="1114"/>
      <c r="I21" s="1112" t="s">
        <v>657</v>
      </c>
      <c r="J21" s="1113"/>
      <c r="K21" s="1113"/>
      <c r="L21" s="1113"/>
      <c r="M21" s="1113"/>
      <c r="N21" s="1113"/>
      <c r="O21" s="1113"/>
      <c r="P21" s="1113"/>
      <c r="Q21" s="1114"/>
      <c r="R21" s="1100" t="s">
        <v>658</v>
      </c>
    </row>
    <row r="22" spans="1:18" ht="14.25" customHeight="1">
      <c r="A22" s="1110"/>
      <c r="B22" s="1116"/>
      <c r="C22" s="1118" t="s">
        <v>219</v>
      </c>
      <c r="D22" s="1118" t="s">
        <v>659</v>
      </c>
      <c r="E22" s="1107" t="s">
        <v>660</v>
      </c>
      <c r="F22" s="1107" t="s">
        <v>856</v>
      </c>
      <c r="G22" s="1107" t="s">
        <v>661</v>
      </c>
      <c r="H22" s="1107" t="s">
        <v>662</v>
      </c>
      <c r="I22" s="1001" t="s">
        <v>663</v>
      </c>
      <c r="J22" s="1106"/>
      <c r="K22" s="1002"/>
      <c r="L22" s="1001" t="s">
        <v>664</v>
      </c>
      <c r="M22" s="1106"/>
      <c r="N22" s="1002"/>
      <c r="O22" s="1001" t="s">
        <v>660</v>
      </c>
      <c r="P22" s="1106"/>
      <c r="Q22" s="1002"/>
      <c r="R22" s="1101"/>
    </row>
    <row r="23" spans="1:18" ht="20.25" customHeight="1">
      <c r="A23" s="1111"/>
      <c r="B23" s="1117"/>
      <c r="C23" s="1117"/>
      <c r="D23" s="1117"/>
      <c r="E23" s="1108"/>
      <c r="F23" s="1108"/>
      <c r="G23" s="1119"/>
      <c r="H23" s="1119"/>
      <c r="I23" s="528" t="s">
        <v>665</v>
      </c>
      <c r="J23" s="644" t="s">
        <v>666</v>
      </c>
      <c r="K23" s="645" t="s">
        <v>667</v>
      </c>
      <c r="L23" s="646" t="s">
        <v>665</v>
      </c>
      <c r="M23" s="646" t="s">
        <v>666</v>
      </c>
      <c r="N23" s="647" t="s">
        <v>667</v>
      </c>
      <c r="O23" s="646" t="s">
        <v>665</v>
      </c>
      <c r="P23" s="646" t="s">
        <v>666</v>
      </c>
      <c r="Q23" s="647" t="s">
        <v>667</v>
      </c>
      <c r="R23" s="1102"/>
    </row>
    <row r="24" spans="1:18" ht="14.25">
      <c r="A24" s="648"/>
      <c r="B24" s="649" t="s">
        <v>668</v>
      </c>
      <c r="C24" s="650" t="s">
        <v>669</v>
      </c>
      <c r="D24" s="650" t="s">
        <v>669</v>
      </c>
      <c r="E24" s="650" t="s">
        <v>669</v>
      </c>
      <c r="F24" s="650" t="s">
        <v>669</v>
      </c>
      <c r="G24" s="650" t="s">
        <v>669</v>
      </c>
      <c r="H24" s="650" t="s">
        <v>669</v>
      </c>
      <c r="I24" s="650" t="s">
        <v>669</v>
      </c>
      <c r="J24" s="650" t="s">
        <v>670</v>
      </c>
      <c r="K24" s="650" t="s">
        <v>669</v>
      </c>
      <c r="L24" s="650" t="s">
        <v>669</v>
      </c>
      <c r="M24" s="650" t="s">
        <v>670</v>
      </c>
      <c r="N24" s="650" t="s">
        <v>669</v>
      </c>
      <c r="O24" s="650" t="s">
        <v>669</v>
      </c>
      <c r="P24" s="650" t="s">
        <v>670</v>
      </c>
      <c r="Q24" s="650" t="s">
        <v>669</v>
      </c>
      <c r="R24" s="253" t="s">
        <v>671</v>
      </c>
    </row>
    <row r="25" spans="1:18" ht="14.25">
      <c r="A25" s="651" t="s">
        <v>857</v>
      </c>
      <c r="B25" s="638">
        <v>306</v>
      </c>
      <c r="C25" s="614">
        <f>SUM(D25,E25,F25,G25,H25)</f>
        <v>162210</v>
      </c>
      <c r="D25" s="614">
        <v>130992</v>
      </c>
      <c r="E25" s="614">
        <v>14155</v>
      </c>
      <c r="F25" s="98" t="s">
        <v>858</v>
      </c>
      <c r="G25" s="614">
        <v>17063</v>
      </c>
      <c r="H25" s="98" t="s">
        <v>858</v>
      </c>
      <c r="I25" s="614">
        <f aca="true" t="shared" si="0" ref="I25:K28">SUM(L25,O25)</f>
        <v>27012</v>
      </c>
      <c r="J25" s="614">
        <f t="shared" si="0"/>
        <v>80151</v>
      </c>
      <c r="K25" s="614">
        <f t="shared" si="0"/>
        <v>2910</v>
      </c>
      <c r="L25" s="614">
        <v>21803</v>
      </c>
      <c r="M25" s="614">
        <v>55960</v>
      </c>
      <c r="N25" s="614">
        <v>2260</v>
      </c>
      <c r="O25" s="614">
        <v>5209</v>
      </c>
      <c r="P25" s="614">
        <v>24191</v>
      </c>
      <c r="Q25" s="614">
        <v>650</v>
      </c>
      <c r="R25" s="252">
        <v>6284</v>
      </c>
    </row>
    <row r="26" spans="1:18" ht="14.25">
      <c r="A26" s="639" t="s">
        <v>859</v>
      </c>
      <c r="B26" s="638">
        <v>313</v>
      </c>
      <c r="C26" s="614">
        <f>SUM(D26,E26,F26,G26,H26)</f>
        <v>166740</v>
      </c>
      <c r="D26" s="614">
        <v>132451</v>
      </c>
      <c r="E26" s="614">
        <v>14712</v>
      </c>
      <c r="F26" s="98" t="s">
        <v>858</v>
      </c>
      <c r="G26" s="614">
        <v>19577</v>
      </c>
      <c r="H26" s="98" t="s">
        <v>858</v>
      </c>
      <c r="I26" s="614">
        <f t="shared" si="0"/>
        <v>22530</v>
      </c>
      <c r="J26" s="614">
        <f t="shared" si="0"/>
        <v>93657</v>
      </c>
      <c r="K26" s="614">
        <f t="shared" si="0"/>
        <v>2982</v>
      </c>
      <c r="L26" s="614">
        <v>18247</v>
      </c>
      <c r="M26" s="614">
        <v>65660</v>
      </c>
      <c r="N26" s="614">
        <v>2348</v>
      </c>
      <c r="O26" s="614">
        <v>4283</v>
      </c>
      <c r="P26" s="614">
        <v>27997</v>
      </c>
      <c r="Q26" s="614">
        <v>634</v>
      </c>
      <c r="R26" s="252">
        <v>6734</v>
      </c>
    </row>
    <row r="27" spans="1:18" ht="14.25">
      <c r="A27" s="639" t="s">
        <v>860</v>
      </c>
      <c r="B27" s="638">
        <v>311</v>
      </c>
      <c r="C27" s="614">
        <f>SUM(D27,E27,F27,G27,H27)</f>
        <v>184659</v>
      </c>
      <c r="D27" s="614">
        <v>130813</v>
      </c>
      <c r="E27" s="614">
        <v>15625</v>
      </c>
      <c r="F27" s="614">
        <v>10508</v>
      </c>
      <c r="G27" s="614">
        <v>19250</v>
      </c>
      <c r="H27" s="614">
        <v>8463</v>
      </c>
      <c r="I27" s="614">
        <f t="shared" si="0"/>
        <v>26292</v>
      </c>
      <c r="J27" s="614">
        <f t="shared" si="0"/>
        <v>112488</v>
      </c>
      <c r="K27" s="614">
        <f t="shared" si="0"/>
        <v>2859</v>
      </c>
      <c r="L27" s="614">
        <v>20450</v>
      </c>
      <c r="M27" s="614">
        <v>75323</v>
      </c>
      <c r="N27" s="614">
        <v>2329</v>
      </c>
      <c r="O27" s="614">
        <v>5842</v>
      </c>
      <c r="P27" s="614">
        <v>37165</v>
      </c>
      <c r="Q27" s="614">
        <v>530</v>
      </c>
      <c r="R27" s="252">
        <v>6032</v>
      </c>
    </row>
    <row r="28" spans="1:18" ht="14.25">
      <c r="A28" s="639" t="s">
        <v>861</v>
      </c>
      <c r="B28" s="638">
        <v>312</v>
      </c>
      <c r="C28" s="614">
        <f>SUM(D28,E28,F28,G28,H28)</f>
        <v>177589</v>
      </c>
      <c r="D28" s="614">
        <v>121589</v>
      </c>
      <c r="E28" s="614">
        <v>17655</v>
      </c>
      <c r="F28" s="614">
        <v>19158</v>
      </c>
      <c r="G28" s="614">
        <v>11004</v>
      </c>
      <c r="H28" s="614">
        <v>8183</v>
      </c>
      <c r="I28" s="614">
        <f t="shared" si="0"/>
        <v>26719</v>
      </c>
      <c r="J28" s="614">
        <f t="shared" si="0"/>
        <v>111554</v>
      </c>
      <c r="K28" s="614">
        <f t="shared" si="0"/>
        <v>2554</v>
      </c>
      <c r="L28" s="614">
        <v>20061</v>
      </c>
      <c r="M28" s="614">
        <v>71526</v>
      </c>
      <c r="N28" s="614">
        <v>1925</v>
      </c>
      <c r="O28" s="614">
        <v>6658</v>
      </c>
      <c r="P28" s="614">
        <v>40028</v>
      </c>
      <c r="Q28" s="614">
        <v>629</v>
      </c>
      <c r="R28" s="252">
        <v>5828</v>
      </c>
    </row>
    <row r="29" spans="1:18" ht="14.25">
      <c r="A29" s="666" t="s">
        <v>880</v>
      </c>
      <c r="B29" s="184">
        <f>SUM(B31:B42)</f>
        <v>296</v>
      </c>
      <c r="C29" s="185">
        <f aca="true" t="shared" si="1" ref="C29:R29">SUM(C31:C42)</f>
        <v>174861</v>
      </c>
      <c r="D29" s="185">
        <f t="shared" si="1"/>
        <v>117924</v>
      </c>
      <c r="E29" s="185">
        <f t="shared" si="1"/>
        <v>18701</v>
      </c>
      <c r="F29" s="185">
        <f t="shared" si="1"/>
        <v>11620</v>
      </c>
      <c r="G29" s="185">
        <f t="shared" si="1"/>
        <v>17502</v>
      </c>
      <c r="H29" s="185">
        <f t="shared" si="1"/>
        <v>9114</v>
      </c>
      <c r="I29" s="185">
        <f t="shared" si="1"/>
        <v>28343</v>
      </c>
      <c r="J29" s="185">
        <f t="shared" si="1"/>
        <v>119088</v>
      </c>
      <c r="K29" s="185">
        <f t="shared" si="1"/>
        <v>2803</v>
      </c>
      <c r="L29" s="185">
        <f t="shared" si="1"/>
        <v>21622</v>
      </c>
      <c r="M29" s="185">
        <f t="shared" si="1"/>
        <v>78052</v>
      </c>
      <c r="N29" s="185">
        <f t="shared" si="1"/>
        <v>2088</v>
      </c>
      <c r="O29" s="185">
        <f t="shared" si="1"/>
        <v>6721</v>
      </c>
      <c r="P29" s="185">
        <f t="shared" si="1"/>
        <v>41036</v>
      </c>
      <c r="Q29" s="185">
        <f t="shared" si="1"/>
        <v>715</v>
      </c>
      <c r="R29" s="668">
        <f t="shared" si="1"/>
        <v>5484</v>
      </c>
    </row>
    <row r="30" spans="1:18" ht="14.25">
      <c r="A30" s="188"/>
      <c r="B30" s="638"/>
      <c r="C30" s="614"/>
      <c r="D30" s="614"/>
      <c r="E30" s="614"/>
      <c r="F30" s="614"/>
      <c r="G30" s="652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252"/>
    </row>
    <row r="31" spans="1:18" ht="14.25">
      <c r="A31" s="188" t="s">
        <v>862</v>
      </c>
      <c r="B31" s="141">
        <v>18</v>
      </c>
      <c r="C31" s="614">
        <f aca="true" t="shared" si="2" ref="C31:C42">SUM(D31,E31,F31,G31,H31)</f>
        <v>10190</v>
      </c>
      <c r="D31" s="614">
        <v>6518</v>
      </c>
      <c r="E31" s="614">
        <v>1012</v>
      </c>
      <c r="F31" s="614">
        <v>595</v>
      </c>
      <c r="G31" s="614">
        <v>1388</v>
      </c>
      <c r="H31" s="614">
        <v>677</v>
      </c>
      <c r="I31" s="614">
        <v>1880</v>
      </c>
      <c r="J31" s="614">
        <v>7081</v>
      </c>
      <c r="K31" s="614">
        <v>183</v>
      </c>
      <c r="L31" s="614">
        <v>1454</v>
      </c>
      <c r="M31" s="614">
        <v>4845</v>
      </c>
      <c r="N31" s="614">
        <v>148</v>
      </c>
      <c r="O31" s="614">
        <v>426</v>
      </c>
      <c r="P31" s="614">
        <v>2236</v>
      </c>
      <c r="Q31" s="614">
        <v>35</v>
      </c>
      <c r="R31" s="252">
        <v>333</v>
      </c>
    </row>
    <row r="32" spans="1:18" ht="14.25">
      <c r="A32" s="653" t="s">
        <v>863</v>
      </c>
      <c r="B32" s="141">
        <v>26</v>
      </c>
      <c r="C32" s="614">
        <f t="shared" si="2"/>
        <v>14235</v>
      </c>
      <c r="D32" s="614">
        <v>9840</v>
      </c>
      <c r="E32" s="614">
        <v>1425</v>
      </c>
      <c r="F32" s="614">
        <v>874</v>
      </c>
      <c r="G32" s="614">
        <v>1400</v>
      </c>
      <c r="H32" s="614">
        <v>696</v>
      </c>
      <c r="I32" s="614">
        <v>2568</v>
      </c>
      <c r="J32" s="614">
        <v>9983</v>
      </c>
      <c r="K32" s="614">
        <v>274</v>
      </c>
      <c r="L32" s="614">
        <v>1976</v>
      </c>
      <c r="M32" s="614">
        <v>6708</v>
      </c>
      <c r="N32" s="614">
        <v>210</v>
      </c>
      <c r="O32" s="614">
        <v>592</v>
      </c>
      <c r="P32" s="614">
        <v>3275</v>
      </c>
      <c r="Q32" s="614">
        <v>64</v>
      </c>
      <c r="R32" s="252">
        <v>503</v>
      </c>
    </row>
    <row r="33" spans="1:18" ht="14.25">
      <c r="A33" s="653" t="s">
        <v>829</v>
      </c>
      <c r="B33" s="141">
        <v>29</v>
      </c>
      <c r="C33" s="614">
        <f t="shared" si="2"/>
        <v>16381</v>
      </c>
      <c r="D33" s="614">
        <v>11064</v>
      </c>
      <c r="E33" s="614">
        <v>1756</v>
      </c>
      <c r="F33" s="614">
        <v>1120</v>
      </c>
      <c r="G33" s="614">
        <v>1628</v>
      </c>
      <c r="H33" s="614">
        <v>813</v>
      </c>
      <c r="I33" s="614">
        <v>2765</v>
      </c>
      <c r="J33" s="614">
        <v>10774</v>
      </c>
      <c r="K33" s="614">
        <v>353</v>
      </c>
      <c r="L33" s="614">
        <v>2102</v>
      </c>
      <c r="M33" s="614">
        <v>7051</v>
      </c>
      <c r="N33" s="614">
        <v>264</v>
      </c>
      <c r="O33" s="614">
        <v>663</v>
      </c>
      <c r="P33" s="614">
        <v>3723</v>
      </c>
      <c r="Q33" s="614">
        <v>89</v>
      </c>
      <c r="R33" s="252">
        <v>514</v>
      </c>
    </row>
    <row r="34" spans="1:18" ht="14.25">
      <c r="A34" s="653" t="s">
        <v>830</v>
      </c>
      <c r="B34" s="141">
        <v>29</v>
      </c>
      <c r="C34" s="614">
        <f t="shared" si="2"/>
        <v>17711</v>
      </c>
      <c r="D34" s="614">
        <v>11606</v>
      </c>
      <c r="E34" s="614">
        <v>2277</v>
      </c>
      <c r="F34" s="614">
        <v>1382</v>
      </c>
      <c r="G34" s="614">
        <v>1627</v>
      </c>
      <c r="H34" s="614">
        <v>819</v>
      </c>
      <c r="I34" s="614">
        <v>2794</v>
      </c>
      <c r="J34" s="614">
        <v>11752</v>
      </c>
      <c r="K34" s="614">
        <v>319</v>
      </c>
      <c r="L34" s="614">
        <v>2020</v>
      </c>
      <c r="M34" s="614">
        <v>7084</v>
      </c>
      <c r="N34" s="614">
        <v>246</v>
      </c>
      <c r="O34" s="614">
        <v>774</v>
      </c>
      <c r="P34" s="614">
        <v>4668</v>
      </c>
      <c r="Q34" s="614">
        <v>73</v>
      </c>
      <c r="R34" s="252">
        <v>481</v>
      </c>
    </row>
    <row r="35" spans="1:18" ht="14.25">
      <c r="A35" s="653" t="s">
        <v>831</v>
      </c>
      <c r="B35" s="141">
        <v>31</v>
      </c>
      <c r="C35" s="614">
        <f t="shared" si="2"/>
        <v>21276</v>
      </c>
      <c r="D35" s="614">
        <v>14427</v>
      </c>
      <c r="E35" s="614">
        <v>2812</v>
      </c>
      <c r="F35" s="614">
        <v>1499</v>
      </c>
      <c r="G35" s="614">
        <v>1643</v>
      </c>
      <c r="H35" s="614">
        <v>895</v>
      </c>
      <c r="I35" s="614">
        <v>2910</v>
      </c>
      <c r="J35" s="614">
        <v>12151</v>
      </c>
      <c r="K35" s="614">
        <v>436</v>
      </c>
      <c r="L35" s="614">
        <v>2156</v>
      </c>
      <c r="M35" s="614">
        <v>7667</v>
      </c>
      <c r="N35" s="614">
        <v>218</v>
      </c>
      <c r="O35" s="614">
        <v>754</v>
      </c>
      <c r="P35" s="614">
        <v>4484</v>
      </c>
      <c r="Q35" s="614">
        <v>218</v>
      </c>
      <c r="R35" s="252">
        <v>579</v>
      </c>
    </row>
    <row r="36" spans="1:18" ht="14.25">
      <c r="A36" s="653" t="s">
        <v>832</v>
      </c>
      <c r="B36" s="141">
        <v>16</v>
      </c>
      <c r="C36" s="614">
        <f t="shared" si="2"/>
        <v>10681</v>
      </c>
      <c r="D36" s="614">
        <v>6679</v>
      </c>
      <c r="E36" s="614">
        <v>1086</v>
      </c>
      <c r="F36" s="614">
        <v>626</v>
      </c>
      <c r="G36" s="614">
        <v>1529</v>
      </c>
      <c r="H36" s="614">
        <v>761</v>
      </c>
      <c r="I36" s="614">
        <v>1617</v>
      </c>
      <c r="J36" s="614">
        <v>7226</v>
      </c>
      <c r="K36" s="614">
        <v>116</v>
      </c>
      <c r="L36" s="614">
        <v>1255</v>
      </c>
      <c r="M36" s="614">
        <v>4832</v>
      </c>
      <c r="N36" s="614">
        <v>93</v>
      </c>
      <c r="O36" s="614">
        <v>362</v>
      </c>
      <c r="P36" s="614">
        <v>2394</v>
      </c>
      <c r="Q36" s="614">
        <v>23</v>
      </c>
      <c r="R36" s="252">
        <v>355</v>
      </c>
    </row>
    <row r="37" spans="1:18" ht="14.25">
      <c r="A37" s="653" t="s">
        <v>864</v>
      </c>
      <c r="B37" s="141">
        <v>29</v>
      </c>
      <c r="C37" s="614">
        <f t="shared" si="2"/>
        <v>16063</v>
      </c>
      <c r="D37" s="614">
        <v>10921</v>
      </c>
      <c r="E37" s="614">
        <v>1779</v>
      </c>
      <c r="F37" s="614">
        <v>991</v>
      </c>
      <c r="G37" s="614">
        <v>1392</v>
      </c>
      <c r="H37" s="614">
        <v>980</v>
      </c>
      <c r="I37" s="614">
        <v>2624</v>
      </c>
      <c r="J37" s="614">
        <v>11048</v>
      </c>
      <c r="K37" s="614">
        <v>276</v>
      </c>
      <c r="L37" s="614">
        <v>2028</v>
      </c>
      <c r="M37" s="614">
        <v>7408</v>
      </c>
      <c r="N37" s="614">
        <v>215</v>
      </c>
      <c r="O37" s="614">
        <v>596</v>
      </c>
      <c r="P37" s="614">
        <v>3640</v>
      </c>
      <c r="Q37" s="614">
        <v>61</v>
      </c>
      <c r="R37" s="252">
        <v>522</v>
      </c>
    </row>
    <row r="38" spans="1:18" ht="14.25">
      <c r="A38" s="653" t="s">
        <v>833</v>
      </c>
      <c r="B38" s="141">
        <v>27</v>
      </c>
      <c r="C38" s="614">
        <f t="shared" si="2"/>
        <v>15027</v>
      </c>
      <c r="D38" s="614">
        <v>10007</v>
      </c>
      <c r="E38" s="614">
        <v>1586</v>
      </c>
      <c r="F38" s="614">
        <v>1032</v>
      </c>
      <c r="G38" s="614">
        <v>1317</v>
      </c>
      <c r="H38" s="614">
        <v>1085</v>
      </c>
      <c r="I38" s="614">
        <v>2330</v>
      </c>
      <c r="J38" s="614">
        <v>10230</v>
      </c>
      <c r="K38" s="614">
        <v>193</v>
      </c>
      <c r="L38" s="614">
        <v>1798</v>
      </c>
      <c r="M38" s="614">
        <v>6669</v>
      </c>
      <c r="N38" s="614">
        <v>154</v>
      </c>
      <c r="O38" s="614">
        <v>532</v>
      </c>
      <c r="P38" s="614">
        <v>3561</v>
      </c>
      <c r="Q38" s="614">
        <v>39</v>
      </c>
      <c r="R38" s="252">
        <v>459</v>
      </c>
    </row>
    <row r="39" spans="1:18" ht="14.25">
      <c r="A39" s="653" t="s">
        <v>834</v>
      </c>
      <c r="B39" s="141">
        <v>26</v>
      </c>
      <c r="C39" s="614">
        <f t="shared" si="2"/>
        <v>14637</v>
      </c>
      <c r="D39" s="614">
        <v>10519</v>
      </c>
      <c r="E39" s="614">
        <v>1383</v>
      </c>
      <c r="F39" s="614">
        <v>885</v>
      </c>
      <c r="G39" s="614">
        <v>1258</v>
      </c>
      <c r="H39" s="614">
        <v>592</v>
      </c>
      <c r="I39" s="614">
        <v>2315</v>
      </c>
      <c r="J39" s="614">
        <v>10800</v>
      </c>
      <c r="K39" s="614">
        <v>212</v>
      </c>
      <c r="L39" s="614">
        <v>1789</v>
      </c>
      <c r="M39" s="614">
        <v>7289</v>
      </c>
      <c r="N39" s="614">
        <v>177</v>
      </c>
      <c r="O39" s="614">
        <v>526</v>
      </c>
      <c r="P39" s="614">
        <v>3511</v>
      </c>
      <c r="Q39" s="614">
        <v>35</v>
      </c>
      <c r="R39" s="252">
        <v>486</v>
      </c>
    </row>
    <row r="40" spans="1:18" ht="14.25">
      <c r="A40" s="653" t="s">
        <v>865</v>
      </c>
      <c r="B40" s="141">
        <v>26</v>
      </c>
      <c r="C40" s="614">
        <f t="shared" si="2"/>
        <v>15533</v>
      </c>
      <c r="D40" s="614">
        <v>10940</v>
      </c>
      <c r="E40" s="614">
        <v>1517</v>
      </c>
      <c r="F40" s="614">
        <v>1042</v>
      </c>
      <c r="G40" s="614">
        <v>1469</v>
      </c>
      <c r="H40" s="614">
        <v>565</v>
      </c>
      <c r="I40" s="614">
        <v>2537</v>
      </c>
      <c r="J40" s="614">
        <v>11782</v>
      </c>
      <c r="K40" s="614">
        <v>237</v>
      </c>
      <c r="L40" s="614">
        <v>1966</v>
      </c>
      <c r="M40" s="614">
        <v>7830</v>
      </c>
      <c r="N40" s="614">
        <v>194</v>
      </c>
      <c r="O40" s="614">
        <v>571</v>
      </c>
      <c r="P40" s="614">
        <v>3952</v>
      </c>
      <c r="Q40" s="614">
        <v>43</v>
      </c>
      <c r="R40" s="252">
        <v>518</v>
      </c>
    </row>
    <row r="41" spans="1:18" ht="14.25">
      <c r="A41" s="653" t="s">
        <v>866</v>
      </c>
      <c r="B41" s="654">
        <v>10</v>
      </c>
      <c r="C41" s="614">
        <f t="shared" si="2"/>
        <v>7659</v>
      </c>
      <c r="D41" s="614">
        <v>4358</v>
      </c>
      <c r="E41" s="614">
        <v>614</v>
      </c>
      <c r="F41" s="614">
        <v>431</v>
      </c>
      <c r="G41" s="614">
        <v>1683</v>
      </c>
      <c r="H41" s="614">
        <v>573</v>
      </c>
      <c r="I41" s="614">
        <v>1044</v>
      </c>
      <c r="J41" s="614">
        <v>5053</v>
      </c>
      <c r="K41" s="614">
        <v>70</v>
      </c>
      <c r="L41" s="614">
        <v>816</v>
      </c>
      <c r="M41" s="614">
        <v>3385</v>
      </c>
      <c r="N41" s="614">
        <v>58</v>
      </c>
      <c r="O41" s="614">
        <v>228</v>
      </c>
      <c r="P41" s="614">
        <v>1668</v>
      </c>
      <c r="Q41" s="614">
        <v>12</v>
      </c>
      <c r="R41" s="252">
        <v>227</v>
      </c>
    </row>
    <row r="42" spans="1:18" ht="14.25">
      <c r="A42" s="655" t="s">
        <v>867</v>
      </c>
      <c r="B42" s="656">
        <v>29</v>
      </c>
      <c r="C42" s="657">
        <f t="shared" si="2"/>
        <v>15468</v>
      </c>
      <c r="D42" s="619">
        <v>11045</v>
      </c>
      <c r="E42" s="619">
        <v>1454</v>
      </c>
      <c r="F42" s="619">
        <v>1143</v>
      </c>
      <c r="G42" s="657">
        <v>1168</v>
      </c>
      <c r="H42" s="657">
        <v>658</v>
      </c>
      <c r="I42" s="657">
        <v>2959</v>
      </c>
      <c r="J42" s="657">
        <v>11208</v>
      </c>
      <c r="K42" s="657">
        <v>134</v>
      </c>
      <c r="L42" s="619">
        <v>2262</v>
      </c>
      <c r="M42" s="619">
        <v>7284</v>
      </c>
      <c r="N42" s="619">
        <v>111</v>
      </c>
      <c r="O42" s="619">
        <v>697</v>
      </c>
      <c r="P42" s="619">
        <v>3924</v>
      </c>
      <c r="Q42" s="619">
        <v>23</v>
      </c>
      <c r="R42" s="254">
        <v>507</v>
      </c>
    </row>
    <row r="43" spans="1:17" ht="14.25">
      <c r="A43" s="142" t="s">
        <v>653</v>
      </c>
      <c r="B43" s="652"/>
      <c r="C43" s="614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652"/>
    </row>
    <row r="44" spans="1:17" ht="7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ht="7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ht="14.25">
      <c r="A46" s="1105" t="s">
        <v>868</v>
      </c>
      <c r="B46" s="1105"/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  <c r="N46" s="189"/>
      <c r="O46" s="189"/>
      <c r="P46" s="189"/>
      <c r="Q46" s="142"/>
    </row>
    <row r="47" spans="1:17" ht="14.25">
      <c r="A47" s="1105" t="s">
        <v>869</v>
      </c>
      <c r="B47" s="1105"/>
      <c r="C47" s="1105"/>
      <c r="D47" s="1105"/>
      <c r="E47" s="1105"/>
      <c r="F47" s="1105"/>
      <c r="G47" s="1105"/>
      <c r="H47" s="1105"/>
      <c r="I47" s="1105"/>
      <c r="J47" s="1105"/>
      <c r="K47" s="1105"/>
      <c r="L47" s="1105"/>
      <c r="M47" s="1105"/>
      <c r="N47" s="189"/>
      <c r="O47" s="189"/>
      <c r="P47" s="189"/>
      <c r="Q47" s="142"/>
    </row>
    <row r="48" spans="1:17" ht="14.25">
      <c r="A48" s="1105" t="s">
        <v>870</v>
      </c>
      <c r="B48" s="1105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89"/>
      <c r="O48" s="189"/>
      <c r="P48" s="189"/>
      <c r="Q48" s="142"/>
    </row>
    <row r="49" spans="1:17" ht="15" thickBot="1">
      <c r="A49" s="142"/>
      <c r="B49" s="181"/>
      <c r="C49" s="181"/>
      <c r="D49" s="181"/>
      <c r="E49" s="142"/>
      <c r="F49" s="142"/>
      <c r="G49" s="142"/>
      <c r="H49" s="142"/>
      <c r="I49" s="142"/>
      <c r="J49" s="142"/>
      <c r="K49" s="142"/>
      <c r="L49" s="142"/>
      <c r="M49" s="658" t="s">
        <v>640</v>
      </c>
      <c r="N49" s="142"/>
      <c r="O49" s="142"/>
      <c r="P49" s="142"/>
      <c r="Q49" s="142"/>
    </row>
    <row r="50" spans="1:17" ht="14.25">
      <c r="A50" s="659" t="s">
        <v>672</v>
      </c>
      <c r="B50" s="642" t="s">
        <v>642</v>
      </c>
      <c r="C50" s="642" t="s">
        <v>643</v>
      </c>
      <c r="D50" s="642" t="s">
        <v>644</v>
      </c>
      <c r="E50" s="642" t="s">
        <v>645</v>
      </c>
      <c r="F50" s="642" t="s">
        <v>646</v>
      </c>
      <c r="G50" s="660" t="s">
        <v>647</v>
      </c>
      <c r="H50" s="643" t="s">
        <v>648</v>
      </c>
      <c r="I50" s="642" t="s">
        <v>649</v>
      </c>
      <c r="J50" s="642" t="s">
        <v>650</v>
      </c>
      <c r="K50" s="642" t="s">
        <v>651</v>
      </c>
      <c r="L50" s="642" t="s">
        <v>652</v>
      </c>
      <c r="M50" s="642" t="s">
        <v>673</v>
      </c>
      <c r="N50" s="661"/>
      <c r="O50" s="661"/>
      <c r="P50" s="142"/>
      <c r="Q50" s="142"/>
    </row>
    <row r="51" spans="1:17" ht="14.25" hidden="1">
      <c r="A51" s="637" t="s">
        <v>871</v>
      </c>
      <c r="B51" s="638">
        <v>79091</v>
      </c>
      <c r="C51" s="614">
        <v>3453</v>
      </c>
      <c r="D51" s="614">
        <v>2912</v>
      </c>
      <c r="E51" s="614">
        <v>7289</v>
      </c>
      <c r="F51" s="614">
        <v>10285</v>
      </c>
      <c r="G51" s="614">
        <v>6256</v>
      </c>
      <c r="H51" s="614">
        <v>5844</v>
      </c>
      <c r="I51" s="614">
        <v>2385</v>
      </c>
      <c r="J51" s="614">
        <v>16705</v>
      </c>
      <c r="K51" s="614">
        <v>1337</v>
      </c>
      <c r="L51" s="614">
        <v>20831</v>
      </c>
      <c r="M51" s="614">
        <v>1794</v>
      </c>
      <c r="N51" s="614"/>
      <c r="O51" s="614"/>
      <c r="P51" s="142"/>
      <c r="Q51" s="142"/>
    </row>
    <row r="52" spans="1:17" ht="14.25">
      <c r="A52" s="651" t="s">
        <v>857</v>
      </c>
      <c r="B52" s="638">
        <f>SUM(C52,D52,E52,F52,G52,H52,I52,J52,K52,L52,M52)</f>
        <v>80151</v>
      </c>
      <c r="C52" s="614">
        <v>3891</v>
      </c>
      <c r="D52" s="614">
        <v>2954</v>
      </c>
      <c r="E52" s="614">
        <v>6710</v>
      </c>
      <c r="F52" s="614">
        <v>10411</v>
      </c>
      <c r="G52" s="614">
        <v>6239</v>
      </c>
      <c r="H52" s="614">
        <v>5887</v>
      </c>
      <c r="I52" s="614">
        <v>2436</v>
      </c>
      <c r="J52" s="614">
        <v>19267</v>
      </c>
      <c r="K52" s="614">
        <v>1352</v>
      </c>
      <c r="L52" s="614">
        <v>18650</v>
      </c>
      <c r="M52" s="614">
        <v>2354</v>
      </c>
      <c r="N52" s="614"/>
      <c r="O52" s="614"/>
      <c r="P52" s="142"/>
      <c r="Q52" s="142"/>
    </row>
    <row r="53" spans="1:17" ht="14.25">
      <c r="A53" s="639" t="s">
        <v>859</v>
      </c>
      <c r="B53" s="638">
        <f>SUM(C53,D53,E53,F53,G53,H53,I53,J53,K53,L53,M53)</f>
        <v>93657</v>
      </c>
      <c r="C53" s="614">
        <v>3921</v>
      </c>
      <c r="D53" s="614">
        <v>3554</v>
      </c>
      <c r="E53" s="614">
        <v>7258</v>
      </c>
      <c r="F53" s="614">
        <v>11188</v>
      </c>
      <c r="G53" s="614">
        <v>6651</v>
      </c>
      <c r="H53" s="614">
        <v>6338</v>
      </c>
      <c r="I53" s="614">
        <v>2865</v>
      </c>
      <c r="J53" s="614">
        <v>21960</v>
      </c>
      <c r="K53" s="614">
        <v>1506</v>
      </c>
      <c r="L53" s="614">
        <v>25672</v>
      </c>
      <c r="M53" s="614">
        <v>2744</v>
      </c>
      <c r="N53" s="614"/>
      <c r="O53" s="614"/>
      <c r="P53" s="142"/>
      <c r="Q53" s="142"/>
    </row>
    <row r="54" spans="1:17" ht="14.25">
      <c r="A54" s="639" t="s">
        <v>860</v>
      </c>
      <c r="B54" s="638">
        <f>SUM(C54,D54,E54,F54,G54,H54,I54,J54,K54,L54,M54)</f>
        <v>112488</v>
      </c>
      <c r="C54" s="142">
        <v>4529</v>
      </c>
      <c r="D54" s="142">
        <v>3823</v>
      </c>
      <c r="E54" s="142">
        <v>8099</v>
      </c>
      <c r="F54" s="142">
        <v>12433</v>
      </c>
      <c r="G54" s="142">
        <v>7841</v>
      </c>
      <c r="H54" s="142">
        <v>7609</v>
      </c>
      <c r="I54" s="142">
        <v>3051</v>
      </c>
      <c r="J54" s="142">
        <v>29130</v>
      </c>
      <c r="K54" s="142">
        <v>1719</v>
      </c>
      <c r="L54" s="142">
        <v>31357</v>
      </c>
      <c r="M54" s="142">
        <v>2897</v>
      </c>
      <c r="N54" s="614"/>
      <c r="O54" s="614"/>
      <c r="P54" s="142"/>
      <c r="Q54" s="142"/>
    </row>
    <row r="55" spans="1:17" ht="14.25">
      <c r="A55" s="639" t="s">
        <v>861</v>
      </c>
      <c r="B55" s="638">
        <f>SUM(C55,D55,E55,F55,G55,H55,I55,J55,K55,L55,M55)</f>
        <v>111554</v>
      </c>
      <c r="C55" s="142">
        <v>4394</v>
      </c>
      <c r="D55" s="142">
        <v>3914</v>
      </c>
      <c r="E55" s="142">
        <v>7850</v>
      </c>
      <c r="F55" s="142">
        <v>11811</v>
      </c>
      <c r="G55" s="142">
        <v>7914</v>
      </c>
      <c r="H55" s="142">
        <v>7481</v>
      </c>
      <c r="I55" s="142">
        <v>3020</v>
      </c>
      <c r="J55" s="142">
        <v>30291</v>
      </c>
      <c r="K55" s="142">
        <v>1670</v>
      </c>
      <c r="L55" s="142">
        <v>30420</v>
      </c>
      <c r="M55" s="142">
        <v>2789</v>
      </c>
      <c r="N55" s="640"/>
      <c r="O55" s="640"/>
      <c r="P55" s="142"/>
      <c r="Q55" s="142"/>
    </row>
    <row r="56" spans="1:17" ht="14.25">
      <c r="A56" s="666" t="s">
        <v>879</v>
      </c>
      <c r="B56" s="667">
        <f>SUM(C56:M56)</f>
        <v>119088</v>
      </c>
      <c r="C56" s="185">
        <f aca="true" t="shared" si="3" ref="C56:M56">SUM(C58:C69)</f>
        <v>4484</v>
      </c>
      <c r="D56" s="185">
        <f t="shared" si="3"/>
        <v>3515</v>
      </c>
      <c r="E56" s="185">
        <f t="shared" si="3"/>
        <v>8160</v>
      </c>
      <c r="F56" s="185">
        <f t="shared" si="3"/>
        <v>11648</v>
      </c>
      <c r="G56" s="185">
        <f t="shared" si="3"/>
        <v>7888</v>
      </c>
      <c r="H56" s="185">
        <f t="shared" si="3"/>
        <v>7791</v>
      </c>
      <c r="I56" s="185">
        <f t="shared" si="3"/>
        <v>2940</v>
      </c>
      <c r="J56" s="185">
        <f t="shared" si="3"/>
        <v>32703</v>
      </c>
      <c r="K56" s="185">
        <f t="shared" si="3"/>
        <v>1400</v>
      </c>
      <c r="L56" s="185">
        <f t="shared" si="3"/>
        <v>35796</v>
      </c>
      <c r="M56" s="185">
        <f t="shared" si="3"/>
        <v>2763</v>
      </c>
      <c r="N56" s="640"/>
      <c r="O56" s="640"/>
      <c r="P56" s="142"/>
      <c r="Q56" s="142"/>
    </row>
    <row r="57" spans="1:17" ht="14.25">
      <c r="A57" s="188"/>
      <c r="B57" s="638"/>
      <c r="C57" s="614"/>
      <c r="D57" s="182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142"/>
      <c r="Q57" s="142"/>
    </row>
    <row r="58" spans="1:17" ht="14.25">
      <c r="A58" s="188" t="s">
        <v>862</v>
      </c>
      <c r="B58" s="141">
        <f aca="true" t="shared" si="4" ref="B58:B69">SUM(C58:M58)</f>
        <v>7081</v>
      </c>
      <c r="C58" s="662">
        <v>264</v>
      </c>
      <c r="D58" s="614">
        <v>188</v>
      </c>
      <c r="E58" s="614">
        <v>503</v>
      </c>
      <c r="F58" s="614">
        <v>673</v>
      </c>
      <c r="G58" s="614">
        <v>458</v>
      </c>
      <c r="H58" s="614">
        <v>454</v>
      </c>
      <c r="I58" s="614">
        <v>164</v>
      </c>
      <c r="J58" s="614">
        <v>1793</v>
      </c>
      <c r="K58" s="614">
        <v>91</v>
      </c>
      <c r="L58" s="614">
        <v>2321</v>
      </c>
      <c r="M58" s="614">
        <v>172</v>
      </c>
      <c r="N58" s="614"/>
      <c r="O58" s="614"/>
      <c r="P58" s="142"/>
      <c r="Q58" s="142"/>
    </row>
    <row r="59" spans="1:17" ht="14.25">
      <c r="A59" s="653" t="s">
        <v>863</v>
      </c>
      <c r="B59" s="141">
        <f t="shared" si="4"/>
        <v>9983</v>
      </c>
      <c r="C59" s="140">
        <v>397</v>
      </c>
      <c r="D59" s="614">
        <v>326</v>
      </c>
      <c r="E59" s="614">
        <v>691</v>
      </c>
      <c r="F59" s="614">
        <v>1047</v>
      </c>
      <c r="G59" s="614">
        <v>692</v>
      </c>
      <c r="H59" s="614">
        <v>655</v>
      </c>
      <c r="I59" s="614">
        <v>253</v>
      </c>
      <c r="J59" s="614">
        <v>2695</v>
      </c>
      <c r="K59" s="614">
        <v>122</v>
      </c>
      <c r="L59" s="614">
        <v>2859</v>
      </c>
      <c r="M59" s="614">
        <v>246</v>
      </c>
      <c r="N59" s="614"/>
      <c r="O59" s="614"/>
      <c r="P59" s="142"/>
      <c r="Q59" s="142"/>
    </row>
    <row r="60" spans="1:17" ht="14.25">
      <c r="A60" s="653" t="s">
        <v>872</v>
      </c>
      <c r="B60" s="141">
        <f t="shared" si="4"/>
        <v>10774</v>
      </c>
      <c r="C60" s="140">
        <v>404</v>
      </c>
      <c r="D60" s="614">
        <v>298</v>
      </c>
      <c r="E60" s="614">
        <v>709</v>
      </c>
      <c r="F60" s="614">
        <v>1045</v>
      </c>
      <c r="G60" s="614">
        <v>698</v>
      </c>
      <c r="H60" s="614">
        <v>674</v>
      </c>
      <c r="I60" s="614">
        <v>323</v>
      </c>
      <c r="J60" s="614">
        <v>2913</v>
      </c>
      <c r="K60" s="614">
        <v>123</v>
      </c>
      <c r="L60" s="614">
        <v>3323</v>
      </c>
      <c r="M60" s="614">
        <v>264</v>
      </c>
      <c r="N60" s="614"/>
      <c r="O60" s="614"/>
      <c r="P60" s="142"/>
      <c r="Q60" s="142"/>
    </row>
    <row r="61" spans="1:17" ht="14.25">
      <c r="A61" s="653" t="s">
        <v>873</v>
      </c>
      <c r="B61" s="141">
        <f t="shared" si="4"/>
        <v>11752</v>
      </c>
      <c r="C61" s="140">
        <v>438</v>
      </c>
      <c r="D61" s="614">
        <v>313</v>
      </c>
      <c r="E61" s="614">
        <v>775</v>
      </c>
      <c r="F61" s="614">
        <v>1067</v>
      </c>
      <c r="G61" s="614">
        <v>892</v>
      </c>
      <c r="H61" s="614">
        <v>793</v>
      </c>
      <c r="I61" s="614">
        <v>248</v>
      </c>
      <c r="J61" s="614">
        <v>3337</v>
      </c>
      <c r="K61" s="614">
        <v>121</v>
      </c>
      <c r="L61" s="614">
        <v>3500</v>
      </c>
      <c r="M61" s="614">
        <v>268</v>
      </c>
      <c r="N61" s="614"/>
      <c r="O61" s="614"/>
      <c r="P61" s="142"/>
      <c r="Q61" s="142"/>
    </row>
    <row r="62" spans="1:17" ht="14.25">
      <c r="A62" s="653" t="s">
        <v>874</v>
      </c>
      <c r="B62" s="141">
        <f t="shared" si="4"/>
        <v>12151</v>
      </c>
      <c r="C62" s="140">
        <v>459</v>
      </c>
      <c r="D62" s="614">
        <v>321</v>
      </c>
      <c r="E62" s="614">
        <v>881</v>
      </c>
      <c r="F62" s="614">
        <v>1182</v>
      </c>
      <c r="G62" s="614">
        <v>956</v>
      </c>
      <c r="H62" s="614">
        <v>724</v>
      </c>
      <c r="I62" s="614">
        <v>299</v>
      </c>
      <c r="J62" s="614">
        <v>3186</v>
      </c>
      <c r="K62" s="614">
        <v>145</v>
      </c>
      <c r="L62" s="614">
        <v>3710</v>
      </c>
      <c r="M62" s="614">
        <v>288</v>
      </c>
      <c r="N62" s="614"/>
      <c r="O62" s="614"/>
      <c r="P62" s="142"/>
      <c r="Q62" s="142"/>
    </row>
    <row r="63" spans="1:17" ht="14.25">
      <c r="A63" s="653" t="s">
        <v>875</v>
      </c>
      <c r="B63" s="141">
        <f t="shared" si="4"/>
        <v>7226</v>
      </c>
      <c r="C63" s="140">
        <v>279</v>
      </c>
      <c r="D63" s="614">
        <v>221</v>
      </c>
      <c r="E63" s="614">
        <v>552</v>
      </c>
      <c r="F63" s="614">
        <v>650</v>
      </c>
      <c r="G63" s="614">
        <v>448</v>
      </c>
      <c r="H63" s="614">
        <v>519</v>
      </c>
      <c r="I63" s="614">
        <v>133</v>
      </c>
      <c r="J63" s="614">
        <v>2181</v>
      </c>
      <c r="K63" s="614">
        <v>69</v>
      </c>
      <c r="L63" s="614">
        <v>1993</v>
      </c>
      <c r="M63" s="614">
        <v>181</v>
      </c>
      <c r="N63" s="614"/>
      <c r="O63" s="614"/>
      <c r="P63" s="142"/>
      <c r="Q63" s="142"/>
    </row>
    <row r="64" spans="1:17" ht="14.25">
      <c r="A64" s="653" t="s">
        <v>876</v>
      </c>
      <c r="B64" s="141">
        <f t="shared" si="4"/>
        <v>11048</v>
      </c>
      <c r="C64" s="140">
        <v>441</v>
      </c>
      <c r="D64" s="614">
        <v>338</v>
      </c>
      <c r="E64" s="614">
        <v>752</v>
      </c>
      <c r="F64" s="614">
        <v>1145</v>
      </c>
      <c r="G64" s="614">
        <v>688</v>
      </c>
      <c r="H64" s="614">
        <v>731</v>
      </c>
      <c r="I64" s="614">
        <v>255</v>
      </c>
      <c r="J64" s="614">
        <v>3135</v>
      </c>
      <c r="K64" s="614">
        <v>132</v>
      </c>
      <c r="L64" s="614">
        <v>3185</v>
      </c>
      <c r="M64" s="614">
        <v>246</v>
      </c>
      <c r="N64" s="614"/>
      <c r="O64" s="614"/>
      <c r="P64" s="142"/>
      <c r="Q64" s="142"/>
    </row>
    <row r="65" spans="1:17" ht="14.25">
      <c r="A65" s="653" t="s">
        <v>877</v>
      </c>
      <c r="B65" s="141">
        <f t="shared" si="4"/>
        <v>10230</v>
      </c>
      <c r="C65" s="140">
        <v>383</v>
      </c>
      <c r="D65" s="614">
        <v>277</v>
      </c>
      <c r="E65" s="614">
        <v>620</v>
      </c>
      <c r="F65" s="614">
        <v>981</v>
      </c>
      <c r="G65" s="614">
        <v>623</v>
      </c>
      <c r="H65" s="614">
        <v>734</v>
      </c>
      <c r="I65" s="614">
        <v>254</v>
      </c>
      <c r="J65" s="614">
        <v>2939</v>
      </c>
      <c r="K65" s="614">
        <v>121</v>
      </c>
      <c r="L65" s="614">
        <v>3063</v>
      </c>
      <c r="M65" s="614">
        <v>235</v>
      </c>
      <c r="N65" s="614"/>
      <c r="O65" s="614"/>
      <c r="P65" s="142"/>
      <c r="Q65" s="142"/>
    </row>
    <row r="66" spans="1:17" ht="14.25">
      <c r="A66" s="653" t="s">
        <v>878</v>
      </c>
      <c r="B66" s="141">
        <f t="shared" si="4"/>
        <v>10800</v>
      </c>
      <c r="C66" s="140">
        <v>392</v>
      </c>
      <c r="D66" s="614">
        <v>309</v>
      </c>
      <c r="E66" s="614">
        <v>762</v>
      </c>
      <c r="F66" s="614">
        <v>1095</v>
      </c>
      <c r="G66" s="614">
        <v>662</v>
      </c>
      <c r="H66" s="614">
        <v>661</v>
      </c>
      <c r="I66" s="614">
        <v>289</v>
      </c>
      <c r="J66" s="614">
        <v>2930</v>
      </c>
      <c r="K66" s="614">
        <v>103</v>
      </c>
      <c r="L66" s="614">
        <v>3363</v>
      </c>
      <c r="M66" s="614">
        <v>234</v>
      </c>
      <c r="N66" s="614"/>
      <c r="O66" s="614"/>
      <c r="P66" s="142"/>
      <c r="Q66" s="142"/>
    </row>
    <row r="67" spans="1:17" ht="14.25">
      <c r="A67" s="653" t="s">
        <v>865</v>
      </c>
      <c r="B67" s="141">
        <f t="shared" si="4"/>
        <v>11782</v>
      </c>
      <c r="C67" s="140">
        <v>414</v>
      </c>
      <c r="D67" s="614">
        <v>405</v>
      </c>
      <c r="E67" s="614">
        <v>764</v>
      </c>
      <c r="F67" s="614">
        <v>1254</v>
      </c>
      <c r="G67" s="614">
        <v>682</v>
      </c>
      <c r="H67" s="614">
        <v>784</v>
      </c>
      <c r="I67" s="614">
        <v>321</v>
      </c>
      <c r="J67" s="614">
        <v>3330</v>
      </c>
      <c r="K67" s="614">
        <v>139</v>
      </c>
      <c r="L67" s="614">
        <v>3415</v>
      </c>
      <c r="M67" s="614">
        <v>274</v>
      </c>
      <c r="N67" s="614"/>
      <c r="O67" s="614"/>
      <c r="P67" s="142"/>
      <c r="Q67" s="142"/>
    </row>
    <row r="68" spans="1:17" ht="14.25">
      <c r="A68" s="663" t="s">
        <v>866</v>
      </c>
      <c r="B68" s="141">
        <f t="shared" si="4"/>
        <v>5053</v>
      </c>
      <c r="C68" s="141">
        <v>193</v>
      </c>
      <c r="D68" s="614">
        <v>153</v>
      </c>
      <c r="E68" s="614">
        <v>334</v>
      </c>
      <c r="F68" s="614">
        <v>507</v>
      </c>
      <c r="G68" s="614">
        <v>266</v>
      </c>
      <c r="H68" s="614">
        <v>334</v>
      </c>
      <c r="I68" s="614">
        <v>137</v>
      </c>
      <c r="J68" s="614">
        <v>1379</v>
      </c>
      <c r="K68" s="614">
        <v>75</v>
      </c>
      <c r="L68" s="614">
        <v>1546</v>
      </c>
      <c r="M68" s="614">
        <v>129</v>
      </c>
      <c r="N68" s="614"/>
      <c r="O68" s="614"/>
      <c r="P68" s="142"/>
      <c r="Q68" s="142"/>
    </row>
    <row r="69" spans="1:17" ht="14.25">
      <c r="A69" s="664" t="s">
        <v>867</v>
      </c>
      <c r="B69" s="656">
        <f t="shared" si="4"/>
        <v>11208</v>
      </c>
      <c r="C69" s="665">
        <v>420</v>
      </c>
      <c r="D69" s="657">
        <v>366</v>
      </c>
      <c r="E69" s="657">
        <v>817</v>
      </c>
      <c r="F69" s="657">
        <v>1002</v>
      </c>
      <c r="G69" s="657">
        <v>823</v>
      </c>
      <c r="H69" s="657">
        <v>728</v>
      </c>
      <c r="I69" s="657">
        <v>264</v>
      </c>
      <c r="J69" s="657">
        <v>2885</v>
      </c>
      <c r="K69" s="657">
        <v>159</v>
      </c>
      <c r="L69" s="657">
        <v>3518</v>
      </c>
      <c r="M69" s="657">
        <v>226</v>
      </c>
      <c r="N69" s="614"/>
      <c r="O69" s="614"/>
      <c r="P69" s="142"/>
      <c r="Q69" s="142"/>
    </row>
    <row r="70" spans="1:17" ht="13.5">
      <c r="A70" s="240" t="s">
        <v>653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ht="13.5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</sheetData>
  <sheetProtection/>
  <mergeCells count="23">
    <mergeCell ref="A46:M46"/>
    <mergeCell ref="A47:M47"/>
    <mergeCell ref="B21:B23"/>
    <mergeCell ref="C22:C23"/>
    <mergeCell ref="D22:D23"/>
    <mergeCell ref="G22:G23"/>
    <mergeCell ref="H22:H23"/>
    <mergeCell ref="A48:M48"/>
    <mergeCell ref="F22:F23"/>
    <mergeCell ref="L22:N22"/>
    <mergeCell ref="A18:P18"/>
    <mergeCell ref="A19:P19"/>
    <mergeCell ref="A21:A23"/>
    <mergeCell ref="E22:E23"/>
    <mergeCell ref="C21:H21"/>
    <mergeCell ref="O22:Q22"/>
    <mergeCell ref="I21:Q21"/>
    <mergeCell ref="R21:R23"/>
    <mergeCell ref="A2:L2"/>
    <mergeCell ref="A3:L3"/>
    <mergeCell ref="A4:L4"/>
    <mergeCell ref="A17:P17"/>
    <mergeCell ref="I22:K22"/>
  </mergeCells>
  <printOptions/>
  <pageMargins left="1.141732283464567" right="0.7874015748031497" top="0.8267716535433072" bottom="0.2362204724409449" header="0.1968503937007874" footer="0.1968503937007874"/>
  <pageSetup fitToHeight="1" fitToWidth="1" horizontalDpi="600" verticalDpi="600" orientation="landscape" paperSize="8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88" zoomScaleNormal="88" zoomScalePageLayoutView="0" workbookViewId="0" topLeftCell="M1">
      <selection activeCell="AA1" sqref="AA1"/>
    </sheetView>
  </sheetViews>
  <sheetFormatPr defaultColWidth="10.59765625" defaultRowHeight="15"/>
  <cols>
    <col min="1" max="1" width="10.59765625" style="270" customWidth="1"/>
    <col min="2" max="2" width="7.59765625" style="270" customWidth="1"/>
    <col min="3" max="3" width="12.59765625" style="270" customWidth="1"/>
    <col min="4" max="8" width="16.59765625" style="270" customWidth="1"/>
    <col min="9" max="9" width="7.19921875" style="270" customWidth="1"/>
    <col min="10" max="10" width="2.59765625" style="270" customWidth="1"/>
    <col min="11" max="11" width="12.09765625" style="270" customWidth="1"/>
    <col min="12" max="21" width="10.09765625" style="270" customWidth="1"/>
    <col min="22" max="23" width="12" style="270" customWidth="1"/>
    <col min="24" max="16384" width="10.59765625" style="270" customWidth="1"/>
  </cols>
  <sheetData>
    <row r="1" spans="1:23" s="269" customFormat="1" ht="19.5" customHeight="1">
      <c r="A1" s="1" t="s">
        <v>674</v>
      </c>
      <c r="U1" s="2"/>
      <c r="W1" s="2" t="s">
        <v>675</v>
      </c>
    </row>
    <row r="2" spans="1:21" ht="19.5" customHeight="1">
      <c r="A2" s="797" t="s">
        <v>676</v>
      </c>
      <c r="B2" s="797"/>
      <c r="C2" s="797"/>
      <c r="D2" s="797"/>
      <c r="E2" s="797"/>
      <c r="F2" s="797"/>
      <c r="G2" s="797"/>
      <c r="H2" s="797"/>
      <c r="I2" s="296"/>
      <c r="J2" s="715" t="s">
        <v>677</v>
      </c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</row>
    <row r="3" spans="1:8" ht="19.5" customHeight="1">
      <c r="A3" s="687" t="s">
        <v>765</v>
      </c>
      <c r="B3" s="687"/>
      <c r="C3" s="687"/>
      <c r="D3" s="687"/>
      <c r="E3" s="687"/>
      <c r="F3" s="687"/>
      <c r="G3" s="687"/>
      <c r="H3" s="687"/>
    </row>
    <row r="4" spans="9:23" ht="18" customHeight="1" thickBot="1">
      <c r="I4" s="296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98"/>
      <c r="V4" s="274"/>
      <c r="W4" s="298" t="s">
        <v>678</v>
      </c>
    </row>
    <row r="5" spans="1:23" ht="15" customHeight="1">
      <c r="A5" s="299"/>
      <c r="B5" s="299"/>
      <c r="C5" s="300" t="s">
        <v>396</v>
      </c>
      <c r="D5" s="702" t="s">
        <v>766</v>
      </c>
      <c r="E5" s="702" t="s">
        <v>767</v>
      </c>
      <c r="F5" s="702" t="s">
        <v>768</v>
      </c>
      <c r="G5" s="702" t="s">
        <v>769</v>
      </c>
      <c r="H5" s="724" t="s">
        <v>770</v>
      </c>
      <c r="I5" s="296"/>
      <c r="J5" s="688" t="s">
        <v>771</v>
      </c>
      <c r="K5" s="716"/>
      <c r="L5" s="705" t="s">
        <v>679</v>
      </c>
      <c r="M5" s="707"/>
      <c r="N5" s="705" t="s">
        <v>680</v>
      </c>
      <c r="O5" s="707"/>
      <c r="P5" s="705" t="s">
        <v>772</v>
      </c>
      <c r="Q5" s="707"/>
      <c r="R5" s="705" t="s">
        <v>681</v>
      </c>
      <c r="S5" s="707"/>
      <c r="T5" s="705" t="s">
        <v>682</v>
      </c>
      <c r="U5" s="706"/>
      <c r="V5" s="705" t="s">
        <v>683</v>
      </c>
      <c r="W5" s="706"/>
    </row>
    <row r="6" spans="1:23" ht="15" customHeight="1">
      <c r="A6" s="301" t="s">
        <v>684</v>
      </c>
      <c r="B6" s="301"/>
      <c r="C6" s="302"/>
      <c r="D6" s="731"/>
      <c r="E6" s="1120"/>
      <c r="F6" s="1120"/>
      <c r="G6" s="1120"/>
      <c r="H6" s="1121"/>
      <c r="I6" s="296"/>
      <c r="J6" s="710"/>
      <c r="K6" s="719"/>
      <c r="L6" s="303" t="s">
        <v>342</v>
      </c>
      <c r="M6" s="303" t="s">
        <v>685</v>
      </c>
      <c r="N6" s="303" t="s">
        <v>342</v>
      </c>
      <c r="O6" s="303" t="s">
        <v>685</v>
      </c>
      <c r="P6" s="303" t="s">
        <v>342</v>
      </c>
      <c r="Q6" s="303" t="s">
        <v>685</v>
      </c>
      <c r="R6" s="303" t="s">
        <v>342</v>
      </c>
      <c r="S6" s="303" t="s">
        <v>685</v>
      </c>
      <c r="T6" s="303" t="s">
        <v>342</v>
      </c>
      <c r="U6" s="304" t="s">
        <v>685</v>
      </c>
      <c r="V6" s="303" t="s">
        <v>342</v>
      </c>
      <c r="W6" s="305" t="s">
        <v>685</v>
      </c>
    </row>
    <row r="7" spans="1:23" ht="15" customHeight="1">
      <c r="A7" s="1122" t="s">
        <v>686</v>
      </c>
      <c r="B7" s="1122"/>
      <c r="C7" s="1123"/>
      <c r="D7" s="306">
        <v>43</v>
      </c>
      <c r="E7" s="306">
        <v>43</v>
      </c>
      <c r="F7" s="306">
        <v>44</v>
      </c>
      <c r="G7" s="306">
        <v>45</v>
      </c>
      <c r="H7" s="306">
        <v>44</v>
      </c>
      <c r="J7" s="732" t="s">
        <v>773</v>
      </c>
      <c r="K7" s="734"/>
      <c r="L7" s="307">
        <v>177</v>
      </c>
      <c r="M7" s="308">
        <v>42204</v>
      </c>
      <c r="N7" s="308">
        <v>188</v>
      </c>
      <c r="O7" s="308">
        <v>14530</v>
      </c>
      <c r="P7" s="308">
        <v>286</v>
      </c>
      <c r="Q7" s="308">
        <v>40975</v>
      </c>
      <c r="R7" s="308">
        <v>248</v>
      </c>
      <c r="S7" s="308">
        <v>54722</v>
      </c>
      <c r="T7" s="308">
        <v>38</v>
      </c>
      <c r="U7" s="308">
        <v>29644</v>
      </c>
      <c r="V7" s="309" t="s">
        <v>486</v>
      </c>
      <c r="W7" s="309" t="s">
        <v>486</v>
      </c>
    </row>
    <row r="8" spans="1:23" ht="15" customHeight="1">
      <c r="A8" s="735" t="s">
        <v>687</v>
      </c>
      <c r="B8" s="735"/>
      <c r="C8" s="853"/>
      <c r="D8" s="311">
        <v>3297414</v>
      </c>
      <c r="E8" s="311">
        <v>3374654</v>
      </c>
      <c r="F8" s="311">
        <v>3465858</v>
      </c>
      <c r="G8" s="311">
        <v>3748170</v>
      </c>
      <c r="H8" s="311">
        <v>3886739</v>
      </c>
      <c r="J8" s="737" t="s">
        <v>774</v>
      </c>
      <c r="K8" s="738"/>
      <c r="L8" s="307">
        <v>148</v>
      </c>
      <c r="M8" s="308">
        <v>37406</v>
      </c>
      <c r="N8" s="308">
        <v>71</v>
      </c>
      <c r="O8" s="308">
        <v>7537</v>
      </c>
      <c r="P8" s="308">
        <v>367</v>
      </c>
      <c r="Q8" s="308">
        <v>44877</v>
      </c>
      <c r="R8" s="308">
        <v>593</v>
      </c>
      <c r="S8" s="308">
        <v>89186</v>
      </c>
      <c r="T8" s="308">
        <v>43</v>
      </c>
      <c r="U8" s="308">
        <v>6512</v>
      </c>
      <c r="V8" s="309">
        <v>197</v>
      </c>
      <c r="W8" s="309">
        <v>57482</v>
      </c>
    </row>
    <row r="9" spans="1:23" ht="15" customHeight="1">
      <c r="A9" s="735" t="s">
        <v>688</v>
      </c>
      <c r="B9" s="735"/>
      <c r="C9" s="853"/>
      <c r="D9" s="311">
        <v>151</v>
      </c>
      <c r="E9" s="311">
        <v>149</v>
      </c>
      <c r="F9" s="311">
        <v>152</v>
      </c>
      <c r="G9" s="311">
        <v>178</v>
      </c>
      <c r="H9" s="311">
        <v>168</v>
      </c>
      <c r="J9" s="737" t="s">
        <v>775</v>
      </c>
      <c r="K9" s="738"/>
      <c r="L9" s="307">
        <v>138</v>
      </c>
      <c r="M9" s="308">
        <v>83314</v>
      </c>
      <c r="N9" s="308">
        <v>57</v>
      </c>
      <c r="O9" s="308">
        <v>17976</v>
      </c>
      <c r="P9" s="308">
        <v>357</v>
      </c>
      <c r="Q9" s="308">
        <v>105656</v>
      </c>
      <c r="R9" s="308">
        <v>536</v>
      </c>
      <c r="S9" s="308">
        <v>193852</v>
      </c>
      <c r="T9" s="308">
        <v>37</v>
      </c>
      <c r="U9" s="308">
        <v>95070</v>
      </c>
      <c r="V9" s="309">
        <v>202</v>
      </c>
      <c r="W9" s="309">
        <v>108464</v>
      </c>
    </row>
    <row r="10" spans="1:23" ht="15" customHeight="1">
      <c r="A10" s="312" t="s">
        <v>689</v>
      </c>
      <c r="B10" s="312"/>
      <c r="C10" s="312"/>
      <c r="D10" s="313"/>
      <c r="E10" s="313"/>
      <c r="F10" s="313"/>
      <c r="G10" s="313"/>
      <c r="H10" s="313"/>
      <c r="J10" s="737" t="s">
        <v>118</v>
      </c>
      <c r="K10" s="778"/>
      <c r="L10" s="307">
        <v>120</v>
      </c>
      <c r="M10" s="308">
        <v>98042</v>
      </c>
      <c r="N10" s="308">
        <v>37</v>
      </c>
      <c r="O10" s="308">
        <v>12319</v>
      </c>
      <c r="P10" s="308">
        <v>304</v>
      </c>
      <c r="Q10" s="308">
        <v>78860</v>
      </c>
      <c r="R10" s="308">
        <v>537</v>
      </c>
      <c r="S10" s="308">
        <v>151548</v>
      </c>
      <c r="T10" s="308">
        <v>32</v>
      </c>
      <c r="U10" s="308">
        <v>89005</v>
      </c>
      <c r="V10" s="309">
        <v>105</v>
      </c>
      <c r="W10" s="309">
        <v>93407</v>
      </c>
    </row>
    <row r="11" spans="1:23" s="5" customFormat="1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743" t="s">
        <v>841</v>
      </c>
      <c r="K11" s="744"/>
      <c r="L11" s="672">
        <f aca="true" t="shared" si="0" ref="L11:W11">SUM(L13:L22,L24,L27,L30,L34,L38,L41)</f>
        <v>111</v>
      </c>
      <c r="M11" s="672">
        <f t="shared" si="0"/>
        <v>91048</v>
      </c>
      <c r="N11" s="672">
        <f t="shared" si="0"/>
        <v>24</v>
      </c>
      <c r="O11" s="672">
        <f t="shared" si="0"/>
        <v>9296</v>
      </c>
      <c r="P11" s="672">
        <f t="shared" si="0"/>
        <v>267</v>
      </c>
      <c r="Q11" s="672">
        <f t="shared" si="0"/>
        <v>67604</v>
      </c>
      <c r="R11" s="672">
        <f t="shared" si="0"/>
        <v>484</v>
      </c>
      <c r="S11" s="672">
        <f t="shared" si="0"/>
        <v>131675</v>
      </c>
      <c r="T11" s="672">
        <f t="shared" si="0"/>
        <v>28</v>
      </c>
      <c r="U11" s="672">
        <f t="shared" si="0"/>
        <v>87029</v>
      </c>
      <c r="V11" s="672">
        <f t="shared" si="0"/>
        <v>109</v>
      </c>
      <c r="W11" s="672">
        <f t="shared" si="0"/>
        <v>86527</v>
      </c>
    </row>
    <row r="12" spans="10:23" s="5" customFormat="1" ht="15" customHeight="1">
      <c r="J12" s="26"/>
      <c r="K12" s="71"/>
      <c r="L12" s="533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</row>
    <row r="13" spans="1:23" s="5" customFormat="1" ht="15" customHeight="1">
      <c r="A13" s="10"/>
      <c r="B13" s="10"/>
      <c r="C13" s="10"/>
      <c r="D13" s="10"/>
      <c r="E13" s="10"/>
      <c r="F13" s="10"/>
      <c r="G13" s="10"/>
      <c r="H13" s="10"/>
      <c r="J13" s="746" t="s">
        <v>305</v>
      </c>
      <c r="K13" s="764"/>
      <c r="L13" s="673">
        <v>1</v>
      </c>
      <c r="M13" s="674">
        <v>68</v>
      </c>
      <c r="N13" s="674">
        <v>8</v>
      </c>
      <c r="O13" s="674">
        <v>781</v>
      </c>
      <c r="P13" s="34">
        <v>127</v>
      </c>
      <c r="Q13" s="34">
        <v>37510</v>
      </c>
      <c r="R13" s="34">
        <v>135</v>
      </c>
      <c r="S13" s="34">
        <v>42278</v>
      </c>
      <c r="T13" s="34">
        <v>2</v>
      </c>
      <c r="U13" s="34">
        <v>19505</v>
      </c>
      <c r="V13" s="34">
        <v>1</v>
      </c>
      <c r="W13" s="34">
        <v>1530</v>
      </c>
    </row>
    <row r="14" spans="1:23" s="5" customFormat="1" ht="15" customHeight="1">
      <c r="A14" s="10"/>
      <c r="B14" s="10"/>
      <c r="C14" s="10"/>
      <c r="D14" s="10"/>
      <c r="E14" s="10"/>
      <c r="F14" s="10"/>
      <c r="G14" s="10"/>
      <c r="H14" s="10"/>
      <c r="J14" s="746" t="s">
        <v>231</v>
      </c>
      <c r="K14" s="747"/>
      <c r="L14" s="34">
        <v>3</v>
      </c>
      <c r="M14" s="674">
        <v>4408</v>
      </c>
      <c r="N14" s="34" t="s">
        <v>839</v>
      </c>
      <c r="O14" s="34" t="s">
        <v>839</v>
      </c>
      <c r="P14" s="34">
        <v>2</v>
      </c>
      <c r="Q14" s="34">
        <v>1940</v>
      </c>
      <c r="R14" s="34">
        <v>2</v>
      </c>
      <c r="S14" s="34">
        <v>2508</v>
      </c>
      <c r="T14" s="34">
        <v>1</v>
      </c>
      <c r="U14" s="34">
        <v>460</v>
      </c>
      <c r="V14" s="34" t="s">
        <v>839</v>
      </c>
      <c r="W14" s="34" t="s">
        <v>839</v>
      </c>
    </row>
    <row r="15" spans="1:23" s="5" customFormat="1" ht="15" customHeight="1">
      <c r="A15" s="715" t="s">
        <v>119</v>
      </c>
      <c r="B15" s="715"/>
      <c r="C15" s="715"/>
      <c r="D15" s="715"/>
      <c r="E15" s="715"/>
      <c r="F15" s="715"/>
      <c r="G15" s="715"/>
      <c r="H15" s="715"/>
      <c r="I15" s="270"/>
      <c r="J15" s="746" t="s">
        <v>306</v>
      </c>
      <c r="K15" s="747"/>
      <c r="L15" s="673">
        <v>12</v>
      </c>
      <c r="M15" s="674">
        <v>3558</v>
      </c>
      <c r="N15" s="34">
        <v>4</v>
      </c>
      <c r="O15" s="34">
        <v>662</v>
      </c>
      <c r="P15" s="34">
        <v>96</v>
      </c>
      <c r="Q15" s="34">
        <v>5982</v>
      </c>
      <c r="R15" s="34">
        <v>138</v>
      </c>
      <c r="S15" s="34">
        <v>11593</v>
      </c>
      <c r="T15" s="34">
        <v>5</v>
      </c>
      <c r="U15" s="34">
        <v>2487</v>
      </c>
      <c r="V15" s="34">
        <v>14</v>
      </c>
      <c r="W15" s="34">
        <v>2353</v>
      </c>
    </row>
    <row r="16" spans="1:23" s="5" customFormat="1" ht="15" customHeight="1" thickBot="1">
      <c r="A16" s="10"/>
      <c r="B16" s="10"/>
      <c r="C16" s="10"/>
      <c r="D16" s="10"/>
      <c r="E16" s="10"/>
      <c r="F16" s="10"/>
      <c r="G16" s="10"/>
      <c r="H16" s="10"/>
      <c r="J16" s="746" t="s">
        <v>307</v>
      </c>
      <c r="K16" s="747"/>
      <c r="L16" s="673">
        <v>1</v>
      </c>
      <c r="M16" s="674">
        <v>339</v>
      </c>
      <c r="N16" s="34">
        <v>1</v>
      </c>
      <c r="O16" s="34">
        <v>473</v>
      </c>
      <c r="P16" s="34">
        <v>3</v>
      </c>
      <c r="Q16" s="34">
        <v>1389</v>
      </c>
      <c r="R16" s="34">
        <v>3</v>
      </c>
      <c r="S16" s="34">
        <v>563</v>
      </c>
      <c r="T16" s="34" t="s">
        <v>839</v>
      </c>
      <c r="U16" s="34" t="s">
        <v>839</v>
      </c>
      <c r="V16" s="34">
        <v>2</v>
      </c>
      <c r="W16" s="34">
        <v>9321</v>
      </c>
    </row>
    <row r="17" spans="1:23" s="5" customFormat="1" ht="15" customHeight="1">
      <c r="A17" s="257"/>
      <c r="B17" s="257"/>
      <c r="C17" s="255" t="s">
        <v>641</v>
      </c>
      <c r="D17" s="1124" t="s">
        <v>766</v>
      </c>
      <c r="E17" s="1124" t="s">
        <v>767</v>
      </c>
      <c r="F17" s="1124" t="s">
        <v>768</v>
      </c>
      <c r="G17" s="1124" t="s">
        <v>769</v>
      </c>
      <c r="H17" s="1130" t="s">
        <v>770</v>
      </c>
      <c r="J17" s="746" t="s">
        <v>308</v>
      </c>
      <c r="K17" s="747"/>
      <c r="L17" s="673">
        <v>2</v>
      </c>
      <c r="M17" s="674">
        <v>4734</v>
      </c>
      <c r="N17" s="34" t="s">
        <v>839</v>
      </c>
      <c r="O17" s="34" t="s">
        <v>839</v>
      </c>
      <c r="P17" s="34">
        <v>1</v>
      </c>
      <c r="Q17" s="34">
        <v>431</v>
      </c>
      <c r="R17" s="34">
        <v>5</v>
      </c>
      <c r="S17" s="34">
        <v>16821</v>
      </c>
      <c r="T17" s="34" t="s">
        <v>839</v>
      </c>
      <c r="U17" s="34" t="s">
        <v>839</v>
      </c>
      <c r="V17" s="34">
        <v>2</v>
      </c>
      <c r="W17" s="34">
        <v>2771</v>
      </c>
    </row>
    <row r="18" spans="1:23" s="5" customFormat="1" ht="15" customHeight="1">
      <c r="A18" s="256" t="s">
        <v>777</v>
      </c>
      <c r="B18" s="256"/>
      <c r="C18" s="13"/>
      <c r="D18" s="1125"/>
      <c r="E18" s="1126"/>
      <c r="F18" s="1126"/>
      <c r="G18" s="1126"/>
      <c r="H18" s="1131"/>
      <c r="J18" s="746" t="s">
        <v>309</v>
      </c>
      <c r="K18" s="747"/>
      <c r="L18" s="34">
        <v>1</v>
      </c>
      <c r="M18" s="674">
        <v>390</v>
      </c>
      <c r="N18" s="517">
        <v>1</v>
      </c>
      <c r="O18" s="34">
        <v>73</v>
      </c>
      <c r="P18" s="34">
        <v>1</v>
      </c>
      <c r="Q18" s="34">
        <v>4692</v>
      </c>
      <c r="R18" s="34">
        <v>11</v>
      </c>
      <c r="S18" s="34">
        <v>7345</v>
      </c>
      <c r="T18" s="34" t="s">
        <v>839</v>
      </c>
      <c r="U18" s="34" t="s">
        <v>839</v>
      </c>
      <c r="V18" s="34">
        <v>6</v>
      </c>
      <c r="W18" s="34">
        <v>4486</v>
      </c>
    </row>
    <row r="19" spans="1:23" s="5" customFormat="1" ht="15" customHeight="1">
      <c r="A19" s="1127" t="s">
        <v>690</v>
      </c>
      <c r="B19" s="1127"/>
      <c r="C19" s="1128"/>
      <c r="D19" s="176">
        <v>16</v>
      </c>
      <c r="E19" s="176">
        <v>18</v>
      </c>
      <c r="F19" s="176">
        <v>18</v>
      </c>
      <c r="G19" s="176">
        <v>16</v>
      </c>
      <c r="H19" s="176">
        <v>16</v>
      </c>
      <c r="J19" s="746" t="s">
        <v>310</v>
      </c>
      <c r="K19" s="747"/>
      <c r="L19" s="673">
        <v>2</v>
      </c>
      <c r="M19" s="674">
        <v>222</v>
      </c>
      <c r="N19" s="34">
        <v>3</v>
      </c>
      <c r="O19" s="34">
        <v>3442</v>
      </c>
      <c r="P19" s="34" t="s">
        <v>839</v>
      </c>
      <c r="Q19" s="34" t="s">
        <v>839</v>
      </c>
      <c r="R19" s="34">
        <v>2</v>
      </c>
      <c r="S19" s="34">
        <v>4785</v>
      </c>
      <c r="T19" s="34">
        <v>2</v>
      </c>
      <c r="U19" s="34">
        <v>3016</v>
      </c>
      <c r="V19" s="34">
        <v>1</v>
      </c>
      <c r="W19" s="34">
        <v>3640</v>
      </c>
    </row>
    <row r="20" spans="1:23" s="5" customFormat="1" ht="15" customHeight="1">
      <c r="A20" s="745" t="s">
        <v>691</v>
      </c>
      <c r="B20" s="745"/>
      <c r="C20" s="1129"/>
      <c r="D20" s="25">
        <v>152</v>
      </c>
      <c r="E20" s="25">
        <v>154</v>
      </c>
      <c r="F20" s="25">
        <v>147</v>
      </c>
      <c r="G20" s="25">
        <v>146</v>
      </c>
      <c r="H20" s="25">
        <v>150</v>
      </c>
      <c r="J20" s="746" t="s">
        <v>692</v>
      </c>
      <c r="K20" s="742"/>
      <c r="L20" s="673" t="s">
        <v>839</v>
      </c>
      <c r="M20" s="674" t="s">
        <v>839</v>
      </c>
      <c r="N20" s="34" t="s">
        <v>839</v>
      </c>
      <c r="O20" s="34" t="s">
        <v>839</v>
      </c>
      <c r="P20" s="34" t="s">
        <v>839</v>
      </c>
      <c r="Q20" s="34" t="s">
        <v>839</v>
      </c>
      <c r="R20" s="34" t="s">
        <v>839</v>
      </c>
      <c r="S20" s="34" t="s">
        <v>839</v>
      </c>
      <c r="T20" s="34" t="s">
        <v>839</v>
      </c>
      <c r="U20" s="34" t="s">
        <v>839</v>
      </c>
      <c r="V20" s="34">
        <v>10</v>
      </c>
      <c r="W20" s="34">
        <v>3243</v>
      </c>
    </row>
    <row r="21" spans="1:23" s="5" customFormat="1" ht="15" customHeight="1">
      <c r="A21" s="745" t="s">
        <v>693</v>
      </c>
      <c r="B21" s="745"/>
      <c r="C21" s="1129"/>
      <c r="D21" s="25">
        <v>90</v>
      </c>
      <c r="E21" s="25">
        <v>88</v>
      </c>
      <c r="F21" s="25">
        <v>86</v>
      </c>
      <c r="G21" s="25">
        <v>72</v>
      </c>
      <c r="H21" s="25">
        <v>69</v>
      </c>
      <c r="J21" s="746" t="s">
        <v>694</v>
      </c>
      <c r="K21" s="758"/>
      <c r="L21" s="673">
        <v>16</v>
      </c>
      <c r="M21" s="34">
        <v>2601</v>
      </c>
      <c r="N21" s="34">
        <v>2</v>
      </c>
      <c r="O21" s="34">
        <v>134</v>
      </c>
      <c r="P21" s="34">
        <v>1</v>
      </c>
      <c r="Q21" s="34">
        <v>100</v>
      </c>
      <c r="R21" s="34">
        <v>5</v>
      </c>
      <c r="S21" s="34">
        <v>1569</v>
      </c>
      <c r="T21" s="34">
        <v>1</v>
      </c>
      <c r="U21" s="34">
        <v>115</v>
      </c>
      <c r="V21" s="34">
        <v>9</v>
      </c>
      <c r="W21" s="34">
        <v>31123</v>
      </c>
    </row>
    <row r="22" spans="1:23" s="5" customFormat="1" ht="15" customHeight="1">
      <c r="A22" s="745" t="s">
        <v>695</v>
      </c>
      <c r="B22" s="745"/>
      <c r="C22" s="1129"/>
      <c r="D22" s="25">
        <v>13</v>
      </c>
      <c r="E22" s="25">
        <v>11</v>
      </c>
      <c r="F22" s="25">
        <v>11</v>
      </c>
      <c r="G22" s="25">
        <v>17</v>
      </c>
      <c r="H22" s="25">
        <v>14</v>
      </c>
      <c r="J22" s="1140" t="s">
        <v>327</v>
      </c>
      <c r="K22" s="768"/>
      <c r="L22" s="673">
        <v>8</v>
      </c>
      <c r="M22" s="34">
        <v>1506</v>
      </c>
      <c r="N22" s="34" t="s">
        <v>839</v>
      </c>
      <c r="O22" s="34" t="s">
        <v>839</v>
      </c>
      <c r="P22" s="34">
        <v>12</v>
      </c>
      <c r="Q22" s="34">
        <v>1181</v>
      </c>
      <c r="R22" s="34">
        <v>75</v>
      </c>
      <c r="S22" s="34">
        <v>7988</v>
      </c>
      <c r="T22" s="34">
        <v>4</v>
      </c>
      <c r="U22" s="34">
        <v>2014</v>
      </c>
      <c r="V22" s="34">
        <v>5</v>
      </c>
      <c r="W22" s="34">
        <v>619</v>
      </c>
    </row>
    <row r="23" spans="1:23" s="5" customFormat="1" ht="15" customHeight="1">
      <c r="A23" s="745" t="s">
        <v>778</v>
      </c>
      <c r="B23" s="745"/>
      <c r="C23" s="1129"/>
      <c r="D23" s="25">
        <v>106</v>
      </c>
      <c r="E23" s="25">
        <v>106</v>
      </c>
      <c r="F23" s="25">
        <v>104</v>
      </c>
      <c r="G23" s="25">
        <v>100</v>
      </c>
      <c r="H23" s="25">
        <v>98</v>
      </c>
      <c r="J23" s="746"/>
      <c r="K23" s="758"/>
      <c r="L23" s="67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5" customFormat="1" ht="15" customHeight="1">
      <c r="A24" s="745" t="s">
        <v>696</v>
      </c>
      <c r="B24" s="745"/>
      <c r="C24" s="1129"/>
      <c r="D24" s="25">
        <v>76</v>
      </c>
      <c r="E24" s="25">
        <v>79</v>
      </c>
      <c r="F24" s="25">
        <v>80</v>
      </c>
      <c r="G24" s="25">
        <v>81</v>
      </c>
      <c r="H24" s="25">
        <v>81</v>
      </c>
      <c r="J24" s="746" t="s">
        <v>311</v>
      </c>
      <c r="K24" s="768"/>
      <c r="L24" s="673">
        <f>SUM(L25)</f>
        <v>3</v>
      </c>
      <c r="M24" s="34">
        <f>SUM(M25)</f>
        <v>1938</v>
      </c>
      <c r="N24" s="34">
        <f aca="true" t="shared" si="1" ref="N24:W24">SUM(N25)</f>
        <v>1</v>
      </c>
      <c r="O24" s="34">
        <f t="shared" si="1"/>
        <v>485</v>
      </c>
      <c r="P24" s="34">
        <f t="shared" si="1"/>
        <v>3</v>
      </c>
      <c r="Q24" s="34">
        <f t="shared" si="1"/>
        <v>422</v>
      </c>
      <c r="R24" s="34">
        <f t="shared" si="1"/>
        <v>6</v>
      </c>
      <c r="S24" s="34">
        <f t="shared" si="1"/>
        <v>4000</v>
      </c>
      <c r="T24" s="34">
        <f t="shared" si="1"/>
        <v>1</v>
      </c>
      <c r="U24" s="34">
        <f t="shared" si="1"/>
        <v>1900</v>
      </c>
      <c r="V24" s="34">
        <f t="shared" si="1"/>
        <v>4</v>
      </c>
      <c r="W24" s="34">
        <f t="shared" si="1"/>
        <v>3022</v>
      </c>
    </row>
    <row r="25" spans="1:23" s="5" customFormat="1" ht="15" customHeight="1">
      <c r="A25" s="745" t="s">
        <v>697</v>
      </c>
      <c r="B25" s="745"/>
      <c r="C25" s="1129"/>
      <c r="D25" s="25">
        <v>50</v>
      </c>
      <c r="E25" s="25">
        <v>59</v>
      </c>
      <c r="F25" s="25">
        <v>60</v>
      </c>
      <c r="G25" s="25">
        <v>58</v>
      </c>
      <c r="H25" s="25">
        <v>58</v>
      </c>
      <c r="J25" s="55"/>
      <c r="K25" s="20" t="s">
        <v>312</v>
      </c>
      <c r="L25" s="670">
        <v>3</v>
      </c>
      <c r="M25" s="529">
        <v>1938</v>
      </c>
      <c r="N25" s="529">
        <v>1</v>
      </c>
      <c r="O25" s="529">
        <v>485</v>
      </c>
      <c r="P25" s="529">
        <v>3</v>
      </c>
      <c r="Q25" s="529">
        <v>422</v>
      </c>
      <c r="R25" s="529">
        <v>6</v>
      </c>
      <c r="S25" s="529">
        <v>4000</v>
      </c>
      <c r="T25" s="529">
        <v>1</v>
      </c>
      <c r="U25" s="529">
        <v>1900</v>
      </c>
      <c r="V25" s="529">
        <v>4</v>
      </c>
      <c r="W25" s="529">
        <v>3022</v>
      </c>
    </row>
    <row r="26" spans="1:23" ht="15" customHeight="1">
      <c r="A26" s="745" t="s">
        <v>698</v>
      </c>
      <c r="B26" s="745"/>
      <c r="C26" s="1129"/>
      <c r="D26" s="25">
        <v>27</v>
      </c>
      <c r="E26" s="25">
        <v>27</v>
      </c>
      <c r="F26" s="25">
        <v>28</v>
      </c>
      <c r="G26" s="25">
        <v>27</v>
      </c>
      <c r="H26" s="25">
        <v>27</v>
      </c>
      <c r="I26" s="5"/>
      <c r="J26" s="23"/>
      <c r="K26" s="258"/>
      <c r="L26" s="670"/>
      <c r="M26" s="671"/>
      <c r="N26" s="529"/>
      <c r="O26" s="529"/>
      <c r="P26" s="529"/>
      <c r="Q26" s="529"/>
      <c r="R26" s="529"/>
      <c r="S26" s="529"/>
      <c r="T26" s="529"/>
      <c r="U26" s="529"/>
      <c r="V26" s="553"/>
      <c r="W26" s="553"/>
    </row>
    <row r="27" spans="1:23" s="5" customFormat="1" ht="15" customHeight="1">
      <c r="A27" s="735" t="s">
        <v>699</v>
      </c>
      <c r="B27" s="735"/>
      <c r="C27" s="853"/>
      <c r="D27" s="271">
        <v>29</v>
      </c>
      <c r="E27" s="271">
        <v>30</v>
      </c>
      <c r="F27" s="271">
        <v>32</v>
      </c>
      <c r="G27" s="271">
        <v>30</v>
      </c>
      <c r="H27" s="271">
        <v>27</v>
      </c>
      <c r="I27" s="270"/>
      <c r="J27" s="746" t="s">
        <v>313</v>
      </c>
      <c r="K27" s="768"/>
      <c r="L27" s="673">
        <f>SUM(L28)</f>
        <v>10</v>
      </c>
      <c r="M27" s="34">
        <f>SUM(M28)</f>
        <v>2631</v>
      </c>
      <c r="N27" s="34" t="s">
        <v>839</v>
      </c>
      <c r="O27" s="34" t="s">
        <v>839</v>
      </c>
      <c r="P27" s="34">
        <f>SUM(P28)</f>
        <v>5</v>
      </c>
      <c r="Q27" s="34">
        <f aca="true" t="shared" si="2" ref="Q27:W27">SUM(Q28)</f>
        <v>2566</v>
      </c>
      <c r="R27" s="34">
        <f t="shared" si="2"/>
        <v>32</v>
      </c>
      <c r="S27" s="34">
        <f t="shared" si="2"/>
        <v>5754</v>
      </c>
      <c r="T27" s="34">
        <f t="shared" si="2"/>
        <v>2</v>
      </c>
      <c r="U27" s="34">
        <f t="shared" si="2"/>
        <v>3310</v>
      </c>
      <c r="V27" s="34">
        <f t="shared" si="2"/>
        <v>8</v>
      </c>
      <c r="W27" s="34">
        <f t="shared" si="2"/>
        <v>3640</v>
      </c>
    </row>
    <row r="28" spans="1:23" ht="15" customHeight="1">
      <c r="A28" s="745" t="s">
        <v>700</v>
      </c>
      <c r="B28" s="745"/>
      <c r="C28" s="1129"/>
      <c r="D28" s="25">
        <v>96</v>
      </c>
      <c r="E28" s="25">
        <v>100</v>
      </c>
      <c r="F28" s="25">
        <v>103</v>
      </c>
      <c r="G28" s="25">
        <v>94</v>
      </c>
      <c r="H28" s="25">
        <v>91</v>
      </c>
      <c r="I28" s="5"/>
      <c r="J28" s="23"/>
      <c r="K28" s="258" t="s">
        <v>314</v>
      </c>
      <c r="L28" s="529">
        <v>10</v>
      </c>
      <c r="M28" s="529">
        <v>2631</v>
      </c>
      <c r="N28" s="529" t="s">
        <v>840</v>
      </c>
      <c r="O28" s="529" t="s">
        <v>840</v>
      </c>
      <c r="P28" s="529">
        <v>5</v>
      </c>
      <c r="Q28" s="529">
        <v>2566</v>
      </c>
      <c r="R28" s="529">
        <v>32</v>
      </c>
      <c r="S28" s="529">
        <v>5754</v>
      </c>
      <c r="T28" s="529">
        <v>2</v>
      </c>
      <c r="U28" s="529">
        <v>3310</v>
      </c>
      <c r="V28" s="529">
        <v>8</v>
      </c>
      <c r="W28" s="529">
        <v>3640</v>
      </c>
    </row>
    <row r="29" spans="1:23" s="5" customFormat="1" ht="15" customHeight="1">
      <c r="A29" s="735" t="s">
        <v>701</v>
      </c>
      <c r="B29" s="735"/>
      <c r="C29" s="853"/>
      <c r="D29" s="271">
        <v>1</v>
      </c>
      <c r="E29" s="271">
        <v>1</v>
      </c>
      <c r="F29" s="271">
        <v>1</v>
      </c>
      <c r="G29" s="271">
        <v>1</v>
      </c>
      <c r="H29" s="271">
        <v>1</v>
      </c>
      <c r="I29" s="270"/>
      <c r="J29" s="55"/>
      <c r="K29" s="20"/>
      <c r="L29" s="529"/>
      <c r="M29" s="671"/>
      <c r="N29" s="529"/>
      <c r="O29" s="529"/>
      <c r="P29" s="529"/>
      <c r="Q29" s="529"/>
      <c r="R29" s="529"/>
      <c r="S29" s="529"/>
      <c r="T29" s="529"/>
      <c r="U29" s="529"/>
      <c r="V29" s="529"/>
      <c r="W29" s="529"/>
    </row>
    <row r="30" spans="1:23" s="5" customFormat="1" ht="15" customHeight="1">
      <c r="A30" s="745" t="s">
        <v>702</v>
      </c>
      <c r="B30" s="745"/>
      <c r="C30" s="1129"/>
      <c r="D30" s="25">
        <v>1</v>
      </c>
      <c r="E30" s="25">
        <v>1</v>
      </c>
      <c r="F30" s="25">
        <v>1</v>
      </c>
      <c r="G30" s="25">
        <v>1</v>
      </c>
      <c r="H30" s="25">
        <v>1</v>
      </c>
      <c r="J30" s="746" t="s">
        <v>315</v>
      </c>
      <c r="K30" s="768"/>
      <c r="L30" s="673">
        <f aca="true" t="shared" si="3" ref="L30:W30">SUM(L31,L32)</f>
        <v>5</v>
      </c>
      <c r="M30" s="34">
        <f t="shared" si="3"/>
        <v>11429</v>
      </c>
      <c r="N30" s="34">
        <f t="shared" si="3"/>
        <v>3</v>
      </c>
      <c r="O30" s="34">
        <f t="shared" si="3"/>
        <v>3125</v>
      </c>
      <c r="P30" s="34">
        <f t="shared" si="3"/>
        <v>4</v>
      </c>
      <c r="Q30" s="34">
        <f t="shared" si="3"/>
        <v>9360</v>
      </c>
      <c r="R30" s="34">
        <f t="shared" si="3"/>
        <v>7</v>
      </c>
      <c r="S30" s="34">
        <f t="shared" si="3"/>
        <v>4144</v>
      </c>
      <c r="T30" s="34">
        <f t="shared" si="3"/>
        <v>3</v>
      </c>
      <c r="U30" s="34">
        <f t="shared" si="3"/>
        <v>33350</v>
      </c>
      <c r="V30" s="34">
        <f t="shared" si="3"/>
        <v>9</v>
      </c>
      <c r="W30" s="34">
        <f t="shared" si="3"/>
        <v>8942</v>
      </c>
    </row>
    <row r="31" spans="1:23" s="5" customFormat="1" ht="15" customHeight="1">
      <c r="A31" s="745" t="s">
        <v>703</v>
      </c>
      <c r="B31" s="745"/>
      <c r="C31" s="1129"/>
      <c r="D31" s="25">
        <v>121</v>
      </c>
      <c r="E31" s="25">
        <v>126</v>
      </c>
      <c r="F31" s="25">
        <v>113</v>
      </c>
      <c r="G31" s="25">
        <v>105</v>
      </c>
      <c r="H31" s="25">
        <v>76</v>
      </c>
      <c r="J31" s="55"/>
      <c r="K31" s="20" t="s">
        <v>316</v>
      </c>
      <c r="L31" s="670">
        <v>1</v>
      </c>
      <c r="M31" s="529">
        <v>3170</v>
      </c>
      <c r="N31" s="529">
        <v>2</v>
      </c>
      <c r="O31" s="529">
        <v>1625</v>
      </c>
      <c r="P31" s="529">
        <v>1</v>
      </c>
      <c r="Q31" s="529">
        <v>775</v>
      </c>
      <c r="R31" s="529">
        <v>2</v>
      </c>
      <c r="S31" s="529">
        <v>642</v>
      </c>
      <c r="T31" s="529">
        <v>1</v>
      </c>
      <c r="U31" s="529">
        <v>1239</v>
      </c>
      <c r="V31" s="529">
        <v>6</v>
      </c>
      <c r="W31" s="529">
        <v>7642</v>
      </c>
    </row>
    <row r="32" spans="1:23" s="5" customFormat="1" ht="15" customHeight="1">
      <c r="A32" s="745" t="s">
        <v>704</v>
      </c>
      <c r="B32" s="745"/>
      <c r="C32" s="1129"/>
      <c r="D32" s="25">
        <v>24</v>
      </c>
      <c r="E32" s="25">
        <v>25</v>
      </c>
      <c r="F32" s="25">
        <v>25</v>
      </c>
      <c r="G32" s="25">
        <v>25</v>
      </c>
      <c r="H32" s="25">
        <v>25</v>
      </c>
      <c r="J32" s="55"/>
      <c r="K32" s="20" t="s">
        <v>317</v>
      </c>
      <c r="L32" s="670">
        <v>4</v>
      </c>
      <c r="M32" s="671">
        <v>8259</v>
      </c>
      <c r="N32" s="529">
        <v>1</v>
      </c>
      <c r="O32" s="529">
        <v>1500</v>
      </c>
      <c r="P32" s="529">
        <v>3</v>
      </c>
      <c r="Q32" s="529">
        <v>8585</v>
      </c>
      <c r="R32" s="529">
        <v>5</v>
      </c>
      <c r="S32" s="529">
        <v>3502</v>
      </c>
      <c r="T32" s="529">
        <v>2</v>
      </c>
      <c r="U32" s="529">
        <v>32111</v>
      </c>
      <c r="V32" s="529">
        <v>3</v>
      </c>
      <c r="W32" s="529">
        <v>1300</v>
      </c>
    </row>
    <row r="33" spans="1:23" s="5" customFormat="1" ht="15" customHeight="1">
      <c r="A33" s="745" t="s">
        <v>780</v>
      </c>
      <c r="B33" s="745"/>
      <c r="C33" s="1129"/>
      <c r="D33" s="25">
        <v>12</v>
      </c>
      <c r="E33" s="25">
        <v>12</v>
      </c>
      <c r="F33" s="25">
        <v>12</v>
      </c>
      <c r="G33" s="25">
        <v>11</v>
      </c>
      <c r="H33" s="25">
        <v>11</v>
      </c>
      <c r="J33" s="55"/>
      <c r="K33" s="20"/>
      <c r="L33" s="670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</row>
    <row r="34" spans="1:23" s="5" customFormat="1" ht="15" customHeight="1">
      <c r="A34" s="745" t="s">
        <v>705</v>
      </c>
      <c r="B34" s="745"/>
      <c r="C34" s="1129"/>
      <c r="D34" s="25">
        <v>12</v>
      </c>
      <c r="E34" s="25">
        <v>14</v>
      </c>
      <c r="F34" s="25">
        <v>13</v>
      </c>
      <c r="G34" s="25">
        <v>13</v>
      </c>
      <c r="H34" s="25">
        <v>11</v>
      </c>
      <c r="J34" s="746" t="s">
        <v>318</v>
      </c>
      <c r="K34" s="768"/>
      <c r="L34" s="673">
        <f aca="true" t="shared" si="4" ref="L34:W34">SUM(L35,L36)</f>
        <v>7</v>
      </c>
      <c r="M34" s="34">
        <f t="shared" si="4"/>
        <v>3021</v>
      </c>
      <c r="N34" s="34">
        <f t="shared" si="4"/>
        <v>1</v>
      </c>
      <c r="O34" s="34">
        <f t="shared" si="4"/>
        <v>121</v>
      </c>
      <c r="P34" s="34">
        <f t="shared" si="4"/>
        <v>7</v>
      </c>
      <c r="Q34" s="34">
        <f t="shared" si="4"/>
        <v>340</v>
      </c>
      <c r="R34" s="34">
        <f t="shared" si="4"/>
        <v>11</v>
      </c>
      <c r="S34" s="34">
        <f t="shared" si="4"/>
        <v>9173</v>
      </c>
      <c r="T34" s="34">
        <f t="shared" si="4"/>
        <v>1</v>
      </c>
      <c r="U34" s="34">
        <f t="shared" si="4"/>
        <v>217</v>
      </c>
      <c r="V34" s="34">
        <f t="shared" si="4"/>
        <v>23</v>
      </c>
      <c r="W34" s="34">
        <f t="shared" si="4"/>
        <v>8513</v>
      </c>
    </row>
    <row r="35" spans="1:23" s="5" customFormat="1" ht="15" customHeight="1">
      <c r="A35" s="176" t="s">
        <v>706</v>
      </c>
      <c r="B35" s="176"/>
      <c r="C35" s="176"/>
      <c r="D35" s="176"/>
      <c r="E35" s="165"/>
      <c r="F35" s="165"/>
      <c r="G35" s="165"/>
      <c r="H35" s="165"/>
      <c r="J35" s="55"/>
      <c r="K35" s="20" t="s">
        <v>319</v>
      </c>
      <c r="L35" s="529">
        <v>2</v>
      </c>
      <c r="M35" s="671">
        <v>788</v>
      </c>
      <c r="N35" s="529" t="s">
        <v>840</v>
      </c>
      <c r="O35" s="529" t="s">
        <v>840</v>
      </c>
      <c r="P35" s="529" t="s">
        <v>840</v>
      </c>
      <c r="Q35" s="529" t="s">
        <v>840</v>
      </c>
      <c r="R35" s="529">
        <v>7</v>
      </c>
      <c r="S35" s="529">
        <v>8786</v>
      </c>
      <c r="T35" s="529" t="s">
        <v>840</v>
      </c>
      <c r="U35" s="529" t="s">
        <v>840</v>
      </c>
      <c r="V35" s="529">
        <v>4</v>
      </c>
      <c r="W35" s="529">
        <v>6819</v>
      </c>
    </row>
    <row r="36" spans="10:23" s="5" customFormat="1" ht="15" customHeight="1">
      <c r="J36" s="55"/>
      <c r="K36" s="20" t="s">
        <v>707</v>
      </c>
      <c r="L36" s="670">
        <v>5</v>
      </c>
      <c r="M36" s="671">
        <v>2233</v>
      </c>
      <c r="N36" s="529">
        <v>1</v>
      </c>
      <c r="O36" s="529">
        <v>121</v>
      </c>
      <c r="P36" s="529">
        <v>7</v>
      </c>
      <c r="Q36" s="529">
        <v>340</v>
      </c>
      <c r="R36" s="529">
        <v>4</v>
      </c>
      <c r="S36" s="529">
        <v>387</v>
      </c>
      <c r="T36" s="529">
        <v>1</v>
      </c>
      <c r="U36" s="529">
        <v>217</v>
      </c>
      <c r="V36" s="529">
        <v>19</v>
      </c>
      <c r="W36" s="529">
        <v>1694</v>
      </c>
    </row>
    <row r="37" spans="1:23" s="5" customFormat="1" ht="15" customHeight="1">
      <c r="A37" s="10"/>
      <c r="B37" s="10"/>
      <c r="C37" s="10"/>
      <c r="D37" s="10"/>
      <c r="E37" s="10"/>
      <c r="F37" s="10"/>
      <c r="G37" s="10"/>
      <c r="H37" s="10"/>
      <c r="J37" s="55"/>
      <c r="K37" s="20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</row>
    <row r="38" spans="10:23" s="5" customFormat="1" ht="15" customHeight="1">
      <c r="J38" s="746" t="s">
        <v>351</v>
      </c>
      <c r="K38" s="768"/>
      <c r="L38" s="673">
        <f>SUM(L39)</f>
        <v>34</v>
      </c>
      <c r="M38" s="34">
        <f>SUM(M39)</f>
        <v>52632</v>
      </c>
      <c r="N38" s="34" t="s">
        <v>839</v>
      </c>
      <c r="O38" s="34" t="s">
        <v>839</v>
      </c>
      <c r="P38" s="34">
        <f aca="true" t="shared" si="5" ref="P38:W38">SUM(P39)</f>
        <v>4</v>
      </c>
      <c r="Q38" s="34">
        <f t="shared" si="5"/>
        <v>1441</v>
      </c>
      <c r="R38" s="34">
        <f t="shared" si="5"/>
        <v>45</v>
      </c>
      <c r="S38" s="34">
        <f t="shared" si="5"/>
        <v>12434</v>
      </c>
      <c r="T38" s="34">
        <f t="shared" si="5"/>
        <v>6</v>
      </c>
      <c r="U38" s="34">
        <f t="shared" si="5"/>
        <v>20655</v>
      </c>
      <c r="V38" s="34">
        <f t="shared" si="5"/>
        <v>3</v>
      </c>
      <c r="W38" s="34">
        <f t="shared" si="5"/>
        <v>1425</v>
      </c>
    </row>
    <row r="39" spans="1:23" s="5" customFormat="1" ht="15" customHeight="1">
      <c r="A39" s="10"/>
      <c r="B39" s="10"/>
      <c r="C39" s="10"/>
      <c r="D39" s="10"/>
      <c r="E39" s="10"/>
      <c r="F39" s="10"/>
      <c r="G39" s="10"/>
      <c r="H39" s="10"/>
      <c r="J39" s="55"/>
      <c r="K39" s="20" t="s">
        <v>708</v>
      </c>
      <c r="L39" s="529">
        <v>34</v>
      </c>
      <c r="M39" s="529">
        <v>52632</v>
      </c>
      <c r="N39" s="529" t="s">
        <v>840</v>
      </c>
      <c r="O39" s="529" t="s">
        <v>840</v>
      </c>
      <c r="P39" s="529">
        <v>4</v>
      </c>
      <c r="Q39" s="529">
        <v>1441</v>
      </c>
      <c r="R39" s="529">
        <v>45</v>
      </c>
      <c r="S39" s="529">
        <v>12434</v>
      </c>
      <c r="T39" s="529">
        <v>6</v>
      </c>
      <c r="U39" s="529">
        <v>20655</v>
      </c>
      <c r="V39" s="529">
        <v>3</v>
      </c>
      <c r="W39" s="529">
        <v>1425</v>
      </c>
    </row>
    <row r="40" spans="1:23" s="5" customFormat="1" ht="15" customHeight="1">
      <c r="A40" s="715" t="s">
        <v>709</v>
      </c>
      <c r="B40" s="715"/>
      <c r="C40" s="715"/>
      <c r="D40" s="715"/>
      <c r="E40" s="715"/>
      <c r="F40" s="715"/>
      <c r="G40" s="715"/>
      <c r="H40" s="715"/>
      <c r="I40" s="270"/>
      <c r="J40" s="55"/>
      <c r="K40" s="20"/>
      <c r="L40" s="670"/>
      <c r="M40" s="671"/>
      <c r="N40" s="529"/>
      <c r="O40" s="529"/>
      <c r="P40" s="529"/>
      <c r="Q40" s="529"/>
      <c r="R40" s="553"/>
      <c r="S40" s="553"/>
      <c r="T40" s="553"/>
      <c r="U40" s="553"/>
      <c r="V40" s="529"/>
      <c r="W40" s="529"/>
    </row>
    <row r="41" spans="1:23" s="5" customFormat="1" ht="15" customHeight="1" thickBot="1">
      <c r="A41" s="10"/>
      <c r="B41" s="10"/>
      <c r="C41" s="10"/>
      <c r="D41" s="10"/>
      <c r="E41" s="10"/>
      <c r="F41" s="10"/>
      <c r="G41" s="10"/>
      <c r="H41" s="10"/>
      <c r="J41" s="746" t="s">
        <v>710</v>
      </c>
      <c r="K41" s="758"/>
      <c r="L41" s="673">
        <f>SUM(L42,L43)</f>
        <v>6</v>
      </c>
      <c r="M41" s="34">
        <f>SUM(M42,M43)</f>
        <v>1571</v>
      </c>
      <c r="N41" s="34" t="s">
        <v>839</v>
      </c>
      <c r="O41" s="34" t="s">
        <v>839</v>
      </c>
      <c r="P41" s="34">
        <f>SUM(P42,P43)</f>
        <v>1</v>
      </c>
      <c r="Q41" s="34">
        <f>SUM(Q42,Q43)</f>
        <v>250</v>
      </c>
      <c r="R41" s="34">
        <f>SUM(R42,R43)</f>
        <v>7</v>
      </c>
      <c r="S41" s="34">
        <f>SUM(S42,S43)</f>
        <v>720</v>
      </c>
      <c r="T41" s="34" t="s">
        <v>839</v>
      </c>
      <c r="U41" s="34" t="s">
        <v>839</v>
      </c>
      <c r="V41" s="34">
        <f>SUM(V42,V43)</f>
        <v>12</v>
      </c>
      <c r="W41" s="34">
        <f>SUM(W42,W43)</f>
        <v>1899</v>
      </c>
    </row>
    <row r="42" spans="1:23" s="5" customFormat="1" ht="15" customHeight="1">
      <c r="A42" s="832" t="s">
        <v>711</v>
      </c>
      <c r="B42" s="833"/>
      <c r="C42" s="837" t="s">
        <v>781</v>
      </c>
      <c r="D42" s="1132"/>
      <c r="E42" s="1132"/>
      <c r="F42" s="1133"/>
      <c r="G42" s="837" t="s">
        <v>782</v>
      </c>
      <c r="H42" s="1132"/>
      <c r="J42" s="3"/>
      <c r="K42" s="20" t="s">
        <v>320</v>
      </c>
      <c r="L42" s="119">
        <v>6</v>
      </c>
      <c r="M42" s="46">
        <v>1571</v>
      </c>
      <c r="N42" s="46" t="s">
        <v>603</v>
      </c>
      <c r="O42" s="46" t="s">
        <v>603</v>
      </c>
      <c r="P42" s="46" t="s">
        <v>603</v>
      </c>
      <c r="Q42" s="46" t="s">
        <v>603</v>
      </c>
      <c r="R42" s="46">
        <v>6</v>
      </c>
      <c r="S42" s="46">
        <v>470</v>
      </c>
      <c r="T42" s="46" t="s">
        <v>603</v>
      </c>
      <c r="U42" s="46" t="s">
        <v>603</v>
      </c>
      <c r="V42" s="46" t="s">
        <v>603</v>
      </c>
      <c r="W42" s="46" t="s">
        <v>603</v>
      </c>
    </row>
    <row r="43" spans="1:23" s="276" customFormat="1" ht="15" customHeight="1">
      <c r="A43" s="835"/>
      <c r="B43" s="836"/>
      <c r="C43" s="14" t="s">
        <v>783</v>
      </c>
      <c r="D43" s="14" t="s">
        <v>712</v>
      </c>
      <c r="E43" s="14" t="s">
        <v>713</v>
      </c>
      <c r="F43" s="14" t="s">
        <v>714</v>
      </c>
      <c r="G43" s="14" t="s">
        <v>715</v>
      </c>
      <c r="H43" s="259" t="s">
        <v>716</v>
      </c>
      <c r="J43" s="314"/>
      <c r="K43" s="315" t="s">
        <v>717</v>
      </c>
      <c r="L43" s="316" t="s">
        <v>764</v>
      </c>
      <c r="M43" s="317" t="s">
        <v>764</v>
      </c>
      <c r="N43" s="317" t="s">
        <v>764</v>
      </c>
      <c r="O43" s="317" t="s">
        <v>764</v>
      </c>
      <c r="P43" s="317">
        <v>1</v>
      </c>
      <c r="Q43" s="317">
        <v>250</v>
      </c>
      <c r="R43" s="317">
        <v>1</v>
      </c>
      <c r="S43" s="317">
        <v>250</v>
      </c>
      <c r="T43" s="317" t="s">
        <v>764</v>
      </c>
      <c r="U43" s="317" t="s">
        <v>764</v>
      </c>
      <c r="V43" s="317">
        <v>12</v>
      </c>
      <c r="W43" s="317">
        <v>1899</v>
      </c>
    </row>
    <row r="44" spans="1:23" ht="15" customHeight="1">
      <c r="A44" s="1134" t="s">
        <v>784</v>
      </c>
      <c r="B44" s="1135"/>
      <c r="C44" s="318">
        <v>483579</v>
      </c>
      <c r="D44" s="319">
        <v>96119</v>
      </c>
      <c r="E44" s="319">
        <v>382988</v>
      </c>
      <c r="F44" s="319">
        <v>4472</v>
      </c>
      <c r="G44" s="320">
        <v>2.42</v>
      </c>
      <c r="H44" s="321">
        <v>1.12</v>
      </c>
      <c r="I44" s="276"/>
      <c r="J44" s="322" t="s">
        <v>718</v>
      </c>
      <c r="K44" s="323"/>
      <c r="L44" s="324"/>
      <c r="M44" s="324"/>
      <c r="N44" s="324"/>
      <c r="O44" s="324"/>
      <c r="P44" s="237"/>
      <c r="Q44" s="237"/>
      <c r="R44" s="308"/>
      <c r="S44" s="308"/>
      <c r="T44" s="309"/>
      <c r="U44" s="325"/>
      <c r="V44" s="325"/>
      <c r="W44" s="325"/>
    </row>
    <row r="45" spans="1:23" ht="15" customHeight="1">
      <c r="A45" s="312" t="s">
        <v>785</v>
      </c>
      <c r="B45" s="312"/>
      <c r="C45" s="312"/>
      <c r="D45" s="296"/>
      <c r="E45" s="296"/>
      <c r="F45" s="296"/>
      <c r="G45" s="296"/>
      <c r="H45" s="296"/>
      <c r="J45" s="289" t="s">
        <v>719</v>
      </c>
      <c r="K45" s="291"/>
      <c r="L45" s="297"/>
      <c r="M45" s="297"/>
      <c r="N45" s="297"/>
      <c r="O45" s="297"/>
      <c r="P45" s="297"/>
      <c r="Q45" s="297"/>
      <c r="R45" s="297"/>
      <c r="S45" s="297"/>
      <c r="T45" s="297"/>
      <c r="U45" s="325"/>
      <c r="V45" s="325"/>
      <c r="W45" s="325"/>
    </row>
    <row r="46" spans="1:23" s="5" customFormat="1" ht="15" customHeight="1">
      <c r="A46" s="270"/>
      <c r="B46" s="270"/>
      <c r="C46" s="270"/>
      <c r="D46" s="270"/>
      <c r="E46" s="270"/>
      <c r="F46" s="270"/>
      <c r="G46" s="270"/>
      <c r="H46" s="270"/>
      <c r="I46" s="270"/>
      <c r="J46" s="271" t="s">
        <v>720</v>
      </c>
      <c r="K46" s="326"/>
      <c r="L46" s="326"/>
      <c r="M46" s="327"/>
      <c r="N46" s="327"/>
      <c r="O46" s="327"/>
      <c r="P46" s="327"/>
      <c r="Q46" s="327"/>
      <c r="R46" s="327"/>
      <c r="S46" s="327"/>
      <c r="T46" s="327"/>
      <c r="U46" s="261"/>
      <c r="V46" s="261"/>
      <c r="W46" s="261"/>
    </row>
    <row r="47" spans="10:23" s="5" customFormat="1" ht="15" customHeight="1">
      <c r="J47" s="3"/>
      <c r="K47" s="19"/>
      <c r="L47" s="260"/>
      <c r="M47" s="262"/>
      <c r="N47" s="263"/>
      <c r="O47" s="263"/>
      <c r="P47" s="263"/>
      <c r="Q47" s="263"/>
      <c r="R47" s="260"/>
      <c r="S47" s="260"/>
      <c r="T47" s="263"/>
      <c r="U47" s="263"/>
      <c r="V47" s="263"/>
      <c r="W47" s="263"/>
    </row>
    <row r="48" spans="10:23" s="5" customFormat="1" ht="15" customHeight="1">
      <c r="J48" s="3"/>
      <c r="K48" s="19"/>
      <c r="L48" s="263"/>
      <c r="M48" s="260"/>
      <c r="N48" s="263"/>
      <c r="O48" s="263"/>
      <c r="P48" s="260"/>
      <c r="Q48" s="260"/>
      <c r="R48" s="260"/>
      <c r="S48" s="260"/>
      <c r="T48" s="263"/>
      <c r="U48" s="263"/>
      <c r="V48" s="263"/>
      <c r="W48" s="263"/>
    </row>
    <row r="49" spans="10:23" s="5" customFormat="1" ht="15" customHeight="1">
      <c r="J49" s="3"/>
      <c r="K49" s="19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</row>
    <row r="50" spans="1:23" ht="15" customHeight="1">
      <c r="A50" s="715" t="s">
        <v>120</v>
      </c>
      <c r="B50" s="715"/>
      <c r="C50" s="715"/>
      <c r="D50" s="715"/>
      <c r="E50" s="715"/>
      <c r="F50" s="715"/>
      <c r="G50" s="715"/>
      <c r="H50" s="715"/>
      <c r="J50" s="289"/>
      <c r="K50" s="291"/>
      <c r="L50" s="308"/>
      <c r="M50" s="308"/>
      <c r="N50" s="308"/>
      <c r="O50" s="308"/>
      <c r="P50" s="237"/>
      <c r="Q50" s="237"/>
      <c r="R50" s="308"/>
      <c r="S50" s="308"/>
      <c r="T50" s="309"/>
      <c r="U50" s="309"/>
      <c r="V50" s="309"/>
      <c r="W50" s="309"/>
    </row>
    <row r="51" spans="1:23" ht="15" customHeight="1" thickBot="1">
      <c r="A51" s="296"/>
      <c r="B51" s="296"/>
      <c r="C51" s="296"/>
      <c r="D51" s="296"/>
      <c r="E51" s="296"/>
      <c r="F51" s="296"/>
      <c r="G51" s="296"/>
      <c r="H51" s="296"/>
      <c r="J51" s="289"/>
      <c r="K51" s="291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</row>
    <row r="52" spans="1:23" ht="15" customHeight="1">
      <c r="A52" s="328"/>
      <c r="B52" s="328"/>
      <c r="C52" s="300" t="s">
        <v>396</v>
      </c>
      <c r="D52" s="702" t="s">
        <v>786</v>
      </c>
      <c r="E52" s="702" t="s">
        <v>767</v>
      </c>
      <c r="F52" s="702" t="s">
        <v>768</v>
      </c>
      <c r="G52" s="702" t="s">
        <v>769</v>
      </c>
      <c r="H52" s="724" t="s">
        <v>770</v>
      </c>
      <c r="J52" s="271"/>
      <c r="K52" s="326"/>
      <c r="L52" s="326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</row>
    <row r="53" spans="1:23" ht="15" customHeight="1">
      <c r="A53" s="301" t="s">
        <v>684</v>
      </c>
      <c r="B53" s="301"/>
      <c r="C53" s="302"/>
      <c r="D53" s="731"/>
      <c r="E53" s="1120"/>
      <c r="F53" s="1120"/>
      <c r="G53" s="1120"/>
      <c r="H53" s="1121"/>
      <c r="J53" s="326"/>
      <c r="K53" s="326"/>
      <c r="L53" s="326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</row>
    <row r="54" spans="1:23" ht="15" customHeight="1">
      <c r="A54" s="1122" t="s">
        <v>721</v>
      </c>
      <c r="B54" s="1122"/>
      <c r="C54" s="1123"/>
      <c r="D54" s="306">
        <v>368695</v>
      </c>
      <c r="E54" s="306">
        <v>368695</v>
      </c>
      <c r="F54" s="306">
        <v>366461</v>
      </c>
      <c r="G54" s="306">
        <v>362509</v>
      </c>
      <c r="H54" s="306">
        <v>363963</v>
      </c>
      <c r="J54" s="326"/>
      <c r="K54" s="326"/>
      <c r="L54" s="326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</row>
    <row r="55" spans="1:23" ht="15" customHeight="1">
      <c r="A55" s="289"/>
      <c r="B55" s="735" t="s">
        <v>787</v>
      </c>
      <c r="C55" s="853"/>
      <c r="D55" s="311">
        <v>125602</v>
      </c>
      <c r="E55" s="311">
        <v>125602</v>
      </c>
      <c r="F55" s="311">
        <v>129119</v>
      </c>
      <c r="G55" s="311">
        <v>130990</v>
      </c>
      <c r="H55" s="311">
        <v>135062</v>
      </c>
      <c r="J55" s="326"/>
      <c r="K55" s="326"/>
      <c r="L55" s="326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</row>
    <row r="56" spans="1:23" ht="15" customHeight="1">
      <c r="A56" s="312" t="s">
        <v>722</v>
      </c>
      <c r="B56" s="312"/>
      <c r="C56" s="312"/>
      <c r="D56" s="313"/>
      <c r="E56" s="313"/>
      <c r="F56" s="313"/>
      <c r="G56" s="313"/>
      <c r="H56" s="313"/>
      <c r="J56" s="326"/>
      <c r="K56" s="326"/>
      <c r="L56" s="326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</row>
    <row r="57" spans="10:23" ht="15" customHeight="1">
      <c r="J57" s="326"/>
      <c r="K57" s="326"/>
      <c r="L57" s="326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</row>
    <row r="58" spans="10:23" ht="15" customHeight="1">
      <c r="J58" s="326"/>
      <c r="K58" s="326"/>
      <c r="L58" s="326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</row>
    <row r="59" spans="10:23" ht="15" customHeight="1">
      <c r="J59" s="326"/>
      <c r="K59" s="326"/>
      <c r="L59" s="326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</row>
    <row r="60" spans="10:23" ht="15" customHeight="1">
      <c r="J60" s="326"/>
      <c r="K60" s="326"/>
      <c r="L60" s="326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</row>
    <row r="61" spans="1:23" ht="15" customHeight="1">
      <c r="A61" s="715" t="s">
        <v>121</v>
      </c>
      <c r="B61" s="715"/>
      <c r="C61" s="715"/>
      <c r="D61" s="715"/>
      <c r="E61" s="715"/>
      <c r="F61" s="715"/>
      <c r="G61" s="715"/>
      <c r="H61" s="715"/>
      <c r="J61" s="326"/>
      <c r="K61" s="326"/>
      <c r="L61" s="326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</row>
    <row r="62" spans="10:23" ht="15" customHeight="1" thickBot="1">
      <c r="J62" s="326"/>
      <c r="K62" s="326"/>
      <c r="L62" s="326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</row>
    <row r="63" spans="1:23" ht="15" customHeight="1">
      <c r="A63" s="328"/>
      <c r="B63" s="328"/>
      <c r="C63" s="300" t="s">
        <v>396</v>
      </c>
      <c r="D63" s="702" t="s">
        <v>786</v>
      </c>
      <c r="E63" s="702" t="s">
        <v>767</v>
      </c>
      <c r="F63" s="702" t="s">
        <v>768</v>
      </c>
      <c r="G63" s="702" t="s">
        <v>769</v>
      </c>
      <c r="H63" s="724" t="s">
        <v>770</v>
      </c>
      <c r="J63" s="326"/>
      <c r="K63" s="326"/>
      <c r="L63" s="326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</row>
    <row r="64" spans="1:23" ht="15" customHeight="1">
      <c r="A64" s="301" t="s">
        <v>788</v>
      </c>
      <c r="B64" s="301"/>
      <c r="C64" s="302"/>
      <c r="D64" s="731"/>
      <c r="E64" s="1120"/>
      <c r="F64" s="1120"/>
      <c r="G64" s="1120"/>
      <c r="H64" s="1121"/>
      <c r="J64" s="326"/>
      <c r="K64" s="326"/>
      <c r="L64" s="326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</row>
    <row r="65" spans="1:23" ht="15" customHeight="1">
      <c r="A65" s="1138" t="s">
        <v>723</v>
      </c>
      <c r="B65" s="1139"/>
      <c r="C65" s="1096"/>
      <c r="D65" s="264">
        <f>SUM(D67:D70)</f>
        <v>3471</v>
      </c>
      <c r="E65" s="264">
        <f>SUM(E67:E70)</f>
        <v>3467</v>
      </c>
      <c r="F65" s="264">
        <f>SUM(F67:F70)</f>
        <v>3469</v>
      </c>
      <c r="G65" s="264">
        <f>SUM(G67:G70)</f>
        <v>3470</v>
      </c>
      <c r="H65" s="264">
        <f>SUM(H67:H70)</f>
        <v>3468</v>
      </c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</row>
    <row r="66" spans="1:23" ht="15" customHeight="1">
      <c r="A66" s="290"/>
      <c r="B66" s="290"/>
      <c r="C66" s="329"/>
      <c r="D66" s="297"/>
      <c r="E66" s="297"/>
      <c r="F66" s="297"/>
      <c r="G66" s="297"/>
      <c r="H66" s="29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</row>
    <row r="67" spans="1:23" ht="15" customHeight="1">
      <c r="A67" s="735" t="s">
        <v>724</v>
      </c>
      <c r="B67" s="736"/>
      <c r="C67" s="803"/>
      <c r="D67" s="311">
        <v>1922</v>
      </c>
      <c r="E67" s="311">
        <v>1921</v>
      </c>
      <c r="F67" s="311">
        <v>1920</v>
      </c>
      <c r="G67" s="311">
        <v>1919</v>
      </c>
      <c r="H67" s="311">
        <v>1919</v>
      </c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</row>
    <row r="68" spans="1:23" ht="15" customHeight="1">
      <c r="A68" s="735" t="s">
        <v>725</v>
      </c>
      <c r="B68" s="736"/>
      <c r="C68" s="803"/>
      <c r="D68" s="311">
        <v>1420</v>
      </c>
      <c r="E68" s="311">
        <v>1416</v>
      </c>
      <c r="F68" s="311">
        <v>1417</v>
      </c>
      <c r="G68" s="311">
        <v>1418</v>
      </c>
      <c r="H68" s="311">
        <v>1415</v>
      </c>
      <c r="K68" s="289"/>
      <c r="L68" s="289"/>
      <c r="M68" s="289"/>
      <c r="N68" s="289"/>
      <c r="O68" s="289"/>
      <c r="P68" s="289"/>
      <c r="Q68" s="271"/>
      <c r="R68" s="271"/>
      <c r="S68" s="271"/>
      <c r="T68" s="271"/>
      <c r="U68" s="289"/>
      <c r="V68" s="271"/>
      <c r="W68" s="289"/>
    </row>
    <row r="69" spans="1:23" ht="15" customHeight="1">
      <c r="A69" s="735" t="s">
        <v>726</v>
      </c>
      <c r="B69" s="735"/>
      <c r="C69" s="853"/>
      <c r="D69" s="311">
        <v>26</v>
      </c>
      <c r="E69" s="311">
        <v>26</v>
      </c>
      <c r="F69" s="311">
        <v>26</v>
      </c>
      <c r="G69" s="311">
        <v>36</v>
      </c>
      <c r="H69" s="311">
        <v>36</v>
      </c>
      <c r="K69" s="271"/>
      <c r="L69" s="271"/>
      <c r="M69" s="271"/>
      <c r="N69" s="271"/>
      <c r="O69" s="271"/>
      <c r="P69" s="271"/>
      <c r="Q69" s="289"/>
      <c r="R69" s="289"/>
      <c r="S69" s="289"/>
      <c r="T69" s="289"/>
      <c r="U69" s="289"/>
      <c r="V69" s="289"/>
      <c r="W69" s="289"/>
    </row>
    <row r="70" spans="1:23" ht="15" customHeight="1">
      <c r="A70" s="1136" t="s">
        <v>727</v>
      </c>
      <c r="B70" s="1136"/>
      <c r="C70" s="1137"/>
      <c r="D70" s="333">
        <v>103</v>
      </c>
      <c r="E70" s="333">
        <v>104</v>
      </c>
      <c r="F70" s="333">
        <v>106</v>
      </c>
      <c r="G70" s="333">
        <v>97</v>
      </c>
      <c r="H70" s="333">
        <v>98</v>
      </c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</row>
    <row r="71" spans="1:3" ht="15" customHeight="1">
      <c r="A71" s="334" t="s">
        <v>789</v>
      </c>
      <c r="B71" s="334"/>
      <c r="C71" s="334"/>
    </row>
    <row r="72" ht="14.25" customHeight="1"/>
    <row r="73" ht="14.25" customHeight="1"/>
    <row r="74" ht="14.25" customHeight="1"/>
  </sheetData>
  <sheetProtection/>
  <mergeCells count="86">
    <mergeCell ref="N5:O5"/>
    <mergeCell ref="P5:Q5"/>
    <mergeCell ref="J22:K22"/>
    <mergeCell ref="J34:K34"/>
    <mergeCell ref="J20:K20"/>
    <mergeCell ref="J13:K13"/>
    <mergeCell ref="J14:K14"/>
    <mergeCell ref="V5:W5"/>
    <mergeCell ref="R5:S5"/>
    <mergeCell ref="T5:U5"/>
    <mergeCell ref="A69:C69"/>
    <mergeCell ref="H63:H64"/>
    <mergeCell ref="A54:C54"/>
    <mergeCell ref="B55:C55"/>
    <mergeCell ref="A61:H61"/>
    <mergeCell ref="D63:D64"/>
    <mergeCell ref="E63:E64"/>
    <mergeCell ref="A70:C70"/>
    <mergeCell ref="A65:C65"/>
    <mergeCell ref="A67:C67"/>
    <mergeCell ref="A68:C68"/>
    <mergeCell ref="F63:F64"/>
    <mergeCell ref="G63:G64"/>
    <mergeCell ref="A44:B44"/>
    <mergeCell ref="A50:H50"/>
    <mergeCell ref="D52:D53"/>
    <mergeCell ref="E52:E53"/>
    <mergeCell ref="F52:F53"/>
    <mergeCell ref="G52:G53"/>
    <mergeCell ref="H52:H53"/>
    <mergeCell ref="A34:C34"/>
    <mergeCell ref="A40:H40"/>
    <mergeCell ref="A42:B43"/>
    <mergeCell ref="C42:F42"/>
    <mergeCell ref="G42:H42"/>
    <mergeCell ref="A31:C31"/>
    <mergeCell ref="A32:C32"/>
    <mergeCell ref="A33:C33"/>
    <mergeCell ref="A27:C27"/>
    <mergeCell ref="A28:C28"/>
    <mergeCell ref="A29:C29"/>
    <mergeCell ref="A30:C30"/>
    <mergeCell ref="A26:C26"/>
    <mergeCell ref="A21:C21"/>
    <mergeCell ref="A22:C22"/>
    <mergeCell ref="A23:C23"/>
    <mergeCell ref="A24:C24"/>
    <mergeCell ref="A25:C25"/>
    <mergeCell ref="A19:C19"/>
    <mergeCell ref="J19:K19"/>
    <mergeCell ref="A20:C20"/>
    <mergeCell ref="H17:H18"/>
    <mergeCell ref="J17:K17"/>
    <mergeCell ref="J18:K18"/>
    <mergeCell ref="A15:H15"/>
    <mergeCell ref="J15:K15"/>
    <mergeCell ref="D17:D18"/>
    <mergeCell ref="E17:E18"/>
    <mergeCell ref="F17:F18"/>
    <mergeCell ref="G17:G18"/>
    <mergeCell ref="J16:K16"/>
    <mergeCell ref="A9:C9"/>
    <mergeCell ref="J9:K9"/>
    <mergeCell ref="J10:K10"/>
    <mergeCell ref="J11:K11"/>
    <mergeCell ref="A7:C7"/>
    <mergeCell ref="J7:K7"/>
    <mergeCell ref="A8:C8"/>
    <mergeCell ref="J8:K8"/>
    <mergeCell ref="A2:H2"/>
    <mergeCell ref="J2:U2"/>
    <mergeCell ref="A3:H3"/>
    <mergeCell ref="D5:D6"/>
    <mergeCell ref="E5:E6"/>
    <mergeCell ref="F5:F6"/>
    <mergeCell ref="G5:G6"/>
    <mergeCell ref="H5:H6"/>
    <mergeCell ref="J5:K6"/>
    <mergeCell ref="L5:M5"/>
    <mergeCell ref="J41:K41"/>
    <mergeCell ref="J21:K21"/>
    <mergeCell ref="J23:K23"/>
    <mergeCell ref="J24:K24"/>
    <mergeCell ref="J27:K27"/>
    <mergeCell ref="J30:K30"/>
    <mergeCell ref="J38:K38"/>
  </mergeCells>
  <printOptions/>
  <pageMargins left="0.3937007874015748" right="0.3937007874015748" top="0.984251968503937" bottom="0.4330708661417323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5"/>
  <sheetViews>
    <sheetView tabSelected="1" zoomScale="85" zoomScaleNormal="85" zoomScalePageLayoutView="0" workbookViewId="0" topLeftCell="A1">
      <selection activeCell="A1" sqref="A1"/>
    </sheetView>
  </sheetViews>
  <sheetFormatPr defaultColWidth="10.59765625" defaultRowHeight="15"/>
  <cols>
    <col min="1" max="1" width="2.59765625" style="270" customWidth="1"/>
    <col min="2" max="2" width="13.19921875" style="270" customWidth="1"/>
    <col min="3" max="4" width="9.3984375" style="270" customWidth="1"/>
    <col min="5" max="5" width="10.09765625" style="270" customWidth="1"/>
    <col min="6" max="23" width="9.3984375" style="270" customWidth="1"/>
    <col min="24" max="25" width="10.3984375" style="270" customWidth="1"/>
    <col min="26" max="16384" width="10.59765625" style="270" customWidth="1"/>
  </cols>
  <sheetData>
    <row r="1" spans="1:25" s="269" customFormat="1" ht="19.5" customHeight="1">
      <c r="A1" s="1" t="s">
        <v>746</v>
      </c>
      <c r="Y1" s="2" t="s">
        <v>747</v>
      </c>
    </row>
    <row r="2" spans="1:25" ht="19.5" customHeight="1">
      <c r="A2" s="715" t="s">
        <v>729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</row>
    <row r="3" ht="18" customHeight="1" thickBot="1">
      <c r="A3" s="271"/>
    </row>
    <row r="4" spans="1:25" ht="14.25" customHeight="1">
      <c r="A4" s="688" t="s">
        <v>748</v>
      </c>
      <c r="B4" s="716"/>
      <c r="C4" s="705" t="s">
        <v>730</v>
      </c>
      <c r="D4" s="706"/>
      <c r="E4" s="706"/>
      <c r="F4" s="706"/>
      <c r="G4" s="706"/>
      <c r="H4" s="706"/>
      <c r="I4" s="707"/>
      <c r="J4" s="705" t="s">
        <v>749</v>
      </c>
      <c r="K4" s="707"/>
      <c r="L4" s="705" t="s">
        <v>750</v>
      </c>
      <c r="M4" s="707"/>
      <c r="N4" s="705" t="s">
        <v>731</v>
      </c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</row>
    <row r="5" spans="1:25" s="276" customFormat="1" ht="14.25" customHeight="1">
      <c r="A5" s="717"/>
      <c r="B5" s="718"/>
      <c r="C5" s="270"/>
      <c r="D5" s="271"/>
      <c r="E5" s="274"/>
      <c r="F5" s="1144" t="s">
        <v>751</v>
      </c>
      <c r="G5" s="733"/>
      <c r="H5" s="733"/>
      <c r="I5" s="733"/>
      <c r="J5" s="1075" t="s">
        <v>732</v>
      </c>
      <c r="K5" s="739" t="s">
        <v>752</v>
      </c>
      <c r="L5" s="1075" t="s">
        <v>732</v>
      </c>
      <c r="M5" s="739" t="s">
        <v>753</v>
      </c>
      <c r="N5" s="1144" t="s">
        <v>754</v>
      </c>
      <c r="O5" s="734"/>
      <c r="P5" s="1144" t="s">
        <v>733</v>
      </c>
      <c r="Q5" s="734"/>
      <c r="R5" s="1144" t="s">
        <v>734</v>
      </c>
      <c r="S5" s="734"/>
      <c r="T5" s="1144" t="s">
        <v>735</v>
      </c>
      <c r="U5" s="734"/>
      <c r="V5" s="1144" t="s">
        <v>755</v>
      </c>
      <c r="W5" s="734"/>
      <c r="X5" s="265" t="s">
        <v>736</v>
      </c>
      <c r="Y5" s="275"/>
    </row>
    <row r="6" spans="1:25" s="276" customFormat="1" ht="14.25" customHeight="1">
      <c r="A6" s="1148"/>
      <c r="B6" s="980"/>
      <c r="C6" s="277" t="s">
        <v>756</v>
      </c>
      <c r="D6" s="1146" t="s">
        <v>737</v>
      </c>
      <c r="E6" s="1147" t="s">
        <v>738</v>
      </c>
      <c r="F6" s="699"/>
      <c r="G6" s="700"/>
      <c r="H6" s="700"/>
      <c r="I6" s="700"/>
      <c r="J6" s="721"/>
      <c r="K6" s="730"/>
      <c r="L6" s="721"/>
      <c r="M6" s="730"/>
      <c r="N6" s="699"/>
      <c r="O6" s="701"/>
      <c r="P6" s="699"/>
      <c r="Q6" s="701"/>
      <c r="R6" s="699"/>
      <c r="S6" s="701"/>
      <c r="T6" s="699"/>
      <c r="U6" s="701"/>
      <c r="V6" s="699"/>
      <c r="W6" s="701"/>
      <c r="X6" s="1142" t="s">
        <v>757</v>
      </c>
      <c r="Y6" s="1143"/>
    </row>
    <row r="7" spans="1:25" ht="14.25" customHeight="1">
      <c r="A7" s="981"/>
      <c r="B7" s="982"/>
      <c r="C7" s="280"/>
      <c r="D7" s="1072"/>
      <c r="E7" s="790"/>
      <c r="F7" s="281" t="s">
        <v>739</v>
      </c>
      <c r="G7" s="281" t="s">
        <v>740</v>
      </c>
      <c r="H7" s="281" t="s">
        <v>741</v>
      </c>
      <c r="I7" s="282" t="s">
        <v>419</v>
      </c>
      <c r="J7" s="693"/>
      <c r="K7" s="731"/>
      <c r="L7" s="693"/>
      <c r="M7" s="731"/>
      <c r="N7" s="283" t="s">
        <v>758</v>
      </c>
      <c r="O7" s="284" t="s">
        <v>759</v>
      </c>
      <c r="P7" s="283" t="s">
        <v>758</v>
      </c>
      <c r="Q7" s="284" t="s">
        <v>759</v>
      </c>
      <c r="R7" s="283" t="s">
        <v>758</v>
      </c>
      <c r="S7" s="284" t="s">
        <v>759</v>
      </c>
      <c r="T7" s="283" t="s">
        <v>758</v>
      </c>
      <c r="U7" s="284" t="s">
        <v>759</v>
      </c>
      <c r="V7" s="283" t="s">
        <v>758</v>
      </c>
      <c r="W7" s="284" t="s">
        <v>759</v>
      </c>
      <c r="X7" s="283" t="s">
        <v>758</v>
      </c>
      <c r="Y7" s="282" t="s">
        <v>759</v>
      </c>
    </row>
    <row r="8" spans="1:25" ht="14.25" customHeight="1">
      <c r="A8" s="732" t="s">
        <v>760</v>
      </c>
      <c r="B8" s="734"/>
      <c r="C8" s="285">
        <v>360</v>
      </c>
      <c r="D8" s="286">
        <v>32</v>
      </c>
      <c r="E8" s="287">
        <v>328</v>
      </c>
      <c r="F8" s="286">
        <v>316</v>
      </c>
      <c r="G8" s="286">
        <v>24</v>
      </c>
      <c r="H8" s="286">
        <v>174</v>
      </c>
      <c r="I8" s="287">
        <v>118</v>
      </c>
      <c r="J8" s="286">
        <v>56</v>
      </c>
      <c r="K8" s="287">
        <v>1415</v>
      </c>
      <c r="L8" s="286">
        <v>413</v>
      </c>
      <c r="M8" s="287">
        <v>64929</v>
      </c>
      <c r="N8" s="286">
        <v>2250</v>
      </c>
      <c r="O8" s="287">
        <v>79672</v>
      </c>
      <c r="P8" s="286">
        <v>299</v>
      </c>
      <c r="Q8" s="287">
        <v>8976</v>
      </c>
      <c r="R8" s="286">
        <v>28</v>
      </c>
      <c r="S8" s="287">
        <v>1259</v>
      </c>
      <c r="T8" s="286">
        <v>11</v>
      </c>
      <c r="U8" s="287">
        <v>408</v>
      </c>
      <c r="V8" s="286">
        <v>4</v>
      </c>
      <c r="W8" s="287">
        <v>91</v>
      </c>
      <c r="X8" s="286">
        <v>364</v>
      </c>
      <c r="Y8" s="286">
        <v>89846</v>
      </c>
    </row>
    <row r="9" spans="1:25" ht="14.25" customHeight="1">
      <c r="A9" s="737" t="s">
        <v>761</v>
      </c>
      <c r="B9" s="1145"/>
      <c r="C9" s="285">
        <v>357</v>
      </c>
      <c r="D9" s="286">
        <v>31</v>
      </c>
      <c r="E9" s="286">
        <v>326</v>
      </c>
      <c r="F9" s="286">
        <v>296</v>
      </c>
      <c r="G9" s="286">
        <v>12</v>
      </c>
      <c r="H9" s="286">
        <v>168</v>
      </c>
      <c r="I9" s="286">
        <v>116</v>
      </c>
      <c r="J9" s="286">
        <v>80</v>
      </c>
      <c r="K9" s="286">
        <v>1568</v>
      </c>
      <c r="L9" s="286">
        <v>597</v>
      </c>
      <c r="M9" s="286">
        <v>65368</v>
      </c>
      <c r="N9" s="286">
        <v>2434</v>
      </c>
      <c r="O9" s="286">
        <v>82084</v>
      </c>
      <c r="P9" s="286">
        <v>372</v>
      </c>
      <c r="Q9" s="286">
        <v>10480</v>
      </c>
      <c r="R9" s="286">
        <v>35</v>
      </c>
      <c r="S9" s="286">
        <v>1200</v>
      </c>
      <c r="T9" s="286">
        <v>15</v>
      </c>
      <c r="U9" s="286">
        <v>375</v>
      </c>
      <c r="V9" s="286">
        <v>3</v>
      </c>
      <c r="W9" s="286">
        <v>48</v>
      </c>
      <c r="X9" s="286">
        <v>362</v>
      </c>
      <c r="Y9" s="286">
        <v>89687</v>
      </c>
    </row>
    <row r="10" spans="1:25" ht="14.25" customHeight="1">
      <c r="A10" s="737" t="s">
        <v>762</v>
      </c>
      <c r="B10" s="1145"/>
      <c r="C10" s="285">
        <v>325</v>
      </c>
      <c r="D10" s="286">
        <v>27</v>
      </c>
      <c r="E10" s="286">
        <v>298</v>
      </c>
      <c r="F10" s="286">
        <v>366</v>
      </c>
      <c r="G10" s="286">
        <v>38</v>
      </c>
      <c r="H10" s="286">
        <v>213</v>
      </c>
      <c r="I10" s="286">
        <v>115</v>
      </c>
      <c r="J10" s="286">
        <v>66</v>
      </c>
      <c r="K10" s="286">
        <v>1180</v>
      </c>
      <c r="L10" s="286">
        <v>560</v>
      </c>
      <c r="M10" s="286">
        <v>57280</v>
      </c>
      <c r="N10" s="286">
        <v>2273</v>
      </c>
      <c r="O10" s="286">
        <v>77608</v>
      </c>
      <c r="P10" s="286">
        <v>402</v>
      </c>
      <c r="Q10" s="286">
        <v>12009</v>
      </c>
      <c r="R10" s="286">
        <v>32</v>
      </c>
      <c r="S10" s="286">
        <v>1079</v>
      </c>
      <c r="T10" s="286">
        <v>12</v>
      </c>
      <c r="U10" s="286">
        <v>243</v>
      </c>
      <c r="V10" s="286">
        <v>3</v>
      </c>
      <c r="W10" s="286">
        <v>56</v>
      </c>
      <c r="X10" s="286">
        <v>341</v>
      </c>
      <c r="Y10" s="286">
        <v>87732</v>
      </c>
    </row>
    <row r="11" spans="1:25" ht="14.25" customHeight="1">
      <c r="A11" s="737" t="s">
        <v>763</v>
      </c>
      <c r="B11" s="738"/>
      <c r="C11" s="286">
        <v>320</v>
      </c>
      <c r="D11" s="286">
        <v>14</v>
      </c>
      <c r="E11" s="286">
        <v>306</v>
      </c>
      <c r="F11" s="286">
        <v>381</v>
      </c>
      <c r="G11" s="286">
        <v>33</v>
      </c>
      <c r="H11" s="286">
        <v>231</v>
      </c>
      <c r="I11" s="286">
        <v>117</v>
      </c>
      <c r="J11" s="286">
        <v>73</v>
      </c>
      <c r="K11" s="286">
        <v>1063</v>
      </c>
      <c r="L11" s="286">
        <v>513</v>
      </c>
      <c r="M11" s="286">
        <v>55444</v>
      </c>
      <c r="N11" s="286">
        <v>1122</v>
      </c>
      <c r="O11" s="286">
        <v>77929</v>
      </c>
      <c r="P11" s="286">
        <v>420</v>
      </c>
      <c r="Q11" s="286">
        <v>11742</v>
      </c>
      <c r="R11" s="286">
        <v>32</v>
      </c>
      <c r="S11" s="286">
        <v>997</v>
      </c>
      <c r="T11" s="286">
        <v>11</v>
      </c>
      <c r="U11" s="286">
        <v>232</v>
      </c>
      <c r="V11" s="286">
        <v>2</v>
      </c>
      <c r="W11" s="286">
        <v>39</v>
      </c>
      <c r="X11" s="286">
        <v>340</v>
      </c>
      <c r="Y11" s="286">
        <v>87061</v>
      </c>
    </row>
    <row r="12" spans="1:25" s="54" customFormat="1" ht="14.25" customHeight="1">
      <c r="A12" s="743" t="s">
        <v>841</v>
      </c>
      <c r="B12" s="1149"/>
      <c r="C12" s="34">
        <f aca="true" t="shared" si="0" ref="C12:Y12">SUM(C14:C23,C26,C29,C32,C36,C40,C43)</f>
        <v>320</v>
      </c>
      <c r="D12" s="34">
        <f t="shared" si="0"/>
        <v>14</v>
      </c>
      <c r="E12" s="34">
        <f t="shared" si="0"/>
        <v>306</v>
      </c>
      <c r="F12" s="34">
        <f t="shared" si="0"/>
        <v>385</v>
      </c>
      <c r="G12" s="34">
        <f t="shared" si="0"/>
        <v>34</v>
      </c>
      <c r="H12" s="34">
        <f t="shared" si="0"/>
        <v>227</v>
      </c>
      <c r="I12" s="34">
        <f t="shared" si="0"/>
        <v>124</v>
      </c>
      <c r="J12" s="34">
        <f t="shared" si="0"/>
        <v>64</v>
      </c>
      <c r="K12" s="34">
        <f t="shared" si="0"/>
        <v>1217</v>
      </c>
      <c r="L12" s="34">
        <v>491</v>
      </c>
      <c r="M12" s="34">
        <f t="shared" si="0"/>
        <v>49601</v>
      </c>
      <c r="N12" s="34">
        <f t="shared" si="0"/>
        <v>1136</v>
      </c>
      <c r="O12" s="34">
        <f t="shared" si="0"/>
        <v>77878</v>
      </c>
      <c r="P12" s="34">
        <f t="shared" si="0"/>
        <v>424</v>
      </c>
      <c r="Q12" s="34">
        <f t="shared" si="0"/>
        <v>12024</v>
      </c>
      <c r="R12" s="34">
        <f t="shared" si="0"/>
        <v>31</v>
      </c>
      <c r="S12" s="34">
        <f t="shared" si="0"/>
        <v>919</v>
      </c>
      <c r="T12" s="34">
        <f t="shared" si="0"/>
        <v>11</v>
      </c>
      <c r="U12" s="34">
        <f t="shared" si="0"/>
        <v>209</v>
      </c>
      <c r="V12" s="34">
        <f t="shared" si="0"/>
        <v>2</v>
      </c>
      <c r="W12" s="34">
        <f t="shared" si="0"/>
        <v>39</v>
      </c>
      <c r="X12" s="34">
        <f t="shared" si="0"/>
        <v>332</v>
      </c>
      <c r="Y12" s="34">
        <f t="shared" si="0"/>
        <v>86481</v>
      </c>
    </row>
    <row r="13" spans="1:92" ht="14.25" customHeight="1">
      <c r="A13" s="53"/>
      <c r="B13" s="266"/>
      <c r="C13" s="675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289"/>
      <c r="AA13" s="289"/>
      <c r="AB13" s="289"/>
      <c r="AC13" s="289"/>
      <c r="AD13" s="289"/>
      <c r="AE13" s="289"/>
      <c r="AF13" s="289"/>
      <c r="CM13" s="289"/>
      <c r="CN13" s="289"/>
    </row>
    <row r="14" spans="1:98" s="267" customFormat="1" ht="14.25" customHeight="1">
      <c r="A14" s="746" t="s">
        <v>305</v>
      </c>
      <c r="B14" s="1150"/>
      <c r="C14" s="684">
        <f>SUM(D14:E14)</f>
        <v>62</v>
      </c>
      <c r="D14" s="34">
        <v>2</v>
      </c>
      <c r="E14" s="34">
        <v>60</v>
      </c>
      <c r="F14" s="34">
        <f>SUM(G14:I14)</f>
        <v>126</v>
      </c>
      <c r="G14" s="34">
        <v>1</v>
      </c>
      <c r="H14" s="34">
        <v>60</v>
      </c>
      <c r="I14" s="34">
        <v>65</v>
      </c>
      <c r="J14" s="674">
        <v>10</v>
      </c>
      <c r="K14" s="674">
        <v>391</v>
      </c>
      <c r="L14" s="674">
        <v>49</v>
      </c>
      <c r="M14" s="674">
        <v>17200</v>
      </c>
      <c r="N14" s="685">
        <v>64</v>
      </c>
      <c r="O14" s="39">
        <v>35442</v>
      </c>
      <c r="P14" s="39">
        <v>74</v>
      </c>
      <c r="Q14" s="39">
        <v>2474</v>
      </c>
      <c r="R14" s="39">
        <v>14</v>
      </c>
      <c r="S14" s="39">
        <v>592</v>
      </c>
      <c r="T14" s="39">
        <v>8</v>
      </c>
      <c r="U14" s="39">
        <v>95</v>
      </c>
      <c r="V14" s="39" t="s">
        <v>839</v>
      </c>
      <c r="W14" s="39" t="s">
        <v>839</v>
      </c>
      <c r="X14" s="34">
        <v>79</v>
      </c>
      <c r="Y14" s="34">
        <v>31397</v>
      </c>
      <c r="Z14" s="154"/>
      <c r="CL14" s="154"/>
      <c r="CM14" s="154"/>
      <c r="CN14" s="154"/>
      <c r="CS14" s="154"/>
      <c r="CT14" s="154"/>
    </row>
    <row r="15" spans="1:98" s="267" customFormat="1" ht="14.25" customHeight="1">
      <c r="A15" s="746" t="s">
        <v>231</v>
      </c>
      <c r="B15" s="746"/>
      <c r="C15" s="684">
        <f aca="true" t="shared" si="1" ref="C15:C22">SUM(D15:E15)</f>
        <v>22</v>
      </c>
      <c r="D15" s="34" t="s">
        <v>839</v>
      </c>
      <c r="E15" s="34">
        <v>22</v>
      </c>
      <c r="F15" s="34">
        <f>SUM(G15:I15)</f>
        <v>34</v>
      </c>
      <c r="G15" s="34" t="s">
        <v>839</v>
      </c>
      <c r="H15" s="34">
        <v>22</v>
      </c>
      <c r="I15" s="34">
        <v>12</v>
      </c>
      <c r="J15" s="674">
        <v>1</v>
      </c>
      <c r="K15" s="674">
        <v>30</v>
      </c>
      <c r="L15" s="674">
        <v>33</v>
      </c>
      <c r="M15" s="674">
        <v>2603</v>
      </c>
      <c r="N15" s="685">
        <v>135</v>
      </c>
      <c r="O15" s="674">
        <v>3105</v>
      </c>
      <c r="P15" s="674">
        <v>11</v>
      </c>
      <c r="Q15" s="674">
        <v>215</v>
      </c>
      <c r="R15" s="674">
        <v>1</v>
      </c>
      <c r="S15" s="674">
        <v>2</v>
      </c>
      <c r="T15" s="674" t="s">
        <v>839</v>
      </c>
      <c r="U15" s="674" t="s">
        <v>839</v>
      </c>
      <c r="V15" s="674">
        <v>1</v>
      </c>
      <c r="W15" s="674">
        <v>15</v>
      </c>
      <c r="X15" s="34">
        <v>23</v>
      </c>
      <c r="Y15" s="34">
        <v>4410</v>
      </c>
      <c r="CM15" s="154"/>
      <c r="CT15" s="154"/>
    </row>
    <row r="16" spans="1:91" s="267" customFormat="1" ht="14.25" customHeight="1">
      <c r="A16" s="746" t="s">
        <v>306</v>
      </c>
      <c r="B16" s="746"/>
      <c r="C16" s="684">
        <f t="shared" si="1"/>
        <v>35</v>
      </c>
      <c r="D16" s="34">
        <v>1</v>
      </c>
      <c r="E16" s="34">
        <v>34</v>
      </c>
      <c r="F16" s="34">
        <f>SUM(G16:I16)</f>
        <v>67</v>
      </c>
      <c r="G16" s="34">
        <v>32</v>
      </c>
      <c r="H16" s="34">
        <v>34</v>
      </c>
      <c r="I16" s="517">
        <v>1</v>
      </c>
      <c r="J16" s="674" t="s">
        <v>839</v>
      </c>
      <c r="K16" s="674" t="s">
        <v>839</v>
      </c>
      <c r="L16" s="674">
        <v>104</v>
      </c>
      <c r="M16" s="685">
        <v>4550</v>
      </c>
      <c r="N16" s="685">
        <v>212</v>
      </c>
      <c r="O16" s="39">
        <v>8107</v>
      </c>
      <c r="P16" s="39">
        <v>21</v>
      </c>
      <c r="Q16" s="39">
        <v>701</v>
      </c>
      <c r="R16" s="39">
        <v>3</v>
      </c>
      <c r="S16" s="39">
        <v>89</v>
      </c>
      <c r="T16" s="674" t="s">
        <v>839</v>
      </c>
      <c r="U16" s="674" t="s">
        <v>839</v>
      </c>
      <c r="V16" s="674" t="s">
        <v>839</v>
      </c>
      <c r="W16" s="674" t="s">
        <v>839</v>
      </c>
      <c r="X16" s="34">
        <v>35</v>
      </c>
      <c r="Y16" s="34">
        <v>8848</v>
      </c>
      <c r="CM16" s="154"/>
    </row>
    <row r="17" spans="1:25" s="267" customFormat="1" ht="14.25" customHeight="1">
      <c r="A17" s="746" t="s">
        <v>307</v>
      </c>
      <c r="B17" s="746"/>
      <c r="C17" s="684">
        <f t="shared" si="1"/>
        <v>19</v>
      </c>
      <c r="D17" s="34">
        <v>1</v>
      </c>
      <c r="E17" s="34">
        <v>18</v>
      </c>
      <c r="F17" s="34">
        <f>SUM(G17:I17)</f>
        <v>15</v>
      </c>
      <c r="G17" s="34" t="s">
        <v>839</v>
      </c>
      <c r="H17" s="34">
        <v>15</v>
      </c>
      <c r="I17" s="34" t="s">
        <v>839</v>
      </c>
      <c r="J17" s="674" t="s">
        <v>839</v>
      </c>
      <c r="K17" s="674" t="s">
        <v>839</v>
      </c>
      <c r="L17" s="674">
        <v>17</v>
      </c>
      <c r="M17" s="674">
        <v>2240</v>
      </c>
      <c r="N17" s="685">
        <v>37</v>
      </c>
      <c r="O17" s="39">
        <v>932</v>
      </c>
      <c r="P17" s="39">
        <v>13</v>
      </c>
      <c r="Q17" s="39">
        <v>235</v>
      </c>
      <c r="R17" s="39">
        <v>1</v>
      </c>
      <c r="S17" s="39">
        <v>13</v>
      </c>
      <c r="T17" s="674" t="s">
        <v>839</v>
      </c>
      <c r="U17" s="674" t="s">
        <v>839</v>
      </c>
      <c r="V17" s="674" t="s">
        <v>839</v>
      </c>
      <c r="W17" s="674" t="s">
        <v>839</v>
      </c>
      <c r="X17" s="34">
        <v>18</v>
      </c>
      <c r="Y17" s="34">
        <v>2060</v>
      </c>
    </row>
    <row r="18" spans="1:25" s="267" customFormat="1" ht="14.25" customHeight="1">
      <c r="A18" s="746" t="s">
        <v>308</v>
      </c>
      <c r="B18" s="746"/>
      <c r="C18" s="684">
        <f t="shared" si="1"/>
        <v>10</v>
      </c>
      <c r="D18" s="34" t="s">
        <v>839</v>
      </c>
      <c r="E18" s="34">
        <v>10</v>
      </c>
      <c r="F18" s="34">
        <f>SUM(G18:I18)</f>
        <v>10</v>
      </c>
      <c r="G18" s="34" t="s">
        <v>839</v>
      </c>
      <c r="H18" s="34">
        <v>10</v>
      </c>
      <c r="I18" s="34" t="s">
        <v>839</v>
      </c>
      <c r="J18" s="674">
        <v>7</v>
      </c>
      <c r="K18" s="685">
        <v>124</v>
      </c>
      <c r="L18" s="674">
        <v>21</v>
      </c>
      <c r="M18" s="39">
        <v>2759</v>
      </c>
      <c r="N18" s="685">
        <v>10</v>
      </c>
      <c r="O18" s="674">
        <v>1209</v>
      </c>
      <c r="P18" s="674">
        <v>11</v>
      </c>
      <c r="Q18" s="674">
        <v>160</v>
      </c>
      <c r="R18" s="674">
        <v>1</v>
      </c>
      <c r="S18" s="674">
        <v>16</v>
      </c>
      <c r="T18" s="674" t="s">
        <v>839</v>
      </c>
      <c r="U18" s="674" t="s">
        <v>839</v>
      </c>
      <c r="V18" s="674" t="s">
        <v>839</v>
      </c>
      <c r="W18" s="674" t="s">
        <v>839</v>
      </c>
      <c r="X18" s="34">
        <v>13</v>
      </c>
      <c r="Y18" s="34">
        <v>1255</v>
      </c>
    </row>
    <row r="19" spans="1:25" s="267" customFormat="1" ht="14.25" customHeight="1">
      <c r="A19" s="746" t="s">
        <v>309</v>
      </c>
      <c r="B19" s="746"/>
      <c r="C19" s="684">
        <f t="shared" si="1"/>
        <v>18</v>
      </c>
      <c r="D19" s="34">
        <v>1</v>
      </c>
      <c r="E19" s="34">
        <v>17</v>
      </c>
      <c r="F19" s="34" t="s">
        <v>839</v>
      </c>
      <c r="G19" s="34" t="s">
        <v>839</v>
      </c>
      <c r="H19" s="34" t="s">
        <v>839</v>
      </c>
      <c r="I19" s="34" t="s">
        <v>839</v>
      </c>
      <c r="J19" s="674">
        <v>2</v>
      </c>
      <c r="K19" s="674">
        <v>100</v>
      </c>
      <c r="L19" s="674">
        <v>17</v>
      </c>
      <c r="M19" s="674">
        <v>2200</v>
      </c>
      <c r="N19" s="685">
        <v>111</v>
      </c>
      <c r="O19" s="674">
        <v>3172</v>
      </c>
      <c r="P19" s="674">
        <v>14</v>
      </c>
      <c r="Q19" s="674">
        <v>313</v>
      </c>
      <c r="R19" s="674"/>
      <c r="S19" s="674"/>
      <c r="T19" s="674">
        <v>1</v>
      </c>
      <c r="U19" s="674">
        <v>38</v>
      </c>
      <c r="V19" s="674" t="s">
        <v>839</v>
      </c>
      <c r="W19" s="674" t="s">
        <v>839</v>
      </c>
      <c r="X19" s="34">
        <v>28</v>
      </c>
      <c r="Y19" s="34">
        <v>5026</v>
      </c>
    </row>
    <row r="20" spans="1:25" s="267" customFormat="1" ht="14.25" customHeight="1">
      <c r="A20" s="746" t="s">
        <v>310</v>
      </c>
      <c r="B20" s="746"/>
      <c r="C20" s="684">
        <f t="shared" si="1"/>
        <v>11</v>
      </c>
      <c r="D20" s="34" t="s">
        <v>839</v>
      </c>
      <c r="E20" s="34">
        <v>11</v>
      </c>
      <c r="F20" s="34">
        <f>SUM(G20:I20)</f>
        <v>3</v>
      </c>
      <c r="G20" s="34" t="s">
        <v>839</v>
      </c>
      <c r="H20" s="34">
        <v>3</v>
      </c>
      <c r="I20" s="34" t="s">
        <v>839</v>
      </c>
      <c r="J20" s="674">
        <v>2</v>
      </c>
      <c r="K20" s="674">
        <v>37</v>
      </c>
      <c r="L20" s="674">
        <v>8</v>
      </c>
      <c r="M20" s="674">
        <v>1141</v>
      </c>
      <c r="N20" s="685">
        <v>65</v>
      </c>
      <c r="O20" s="39">
        <v>1322</v>
      </c>
      <c r="P20" s="39">
        <v>16</v>
      </c>
      <c r="Q20" s="39">
        <v>350</v>
      </c>
      <c r="R20" s="39">
        <v>1</v>
      </c>
      <c r="S20" s="39">
        <v>19</v>
      </c>
      <c r="T20" s="674" t="s">
        <v>839</v>
      </c>
      <c r="U20" s="674" t="s">
        <v>839</v>
      </c>
      <c r="V20" s="674" t="s">
        <v>839</v>
      </c>
      <c r="W20" s="674" t="s">
        <v>839</v>
      </c>
      <c r="X20" s="34">
        <v>8</v>
      </c>
      <c r="Y20" s="34">
        <v>1670</v>
      </c>
    </row>
    <row r="21" spans="1:25" s="267" customFormat="1" ht="14.25" customHeight="1">
      <c r="A21" s="746" t="s">
        <v>692</v>
      </c>
      <c r="B21" s="1141"/>
      <c r="C21" s="684">
        <f t="shared" si="1"/>
        <v>21</v>
      </c>
      <c r="D21" s="34" t="s">
        <v>839</v>
      </c>
      <c r="E21" s="34">
        <v>21</v>
      </c>
      <c r="F21" s="34">
        <f>SUM(G21:I21)</f>
        <v>10</v>
      </c>
      <c r="G21" s="34" t="s">
        <v>839</v>
      </c>
      <c r="H21" s="34">
        <v>1</v>
      </c>
      <c r="I21" s="34">
        <v>9</v>
      </c>
      <c r="J21" s="674" t="s">
        <v>839</v>
      </c>
      <c r="K21" s="674" t="s">
        <v>839</v>
      </c>
      <c r="L21" s="674">
        <v>52</v>
      </c>
      <c r="M21" s="674">
        <v>2278</v>
      </c>
      <c r="N21" s="685">
        <v>61</v>
      </c>
      <c r="O21" s="674">
        <v>2270</v>
      </c>
      <c r="P21" s="674">
        <v>41</v>
      </c>
      <c r="Q21" s="674">
        <v>1023</v>
      </c>
      <c r="R21" s="674">
        <v>1</v>
      </c>
      <c r="S21" s="674">
        <v>18</v>
      </c>
      <c r="T21" s="674" t="s">
        <v>839</v>
      </c>
      <c r="U21" s="674" t="s">
        <v>839</v>
      </c>
      <c r="V21" s="674" t="s">
        <v>839</v>
      </c>
      <c r="W21" s="674" t="s">
        <v>839</v>
      </c>
      <c r="X21" s="34">
        <v>9</v>
      </c>
      <c r="Y21" s="34">
        <v>2819</v>
      </c>
    </row>
    <row r="22" spans="1:32" s="267" customFormat="1" ht="14.25" customHeight="1">
      <c r="A22" s="1140" t="s">
        <v>326</v>
      </c>
      <c r="B22" s="1141"/>
      <c r="C22" s="684">
        <f t="shared" si="1"/>
        <v>28</v>
      </c>
      <c r="D22" s="34" t="s">
        <v>839</v>
      </c>
      <c r="E22" s="34">
        <v>28</v>
      </c>
      <c r="F22" s="34">
        <f>SUM(G22:I22)</f>
        <v>58</v>
      </c>
      <c r="G22" s="34" t="s">
        <v>839</v>
      </c>
      <c r="H22" s="34">
        <v>28</v>
      </c>
      <c r="I22" s="34">
        <v>30</v>
      </c>
      <c r="J22" s="674">
        <v>2</v>
      </c>
      <c r="K22" s="674">
        <v>108</v>
      </c>
      <c r="L22" s="674">
        <v>13</v>
      </c>
      <c r="M22" s="674">
        <v>1513</v>
      </c>
      <c r="N22" s="685">
        <v>7</v>
      </c>
      <c r="O22" s="39">
        <v>7039</v>
      </c>
      <c r="P22" s="39">
        <v>82</v>
      </c>
      <c r="Q22" s="39">
        <v>2371</v>
      </c>
      <c r="R22" s="39">
        <v>3</v>
      </c>
      <c r="S22" s="39">
        <v>59</v>
      </c>
      <c r="T22" s="674" t="s">
        <v>839</v>
      </c>
      <c r="U22" s="674" t="s">
        <v>839</v>
      </c>
      <c r="V22" s="674" t="s">
        <v>839</v>
      </c>
      <c r="W22" s="674" t="s">
        <v>839</v>
      </c>
      <c r="X22" s="34">
        <v>32</v>
      </c>
      <c r="Y22" s="34">
        <v>9097</v>
      </c>
      <c r="Z22" s="154"/>
      <c r="AA22" s="154"/>
      <c r="AB22" s="154"/>
      <c r="AC22" s="154"/>
      <c r="AD22" s="154"/>
      <c r="AE22" s="154"/>
      <c r="AF22" s="154"/>
    </row>
    <row r="23" spans="1:25" s="267" customFormat="1" ht="14.25" customHeight="1">
      <c r="A23" s="746" t="s">
        <v>327</v>
      </c>
      <c r="B23" s="1141"/>
      <c r="C23" s="684">
        <f>SUM(D23:E23)</f>
        <v>4</v>
      </c>
      <c r="D23" s="517">
        <v>1</v>
      </c>
      <c r="E23" s="34">
        <v>3</v>
      </c>
      <c r="F23" s="34">
        <f>SUM(G23:I23)</f>
        <v>4</v>
      </c>
      <c r="G23" s="34" t="s">
        <v>839</v>
      </c>
      <c r="H23" s="34">
        <v>2</v>
      </c>
      <c r="I23" s="34">
        <v>2</v>
      </c>
      <c r="J23" s="674" t="s">
        <v>839</v>
      </c>
      <c r="K23" s="674" t="s">
        <v>839</v>
      </c>
      <c r="L23" s="674">
        <v>68</v>
      </c>
      <c r="M23" s="674">
        <v>3170</v>
      </c>
      <c r="N23" s="685">
        <v>88</v>
      </c>
      <c r="O23" s="674">
        <v>3269</v>
      </c>
      <c r="P23" s="674">
        <v>51</v>
      </c>
      <c r="Q23" s="674">
        <v>1698</v>
      </c>
      <c r="R23" s="674" t="s">
        <v>839</v>
      </c>
      <c r="S23" s="674" t="s">
        <v>839</v>
      </c>
      <c r="T23" s="674" t="s">
        <v>839</v>
      </c>
      <c r="U23" s="674" t="s">
        <v>839</v>
      </c>
      <c r="V23" s="674" t="s">
        <v>839</v>
      </c>
      <c r="W23" s="674" t="s">
        <v>839</v>
      </c>
      <c r="X23" s="34">
        <v>11</v>
      </c>
      <c r="Y23" s="34">
        <v>4084</v>
      </c>
    </row>
    <row r="24" spans="1:25" s="5" customFormat="1" ht="14.25" customHeight="1">
      <c r="A24" s="55"/>
      <c r="B24" s="19"/>
      <c r="C24" s="684"/>
      <c r="D24" s="52"/>
      <c r="E24" s="34"/>
      <c r="F24" s="34"/>
      <c r="G24" s="34"/>
      <c r="H24" s="34"/>
      <c r="I24" s="34"/>
      <c r="J24" s="34"/>
      <c r="K24" s="52"/>
      <c r="L24" s="52"/>
      <c r="M24" s="52"/>
      <c r="N24" s="34"/>
      <c r="O24" s="52"/>
      <c r="P24" s="34"/>
      <c r="Q24" s="34"/>
      <c r="R24" s="34"/>
      <c r="S24" s="34"/>
      <c r="T24" s="34"/>
      <c r="U24" s="34"/>
      <c r="V24" s="34"/>
      <c r="W24" s="34"/>
      <c r="X24" s="52"/>
      <c r="Y24" s="52"/>
    </row>
    <row r="25" spans="1:25" s="5" customFormat="1" ht="14.25" customHeight="1">
      <c r="A25" s="55"/>
      <c r="B25" s="19"/>
      <c r="C25" s="684"/>
      <c r="D25" s="5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52"/>
      <c r="P25" s="52"/>
      <c r="Q25" s="52"/>
      <c r="R25" s="34"/>
      <c r="S25" s="34"/>
      <c r="T25" s="34"/>
      <c r="U25" s="34"/>
      <c r="V25" s="34"/>
      <c r="W25" s="34"/>
      <c r="X25" s="34"/>
      <c r="Y25" s="34"/>
    </row>
    <row r="26" spans="1:25" s="267" customFormat="1" ht="14.25" customHeight="1">
      <c r="A26" s="746" t="s">
        <v>311</v>
      </c>
      <c r="B26" s="1141"/>
      <c r="C26" s="684">
        <f>SUM(C27)</f>
        <v>1</v>
      </c>
      <c r="D26" s="34">
        <f>SUM(D27)</f>
        <v>1</v>
      </c>
      <c r="E26" s="34" t="s">
        <v>839</v>
      </c>
      <c r="F26" s="34" t="s">
        <v>839</v>
      </c>
      <c r="G26" s="34" t="s">
        <v>839</v>
      </c>
      <c r="H26" s="34" t="s">
        <v>839</v>
      </c>
      <c r="I26" s="34" t="s">
        <v>839</v>
      </c>
      <c r="J26" s="34" t="s">
        <v>839</v>
      </c>
      <c r="K26" s="34" t="s">
        <v>839</v>
      </c>
      <c r="L26" s="34">
        <f aca="true" t="shared" si="2" ref="L26:R26">SUM(L27)</f>
        <v>3</v>
      </c>
      <c r="M26" s="34">
        <f t="shared" si="2"/>
        <v>440</v>
      </c>
      <c r="N26" s="34">
        <f t="shared" si="2"/>
        <v>22</v>
      </c>
      <c r="O26" s="34">
        <f t="shared" si="2"/>
        <v>389</v>
      </c>
      <c r="P26" s="34">
        <f t="shared" si="2"/>
        <v>1</v>
      </c>
      <c r="Q26" s="34">
        <f t="shared" si="2"/>
        <v>34</v>
      </c>
      <c r="R26" s="34">
        <f t="shared" si="2"/>
        <v>2</v>
      </c>
      <c r="S26" s="34">
        <f>SUM(S27)</f>
        <v>26</v>
      </c>
      <c r="T26" s="674" t="s">
        <v>839</v>
      </c>
      <c r="U26" s="674" t="s">
        <v>839</v>
      </c>
      <c r="V26" s="674" t="s">
        <v>839</v>
      </c>
      <c r="W26" s="674" t="s">
        <v>839</v>
      </c>
      <c r="X26" s="34">
        <f>SUM(X27)</f>
        <v>4</v>
      </c>
      <c r="Y26" s="34">
        <f>SUM(Y27)</f>
        <v>395</v>
      </c>
    </row>
    <row r="27" spans="1:25" s="5" customFormat="1" ht="14.25" customHeight="1">
      <c r="A27" s="55"/>
      <c r="B27" s="19" t="s">
        <v>312</v>
      </c>
      <c r="C27" s="675">
        <f>SUM(D27:E27)</f>
        <v>1</v>
      </c>
      <c r="D27" s="554">
        <v>1</v>
      </c>
      <c r="E27" s="529" t="s">
        <v>840</v>
      </c>
      <c r="F27" s="529" t="s">
        <v>840</v>
      </c>
      <c r="G27" s="529" t="s">
        <v>840</v>
      </c>
      <c r="H27" s="529" t="s">
        <v>840</v>
      </c>
      <c r="I27" s="529" t="s">
        <v>840</v>
      </c>
      <c r="J27" s="529" t="s">
        <v>840</v>
      </c>
      <c r="K27" s="529" t="s">
        <v>840</v>
      </c>
      <c r="L27" s="554">
        <v>3</v>
      </c>
      <c r="M27" s="554">
        <v>440</v>
      </c>
      <c r="N27" s="554">
        <v>22</v>
      </c>
      <c r="O27" s="671">
        <v>389</v>
      </c>
      <c r="P27" s="671">
        <v>1</v>
      </c>
      <c r="Q27" s="671">
        <v>34</v>
      </c>
      <c r="R27" s="671">
        <v>2</v>
      </c>
      <c r="S27" s="671">
        <v>26</v>
      </c>
      <c r="T27" s="671" t="s">
        <v>840</v>
      </c>
      <c r="U27" s="671" t="s">
        <v>840</v>
      </c>
      <c r="V27" s="671" t="s">
        <v>840</v>
      </c>
      <c r="W27" s="671" t="s">
        <v>840</v>
      </c>
      <c r="X27" s="554">
        <v>4</v>
      </c>
      <c r="Y27" s="554">
        <v>395</v>
      </c>
    </row>
    <row r="28" spans="1:25" s="5" customFormat="1" ht="14.25" customHeight="1">
      <c r="A28" s="55"/>
      <c r="B28" s="19"/>
      <c r="C28" s="675"/>
      <c r="D28" s="554"/>
      <c r="E28" s="529"/>
      <c r="F28" s="529"/>
      <c r="G28" s="529"/>
      <c r="H28" s="529"/>
      <c r="I28" s="529"/>
      <c r="J28" s="529"/>
      <c r="K28" s="529"/>
      <c r="L28" s="554"/>
      <c r="M28" s="554"/>
      <c r="N28" s="529"/>
      <c r="O28" s="529"/>
      <c r="P28" s="529"/>
      <c r="Q28" s="529"/>
      <c r="R28" s="529"/>
      <c r="S28" s="554"/>
      <c r="T28" s="529"/>
      <c r="U28" s="529"/>
      <c r="V28" s="529"/>
      <c r="W28" s="529"/>
      <c r="X28" s="554"/>
      <c r="Y28" s="554"/>
    </row>
    <row r="29" spans="1:25" s="267" customFormat="1" ht="14.25" customHeight="1">
      <c r="A29" s="746" t="s">
        <v>313</v>
      </c>
      <c r="B29" s="1141"/>
      <c r="C29" s="684">
        <f>SUM(C30)</f>
        <v>5</v>
      </c>
      <c r="D29" s="34">
        <f>SUM(D30)</f>
        <v>1</v>
      </c>
      <c r="E29" s="34">
        <f>SUM(E30)</f>
        <v>4</v>
      </c>
      <c r="F29" s="34">
        <f>SUM(F30)</f>
        <v>5</v>
      </c>
      <c r="G29" s="34" t="s">
        <v>839</v>
      </c>
      <c r="H29" s="34">
        <f>SUM(H30)</f>
        <v>5</v>
      </c>
      <c r="I29" s="34" t="s">
        <v>839</v>
      </c>
      <c r="J29" s="34" t="s">
        <v>839</v>
      </c>
      <c r="K29" s="34" t="s">
        <v>839</v>
      </c>
      <c r="L29" s="34">
        <f aca="true" t="shared" si="3" ref="L29:U29">SUM(L30)</f>
        <v>3</v>
      </c>
      <c r="M29" s="34">
        <f t="shared" si="3"/>
        <v>1000</v>
      </c>
      <c r="N29" s="34">
        <f t="shared" si="3"/>
        <v>57</v>
      </c>
      <c r="O29" s="34">
        <f t="shared" si="3"/>
        <v>3227</v>
      </c>
      <c r="P29" s="34">
        <f t="shared" si="3"/>
        <v>17</v>
      </c>
      <c r="Q29" s="34">
        <f t="shared" si="3"/>
        <v>611</v>
      </c>
      <c r="R29" s="34">
        <f t="shared" si="3"/>
        <v>1</v>
      </c>
      <c r="S29" s="34">
        <f t="shared" si="3"/>
        <v>30</v>
      </c>
      <c r="T29" s="34">
        <f t="shared" si="3"/>
        <v>1</v>
      </c>
      <c r="U29" s="34">
        <f t="shared" si="3"/>
        <v>24</v>
      </c>
      <c r="V29" s="674" t="s">
        <v>839</v>
      </c>
      <c r="W29" s="674" t="s">
        <v>839</v>
      </c>
      <c r="X29" s="34">
        <f>SUM(X30)</f>
        <v>7</v>
      </c>
      <c r="Y29" s="34">
        <f>SUM(Y30)</f>
        <v>3176</v>
      </c>
    </row>
    <row r="30" spans="1:25" ht="14.25" customHeight="1">
      <c r="A30" s="23"/>
      <c r="B30" s="268" t="s">
        <v>314</v>
      </c>
      <c r="C30" s="675">
        <f>SUM(D30:E30)</f>
        <v>5</v>
      </c>
      <c r="D30" s="554">
        <v>1</v>
      </c>
      <c r="E30" s="554">
        <v>4</v>
      </c>
      <c r="F30" s="529">
        <f>SUM(G30:I30)</f>
        <v>5</v>
      </c>
      <c r="G30" s="529" t="s">
        <v>840</v>
      </c>
      <c r="H30" s="529">
        <v>5</v>
      </c>
      <c r="I30" s="529" t="s">
        <v>840</v>
      </c>
      <c r="J30" s="529" t="s">
        <v>840</v>
      </c>
      <c r="K30" s="529" t="s">
        <v>840</v>
      </c>
      <c r="L30" s="554">
        <v>3</v>
      </c>
      <c r="M30" s="554">
        <v>1000</v>
      </c>
      <c r="N30" s="554">
        <v>57</v>
      </c>
      <c r="O30" s="671">
        <v>3227</v>
      </c>
      <c r="P30" s="671">
        <v>17</v>
      </c>
      <c r="Q30" s="671">
        <v>611</v>
      </c>
      <c r="R30" s="671">
        <v>1</v>
      </c>
      <c r="S30" s="671">
        <v>30</v>
      </c>
      <c r="T30" s="671">
        <v>1</v>
      </c>
      <c r="U30" s="671">
        <v>24</v>
      </c>
      <c r="V30" s="671" t="s">
        <v>840</v>
      </c>
      <c r="W30" s="671" t="s">
        <v>840</v>
      </c>
      <c r="X30" s="554">
        <v>7</v>
      </c>
      <c r="Y30" s="554">
        <v>3176</v>
      </c>
    </row>
    <row r="31" spans="1:25" s="5" customFormat="1" ht="14.25" customHeight="1">
      <c r="A31" s="55"/>
      <c r="B31" s="19"/>
      <c r="C31" s="675"/>
      <c r="D31" s="554"/>
      <c r="E31" s="554"/>
      <c r="F31" s="529"/>
      <c r="G31" s="529"/>
      <c r="H31" s="529"/>
      <c r="I31" s="529"/>
      <c r="J31" s="554"/>
      <c r="K31" s="554"/>
      <c r="L31" s="554"/>
      <c r="M31" s="554"/>
      <c r="N31" s="529"/>
      <c r="O31" s="554"/>
      <c r="P31" s="529"/>
      <c r="Q31" s="554"/>
      <c r="R31" s="529"/>
      <c r="S31" s="529"/>
      <c r="T31" s="529"/>
      <c r="U31" s="529"/>
      <c r="V31" s="529"/>
      <c r="W31" s="529"/>
      <c r="X31" s="554"/>
      <c r="Y31" s="554"/>
    </row>
    <row r="32" spans="1:25" s="267" customFormat="1" ht="14.25" customHeight="1">
      <c r="A32" s="746" t="s">
        <v>315</v>
      </c>
      <c r="B32" s="1141"/>
      <c r="C32" s="684">
        <f>SUM(C33:C34)</f>
        <v>28</v>
      </c>
      <c r="D32" s="34">
        <f>SUM(D33:D34)</f>
        <v>1</v>
      </c>
      <c r="E32" s="34">
        <f>SUM(E33:E34)</f>
        <v>27</v>
      </c>
      <c r="F32" s="34">
        <f>SUM(F33:F34)</f>
        <v>26</v>
      </c>
      <c r="G32" s="34" t="s">
        <v>839</v>
      </c>
      <c r="H32" s="34">
        <f>SUM(H33:H34)</f>
        <v>26</v>
      </c>
      <c r="I32" s="34" t="s">
        <v>839</v>
      </c>
      <c r="J32" s="34">
        <f aca="true" t="shared" si="4" ref="J32:S32">SUM(J33:J34)</f>
        <v>5</v>
      </c>
      <c r="K32" s="34">
        <f t="shared" si="4"/>
        <v>80</v>
      </c>
      <c r="L32" s="34">
        <f t="shared" si="4"/>
        <v>13</v>
      </c>
      <c r="M32" s="34">
        <f t="shared" si="4"/>
        <v>1555</v>
      </c>
      <c r="N32" s="34">
        <f t="shared" si="4"/>
        <v>30</v>
      </c>
      <c r="O32" s="34">
        <f t="shared" si="4"/>
        <v>4844</v>
      </c>
      <c r="P32" s="34">
        <f t="shared" si="4"/>
        <v>29</v>
      </c>
      <c r="Q32" s="34">
        <f t="shared" si="4"/>
        <v>897</v>
      </c>
      <c r="R32" s="34">
        <f t="shared" si="4"/>
        <v>1</v>
      </c>
      <c r="S32" s="34">
        <f t="shared" si="4"/>
        <v>42</v>
      </c>
      <c r="T32" s="674" t="s">
        <v>839</v>
      </c>
      <c r="U32" s="674" t="s">
        <v>839</v>
      </c>
      <c r="V32" s="34">
        <f>SUM(V33:V34)</f>
        <v>1</v>
      </c>
      <c r="W32" s="34">
        <f>SUM(W33:W34)</f>
        <v>24</v>
      </c>
      <c r="X32" s="34">
        <f>SUM(X33:X34)</f>
        <v>19</v>
      </c>
      <c r="Y32" s="34">
        <f>SUM(Y33:Y34)</f>
        <v>6071</v>
      </c>
    </row>
    <row r="33" spans="1:25" s="5" customFormat="1" ht="14.25" customHeight="1">
      <c r="A33" s="55"/>
      <c r="B33" s="19" t="s">
        <v>316</v>
      </c>
      <c r="C33" s="675">
        <f>SUM(D33:E33)</f>
        <v>10</v>
      </c>
      <c r="D33" s="554" t="s">
        <v>840</v>
      </c>
      <c r="E33" s="554">
        <v>10</v>
      </c>
      <c r="F33" s="529">
        <f>SUM(G33:I33)</f>
        <v>8</v>
      </c>
      <c r="G33" s="529" t="s">
        <v>840</v>
      </c>
      <c r="H33" s="529">
        <v>8</v>
      </c>
      <c r="I33" s="529" t="s">
        <v>840</v>
      </c>
      <c r="J33" s="671">
        <v>5</v>
      </c>
      <c r="K33" s="671">
        <v>80</v>
      </c>
      <c r="L33" s="671">
        <v>2</v>
      </c>
      <c r="M33" s="671">
        <v>555</v>
      </c>
      <c r="N33" s="676">
        <v>10</v>
      </c>
      <c r="O33" s="671">
        <v>2777</v>
      </c>
      <c r="P33" s="671">
        <v>8</v>
      </c>
      <c r="Q33" s="671">
        <v>271</v>
      </c>
      <c r="R33" s="671">
        <v>1</v>
      </c>
      <c r="S33" s="671">
        <v>42</v>
      </c>
      <c r="T33" s="671" t="s">
        <v>840</v>
      </c>
      <c r="U33" s="671" t="s">
        <v>840</v>
      </c>
      <c r="V33" s="671" t="s">
        <v>840</v>
      </c>
      <c r="W33" s="671" t="s">
        <v>840</v>
      </c>
      <c r="X33" s="554">
        <v>13</v>
      </c>
      <c r="Y33" s="554">
        <v>3765</v>
      </c>
    </row>
    <row r="34" spans="1:25" s="5" customFormat="1" ht="14.25" customHeight="1">
      <c r="A34" s="55"/>
      <c r="B34" s="19" t="s">
        <v>317</v>
      </c>
      <c r="C34" s="675">
        <f>SUM(D34:E34)</f>
        <v>18</v>
      </c>
      <c r="D34" s="554">
        <v>1</v>
      </c>
      <c r="E34" s="529">
        <v>17</v>
      </c>
      <c r="F34" s="529">
        <f>SUM(G34:I34)</f>
        <v>18</v>
      </c>
      <c r="G34" s="529" t="s">
        <v>840</v>
      </c>
      <c r="H34" s="529">
        <v>18</v>
      </c>
      <c r="I34" s="529" t="s">
        <v>840</v>
      </c>
      <c r="J34" s="671" t="s">
        <v>840</v>
      </c>
      <c r="K34" s="671" t="s">
        <v>840</v>
      </c>
      <c r="L34" s="671">
        <v>11</v>
      </c>
      <c r="M34" s="671">
        <v>1000</v>
      </c>
      <c r="N34" s="676">
        <v>20</v>
      </c>
      <c r="O34" s="671">
        <v>2067</v>
      </c>
      <c r="P34" s="671">
        <v>21</v>
      </c>
      <c r="Q34" s="671">
        <v>626</v>
      </c>
      <c r="R34" s="671" t="s">
        <v>840</v>
      </c>
      <c r="S34" s="671" t="s">
        <v>840</v>
      </c>
      <c r="T34" s="671" t="s">
        <v>840</v>
      </c>
      <c r="U34" s="671" t="s">
        <v>840</v>
      </c>
      <c r="V34" s="671">
        <v>1</v>
      </c>
      <c r="W34" s="671">
        <v>24</v>
      </c>
      <c r="X34" s="554">
        <v>6</v>
      </c>
      <c r="Y34" s="554">
        <v>2306</v>
      </c>
    </row>
    <row r="35" spans="1:25" s="5" customFormat="1" ht="14.25" customHeight="1">
      <c r="A35" s="55"/>
      <c r="B35" s="19"/>
      <c r="C35" s="675"/>
      <c r="D35" s="554"/>
      <c r="E35" s="554"/>
      <c r="F35" s="529"/>
      <c r="G35" s="529"/>
      <c r="H35" s="529"/>
      <c r="I35" s="529"/>
      <c r="J35" s="529"/>
      <c r="K35" s="529"/>
      <c r="L35" s="529"/>
      <c r="M35" s="554"/>
      <c r="N35" s="554"/>
      <c r="O35" s="529"/>
      <c r="P35" s="529"/>
      <c r="Q35" s="529"/>
      <c r="R35" s="529"/>
      <c r="S35" s="529"/>
      <c r="T35" s="529"/>
      <c r="U35" s="529"/>
      <c r="V35" s="529"/>
      <c r="W35" s="529"/>
      <c r="X35" s="554"/>
      <c r="Y35" s="554"/>
    </row>
    <row r="36" spans="1:25" s="267" customFormat="1" ht="14.25" customHeight="1">
      <c r="A36" s="746" t="s">
        <v>318</v>
      </c>
      <c r="B36" s="1141"/>
      <c r="C36" s="684">
        <f>SUM(C37:C38)</f>
        <v>20</v>
      </c>
      <c r="D36" s="34" t="s">
        <v>839</v>
      </c>
      <c r="E36" s="34">
        <f aca="true" t="shared" si="5" ref="E36:U36">SUM(E37:E38)</f>
        <v>20</v>
      </c>
      <c r="F36" s="34">
        <f t="shared" si="5"/>
        <v>8</v>
      </c>
      <c r="G36" s="34">
        <f t="shared" si="5"/>
        <v>1</v>
      </c>
      <c r="H36" s="34">
        <f t="shared" si="5"/>
        <v>4</v>
      </c>
      <c r="I36" s="34">
        <f t="shared" si="5"/>
        <v>3</v>
      </c>
      <c r="J36" s="34">
        <f t="shared" si="5"/>
        <v>35</v>
      </c>
      <c r="K36" s="34">
        <f t="shared" si="5"/>
        <v>347</v>
      </c>
      <c r="L36" s="34">
        <v>24</v>
      </c>
      <c r="M36" s="34">
        <f t="shared" si="5"/>
        <v>2426</v>
      </c>
      <c r="N36" s="34">
        <f t="shared" si="5"/>
        <v>106</v>
      </c>
      <c r="O36" s="34">
        <f t="shared" si="5"/>
        <v>2036</v>
      </c>
      <c r="P36" s="34">
        <f t="shared" si="5"/>
        <v>14</v>
      </c>
      <c r="Q36" s="34">
        <f t="shared" si="5"/>
        <v>288</v>
      </c>
      <c r="R36" s="34">
        <f t="shared" si="5"/>
        <v>2</v>
      </c>
      <c r="S36" s="34">
        <f t="shared" si="5"/>
        <v>13</v>
      </c>
      <c r="T36" s="34">
        <f t="shared" si="5"/>
        <v>1</v>
      </c>
      <c r="U36" s="34">
        <f t="shared" si="5"/>
        <v>52</v>
      </c>
      <c r="V36" s="674" t="s">
        <v>839</v>
      </c>
      <c r="W36" s="674" t="s">
        <v>839</v>
      </c>
      <c r="X36" s="34">
        <f>SUM(X37:X38)</f>
        <v>17</v>
      </c>
      <c r="Y36" s="34">
        <f>SUM(Y37:Y38)</f>
        <v>2691</v>
      </c>
    </row>
    <row r="37" spans="1:25" s="5" customFormat="1" ht="14.25" customHeight="1">
      <c r="A37" s="55"/>
      <c r="B37" s="19" t="s">
        <v>319</v>
      </c>
      <c r="C37" s="675">
        <f>SUM(D37:E37)</f>
        <v>18</v>
      </c>
      <c r="D37" s="529" t="s">
        <v>840</v>
      </c>
      <c r="E37" s="554">
        <v>18</v>
      </c>
      <c r="F37" s="529">
        <f>SUM(G37:I37)</f>
        <v>3</v>
      </c>
      <c r="G37" s="553">
        <v>1</v>
      </c>
      <c r="H37" s="529" t="s">
        <v>840</v>
      </c>
      <c r="I37" s="553">
        <v>2</v>
      </c>
      <c r="J37" s="671">
        <v>1</v>
      </c>
      <c r="K37" s="671">
        <v>35</v>
      </c>
      <c r="L37" s="671">
        <v>16</v>
      </c>
      <c r="M37" s="671">
        <v>2100</v>
      </c>
      <c r="N37" s="676">
        <v>62</v>
      </c>
      <c r="O37" s="671">
        <v>1130</v>
      </c>
      <c r="P37" s="671">
        <v>7</v>
      </c>
      <c r="Q37" s="671">
        <v>141</v>
      </c>
      <c r="R37" s="671">
        <v>1</v>
      </c>
      <c r="S37" s="671">
        <v>3</v>
      </c>
      <c r="T37" s="671">
        <v>1</v>
      </c>
      <c r="U37" s="671">
        <v>52</v>
      </c>
      <c r="V37" s="671" t="s">
        <v>840</v>
      </c>
      <c r="W37" s="671" t="s">
        <v>840</v>
      </c>
      <c r="X37" s="554">
        <v>10</v>
      </c>
      <c r="Y37" s="554">
        <v>1505</v>
      </c>
    </row>
    <row r="38" spans="1:25" s="5" customFormat="1" ht="14.25" customHeight="1">
      <c r="A38" s="55"/>
      <c r="B38" s="19" t="s">
        <v>742</v>
      </c>
      <c r="C38" s="675">
        <f>SUM(D38:E38)</f>
        <v>2</v>
      </c>
      <c r="D38" s="529" t="s">
        <v>840</v>
      </c>
      <c r="E38" s="554">
        <v>2</v>
      </c>
      <c r="F38" s="529">
        <f>SUM(G38:I38)</f>
        <v>5</v>
      </c>
      <c r="G38" s="529" t="s">
        <v>840</v>
      </c>
      <c r="H38" s="554">
        <v>4</v>
      </c>
      <c r="I38" s="554">
        <v>1</v>
      </c>
      <c r="J38" s="671">
        <v>34</v>
      </c>
      <c r="K38" s="671">
        <v>312</v>
      </c>
      <c r="L38" s="671">
        <v>6</v>
      </c>
      <c r="M38" s="671">
        <v>326</v>
      </c>
      <c r="N38" s="676">
        <v>44</v>
      </c>
      <c r="O38" s="671">
        <v>906</v>
      </c>
      <c r="P38" s="671">
        <v>7</v>
      </c>
      <c r="Q38" s="671">
        <v>147</v>
      </c>
      <c r="R38" s="671">
        <v>1</v>
      </c>
      <c r="S38" s="671">
        <v>10</v>
      </c>
      <c r="T38" s="671" t="s">
        <v>840</v>
      </c>
      <c r="U38" s="671" t="s">
        <v>840</v>
      </c>
      <c r="V38" s="671" t="s">
        <v>840</v>
      </c>
      <c r="W38" s="671" t="s">
        <v>840</v>
      </c>
      <c r="X38" s="554">
        <v>7</v>
      </c>
      <c r="Y38" s="554">
        <v>1186</v>
      </c>
    </row>
    <row r="39" spans="1:25" ht="14.25" customHeight="1">
      <c r="A39" s="23"/>
      <c r="B39" s="23"/>
      <c r="C39" s="675"/>
      <c r="D39" s="554"/>
      <c r="E39" s="554"/>
      <c r="F39" s="529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</row>
    <row r="40" spans="1:25" s="267" customFormat="1" ht="14.25" customHeight="1">
      <c r="A40" s="746" t="s">
        <v>351</v>
      </c>
      <c r="B40" s="1141"/>
      <c r="C40" s="684">
        <f>SUM(C41)</f>
        <v>3</v>
      </c>
      <c r="D40" s="34" t="s">
        <v>839</v>
      </c>
      <c r="E40" s="34">
        <f>SUM(E41)</f>
        <v>3</v>
      </c>
      <c r="F40" s="34" t="s">
        <v>839</v>
      </c>
      <c r="G40" s="34" t="s">
        <v>839</v>
      </c>
      <c r="H40" s="34" t="s">
        <v>839</v>
      </c>
      <c r="I40" s="34" t="s">
        <v>839</v>
      </c>
      <c r="J40" s="34" t="s">
        <v>839</v>
      </c>
      <c r="K40" s="34" t="s">
        <v>839</v>
      </c>
      <c r="L40" s="34">
        <f>SUM(L41)</f>
        <v>44</v>
      </c>
      <c r="M40" s="34">
        <f>SUM(M41)</f>
        <v>1459</v>
      </c>
      <c r="N40" s="34">
        <f>SUM(N41)</f>
        <v>49</v>
      </c>
      <c r="O40" s="34">
        <f>SUM(O41)</f>
        <v>1035</v>
      </c>
      <c r="P40" s="674" t="s">
        <v>839</v>
      </c>
      <c r="Q40" s="674" t="s">
        <v>839</v>
      </c>
      <c r="R40" s="674" t="s">
        <v>839</v>
      </c>
      <c r="S40" s="674" t="s">
        <v>839</v>
      </c>
      <c r="T40" s="674" t="s">
        <v>839</v>
      </c>
      <c r="U40" s="674" t="s">
        <v>839</v>
      </c>
      <c r="V40" s="34" t="s">
        <v>839</v>
      </c>
      <c r="W40" s="34" t="s">
        <v>839</v>
      </c>
      <c r="X40" s="34">
        <f>SUM(X41)</f>
        <v>9</v>
      </c>
      <c r="Y40" s="34">
        <f>SUM(Y41)</f>
        <v>1389</v>
      </c>
    </row>
    <row r="41" spans="1:25" s="5" customFormat="1" ht="14.25" customHeight="1">
      <c r="A41" s="55"/>
      <c r="B41" s="19" t="s">
        <v>708</v>
      </c>
      <c r="C41" s="675">
        <f>SUM(D41:E41)</f>
        <v>3</v>
      </c>
      <c r="D41" s="529" t="s">
        <v>840</v>
      </c>
      <c r="E41" s="554">
        <v>3</v>
      </c>
      <c r="F41" s="529" t="s">
        <v>840</v>
      </c>
      <c r="G41" s="529" t="s">
        <v>840</v>
      </c>
      <c r="H41" s="529" t="s">
        <v>840</v>
      </c>
      <c r="I41" s="529" t="s">
        <v>840</v>
      </c>
      <c r="J41" s="529" t="s">
        <v>840</v>
      </c>
      <c r="K41" s="529" t="s">
        <v>840</v>
      </c>
      <c r="L41" s="671">
        <v>44</v>
      </c>
      <c r="M41" s="677">
        <v>1459</v>
      </c>
      <c r="N41" s="676">
        <v>49</v>
      </c>
      <c r="O41" s="671">
        <v>1035</v>
      </c>
      <c r="P41" s="671" t="s">
        <v>840</v>
      </c>
      <c r="Q41" s="671" t="s">
        <v>840</v>
      </c>
      <c r="R41" s="671" t="s">
        <v>840</v>
      </c>
      <c r="S41" s="671" t="s">
        <v>840</v>
      </c>
      <c r="T41" s="671" t="s">
        <v>840</v>
      </c>
      <c r="U41" s="671" t="s">
        <v>840</v>
      </c>
      <c r="V41" s="529" t="s">
        <v>840</v>
      </c>
      <c r="W41" s="529" t="s">
        <v>840</v>
      </c>
      <c r="X41" s="554">
        <v>9</v>
      </c>
      <c r="Y41" s="554">
        <v>1389</v>
      </c>
    </row>
    <row r="42" spans="1:25" s="5" customFormat="1" ht="14.25" customHeight="1">
      <c r="A42" s="55"/>
      <c r="B42" s="19"/>
      <c r="C42" s="675"/>
      <c r="D42" s="554"/>
      <c r="E42" s="554"/>
      <c r="F42" s="529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</row>
    <row r="43" spans="1:25" s="267" customFormat="1" ht="14.25" customHeight="1">
      <c r="A43" s="746" t="s">
        <v>710</v>
      </c>
      <c r="B43" s="1141"/>
      <c r="C43" s="684">
        <f>SUM(C44:C45)</f>
        <v>33</v>
      </c>
      <c r="D43" s="34">
        <f>SUM(D44:D45)</f>
        <v>5</v>
      </c>
      <c r="E43" s="34">
        <f>SUM(E44:E45)</f>
        <v>28</v>
      </c>
      <c r="F43" s="34">
        <f>SUM(F44:F45)</f>
        <v>19</v>
      </c>
      <c r="G43" s="34" t="s">
        <v>839</v>
      </c>
      <c r="H43" s="34">
        <f>SUM(H44:H45)</f>
        <v>17</v>
      </c>
      <c r="I43" s="34">
        <f>SUM(I44:I45)</f>
        <v>2</v>
      </c>
      <c r="J43" s="685" t="s">
        <v>839</v>
      </c>
      <c r="K43" s="674" t="s">
        <v>839</v>
      </c>
      <c r="L43" s="34">
        <f aca="true" t="shared" si="6" ref="L43:Q43">SUM(L44:L45)</f>
        <v>22</v>
      </c>
      <c r="M43" s="34">
        <f t="shared" si="6"/>
        <v>3067</v>
      </c>
      <c r="N43" s="34">
        <f t="shared" si="6"/>
        <v>82</v>
      </c>
      <c r="O43" s="34">
        <f t="shared" si="6"/>
        <v>480</v>
      </c>
      <c r="P43" s="34">
        <f t="shared" si="6"/>
        <v>29</v>
      </c>
      <c r="Q43" s="34">
        <f t="shared" si="6"/>
        <v>654</v>
      </c>
      <c r="R43" s="34" t="s">
        <v>839</v>
      </c>
      <c r="S43" s="34" t="s">
        <v>839</v>
      </c>
      <c r="T43" s="34" t="s">
        <v>839</v>
      </c>
      <c r="U43" s="34" t="s">
        <v>839</v>
      </c>
      <c r="V43" s="34" t="s">
        <v>839</v>
      </c>
      <c r="W43" s="34" t="s">
        <v>839</v>
      </c>
      <c r="X43" s="34">
        <f>SUM(X44:X45)</f>
        <v>20</v>
      </c>
      <c r="Y43" s="34">
        <f>SUM(Y44:Y45)</f>
        <v>2093</v>
      </c>
    </row>
    <row r="44" spans="1:25" ht="14.25" customHeight="1">
      <c r="A44" s="290"/>
      <c r="B44" s="291" t="s">
        <v>320</v>
      </c>
      <c r="C44" s="675">
        <f>SUM(D44:E44)</f>
        <v>13</v>
      </c>
      <c r="D44" s="554">
        <v>5</v>
      </c>
      <c r="E44" s="554">
        <v>8</v>
      </c>
      <c r="F44" s="529">
        <f>SUM(G44:I44)</f>
        <v>5</v>
      </c>
      <c r="G44" s="529" t="s">
        <v>840</v>
      </c>
      <c r="H44" s="529">
        <v>4</v>
      </c>
      <c r="I44" s="529">
        <v>1</v>
      </c>
      <c r="J44" s="676" t="s">
        <v>840</v>
      </c>
      <c r="K44" s="671" t="s">
        <v>840</v>
      </c>
      <c r="L44" s="671">
        <v>9</v>
      </c>
      <c r="M44" s="671">
        <v>822</v>
      </c>
      <c r="N44" s="676" t="s">
        <v>840</v>
      </c>
      <c r="O44" s="671" t="s">
        <v>840</v>
      </c>
      <c r="P44" s="671">
        <v>3</v>
      </c>
      <c r="Q44" s="671">
        <v>192</v>
      </c>
      <c r="R44" s="529" t="s">
        <v>840</v>
      </c>
      <c r="S44" s="529" t="s">
        <v>840</v>
      </c>
      <c r="T44" s="529" t="s">
        <v>840</v>
      </c>
      <c r="U44" s="529" t="s">
        <v>840</v>
      </c>
      <c r="V44" s="529" t="s">
        <v>840</v>
      </c>
      <c r="W44" s="529" t="s">
        <v>840</v>
      </c>
      <c r="X44" s="554">
        <v>8</v>
      </c>
      <c r="Y44" s="554">
        <v>766</v>
      </c>
    </row>
    <row r="45" spans="1:25" ht="14.25" customHeight="1">
      <c r="A45" s="292"/>
      <c r="B45" s="293" t="s">
        <v>743</v>
      </c>
      <c r="C45" s="678">
        <f>SUM(D45:E45)</f>
        <v>20</v>
      </c>
      <c r="D45" s="558" t="s">
        <v>840</v>
      </c>
      <c r="E45" s="679">
        <v>20</v>
      </c>
      <c r="F45" s="558">
        <f>SUM(G45:I45)</f>
        <v>14</v>
      </c>
      <c r="G45" s="558" t="s">
        <v>840</v>
      </c>
      <c r="H45" s="558">
        <v>13</v>
      </c>
      <c r="I45" s="680">
        <v>1</v>
      </c>
      <c r="J45" s="681" t="s">
        <v>840</v>
      </c>
      <c r="K45" s="681" t="s">
        <v>840</v>
      </c>
      <c r="L45" s="682">
        <v>13</v>
      </c>
      <c r="M45" s="682">
        <v>2245</v>
      </c>
      <c r="N45" s="683">
        <v>82</v>
      </c>
      <c r="O45" s="682">
        <v>480</v>
      </c>
      <c r="P45" s="682">
        <v>26</v>
      </c>
      <c r="Q45" s="682">
        <v>462</v>
      </c>
      <c r="R45" s="558" t="s">
        <v>840</v>
      </c>
      <c r="S45" s="558" t="s">
        <v>840</v>
      </c>
      <c r="T45" s="558" t="s">
        <v>840</v>
      </c>
      <c r="U45" s="558" t="s">
        <v>840</v>
      </c>
      <c r="V45" s="558" t="s">
        <v>840</v>
      </c>
      <c r="W45" s="558" t="s">
        <v>840</v>
      </c>
      <c r="X45" s="679">
        <v>12</v>
      </c>
      <c r="Y45" s="679">
        <v>1327</v>
      </c>
    </row>
    <row r="46" spans="1:25" ht="14.25" customHeight="1">
      <c r="A46" s="270" t="s">
        <v>744</v>
      </c>
      <c r="E46" s="289"/>
      <c r="I46" s="294"/>
      <c r="J46" s="294"/>
      <c r="K46" s="294"/>
      <c r="L46" s="295"/>
      <c r="M46" s="294"/>
      <c r="N46" s="295"/>
      <c r="O46" s="294"/>
      <c r="P46" s="295"/>
      <c r="Q46" s="294"/>
      <c r="R46" s="295"/>
      <c r="S46" s="294"/>
      <c r="T46" s="295"/>
      <c r="U46" s="295"/>
      <c r="V46" s="295"/>
      <c r="W46" s="294"/>
      <c r="X46" s="295"/>
      <c r="Y46" s="294"/>
    </row>
    <row r="47" spans="1:25" ht="14.25">
      <c r="A47" s="271" t="s">
        <v>745</v>
      </c>
      <c r="B47" s="271"/>
      <c r="C47" s="294"/>
      <c r="D47" s="294"/>
      <c r="E47" s="294"/>
      <c r="F47" s="294"/>
      <c r="G47" s="294"/>
      <c r="H47" s="294"/>
      <c r="I47" s="289"/>
      <c r="J47" s="289"/>
      <c r="K47" s="289"/>
      <c r="M47" s="289"/>
      <c r="O47" s="289"/>
      <c r="S47" s="289"/>
      <c r="W47" s="289"/>
      <c r="Y47" s="289"/>
    </row>
    <row r="48" spans="5:25" ht="14.25">
      <c r="E48" s="289"/>
      <c r="I48" s="289"/>
      <c r="J48" s="289"/>
      <c r="K48" s="289"/>
      <c r="M48" s="289"/>
      <c r="O48" s="289"/>
      <c r="S48" s="289"/>
      <c r="W48" s="289"/>
      <c r="Y48" s="289"/>
    </row>
    <row r="49" spans="5:25" ht="14.25">
      <c r="E49" s="289"/>
      <c r="I49" s="289"/>
      <c r="J49" s="289"/>
      <c r="K49" s="289"/>
      <c r="M49" s="289"/>
      <c r="O49" s="289"/>
      <c r="W49" s="289"/>
      <c r="Y49" s="289"/>
    </row>
    <row r="50" spans="5:25" ht="14.25">
      <c r="E50" s="289"/>
      <c r="I50" s="289"/>
      <c r="J50" s="289"/>
      <c r="K50" s="289"/>
      <c r="M50" s="289"/>
      <c r="O50" s="289"/>
      <c r="Y50" s="289"/>
    </row>
    <row r="51" spans="5:25" ht="14.25">
      <c r="E51" s="289"/>
      <c r="I51" s="289"/>
      <c r="J51" s="289"/>
      <c r="K51" s="289"/>
      <c r="M51" s="289"/>
      <c r="O51" s="289"/>
      <c r="Y51" s="289"/>
    </row>
    <row r="52" spans="5:25" ht="14.25">
      <c r="E52" s="289"/>
      <c r="I52" s="289"/>
      <c r="J52" s="289"/>
      <c r="K52" s="289"/>
      <c r="M52" s="289"/>
      <c r="O52" s="289"/>
      <c r="Y52" s="289"/>
    </row>
    <row r="53" spans="5:25" ht="14.25">
      <c r="E53" s="289"/>
      <c r="I53" s="289"/>
      <c r="J53" s="289"/>
      <c r="K53" s="289"/>
      <c r="M53" s="289"/>
      <c r="O53" s="289"/>
      <c r="Y53" s="289"/>
    </row>
    <row r="54" spans="5:25" ht="14.25">
      <c r="E54" s="289"/>
      <c r="I54" s="289"/>
      <c r="J54" s="289"/>
      <c r="K54" s="289"/>
      <c r="M54" s="289"/>
      <c r="O54" s="289"/>
      <c r="Y54" s="289"/>
    </row>
    <row r="55" spans="5:25" ht="14.25">
      <c r="E55" s="289"/>
      <c r="I55" s="289"/>
      <c r="J55" s="289"/>
      <c r="K55" s="289"/>
      <c r="M55" s="289"/>
      <c r="O55" s="289"/>
      <c r="Y55" s="289"/>
    </row>
    <row r="56" spans="5:25" ht="14.25">
      <c r="E56" s="289"/>
      <c r="I56" s="289"/>
      <c r="J56" s="289"/>
      <c r="K56" s="289"/>
      <c r="M56" s="289"/>
      <c r="O56" s="289"/>
      <c r="Y56" s="289"/>
    </row>
    <row r="57" spans="5:25" ht="14.25">
      <c r="E57" s="289"/>
      <c r="I57" s="289"/>
      <c r="J57" s="289"/>
      <c r="K57" s="289"/>
      <c r="M57" s="289"/>
      <c r="O57" s="289"/>
      <c r="Y57" s="289"/>
    </row>
    <row r="58" spans="5:25" ht="14.25">
      <c r="E58" s="289"/>
      <c r="I58" s="289"/>
      <c r="J58" s="289"/>
      <c r="K58" s="289"/>
      <c r="M58" s="289"/>
      <c r="O58" s="289"/>
      <c r="Y58" s="289"/>
    </row>
    <row r="59" spans="5:25" ht="14.25">
      <c r="E59" s="289"/>
      <c r="I59" s="289"/>
      <c r="J59" s="289"/>
      <c r="K59" s="289"/>
      <c r="M59" s="289"/>
      <c r="O59" s="289"/>
      <c r="Y59" s="289"/>
    </row>
    <row r="60" spans="5:25" ht="14.25">
      <c r="E60" s="289"/>
      <c r="I60" s="289"/>
      <c r="J60" s="289"/>
      <c r="K60" s="289"/>
      <c r="M60" s="289"/>
      <c r="Y60" s="289"/>
    </row>
    <row r="61" spans="5:25" ht="14.25">
      <c r="E61" s="289"/>
      <c r="I61" s="289"/>
      <c r="J61" s="289"/>
      <c r="K61" s="289"/>
      <c r="Y61" s="289"/>
    </row>
    <row r="62" spans="5:25" ht="14.25">
      <c r="E62" s="289"/>
      <c r="I62" s="289"/>
      <c r="K62" s="289"/>
      <c r="Y62" s="289"/>
    </row>
    <row r="63" spans="5:25" ht="14.25">
      <c r="E63" s="289"/>
      <c r="I63" s="289"/>
      <c r="K63" s="289"/>
      <c r="Y63" s="289"/>
    </row>
    <row r="64" spans="5:25" ht="14.25">
      <c r="E64" s="289"/>
      <c r="I64" s="289"/>
      <c r="K64" s="289"/>
      <c r="Y64" s="289"/>
    </row>
    <row r="65" spans="5:25" ht="14.25">
      <c r="E65" s="289"/>
      <c r="I65" s="289"/>
      <c r="K65" s="289"/>
      <c r="Y65" s="289"/>
    </row>
    <row r="66" spans="9:25" ht="14.25">
      <c r="I66" s="289"/>
      <c r="K66" s="289"/>
      <c r="Y66" s="289"/>
    </row>
    <row r="67" spans="9:25" ht="14.25">
      <c r="I67" s="289"/>
      <c r="K67" s="289"/>
      <c r="Y67" s="289"/>
    </row>
    <row r="68" spans="9:25" ht="14.25">
      <c r="I68" s="289"/>
      <c r="K68" s="289"/>
      <c r="Y68" s="289"/>
    </row>
    <row r="69" spans="9:25" ht="14.25">
      <c r="I69" s="289"/>
      <c r="K69" s="289"/>
      <c r="Y69" s="289"/>
    </row>
    <row r="70" spans="9:25" ht="14.25">
      <c r="I70" s="289"/>
      <c r="K70" s="289"/>
      <c r="Y70" s="289"/>
    </row>
    <row r="71" spans="9:25" ht="14.25">
      <c r="I71" s="289"/>
      <c r="K71" s="289"/>
      <c r="Y71" s="289"/>
    </row>
    <row r="72" spans="9:25" ht="14.25">
      <c r="I72" s="289"/>
      <c r="K72" s="289"/>
      <c r="Y72" s="289"/>
    </row>
    <row r="73" spans="9:25" ht="14.25">
      <c r="I73" s="289"/>
      <c r="K73" s="289"/>
      <c r="Y73" s="289"/>
    </row>
    <row r="74" spans="9:25" ht="14.25">
      <c r="I74" s="289"/>
      <c r="K74" s="289"/>
      <c r="Y74" s="289"/>
    </row>
    <row r="75" spans="9:25" ht="14.25">
      <c r="I75" s="289"/>
      <c r="K75" s="289"/>
      <c r="Y75" s="289"/>
    </row>
    <row r="76" spans="9:25" ht="14.25">
      <c r="I76" s="289"/>
      <c r="K76" s="289"/>
      <c r="Y76" s="289"/>
    </row>
    <row r="77" spans="9:25" ht="14.25">
      <c r="I77" s="289"/>
      <c r="K77" s="289"/>
      <c r="Y77" s="289"/>
    </row>
    <row r="78" spans="9:25" ht="14.25">
      <c r="I78" s="289"/>
      <c r="K78" s="289"/>
      <c r="Y78" s="289"/>
    </row>
    <row r="79" spans="9:25" ht="14.25">
      <c r="I79" s="289"/>
      <c r="K79" s="289"/>
      <c r="Y79" s="289"/>
    </row>
    <row r="80" spans="9:25" ht="14.25">
      <c r="I80" s="289"/>
      <c r="K80" s="289"/>
      <c r="Y80" s="289"/>
    </row>
    <row r="81" spans="9:25" ht="14.25">
      <c r="I81" s="289"/>
      <c r="K81" s="289"/>
      <c r="Y81" s="289"/>
    </row>
    <row r="82" spans="9:25" ht="14.25">
      <c r="I82" s="289"/>
      <c r="K82" s="289"/>
      <c r="Y82" s="289"/>
    </row>
    <row r="83" spans="9:25" ht="14.25">
      <c r="I83" s="289"/>
      <c r="K83" s="289"/>
      <c r="Y83" s="289"/>
    </row>
    <row r="84" spans="9:25" ht="14.25">
      <c r="I84" s="289"/>
      <c r="K84" s="289"/>
      <c r="Y84" s="289"/>
    </row>
    <row r="85" spans="9:25" ht="14.25">
      <c r="I85" s="289"/>
      <c r="K85" s="289"/>
      <c r="Y85" s="289"/>
    </row>
    <row r="86" spans="9:25" ht="14.25">
      <c r="I86" s="289"/>
      <c r="K86" s="289"/>
      <c r="Y86" s="289"/>
    </row>
    <row r="87" spans="9:25" ht="14.25">
      <c r="I87" s="289"/>
      <c r="K87" s="289"/>
      <c r="Y87" s="289"/>
    </row>
    <row r="88" spans="9:25" ht="14.25">
      <c r="I88" s="289"/>
      <c r="K88" s="289"/>
      <c r="Y88" s="289"/>
    </row>
    <row r="89" spans="9:25" ht="14.25">
      <c r="I89" s="289"/>
      <c r="K89" s="289"/>
      <c r="Y89" s="289"/>
    </row>
    <row r="90" spans="11:25" ht="14.25">
      <c r="K90" s="289"/>
      <c r="Y90" s="289"/>
    </row>
    <row r="91" spans="11:25" ht="14.25">
      <c r="K91" s="289"/>
      <c r="Y91" s="289"/>
    </row>
    <row r="92" spans="11:25" ht="14.25">
      <c r="K92" s="289"/>
      <c r="Y92" s="289"/>
    </row>
    <row r="93" spans="11:25" ht="14.25">
      <c r="K93" s="289"/>
      <c r="Y93" s="289"/>
    </row>
    <row r="94" spans="11:25" ht="14.25">
      <c r="K94" s="289"/>
      <c r="Y94" s="289"/>
    </row>
    <row r="95" spans="11:25" ht="14.25">
      <c r="K95" s="289"/>
      <c r="Y95" s="289"/>
    </row>
    <row r="96" spans="11:25" ht="14.25">
      <c r="K96" s="289"/>
      <c r="Y96" s="289"/>
    </row>
    <row r="97" spans="11:25" ht="14.25">
      <c r="K97" s="289"/>
      <c r="Y97" s="289"/>
    </row>
    <row r="98" spans="11:25" ht="14.25">
      <c r="K98" s="289"/>
      <c r="Y98" s="289"/>
    </row>
    <row r="99" spans="11:25" ht="14.25">
      <c r="K99" s="289"/>
      <c r="Y99" s="289"/>
    </row>
    <row r="100" spans="11:25" ht="14.25">
      <c r="K100" s="289"/>
      <c r="Y100" s="289"/>
    </row>
    <row r="101" ht="14.25">
      <c r="K101" s="289"/>
    </row>
    <row r="102" ht="14.25">
      <c r="K102" s="289"/>
    </row>
    <row r="103" ht="14.25">
      <c r="K103" s="289"/>
    </row>
    <row r="104" ht="14.25">
      <c r="K104" s="289"/>
    </row>
    <row r="105" ht="14.25">
      <c r="K105" s="289"/>
    </row>
    <row r="106" ht="14.25">
      <c r="K106" s="289"/>
    </row>
    <row r="107" ht="14.25">
      <c r="K107" s="289"/>
    </row>
    <row r="108" ht="14.25">
      <c r="K108" s="289"/>
    </row>
    <row r="109" ht="14.25">
      <c r="K109" s="289"/>
    </row>
    <row r="110" ht="14.25">
      <c r="K110" s="289"/>
    </row>
    <row r="111" ht="14.25">
      <c r="K111" s="289"/>
    </row>
    <row r="112" ht="14.25">
      <c r="K112" s="289"/>
    </row>
    <row r="113" ht="14.25">
      <c r="K113" s="289"/>
    </row>
    <row r="114" ht="14.25">
      <c r="K114" s="289"/>
    </row>
    <row r="115" ht="14.25">
      <c r="K115" s="289"/>
    </row>
    <row r="116" ht="14.25">
      <c r="K116" s="289"/>
    </row>
    <row r="117" ht="14.25">
      <c r="K117" s="289"/>
    </row>
    <row r="118" ht="14.25">
      <c r="K118" s="289"/>
    </row>
    <row r="119" ht="14.25">
      <c r="K119" s="289"/>
    </row>
    <row r="120" ht="14.25">
      <c r="K120" s="289"/>
    </row>
    <row r="121" ht="14.25">
      <c r="K121" s="289"/>
    </row>
    <row r="122" ht="14.25">
      <c r="K122" s="289"/>
    </row>
    <row r="123" ht="14.25">
      <c r="K123" s="289"/>
    </row>
    <row r="124" ht="14.25">
      <c r="K124" s="289"/>
    </row>
    <row r="125" ht="14.25">
      <c r="K125" s="289"/>
    </row>
  </sheetData>
  <sheetProtection/>
  <mergeCells count="40">
    <mergeCell ref="L5:L7"/>
    <mergeCell ref="A15:B15"/>
    <mergeCell ref="A36:B36"/>
    <mergeCell ref="A40:B40"/>
    <mergeCell ref="A14:B14"/>
    <mergeCell ref="A26:B26"/>
    <mergeCell ref="A29:B29"/>
    <mergeCell ref="A32:B32"/>
    <mergeCell ref="A22:B22"/>
    <mergeCell ref="A21:B21"/>
    <mergeCell ref="A8:B8"/>
    <mergeCell ref="A23:B23"/>
    <mergeCell ref="A17:B17"/>
    <mergeCell ref="A16:B16"/>
    <mergeCell ref="A11:B11"/>
    <mergeCell ref="A12:B12"/>
    <mergeCell ref="A9:B9"/>
    <mergeCell ref="A18:B18"/>
    <mergeCell ref="A19:B19"/>
    <mergeCell ref="A20:B20"/>
    <mergeCell ref="A2:Y2"/>
    <mergeCell ref="A4:B7"/>
    <mergeCell ref="C4:I4"/>
    <mergeCell ref="J4:K4"/>
    <mergeCell ref="L4:M4"/>
    <mergeCell ref="N4:Y4"/>
    <mergeCell ref="F5:I6"/>
    <mergeCell ref="J5:J7"/>
    <mergeCell ref="P5:Q6"/>
    <mergeCell ref="R5:S6"/>
    <mergeCell ref="A43:B43"/>
    <mergeCell ref="X6:Y6"/>
    <mergeCell ref="V5:W6"/>
    <mergeCell ref="A10:B10"/>
    <mergeCell ref="T5:U6"/>
    <mergeCell ref="D6:D7"/>
    <mergeCell ref="E6:E7"/>
    <mergeCell ref="M5:M7"/>
    <mergeCell ref="N5:O6"/>
    <mergeCell ref="K5:K7"/>
  </mergeCells>
  <printOptions/>
  <pageMargins left="0.5118110236220472" right="0.1968503937007874" top="0.984251968503937" bottom="0.984251968503937" header="0.5118110236220472" footer="0.5118110236220472"/>
  <pageSetup fitToHeight="1" fitToWidth="1"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="80" zoomScaleNormal="80" zoomScaleSheetLayoutView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270" customWidth="1"/>
    <col min="2" max="2" width="13.19921875" style="270" customWidth="1"/>
    <col min="3" max="5" width="7.59765625" style="270" customWidth="1"/>
    <col min="6" max="27" width="11.59765625" style="270" customWidth="1"/>
    <col min="28" max="16384" width="10.59765625" style="270" customWidth="1"/>
  </cols>
  <sheetData>
    <row r="1" spans="1:27" s="269" customFormat="1" ht="19.5" customHeight="1">
      <c r="A1" s="1" t="s">
        <v>189</v>
      </c>
      <c r="AA1" s="2" t="s">
        <v>190</v>
      </c>
    </row>
    <row r="2" spans="1:27" ht="19.5" customHeight="1">
      <c r="A2" s="715" t="s">
        <v>321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</row>
    <row r="3" spans="1:27" ht="19.5" customHeight="1">
      <c r="A3" s="687" t="s">
        <v>322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</row>
    <row r="4" spans="2:27" ht="18" customHeight="1" thickBo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98" t="s">
        <v>296</v>
      </c>
    </row>
    <row r="5" spans="1:27" ht="15" customHeight="1">
      <c r="A5" s="688" t="s">
        <v>93</v>
      </c>
      <c r="B5" s="689"/>
      <c r="C5" s="705" t="s">
        <v>191</v>
      </c>
      <c r="D5" s="760"/>
      <c r="E5" s="761"/>
      <c r="F5" s="702" t="s">
        <v>192</v>
      </c>
      <c r="G5" s="705" t="s">
        <v>193</v>
      </c>
      <c r="H5" s="706"/>
      <c r="I5" s="707"/>
      <c r="J5" s="705" t="s">
        <v>297</v>
      </c>
      <c r="K5" s="706"/>
      <c r="L5" s="707"/>
      <c r="M5" s="705" t="s">
        <v>298</v>
      </c>
      <c r="N5" s="706"/>
      <c r="O5" s="707"/>
      <c r="P5" s="705" t="s">
        <v>299</v>
      </c>
      <c r="Q5" s="706"/>
      <c r="R5" s="707"/>
      <c r="S5" s="705" t="s">
        <v>300</v>
      </c>
      <c r="T5" s="706"/>
      <c r="U5" s="707"/>
      <c r="V5" s="705" t="s">
        <v>301</v>
      </c>
      <c r="W5" s="706"/>
      <c r="X5" s="707"/>
      <c r="Y5" s="705" t="s">
        <v>302</v>
      </c>
      <c r="Z5" s="706"/>
      <c r="AA5" s="706"/>
    </row>
    <row r="6" spans="1:27" ht="15" customHeight="1">
      <c r="A6" s="690"/>
      <c r="B6" s="691"/>
      <c r="C6" s="303" t="s">
        <v>212</v>
      </c>
      <c r="D6" s="303" t="s">
        <v>303</v>
      </c>
      <c r="E6" s="303" t="s">
        <v>304</v>
      </c>
      <c r="F6" s="762"/>
      <c r="G6" s="303" t="s">
        <v>212</v>
      </c>
      <c r="H6" s="303" t="s">
        <v>213</v>
      </c>
      <c r="I6" s="303" t="s">
        <v>214</v>
      </c>
      <c r="J6" s="303" t="s">
        <v>212</v>
      </c>
      <c r="K6" s="303" t="s">
        <v>213</v>
      </c>
      <c r="L6" s="303" t="s">
        <v>214</v>
      </c>
      <c r="M6" s="303" t="s">
        <v>212</v>
      </c>
      <c r="N6" s="303" t="s">
        <v>213</v>
      </c>
      <c r="O6" s="303" t="s">
        <v>214</v>
      </c>
      <c r="P6" s="303" t="s">
        <v>212</v>
      </c>
      <c r="Q6" s="303" t="s">
        <v>213</v>
      </c>
      <c r="R6" s="303" t="s">
        <v>214</v>
      </c>
      <c r="S6" s="303" t="s">
        <v>212</v>
      </c>
      <c r="T6" s="303" t="s">
        <v>213</v>
      </c>
      <c r="U6" s="303" t="s">
        <v>214</v>
      </c>
      <c r="V6" s="303" t="s">
        <v>212</v>
      </c>
      <c r="W6" s="303" t="s">
        <v>213</v>
      </c>
      <c r="X6" s="303" t="s">
        <v>214</v>
      </c>
      <c r="Y6" s="303" t="s">
        <v>212</v>
      </c>
      <c r="Z6" s="303" t="s">
        <v>213</v>
      </c>
      <c r="AA6" s="305" t="s">
        <v>214</v>
      </c>
    </row>
    <row r="7" spans="1:27" ht="15" customHeight="1">
      <c r="A7" s="732" t="s">
        <v>194</v>
      </c>
      <c r="B7" s="734"/>
      <c r="C7" s="535">
        <f>SUM(D7:E7)</f>
        <v>266</v>
      </c>
      <c r="D7" s="529">
        <v>259</v>
      </c>
      <c r="E7" s="529">
        <v>7</v>
      </c>
      <c r="F7" s="529">
        <v>2731</v>
      </c>
      <c r="G7" s="535">
        <f>SUM(H7:I7)</f>
        <v>68583</v>
      </c>
      <c r="H7" s="529">
        <f aca="true" t="shared" si="0" ref="H7:I10">SUM(K7,N7,Q7,T7,W7,Z7)</f>
        <v>34858</v>
      </c>
      <c r="I7" s="529">
        <f t="shared" si="0"/>
        <v>33725</v>
      </c>
      <c r="J7" s="535">
        <f>SUM(K7:L7)</f>
        <v>11319</v>
      </c>
      <c r="K7" s="529">
        <v>5792</v>
      </c>
      <c r="L7" s="529">
        <v>5527</v>
      </c>
      <c r="M7" s="535">
        <f>SUM(N7:O7)</f>
        <v>11779</v>
      </c>
      <c r="N7" s="529">
        <v>6014</v>
      </c>
      <c r="O7" s="529">
        <v>5765</v>
      </c>
      <c r="P7" s="535">
        <f>SUM(Q7:R7)</f>
        <v>11257</v>
      </c>
      <c r="Q7" s="529">
        <v>5725</v>
      </c>
      <c r="R7" s="529">
        <v>5532</v>
      </c>
      <c r="S7" s="535">
        <f>SUM(T7:U7)</f>
        <v>11358</v>
      </c>
      <c r="T7" s="529">
        <v>5845</v>
      </c>
      <c r="U7" s="529">
        <v>5513</v>
      </c>
      <c r="V7" s="535">
        <f>SUM(W7:X7)</f>
        <v>11429</v>
      </c>
      <c r="W7" s="529">
        <v>5761</v>
      </c>
      <c r="X7" s="529">
        <v>5668</v>
      </c>
      <c r="Y7" s="535">
        <f>SUM(Z7:AA7)</f>
        <v>11441</v>
      </c>
      <c r="Z7" s="529">
        <v>5721</v>
      </c>
      <c r="AA7" s="529">
        <v>5720</v>
      </c>
    </row>
    <row r="8" spans="1:27" ht="15" customHeight="1">
      <c r="A8" s="737" t="s">
        <v>176</v>
      </c>
      <c r="B8" s="738"/>
      <c r="C8" s="535">
        <f>SUM(D8:E8)</f>
        <v>263</v>
      </c>
      <c r="D8" s="529">
        <v>257</v>
      </c>
      <c r="E8" s="529">
        <v>6</v>
      </c>
      <c r="F8" s="529">
        <v>2754</v>
      </c>
      <c r="G8" s="535">
        <f>SUM(H8:I8)</f>
        <v>68393</v>
      </c>
      <c r="H8" s="529">
        <f t="shared" si="0"/>
        <v>34798</v>
      </c>
      <c r="I8" s="529">
        <f t="shared" si="0"/>
        <v>33595</v>
      </c>
      <c r="J8" s="535">
        <f>SUM(K8:L8)</f>
        <v>11449</v>
      </c>
      <c r="K8" s="529">
        <v>5768</v>
      </c>
      <c r="L8" s="529">
        <v>5681</v>
      </c>
      <c r="M8" s="535">
        <f>SUM(N8:O8)</f>
        <v>11274</v>
      </c>
      <c r="N8" s="529">
        <v>5762</v>
      </c>
      <c r="O8" s="529">
        <v>5512</v>
      </c>
      <c r="P8" s="535">
        <f>SUM(Q8:R8)</f>
        <v>11749</v>
      </c>
      <c r="Q8" s="529">
        <v>6004</v>
      </c>
      <c r="R8" s="529">
        <v>5745</v>
      </c>
      <c r="S8" s="535">
        <f>SUM(T8:U8)</f>
        <v>11205</v>
      </c>
      <c r="T8" s="529">
        <v>5698</v>
      </c>
      <c r="U8" s="529">
        <v>5507</v>
      </c>
      <c r="V8" s="535">
        <f>SUM(W8:X8)</f>
        <v>11328</v>
      </c>
      <c r="W8" s="529">
        <v>5829</v>
      </c>
      <c r="X8" s="529">
        <v>5499</v>
      </c>
      <c r="Y8" s="535">
        <f>SUM(Z8:AA8)</f>
        <v>11388</v>
      </c>
      <c r="Z8" s="529">
        <v>5737</v>
      </c>
      <c r="AA8" s="529">
        <v>5651</v>
      </c>
    </row>
    <row r="9" spans="1:27" ht="15" customHeight="1">
      <c r="A9" s="737" t="s">
        <v>177</v>
      </c>
      <c r="B9" s="738"/>
      <c r="C9" s="535">
        <f>SUM(D9:E9)</f>
        <v>255</v>
      </c>
      <c r="D9" s="552">
        <v>249</v>
      </c>
      <c r="E9" s="552">
        <v>6</v>
      </c>
      <c r="F9" s="552">
        <v>2751</v>
      </c>
      <c r="G9" s="535">
        <f>SUM(H9:I9)</f>
        <v>68219</v>
      </c>
      <c r="H9" s="529">
        <f t="shared" si="0"/>
        <v>34837</v>
      </c>
      <c r="I9" s="529">
        <f t="shared" si="0"/>
        <v>33382</v>
      </c>
      <c r="J9" s="535">
        <f>SUM(K9:L9)</f>
        <v>11253</v>
      </c>
      <c r="K9" s="552">
        <v>5776</v>
      </c>
      <c r="L9" s="552">
        <v>5477</v>
      </c>
      <c r="M9" s="535">
        <f>SUM(N9:O9)</f>
        <v>11444</v>
      </c>
      <c r="N9" s="552">
        <v>5771</v>
      </c>
      <c r="O9" s="552">
        <v>5673</v>
      </c>
      <c r="P9" s="535">
        <f>SUM(Q9:R9)</f>
        <v>11248</v>
      </c>
      <c r="Q9" s="552">
        <v>5749</v>
      </c>
      <c r="R9" s="552">
        <v>5499</v>
      </c>
      <c r="S9" s="535">
        <f>SUM(T9:U9)</f>
        <v>11731</v>
      </c>
      <c r="T9" s="552">
        <v>5999</v>
      </c>
      <c r="U9" s="552">
        <v>5732</v>
      </c>
      <c r="V9" s="535">
        <f>SUM(W9:X9)</f>
        <v>11214</v>
      </c>
      <c r="W9" s="552">
        <v>5714</v>
      </c>
      <c r="X9" s="552">
        <v>5500</v>
      </c>
      <c r="Y9" s="535">
        <f>SUM(Z9:AA9)</f>
        <v>11329</v>
      </c>
      <c r="Z9" s="552">
        <v>5828</v>
      </c>
      <c r="AA9" s="552">
        <v>5501</v>
      </c>
    </row>
    <row r="10" spans="1:28" ht="15" customHeight="1">
      <c r="A10" s="737" t="s">
        <v>178</v>
      </c>
      <c r="B10" s="738"/>
      <c r="C10" s="535">
        <f>SUM(D10:E10)</f>
        <v>248</v>
      </c>
      <c r="D10" s="552">
        <v>242</v>
      </c>
      <c r="E10" s="552">
        <v>6</v>
      </c>
      <c r="F10" s="552">
        <v>2791</v>
      </c>
      <c r="G10" s="535">
        <f>SUM(H10:I10)</f>
        <v>68235</v>
      </c>
      <c r="H10" s="529">
        <f t="shared" si="0"/>
        <v>34904</v>
      </c>
      <c r="I10" s="529">
        <f t="shared" si="0"/>
        <v>33331</v>
      </c>
      <c r="J10" s="535">
        <f>SUM(K10:L10)</f>
        <v>11492</v>
      </c>
      <c r="K10" s="552">
        <v>5960</v>
      </c>
      <c r="L10" s="552">
        <v>5532</v>
      </c>
      <c r="M10" s="535">
        <f>SUM(N10:O10)</f>
        <v>11234</v>
      </c>
      <c r="N10" s="552">
        <v>5769</v>
      </c>
      <c r="O10" s="552">
        <v>5465</v>
      </c>
      <c r="P10" s="535">
        <f>SUM(Q10:R10)</f>
        <v>11405</v>
      </c>
      <c r="Q10" s="552">
        <v>5750</v>
      </c>
      <c r="R10" s="552">
        <v>5655</v>
      </c>
      <c r="S10" s="535">
        <f>SUM(T10:U10)</f>
        <v>11213</v>
      </c>
      <c r="T10" s="552">
        <v>5737</v>
      </c>
      <c r="U10" s="552">
        <v>5476</v>
      </c>
      <c r="V10" s="535">
        <f>SUM(W10:X10)</f>
        <v>11707</v>
      </c>
      <c r="W10" s="552">
        <v>5985</v>
      </c>
      <c r="X10" s="552">
        <v>5722</v>
      </c>
      <c r="Y10" s="535">
        <f>SUM(Z10:AA10)</f>
        <v>11184</v>
      </c>
      <c r="Z10" s="552">
        <v>5703</v>
      </c>
      <c r="AA10" s="552">
        <v>5481</v>
      </c>
      <c r="AB10" s="335"/>
    </row>
    <row r="11" spans="1:27" s="335" customFormat="1" ht="15" customHeight="1">
      <c r="A11" s="743" t="s">
        <v>841</v>
      </c>
      <c r="B11" s="744"/>
      <c r="C11" s="559">
        <f aca="true" t="shared" si="1" ref="C11:AA11">SUM(C13:C15)</f>
        <v>238</v>
      </c>
      <c r="D11" s="559">
        <f t="shared" si="1"/>
        <v>233</v>
      </c>
      <c r="E11" s="559">
        <f t="shared" si="1"/>
        <v>5</v>
      </c>
      <c r="F11" s="559">
        <f t="shared" si="1"/>
        <v>2772</v>
      </c>
      <c r="G11" s="559">
        <f t="shared" si="1"/>
        <v>68295</v>
      </c>
      <c r="H11" s="559">
        <f t="shared" si="1"/>
        <v>34895</v>
      </c>
      <c r="I11" s="559">
        <f t="shared" si="1"/>
        <v>33400</v>
      </c>
      <c r="J11" s="559">
        <f t="shared" si="1"/>
        <v>11327</v>
      </c>
      <c r="K11" s="559">
        <f t="shared" si="1"/>
        <v>5797</v>
      </c>
      <c r="L11" s="559">
        <f t="shared" si="1"/>
        <v>5530</v>
      </c>
      <c r="M11" s="559">
        <f t="shared" si="1"/>
        <v>11501</v>
      </c>
      <c r="N11" s="559">
        <f t="shared" si="1"/>
        <v>5952</v>
      </c>
      <c r="O11" s="559">
        <f t="shared" si="1"/>
        <v>5549</v>
      </c>
      <c r="P11" s="559">
        <f t="shared" si="1"/>
        <v>11193</v>
      </c>
      <c r="Q11" s="559">
        <f t="shared" si="1"/>
        <v>5728</v>
      </c>
      <c r="R11" s="559">
        <f t="shared" si="1"/>
        <v>5465</v>
      </c>
      <c r="S11" s="559">
        <f t="shared" si="1"/>
        <v>11401</v>
      </c>
      <c r="T11" s="559">
        <f t="shared" si="1"/>
        <v>5736</v>
      </c>
      <c r="U11" s="559">
        <f t="shared" si="1"/>
        <v>5665</v>
      </c>
      <c r="V11" s="559">
        <f t="shared" si="1"/>
        <v>11169</v>
      </c>
      <c r="W11" s="559">
        <f t="shared" si="1"/>
        <v>5705</v>
      </c>
      <c r="X11" s="559">
        <f t="shared" si="1"/>
        <v>5464</v>
      </c>
      <c r="Y11" s="559">
        <f t="shared" si="1"/>
        <v>11704</v>
      </c>
      <c r="Z11" s="559">
        <f t="shared" si="1"/>
        <v>5977</v>
      </c>
      <c r="AA11" s="559">
        <f t="shared" si="1"/>
        <v>5727</v>
      </c>
    </row>
    <row r="12" spans="1:27" ht="15" customHeight="1">
      <c r="A12" s="47"/>
      <c r="B12" s="48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</row>
    <row r="13" spans="1:27" ht="15" customHeight="1">
      <c r="A13" s="746" t="s">
        <v>323</v>
      </c>
      <c r="B13" s="759"/>
      <c r="C13" s="49">
        <f aca="true" t="shared" si="2" ref="C13:C26">SUM(D13:E13)</f>
        <v>1</v>
      </c>
      <c r="D13" s="49">
        <v>1</v>
      </c>
      <c r="E13" s="517" t="s">
        <v>839</v>
      </c>
      <c r="F13" s="49">
        <v>19</v>
      </c>
      <c r="G13" s="49">
        <f>SUM(H13:I13)</f>
        <v>645</v>
      </c>
      <c r="H13" s="34">
        <f aca="true" t="shared" si="3" ref="H13:I15">SUM(K13,N13,Q13,T13,W13,Z13)</f>
        <v>332</v>
      </c>
      <c r="I13" s="34">
        <f t="shared" si="3"/>
        <v>313</v>
      </c>
      <c r="J13" s="49">
        <f>SUM(K13:L13)</f>
        <v>106</v>
      </c>
      <c r="K13" s="49">
        <v>52</v>
      </c>
      <c r="L13" s="49">
        <v>54</v>
      </c>
      <c r="M13" s="49">
        <f>SUM(N13:O13)</f>
        <v>105</v>
      </c>
      <c r="N13" s="49">
        <v>53</v>
      </c>
      <c r="O13" s="49">
        <v>52</v>
      </c>
      <c r="P13" s="49">
        <f>SUM(Q13:R13)</f>
        <v>107</v>
      </c>
      <c r="Q13" s="49">
        <v>54</v>
      </c>
      <c r="R13" s="49">
        <v>53</v>
      </c>
      <c r="S13" s="49">
        <f>SUM(T13:U13)</f>
        <v>111</v>
      </c>
      <c r="T13" s="49">
        <v>62</v>
      </c>
      <c r="U13" s="49">
        <v>49</v>
      </c>
      <c r="V13" s="49">
        <f>SUM(W13:X13)</f>
        <v>108</v>
      </c>
      <c r="W13" s="49">
        <v>56</v>
      </c>
      <c r="X13" s="49">
        <v>52</v>
      </c>
      <c r="Y13" s="49">
        <f>SUM(Z13:AA13)</f>
        <v>108</v>
      </c>
      <c r="Z13" s="49">
        <v>55</v>
      </c>
      <c r="AA13" s="49">
        <v>53</v>
      </c>
    </row>
    <row r="14" spans="1:27" ht="15" customHeight="1">
      <c r="A14" s="746" t="s">
        <v>324</v>
      </c>
      <c r="B14" s="759"/>
      <c r="C14" s="49">
        <f t="shared" si="2"/>
        <v>236</v>
      </c>
      <c r="D14" s="50">
        <v>231</v>
      </c>
      <c r="E14" s="35">
        <v>5</v>
      </c>
      <c r="F14" s="50">
        <v>2747</v>
      </c>
      <c r="G14" s="49">
        <f>SUM(H14:I14)</f>
        <v>67498</v>
      </c>
      <c r="H14" s="34">
        <f t="shared" si="3"/>
        <v>34495</v>
      </c>
      <c r="I14" s="34">
        <f t="shared" si="3"/>
        <v>33003</v>
      </c>
      <c r="J14" s="49">
        <f>SUM(K14:L14)</f>
        <v>11191</v>
      </c>
      <c r="K14" s="50">
        <v>5735</v>
      </c>
      <c r="L14" s="50">
        <v>5456</v>
      </c>
      <c r="M14" s="49">
        <f>SUM(N14:O14)</f>
        <v>11363</v>
      </c>
      <c r="N14" s="50">
        <v>5886</v>
      </c>
      <c r="O14" s="50">
        <v>5477</v>
      </c>
      <c r="P14" s="49">
        <f>SUM(Q14:R14)</f>
        <v>11065</v>
      </c>
      <c r="Q14" s="50">
        <v>5664</v>
      </c>
      <c r="R14" s="50">
        <v>5401</v>
      </c>
      <c r="S14" s="49">
        <f>SUM(T14:U14)</f>
        <v>11268</v>
      </c>
      <c r="T14" s="50">
        <v>5662</v>
      </c>
      <c r="U14" s="50">
        <v>5606</v>
      </c>
      <c r="V14" s="49">
        <f>SUM(W14:X14)</f>
        <v>11041</v>
      </c>
      <c r="W14" s="50">
        <v>5637</v>
      </c>
      <c r="X14" s="50">
        <v>5404</v>
      </c>
      <c r="Y14" s="49">
        <f>SUM(Z14:AA14)</f>
        <v>11570</v>
      </c>
      <c r="Z14" s="50">
        <v>5911</v>
      </c>
      <c r="AA14" s="50">
        <v>5659</v>
      </c>
    </row>
    <row r="15" spans="1:27" ht="15" customHeight="1">
      <c r="A15" s="746" t="s">
        <v>325</v>
      </c>
      <c r="B15" s="747"/>
      <c r="C15" s="49">
        <f t="shared" si="2"/>
        <v>1</v>
      </c>
      <c r="D15" s="50">
        <v>1</v>
      </c>
      <c r="E15" s="517" t="s">
        <v>839</v>
      </c>
      <c r="F15" s="50">
        <v>6</v>
      </c>
      <c r="G15" s="49">
        <f>SUM(H15:I15)</f>
        <v>152</v>
      </c>
      <c r="H15" s="34">
        <f t="shared" si="3"/>
        <v>68</v>
      </c>
      <c r="I15" s="34">
        <f t="shared" si="3"/>
        <v>84</v>
      </c>
      <c r="J15" s="49">
        <f>SUM(K15:L15)</f>
        <v>30</v>
      </c>
      <c r="K15" s="50">
        <v>10</v>
      </c>
      <c r="L15" s="50">
        <v>20</v>
      </c>
      <c r="M15" s="49">
        <f>SUM(N15:O15)</f>
        <v>33</v>
      </c>
      <c r="N15" s="50">
        <v>13</v>
      </c>
      <c r="O15" s="50">
        <v>20</v>
      </c>
      <c r="P15" s="49">
        <f>SUM(Q15:R15)</f>
        <v>21</v>
      </c>
      <c r="Q15" s="50">
        <v>10</v>
      </c>
      <c r="R15" s="50">
        <v>11</v>
      </c>
      <c r="S15" s="49">
        <f>SUM(T15:U15)</f>
        <v>22</v>
      </c>
      <c r="T15" s="50">
        <v>12</v>
      </c>
      <c r="U15" s="50">
        <v>10</v>
      </c>
      <c r="V15" s="49">
        <f>SUM(W15:X15)</f>
        <v>20</v>
      </c>
      <c r="W15" s="50">
        <v>12</v>
      </c>
      <c r="X15" s="50">
        <v>8</v>
      </c>
      <c r="Y15" s="49">
        <f>SUM(Z15:AA15)</f>
        <v>26</v>
      </c>
      <c r="Z15" s="50">
        <v>11</v>
      </c>
      <c r="AA15" s="50">
        <v>15</v>
      </c>
    </row>
    <row r="16" spans="1:27" ht="15" customHeight="1">
      <c r="A16" s="17"/>
      <c r="B16" s="51"/>
      <c r="C16" s="50"/>
      <c r="D16" s="50"/>
      <c r="E16" s="3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15" customHeight="1">
      <c r="A17" s="746" t="s">
        <v>305</v>
      </c>
      <c r="B17" s="747"/>
      <c r="C17" s="49">
        <f t="shared" si="2"/>
        <v>61</v>
      </c>
      <c r="D17" s="52">
        <v>60</v>
      </c>
      <c r="E17" s="52">
        <v>1</v>
      </c>
      <c r="F17" s="52">
        <v>943</v>
      </c>
      <c r="G17" s="49">
        <f aca="true" t="shared" si="4" ref="G17:G26">SUM(H17:I17)</f>
        <v>25928</v>
      </c>
      <c r="H17" s="34">
        <f aca="true" t="shared" si="5" ref="H17:H26">SUM(K17,N17,Q17,T17,W17,Z17)</f>
        <v>13165</v>
      </c>
      <c r="I17" s="34">
        <f aca="true" t="shared" si="6" ref="I17:I26">SUM(L17,O17,R17,U17,X17,AA17)</f>
        <v>12763</v>
      </c>
      <c r="J17" s="49">
        <f aca="true" t="shared" si="7" ref="J17:J26">SUM(K17:L17)</f>
        <v>4425</v>
      </c>
      <c r="K17" s="52">
        <v>2304</v>
      </c>
      <c r="L17" s="52">
        <v>2121</v>
      </c>
      <c r="M17" s="49">
        <f aca="true" t="shared" si="8" ref="M17:M26">SUM(N17:O17)</f>
        <v>4337</v>
      </c>
      <c r="N17" s="52">
        <v>2188</v>
      </c>
      <c r="O17" s="52">
        <v>2149</v>
      </c>
      <c r="P17" s="49">
        <f aca="true" t="shared" si="9" ref="P17:P26">SUM(Q17:R17)</f>
        <v>4272</v>
      </c>
      <c r="Q17" s="52">
        <v>2172</v>
      </c>
      <c r="R17" s="52">
        <v>2100</v>
      </c>
      <c r="S17" s="49">
        <f aca="true" t="shared" si="10" ref="S17:S26">SUM(T17:U17)</f>
        <v>4347</v>
      </c>
      <c r="T17" s="52">
        <v>2162</v>
      </c>
      <c r="U17" s="52">
        <v>2185</v>
      </c>
      <c r="V17" s="49">
        <f aca="true" t="shared" si="11" ref="V17:V26">SUM(W17:X17)</f>
        <v>4130</v>
      </c>
      <c r="W17" s="52">
        <v>2085</v>
      </c>
      <c r="X17" s="52">
        <v>2045</v>
      </c>
      <c r="Y17" s="49">
        <f aca="true" t="shared" si="12" ref="Y17:Y26">SUM(Z17:AA17)</f>
        <v>4417</v>
      </c>
      <c r="Z17" s="52">
        <v>2254</v>
      </c>
      <c r="AA17" s="52">
        <v>2163</v>
      </c>
    </row>
    <row r="18" spans="1:27" ht="15" customHeight="1">
      <c r="A18" s="746" t="s">
        <v>231</v>
      </c>
      <c r="B18" s="747"/>
      <c r="C18" s="49">
        <f t="shared" si="2"/>
        <v>13</v>
      </c>
      <c r="D18" s="50">
        <v>13</v>
      </c>
      <c r="E18" s="517" t="s">
        <v>839</v>
      </c>
      <c r="F18" s="50">
        <v>135</v>
      </c>
      <c r="G18" s="49">
        <f t="shared" si="4"/>
        <v>3264</v>
      </c>
      <c r="H18" s="34">
        <f t="shared" si="5"/>
        <v>1652</v>
      </c>
      <c r="I18" s="34">
        <f t="shared" si="6"/>
        <v>1612</v>
      </c>
      <c r="J18" s="49">
        <f t="shared" si="7"/>
        <v>509</v>
      </c>
      <c r="K18" s="50">
        <v>257</v>
      </c>
      <c r="L18" s="50">
        <v>252</v>
      </c>
      <c r="M18" s="49">
        <f t="shared" si="8"/>
        <v>524</v>
      </c>
      <c r="N18" s="50">
        <v>276</v>
      </c>
      <c r="O18" s="50">
        <v>248</v>
      </c>
      <c r="P18" s="49">
        <f t="shared" si="9"/>
        <v>600</v>
      </c>
      <c r="Q18" s="50">
        <v>296</v>
      </c>
      <c r="R18" s="50">
        <v>304</v>
      </c>
      <c r="S18" s="49">
        <f t="shared" si="10"/>
        <v>541</v>
      </c>
      <c r="T18" s="50">
        <v>268</v>
      </c>
      <c r="U18" s="50">
        <v>273</v>
      </c>
      <c r="V18" s="49">
        <f t="shared" si="11"/>
        <v>498</v>
      </c>
      <c r="W18" s="50">
        <v>250</v>
      </c>
      <c r="X18" s="50">
        <v>248</v>
      </c>
      <c r="Y18" s="49">
        <f t="shared" si="12"/>
        <v>592</v>
      </c>
      <c r="Z18" s="50">
        <v>305</v>
      </c>
      <c r="AA18" s="50">
        <v>287</v>
      </c>
    </row>
    <row r="19" spans="1:27" ht="15" customHeight="1">
      <c r="A19" s="746" t="s">
        <v>306</v>
      </c>
      <c r="B19" s="747"/>
      <c r="C19" s="49">
        <f t="shared" si="2"/>
        <v>26</v>
      </c>
      <c r="D19" s="50">
        <v>25</v>
      </c>
      <c r="E19" s="35">
        <v>1</v>
      </c>
      <c r="F19" s="50">
        <v>277</v>
      </c>
      <c r="G19" s="49">
        <f t="shared" si="4"/>
        <v>6782</v>
      </c>
      <c r="H19" s="34">
        <f t="shared" si="5"/>
        <v>3500</v>
      </c>
      <c r="I19" s="34">
        <f t="shared" si="6"/>
        <v>3282</v>
      </c>
      <c r="J19" s="49">
        <f t="shared" si="7"/>
        <v>1100</v>
      </c>
      <c r="K19" s="50">
        <v>560</v>
      </c>
      <c r="L19" s="50">
        <v>540</v>
      </c>
      <c r="M19" s="49">
        <f t="shared" si="8"/>
        <v>1197</v>
      </c>
      <c r="N19" s="50">
        <v>620</v>
      </c>
      <c r="O19" s="50">
        <v>577</v>
      </c>
      <c r="P19" s="49">
        <f t="shared" si="9"/>
        <v>1075</v>
      </c>
      <c r="Q19" s="50">
        <v>549</v>
      </c>
      <c r="R19" s="50">
        <v>526</v>
      </c>
      <c r="S19" s="49">
        <f t="shared" si="10"/>
        <v>1162</v>
      </c>
      <c r="T19" s="50">
        <v>618</v>
      </c>
      <c r="U19" s="50">
        <v>544</v>
      </c>
      <c r="V19" s="49">
        <f t="shared" si="11"/>
        <v>1084</v>
      </c>
      <c r="W19" s="50">
        <v>552</v>
      </c>
      <c r="X19" s="50">
        <v>532</v>
      </c>
      <c r="Y19" s="49">
        <f t="shared" si="12"/>
        <v>1164</v>
      </c>
      <c r="Z19" s="50">
        <v>601</v>
      </c>
      <c r="AA19" s="50">
        <v>563</v>
      </c>
    </row>
    <row r="20" spans="1:27" ht="15" customHeight="1">
      <c r="A20" s="746" t="s">
        <v>307</v>
      </c>
      <c r="B20" s="747"/>
      <c r="C20" s="49">
        <f t="shared" si="2"/>
        <v>12</v>
      </c>
      <c r="D20" s="50">
        <v>11</v>
      </c>
      <c r="E20" s="50">
        <v>1</v>
      </c>
      <c r="F20" s="50">
        <v>87</v>
      </c>
      <c r="G20" s="49">
        <f t="shared" si="4"/>
        <v>1421</v>
      </c>
      <c r="H20" s="34">
        <f t="shared" si="5"/>
        <v>716</v>
      </c>
      <c r="I20" s="34">
        <f t="shared" si="6"/>
        <v>705</v>
      </c>
      <c r="J20" s="49">
        <f t="shared" si="7"/>
        <v>229</v>
      </c>
      <c r="K20" s="50">
        <v>120</v>
      </c>
      <c r="L20" s="50">
        <v>109</v>
      </c>
      <c r="M20" s="49">
        <f t="shared" si="8"/>
        <v>209</v>
      </c>
      <c r="N20" s="50">
        <v>110</v>
      </c>
      <c r="O20" s="50">
        <v>99</v>
      </c>
      <c r="P20" s="49">
        <f t="shared" si="9"/>
        <v>221</v>
      </c>
      <c r="Q20" s="50">
        <v>111</v>
      </c>
      <c r="R20" s="50">
        <v>110</v>
      </c>
      <c r="S20" s="49">
        <f t="shared" si="10"/>
        <v>237</v>
      </c>
      <c r="T20" s="50">
        <v>115</v>
      </c>
      <c r="U20" s="50">
        <v>122</v>
      </c>
      <c r="V20" s="49">
        <f t="shared" si="11"/>
        <v>262</v>
      </c>
      <c r="W20" s="50">
        <v>137</v>
      </c>
      <c r="X20" s="50">
        <v>125</v>
      </c>
      <c r="Y20" s="49">
        <f t="shared" si="12"/>
        <v>263</v>
      </c>
      <c r="Z20" s="50">
        <v>123</v>
      </c>
      <c r="AA20" s="50">
        <v>140</v>
      </c>
    </row>
    <row r="21" spans="1:27" ht="15" customHeight="1">
      <c r="A21" s="746" t="s">
        <v>308</v>
      </c>
      <c r="B21" s="747"/>
      <c r="C21" s="49">
        <f t="shared" si="2"/>
        <v>9</v>
      </c>
      <c r="D21" s="50">
        <v>9</v>
      </c>
      <c r="E21" s="517" t="s">
        <v>839</v>
      </c>
      <c r="F21" s="50">
        <v>55</v>
      </c>
      <c r="G21" s="49">
        <f t="shared" si="4"/>
        <v>790</v>
      </c>
      <c r="H21" s="34">
        <f t="shared" si="5"/>
        <v>419</v>
      </c>
      <c r="I21" s="34">
        <f t="shared" si="6"/>
        <v>371</v>
      </c>
      <c r="J21" s="49">
        <f t="shared" si="7"/>
        <v>129</v>
      </c>
      <c r="K21" s="50">
        <v>64</v>
      </c>
      <c r="L21" s="50">
        <v>65</v>
      </c>
      <c r="M21" s="49">
        <f t="shared" si="8"/>
        <v>136</v>
      </c>
      <c r="N21" s="50">
        <v>77</v>
      </c>
      <c r="O21" s="50">
        <v>59</v>
      </c>
      <c r="P21" s="49">
        <f t="shared" si="9"/>
        <v>115</v>
      </c>
      <c r="Q21" s="50">
        <v>61</v>
      </c>
      <c r="R21" s="50">
        <v>54</v>
      </c>
      <c r="S21" s="49">
        <f t="shared" si="10"/>
        <v>138</v>
      </c>
      <c r="T21" s="50">
        <v>72</v>
      </c>
      <c r="U21" s="50">
        <v>66</v>
      </c>
      <c r="V21" s="49">
        <f t="shared" si="11"/>
        <v>123</v>
      </c>
      <c r="W21" s="50">
        <v>75</v>
      </c>
      <c r="X21" s="50">
        <v>48</v>
      </c>
      <c r="Y21" s="49">
        <f t="shared" si="12"/>
        <v>149</v>
      </c>
      <c r="Z21" s="50">
        <v>70</v>
      </c>
      <c r="AA21" s="50">
        <v>79</v>
      </c>
    </row>
    <row r="22" spans="1:27" ht="15" customHeight="1">
      <c r="A22" s="746" t="s">
        <v>309</v>
      </c>
      <c r="B22" s="747"/>
      <c r="C22" s="49">
        <f t="shared" si="2"/>
        <v>22</v>
      </c>
      <c r="D22" s="50">
        <v>21</v>
      </c>
      <c r="E22" s="35">
        <v>1</v>
      </c>
      <c r="F22" s="50">
        <v>201</v>
      </c>
      <c r="G22" s="49">
        <f t="shared" si="4"/>
        <v>4168</v>
      </c>
      <c r="H22" s="34">
        <f t="shared" si="5"/>
        <v>2121</v>
      </c>
      <c r="I22" s="34">
        <f t="shared" si="6"/>
        <v>2047</v>
      </c>
      <c r="J22" s="49">
        <f t="shared" si="7"/>
        <v>676</v>
      </c>
      <c r="K22" s="50">
        <v>359</v>
      </c>
      <c r="L22" s="50">
        <v>317</v>
      </c>
      <c r="M22" s="49">
        <f t="shared" si="8"/>
        <v>706</v>
      </c>
      <c r="N22" s="50">
        <v>369</v>
      </c>
      <c r="O22" s="50">
        <v>337</v>
      </c>
      <c r="P22" s="49">
        <f t="shared" si="9"/>
        <v>671</v>
      </c>
      <c r="Q22" s="50">
        <v>339</v>
      </c>
      <c r="R22" s="50">
        <v>332</v>
      </c>
      <c r="S22" s="49">
        <f t="shared" si="10"/>
        <v>713</v>
      </c>
      <c r="T22" s="50">
        <v>357</v>
      </c>
      <c r="U22" s="50">
        <v>356</v>
      </c>
      <c r="V22" s="49">
        <f t="shared" si="11"/>
        <v>708</v>
      </c>
      <c r="W22" s="50">
        <v>354</v>
      </c>
      <c r="X22" s="50">
        <v>354</v>
      </c>
      <c r="Y22" s="49">
        <f t="shared" si="12"/>
        <v>694</v>
      </c>
      <c r="Z22" s="50">
        <v>343</v>
      </c>
      <c r="AA22" s="50">
        <v>351</v>
      </c>
    </row>
    <row r="23" spans="1:27" ht="15" customHeight="1">
      <c r="A23" s="746" t="s">
        <v>310</v>
      </c>
      <c r="B23" s="747"/>
      <c r="C23" s="49">
        <f t="shared" si="2"/>
        <v>6</v>
      </c>
      <c r="D23" s="50">
        <v>6</v>
      </c>
      <c r="E23" s="517" t="s">
        <v>839</v>
      </c>
      <c r="F23" s="50">
        <v>54</v>
      </c>
      <c r="G23" s="49">
        <f t="shared" si="4"/>
        <v>1320</v>
      </c>
      <c r="H23" s="34">
        <f t="shared" si="5"/>
        <v>667</v>
      </c>
      <c r="I23" s="34">
        <f t="shared" si="6"/>
        <v>653</v>
      </c>
      <c r="J23" s="49">
        <f t="shared" si="7"/>
        <v>201</v>
      </c>
      <c r="K23" s="50">
        <v>97</v>
      </c>
      <c r="L23" s="50">
        <v>104</v>
      </c>
      <c r="M23" s="49">
        <f t="shared" si="8"/>
        <v>216</v>
      </c>
      <c r="N23" s="50">
        <v>112</v>
      </c>
      <c r="O23" s="50">
        <v>104</v>
      </c>
      <c r="P23" s="49">
        <f t="shared" si="9"/>
        <v>198</v>
      </c>
      <c r="Q23" s="50">
        <v>100</v>
      </c>
      <c r="R23" s="50">
        <v>98</v>
      </c>
      <c r="S23" s="49">
        <f t="shared" si="10"/>
        <v>215</v>
      </c>
      <c r="T23" s="50">
        <v>107</v>
      </c>
      <c r="U23" s="50">
        <v>108</v>
      </c>
      <c r="V23" s="49">
        <f t="shared" si="11"/>
        <v>232</v>
      </c>
      <c r="W23" s="50">
        <v>119</v>
      </c>
      <c r="X23" s="50">
        <v>113</v>
      </c>
      <c r="Y23" s="49">
        <f t="shared" si="12"/>
        <v>258</v>
      </c>
      <c r="Z23" s="50">
        <v>132</v>
      </c>
      <c r="AA23" s="50">
        <v>126</v>
      </c>
    </row>
    <row r="24" spans="1:27" ht="15" customHeight="1">
      <c r="A24" s="746" t="s">
        <v>350</v>
      </c>
      <c r="B24" s="747"/>
      <c r="C24" s="49">
        <f t="shared" si="2"/>
        <v>6</v>
      </c>
      <c r="D24" s="50">
        <v>6</v>
      </c>
      <c r="E24" s="517" t="s">
        <v>839</v>
      </c>
      <c r="F24" s="50">
        <v>83</v>
      </c>
      <c r="G24" s="49">
        <f t="shared" si="4"/>
        <v>2288</v>
      </c>
      <c r="H24" s="34">
        <f t="shared" si="5"/>
        <v>1163</v>
      </c>
      <c r="I24" s="34">
        <f t="shared" si="6"/>
        <v>1125</v>
      </c>
      <c r="J24" s="49">
        <f t="shared" si="7"/>
        <v>366</v>
      </c>
      <c r="K24" s="50">
        <v>188</v>
      </c>
      <c r="L24" s="50">
        <v>178</v>
      </c>
      <c r="M24" s="49">
        <f t="shared" si="8"/>
        <v>410</v>
      </c>
      <c r="N24" s="50">
        <v>202</v>
      </c>
      <c r="O24" s="50">
        <v>208</v>
      </c>
      <c r="P24" s="49">
        <f t="shared" si="9"/>
        <v>388</v>
      </c>
      <c r="Q24" s="50">
        <v>214</v>
      </c>
      <c r="R24" s="50">
        <v>174</v>
      </c>
      <c r="S24" s="49">
        <f t="shared" si="10"/>
        <v>375</v>
      </c>
      <c r="T24" s="50">
        <v>187</v>
      </c>
      <c r="U24" s="50">
        <v>188</v>
      </c>
      <c r="V24" s="49">
        <f t="shared" si="11"/>
        <v>378</v>
      </c>
      <c r="W24" s="50">
        <v>200</v>
      </c>
      <c r="X24" s="50">
        <v>178</v>
      </c>
      <c r="Y24" s="49">
        <f t="shared" si="12"/>
        <v>371</v>
      </c>
      <c r="Z24" s="50">
        <v>172</v>
      </c>
      <c r="AA24" s="50">
        <v>199</v>
      </c>
    </row>
    <row r="25" spans="1:27" ht="15" customHeight="1">
      <c r="A25" s="746" t="s">
        <v>326</v>
      </c>
      <c r="B25" s="747"/>
      <c r="C25" s="49">
        <f t="shared" si="2"/>
        <v>20</v>
      </c>
      <c r="D25" s="50">
        <v>20</v>
      </c>
      <c r="E25" s="517" t="s">
        <v>839</v>
      </c>
      <c r="F25" s="50">
        <v>282</v>
      </c>
      <c r="G25" s="49">
        <f t="shared" si="4"/>
        <v>6977</v>
      </c>
      <c r="H25" s="34">
        <f t="shared" si="5"/>
        <v>3630</v>
      </c>
      <c r="I25" s="34">
        <f t="shared" si="6"/>
        <v>3347</v>
      </c>
      <c r="J25" s="49">
        <f t="shared" si="7"/>
        <v>1147</v>
      </c>
      <c r="K25" s="50">
        <v>578</v>
      </c>
      <c r="L25" s="50">
        <v>569</v>
      </c>
      <c r="M25" s="49">
        <f t="shared" si="8"/>
        <v>1174</v>
      </c>
      <c r="N25" s="50">
        <v>645</v>
      </c>
      <c r="O25" s="50">
        <v>529</v>
      </c>
      <c r="P25" s="49">
        <f t="shared" si="9"/>
        <v>1146</v>
      </c>
      <c r="Q25" s="50">
        <v>579</v>
      </c>
      <c r="R25" s="50">
        <v>567</v>
      </c>
      <c r="S25" s="49">
        <f t="shared" si="10"/>
        <v>1173</v>
      </c>
      <c r="T25" s="50">
        <v>593</v>
      </c>
      <c r="U25" s="50">
        <v>580</v>
      </c>
      <c r="V25" s="49">
        <f t="shared" si="11"/>
        <v>1149</v>
      </c>
      <c r="W25" s="50">
        <v>601</v>
      </c>
      <c r="X25" s="50">
        <v>548</v>
      </c>
      <c r="Y25" s="49">
        <f t="shared" si="12"/>
        <v>1188</v>
      </c>
      <c r="Z25" s="50">
        <v>634</v>
      </c>
      <c r="AA25" s="50">
        <v>554</v>
      </c>
    </row>
    <row r="26" spans="1:27" ht="15" customHeight="1">
      <c r="A26" s="746" t="s">
        <v>327</v>
      </c>
      <c r="B26" s="747"/>
      <c r="C26" s="49">
        <f t="shared" si="2"/>
        <v>8</v>
      </c>
      <c r="D26" s="50">
        <v>8</v>
      </c>
      <c r="E26" s="517" t="s">
        <v>839</v>
      </c>
      <c r="F26" s="50">
        <v>121</v>
      </c>
      <c r="G26" s="49">
        <f t="shared" si="4"/>
        <v>3270</v>
      </c>
      <c r="H26" s="34">
        <f t="shared" si="5"/>
        <v>1682</v>
      </c>
      <c r="I26" s="34">
        <f t="shared" si="6"/>
        <v>1588</v>
      </c>
      <c r="J26" s="49">
        <f t="shared" si="7"/>
        <v>553</v>
      </c>
      <c r="K26" s="50">
        <v>270</v>
      </c>
      <c r="L26" s="50">
        <v>283</v>
      </c>
      <c r="M26" s="49">
        <f t="shared" si="8"/>
        <v>551</v>
      </c>
      <c r="N26" s="50">
        <v>309</v>
      </c>
      <c r="O26" s="50">
        <v>242</v>
      </c>
      <c r="P26" s="49">
        <f t="shared" si="9"/>
        <v>542</v>
      </c>
      <c r="Q26" s="50">
        <v>271</v>
      </c>
      <c r="R26" s="50">
        <v>271</v>
      </c>
      <c r="S26" s="49">
        <f t="shared" si="10"/>
        <v>546</v>
      </c>
      <c r="T26" s="50">
        <v>295</v>
      </c>
      <c r="U26" s="50">
        <v>251</v>
      </c>
      <c r="V26" s="49">
        <f t="shared" si="11"/>
        <v>541</v>
      </c>
      <c r="W26" s="50">
        <v>272</v>
      </c>
      <c r="X26" s="50">
        <v>269</v>
      </c>
      <c r="Y26" s="49">
        <f t="shared" si="12"/>
        <v>537</v>
      </c>
      <c r="Z26" s="50">
        <v>265</v>
      </c>
      <c r="AA26" s="50">
        <v>272</v>
      </c>
    </row>
    <row r="27" spans="1:27" ht="15" customHeight="1">
      <c r="A27" s="53"/>
      <c r="B27" s="51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</row>
    <row r="28" spans="1:27" s="54" customFormat="1" ht="15" customHeight="1">
      <c r="A28" s="746" t="s">
        <v>311</v>
      </c>
      <c r="B28" s="747"/>
      <c r="C28" s="35">
        <f>SUM(C29)</f>
        <v>3</v>
      </c>
      <c r="D28" s="35">
        <f>SUM(D29)</f>
        <v>3</v>
      </c>
      <c r="E28" s="517" t="s">
        <v>839</v>
      </c>
      <c r="F28" s="35">
        <f>SUM(F29)</f>
        <v>21</v>
      </c>
      <c r="G28" s="35">
        <f aca="true" t="shared" si="13" ref="G28:S28">SUM(G29)</f>
        <v>389</v>
      </c>
      <c r="H28" s="35">
        <f t="shared" si="13"/>
        <v>195</v>
      </c>
      <c r="I28" s="35">
        <f t="shared" si="13"/>
        <v>194</v>
      </c>
      <c r="J28" s="35">
        <f t="shared" si="13"/>
        <v>77</v>
      </c>
      <c r="K28" s="35">
        <f t="shared" si="13"/>
        <v>37</v>
      </c>
      <c r="L28" s="35">
        <f t="shared" si="13"/>
        <v>40</v>
      </c>
      <c r="M28" s="35">
        <f t="shared" si="13"/>
        <v>82</v>
      </c>
      <c r="N28" s="35">
        <f t="shared" si="13"/>
        <v>48</v>
      </c>
      <c r="O28" s="35">
        <f t="shared" si="13"/>
        <v>34</v>
      </c>
      <c r="P28" s="35">
        <f t="shared" si="13"/>
        <v>51</v>
      </c>
      <c r="Q28" s="35">
        <f t="shared" si="13"/>
        <v>25</v>
      </c>
      <c r="R28" s="35">
        <f t="shared" si="13"/>
        <v>26</v>
      </c>
      <c r="S28" s="35">
        <f t="shared" si="13"/>
        <v>65</v>
      </c>
      <c r="T28" s="35">
        <f aca="true" t="shared" si="14" ref="T28:AA28">SUM(T29)</f>
        <v>29</v>
      </c>
      <c r="U28" s="35">
        <f t="shared" si="14"/>
        <v>36</v>
      </c>
      <c r="V28" s="35">
        <f t="shared" si="14"/>
        <v>63</v>
      </c>
      <c r="W28" s="35">
        <f t="shared" si="14"/>
        <v>28</v>
      </c>
      <c r="X28" s="35">
        <f t="shared" si="14"/>
        <v>35</v>
      </c>
      <c r="Y28" s="35">
        <f t="shared" si="14"/>
        <v>51</v>
      </c>
      <c r="Z28" s="35">
        <f t="shared" si="14"/>
        <v>28</v>
      </c>
      <c r="AA28" s="35">
        <f t="shared" si="14"/>
        <v>23</v>
      </c>
    </row>
    <row r="29" spans="1:27" s="5" customFormat="1" ht="15" customHeight="1">
      <c r="A29" s="3"/>
      <c r="B29" s="20" t="s">
        <v>312</v>
      </c>
      <c r="C29" s="535">
        <f>SUM(D29:E29)</f>
        <v>3</v>
      </c>
      <c r="D29" s="531">
        <v>3</v>
      </c>
      <c r="E29" s="519" t="s">
        <v>840</v>
      </c>
      <c r="F29" s="531">
        <v>21</v>
      </c>
      <c r="G29" s="535">
        <f>SUM(H29:I29)</f>
        <v>389</v>
      </c>
      <c r="H29" s="529">
        <f>SUM(K29,N29,Q29,T29,W29,Z29)</f>
        <v>195</v>
      </c>
      <c r="I29" s="529">
        <f>SUM(L29,O29,R29,U29,X29,AA29)</f>
        <v>194</v>
      </c>
      <c r="J29" s="535">
        <f>SUM(K29:L29)</f>
        <v>77</v>
      </c>
      <c r="K29" s="531">
        <v>37</v>
      </c>
      <c r="L29" s="531">
        <v>40</v>
      </c>
      <c r="M29" s="535">
        <f>SUM(N29:O29)</f>
        <v>82</v>
      </c>
      <c r="N29" s="531">
        <v>48</v>
      </c>
      <c r="O29" s="531">
        <v>34</v>
      </c>
      <c r="P29" s="535">
        <f>SUM(Q29:R29)</f>
        <v>51</v>
      </c>
      <c r="Q29" s="531">
        <v>25</v>
      </c>
      <c r="R29" s="531">
        <v>26</v>
      </c>
      <c r="S29" s="535">
        <f>SUM(T29:U29)</f>
        <v>65</v>
      </c>
      <c r="T29" s="531">
        <v>29</v>
      </c>
      <c r="U29" s="531">
        <v>36</v>
      </c>
      <c r="V29" s="535">
        <f>SUM(W29:X29)</f>
        <v>63</v>
      </c>
      <c r="W29" s="531">
        <v>28</v>
      </c>
      <c r="X29" s="531">
        <v>35</v>
      </c>
      <c r="Y29" s="535">
        <f>SUM(Z29:AA29)</f>
        <v>51</v>
      </c>
      <c r="Z29" s="531">
        <v>28</v>
      </c>
      <c r="AA29" s="531">
        <v>23</v>
      </c>
    </row>
    <row r="30" spans="1:27" s="5" customFormat="1" ht="15" customHeight="1">
      <c r="A30" s="55"/>
      <c r="B30" s="56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</row>
    <row r="31" spans="1:27" s="54" customFormat="1" ht="15" customHeight="1">
      <c r="A31" s="746" t="s">
        <v>313</v>
      </c>
      <c r="B31" s="747"/>
      <c r="C31" s="35">
        <f>SUM(C32)</f>
        <v>5</v>
      </c>
      <c r="D31" s="35">
        <f>SUM(D32)</f>
        <v>5</v>
      </c>
      <c r="E31" s="517" t="s">
        <v>839</v>
      </c>
      <c r="F31" s="35">
        <f>SUM(F32)</f>
        <v>95</v>
      </c>
      <c r="G31" s="35">
        <f>SUM(G32)</f>
        <v>2637</v>
      </c>
      <c r="H31" s="35">
        <f aca="true" t="shared" si="15" ref="H31:S31">SUM(H32)</f>
        <v>1381</v>
      </c>
      <c r="I31" s="35">
        <f t="shared" si="15"/>
        <v>1256</v>
      </c>
      <c r="J31" s="35">
        <f t="shared" si="15"/>
        <v>460</v>
      </c>
      <c r="K31" s="35">
        <f t="shared" si="15"/>
        <v>237</v>
      </c>
      <c r="L31" s="35">
        <f t="shared" si="15"/>
        <v>223</v>
      </c>
      <c r="M31" s="35">
        <f t="shared" si="15"/>
        <v>482</v>
      </c>
      <c r="N31" s="35">
        <f t="shared" si="15"/>
        <v>246</v>
      </c>
      <c r="O31" s="35">
        <f t="shared" si="15"/>
        <v>236</v>
      </c>
      <c r="P31" s="35">
        <f t="shared" si="15"/>
        <v>471</v>
      </c>
      <c r="Q31" s="35">
        <f t="shared" si="15"/>
        <v>250</v>
      </c>
      <c r="R31" s="35">
        <f t="shared" si="15"/>
        <v>221</v>
      </c>
      <c r="S31" s="35">
        <f t="shared" si="15"/>
        <v>405</v>
      </c>
      <c r="T31" s="35">
        <f aca="true" t="shared" si="16" ref="T31:AA31">SUM(T32)</f>
        <v>211</v>
      </c>
      <c r="U31" s="35">
        <f t="shared" si="16"/>
        <v>194</v>
      </c>
      <c r="V31" s="35">
        <f t="shared" si="16"/>
        <v>398</v>
      </c>
      <c r="W31" s="35">
        <f t="shared" si="16"/>
        <v>202</v>
      </c>
      <c r="X31" s="35">
        <f t="shared" si="16"/>
        <v>196</v>
      </c>
      <c r="Y31" s="35">
        <f t="shared" si="16"/>
        <v>421</v>
      </c>
      <c r="Z31" s="35">
        <f t="shared" si="16"/>
        <v>235</v>
      </c>
      <c r="AA31" s="35">
        <f t="shared" si="16"/>
        <v>186</v>
      </c>
    </row>
    <row r="32" spans="1:27" s="5" customFormat="1" ht="15" customHeight="1">
      <c r="A32" s="3"/>
      <c r="B32" s="20" t="s">
        <v>314</v>
      </c>
      <c r="C32" s="535">
        <f>SUM(D32:E32)</f>
        <v>5</v>
      </c>
      <c r="D32" s="531">
        <v>5</v>
      </c>
      <c r="E32" s="519" t="s">
        <v>840</v>
      </c>
      <c r="F32" s="531">
        <v>95</v>
      </c>
      <c r="G32" s="535">
        <f>SUM(H32:I32)</f>
        <v>2637</v>
      </c>
      <c r="H32" s="529">
        <f>SUM(K32,N32,Q32,T32,W32,Z32)</f>
        <v>1381</v>
      </c>
      <c r="I32" s="529">
        <f>SUM(L32,O32,R32,U32,X32,AA32)</f>
        <v>1256</v>
      </c>
      <c r="J32" s="535">
        <f>SUM(K32:L32)</f>
        <v>460</v>
      </c>
      <c r="K32" s="531">
        <v>237</v>
      </c>
      <c r="L32" s="531">
        <v>223</v>
      </c>
      <c r="M32" s="535">
        <f>SUM(N32:O32)</f>
        <v>482</v>
      </c>
      <c r="N32" s="531">
        <v>246</v>
      </c>
      <c r="O32" s="531">
        <v>236</v>
      </c>
      <c r="P32" s="535">
        <f>SUM(Q32:R32)</f>
        <v>471</v>
      </c>
      <c r="Q32" s="531">
        <v>250</v>
      </c>
      <c r="R32" s="531">
        <v>221</v>
      </c>
      <c r="S32" s="535">
        <f>SUM(T32:U32)</f>
        <v>405</v>
      </c>
      <c r="T32" s="531">
        <v>211</v>
      </c>
      <c r="U32" s="531">
        <v>194</v>
      </c>
      <c r="V32" s="535">
        <f>SUM(W32:X32)</f>
        <v>398</v>
      </c>
      <c r="W32" s="531">
        <v>202</v>
      </c>
      <c r="X32" s="531">
        <v>196</v>
      </c>
      <c r="Y32" s="535">
        <f>SUM(Z32:AA32)</f>
        <v>421</v>
      </c>
      <c r="Z32" s="531">
        <v>235</v>
      </c>
      <c r="AA32" s="531">
        <v>186</v>
      </c>
    </row>
    <row r="33" spans="1:27" s="5" customFormat="1" ht="15" customHeight="1">
      <c r="A33" s="55"/>
      <c r="B33" s="20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</row>
    <row r="34" spans="1:27" s="54" customFormat="1" ht="15" customHeight="1">
      <c r="A34" s="746" t="s">
        <v>315</v>
      </c>
      <c r="B34" s="747"/>
      <c r="C34" s="35">
        <f aca="true" t="shared" si="17" ref="C34:AA34">SUM(C35:C36)</f>
        <v>16</v>
      </c>
      <c r="D34" s="35">
        <f t="shared" si="17"/>
        <v>15</v>
      </c>
      <c r="E34" s="35">
        <f t="shared" si="17"/>
        <v>1</v>
      </c>
      <c r="F34" s="35">
        <f t="shared" si="17"/>
        <v>181</v>
      </c>
      <c r="G34" s="35">
        <f t="shared" si="17"/>
        <v>4599</v>
      </c>
      <c r="H34" s="35">
        <f t="shared" si="17"/>
        <v>2377</v>
      </c>
      <c r="I34" s="35">
        <f t="shared" si="17"/>
        <v>2222</v>
      </c>
      <c r="J34" s="35">
        <f t="shared" si="17"/>
        <v>736</v>
      </c>
      <c r="K34" s="35">
        <f t="shared" si="17"/>
        <v>366</v>
      </c>
      <c r="L34" s="35">
        <f t="shared" si="17"/>
        <v>370</v>
      </c>
      <c r="M34" s="35">
        <f t="shared" si="17"/>
        <v>769</v>
      </c>
      <c r="N34" s="35">
        <f t="shared" si="17"/>
        <v>395</v>
      </c>
      <c r="O34" s="35">
        <f t="shared" si="17"/>
        <v>374</v>
      </c>
      <c r="P34" s="35">
        <f t="shared" si="17"/>
        <v>752</v>
      </c>
      <c r="Q34" s="35">
        <f t="shared" si="17"/>
        <v>410</v>
      </c>
      <c r="R34" s="35">
        <f t="shared" si="17"/>
        <v>342</v>
      </c>
      <c r="S34" s="35">
        <f t="shared" si="17"/>
        <v>766</v>
      </c>
      <c r="T34" s="35">
        <f t="shared" si="17"/>
        <v>372</v>
      </c>
      <c r="U34" s="35">
        <f t="shared" si="17"/>
        <v>394</v>
      </c>
      <c r="V34" s="35">
        <f t="shared" si="17"/>
        <v>773</v>
      </c>
      <c r="W34" s="35">
        <f t="shared" si="17"/>
        <v>404</v>
      </c>
      <c r="X34" s="35">
        <f t="shared" si="17"/>
        <v>369</v>
      </c>
      <c r="Y34" s="35">
        <f t="shared" si="17"/>
        <v>803</v>
      </c>
      <c r="Z34" s="35">
        <f t="shared" si="17"/>
        <v>430</v>
      </c>
      <c r="AA34" s="35">
        <f t="shared" si="17"/>
        <v>373</v>
      </c>
    </row>
    <row r="35" spans="1:27" s="5" customFormat="1" ht="15" customHeight="1">
      <c r="A35" s="3"/>
      <c r="B35" s="20" t="s">
        <v>316</v>
      </c>
      <c r="C35" s="535">
        <f>SUM(D35:E35)</f>
        <v>10</v>
      </c>
      <c r="D35" s="530">
        <v>10</v>
      </c>
      <c r="E35" s="519" t="s">
        <v>840</v>
      </c>
      <c r="F35" s="530">
        <v>109</v>
      </c>
      <c r="G35" s="535">
        <f>SUM(H35:I35)</f>
        <v>2781</v>
      </c>
      <c r="H35" s="529">
        <f>SUM(K35,N35,Q35,T35,W35,Z35)</f>
        <v>1433</v>
      </c>
      <c r="I35" s="529">
        <f>SUM(L35,O35,R35,U35,X35,AA35)</f>
        <v>1348</v>
      </c>
      <c r="J35" s="535">
        <f>SUM(K35:L35)</f>
        <v>431</v>
      </c>
      <c r="K35" s="530">
        <v>203</v>
      </c>
      <c r="L35" s="530">
        <v>228</v>
      </c>
      <c r="M35" s="535">
        <f>SUM(N35:O35)</f>
        <v>452</v>
      </c>
      <c r="N35" s="530">
        <v>228</v>
      </c>
      <c r="O35" s="530">
        <v>224</v>
      </c>
      <c r="P35" s="535">
        <f>SUM(Q35:R35)</f>
        <v>459</v>
      </c>
      <c r="Q35" s="530">
        <v>257</v>
      </c>
      <c r="R35" s="530">
        <v>202</v>
      </c>
      <c r="S35" s="535">
        <f>SUM(T35:U35)</f>
        <v>469</v>
      </c>
      <c r="T35" s="530">
        <v>224</v>
      </c>
      <c r="U35" s="530">
        <v>245</v>
      </c>
      <c r="V35" s="535">
        <f>SUM(W35:X35)</f>
        <v>476</v>
      </c>
      <c r="W35" s="530">
        <v>243</v>
      </c>
      <c r="X35" s="530">
        <v>233</v>
      </c>
      <c r="Y35" s="535">
        <f>SUM(Z35:AA35)</f>
        <v>494</v>
      </c>
      <c r="Z35" s="530">
        <v>278</v>
      </c>
      <c r="AA35" s="530">
        <v>216</v>
      </c>
    </row>
    <row r="36" spans="1:27" s="5" customFormat="1" ht="15" customHeight="1">
      <c r="A36" s="3"/>
      <c r="B36" s="20" t="s">
        <v>317</v>
      </c>
      <c r="C36" s="535">
        <f>SUM(D36:E36)</f>
        <v>6</v>
      </c>
      <c r="D36" s="530">
        <v>5</v>
      </c>
      <c r="E36" s="531">
        <v>1</v>
      </c>
      <c r="F36" s="530">
        <v>72</v>
      </c>
      <c r="G36" s="535">
        <f>SUM(H36:I36)</f>
        <v>1818</v>
      </c>
      <c r="H36" s="529">
        <f>SUM(K36,N36,Q36,T36,W36,Z36)</f>
        <v>944</v>
      </c>
      <c r="I36" s="529">
        <f>SUM(L36,O36,R36,U36,X36,AA36)</f>
        <v>874</v>
      </c>
      <c r="J36" s="535">
        <f>SUM(K36:L36)</f>
        <v>305</v>
      </c>
      <c r="K36" s="530">
        <v>163</v>
      </c>
      <c r="L36" s="530">
        <v>142</v>
      </c>
      <c r="M36" s="535">
        <f>SUM(N36:O36)</f>
        <v>317</v>
      </c>
      <c r="N36" s="530">
        <v>167</v>
      </c>
      <c r="O36" s="530">
        <v>150</v>
      </c>
      <c r="P36" s="535">
        <f>SUM(Q36:R36)</f>
        <v>293</v>
      </c>
      <c r="Q36" s="530">
        <v>153</v>
      </c>
      <c r="R36" s="530">
        <v>140</v>
      </c>
      <c r="S36" s="535">
        <f>SUM(T36:U36)</f>
        <v>297</v>
      </c>
      <c r="T36" s="530">
        <v>148</v>
      </c>
      <c r="U36" s="530">
        <v>149</v>
      </c>
      <c r="V36" s="535">
        <f>SUM(W36:X36)</f>
        <v>297</v>
      </c>
      <c r="W36" s="530">
        <v>161</v>
      </c>
      <c r="X36" s="530">
        <v>136</v>
      </c>
      <c r="Y36" s="535">
        <f>SUM(Z36:AA36)</f>
        <v>309</v>
      </c>
      <c r="Z36" s="530">
        <v>152</v>
      </c>
      <c r="AA36" s="530">
        <v>157</v>
      </c>
    </row>
    <row r="37" spans="1:27" s="54" customFormat="1" ht="15" customHeight="1">
      <c r="A37" s="746"/>
      <c r="B37" s="747"/>
      <c r="C37" s="531"/>
      <c r="D37" s="530"/>
      <c r="E37" s="531"/>
      <c r="F37" s="530"/>
      <c r="G37" s="531"/>
      <c r="H37" s="531"/>
      <c r="I37" s="531"/>
      <c r="J37" s="531"/>
      <c r="K37" s="530"/>
      <c r="L37" s="530"/>
      <c r="M37" s="531"/>
      <c r="N37" s="530"/>
      <c r="O37" s="530"/>
      <c r="P37" s="531"/>
      <c r="Q37" s="530"/>
      <c r="R37" s="530"/>
      <c r="S37" s="531"/>
      <c r="T37" s="530"/>
      <c r="U37" s="530"/>
      <c r="V37" s="531"/>
      <c r="W37" s="530"/>
      <c r="X37" s="530"/>
      <c r="Y37" s="531"/>
      <c r="Z37" s="530"/>
      <c r="AA37" s="530"/>
    </row>
    <row r="38" spans="1:27" ht="15" customHeight="1">
      <c r="A38" s="746" t="s">
        <v>318</v>
      </c>
      <c r="B38" s="758"/>
      <c r="C38" s="35">
        <f>SUM(C39:C40)</f>
        <v>13</v>
      </c>
      <c r="D38" s="35">
        <f>SUM(D39:D40)</f>
        <v>13</v>
      </c>
      <c r="E38" s="517" t="s">
        <v>839</v>
      </c>
      <c r="F38" s="35">
        <f aca="true" t="shared" si="18" ref="F38:AA38">SUM(F39:F40)</f>
        <v>103</v>
      </c>
      <c r="G38" s="35">
        <f t="shared" si="18"/>
        <v>2036</v>
      </c>
      <c r="H38" s="35">
        <f t="shared" si="18"/>
        <v>974</v>
      </c>
      <c r="I38" s="35">
        <f t="shared" si="18"/>
        <v>1062</v>
      </c>
      <c r="J38" s="35">
        <f t="shared" si="18"/>
        <v>336</v>
      </c>
      <c r="K38" s="35">
        <f t="shared" si="18"/>
        <v>161</v>
      </c>
      <c r="L38" s="35">
        <f t="shared" si="18"/>
        <v>175</v>
      </c>
      <c r="M38" s="35">
        <f t="shared" si="18"/>
        <v>329</v>
      </c>
      <c r="N38" s="35">
        <f t="shared" si="18"/>
        <v>159</v>
      </c>
      <c r="O38" s="35">
        <f t="shared" si="18"/>
        <v>170</v>
      </c>
      <c r="P38" s="35">
        <f t="shared" si="18"/>
        <v>319</v>
      </c>
      <c r="Q38" s="35">
        <f t="shared" si="18"/>
        <v>159</v>
      </c>
      <c r="R38" s="35">
        <f t="shared" si="18"/>
        <v>160</v>
      </c>
      <c r="S38" s="35">
        <f t="shared" si="18"/>
        <v>325</v>
      </c>
      <c r="T38" s="35">
        <f t="shared" si="18"/>
        <v>144</v>
      </c>
      <c r="U38" s="35">
        <f t="shared" si="18"/>
        <v>181</v>
      </c>
      <c r="V38" s="35">
        <f t="shared" si="18"/>
        <v>377</v>
      </c>
      <c r="W38" s="35">
        <f t="shared" si="18"/>
        <v>188</v>
      </c>
      <c r="X38" s="35">
        <f t="shared" si="18"/>
        <v>189</v>
      </c>
      <c r="Y38" s="35">
        <f t="shared" si="18"/>
        <v>350</v>
      </c>
      <c r="Z38" s="35">
        <f t="shared" si="18"/>
        <v>163</v>
      </c>
      <c r="AA38" s="35">
        <f t="shared" si="18"/>
        <v>187</v>
      </c>
    </row>
    <row r="39" spans="2:27" ht="15" customHeight="1">
      <c r="B39" s="310" t="s">
        <v>319</v>
      </c>
      <c r="C39" s="535">
        <f>SUM(D39:E39)</f>
        <v>8</v>
      </c>
      <c r="D39" s="531">
        <v>8</v>
      </c>
      <c r="E39" s="519" t="s">
        <v>840</v>
      </c>
      <c r="F39" s="531">
        <v>62</v>
      </c>
      <c r="G39" s="535">
        <f>SUM(H39:I39)</f>
        <v>1130</v>
      </c>
      <c r="H39" s="529">
        <f>SUM(K39,N39,Q39,T39,W39,Z39)</f>
        <v>540</v>
      </c>
      <c r="I39" s="529">
        <f>SUM(L39,O39,R39,U39,X39,AA39)</f>
        <v>590</v>
      </c>
      <c r="J39" s="535">
        <f>SUM(K39:L39)</f>
        <v>185</v>
      </c>
      <c r="K39" s="531">
        <v>90</v>
      </c>
      <c r="L39" s="531">
        <v>95</v>
      </c>
      <c r="M39" s="535">
        <f>SUM(N39:O39)</f>
        <v>175</v>
      </c>
      <c r="N39" s="531">
        <v>91</v>
      </c>
      <c r="O39" s="531">
        <v>84</v>
      </c>
      <c r="P39" s="535">
        <f>SUM(Q39:R39)</f>
        <v>176</v>
      </c>
      <c r="Q39" s="531">
        <v>90</v>
      </c>
      <c r="R39" s="531">
        <v>86</v>
      </c>
      <c r="S39" s="535">
        <f>SUM(T39:U39)</f>
        <v>179</v>
      </c>
      <c r="T39" s="531">
        <v>76</v>
      </c>
      <c r="U39" s="531">
        <v>103</v>
      </c>
      <c r="V39" s="535">
        <f>SUM(W39:X39)</f>
        <v>213</v>
      </c>
      <c r="W39" s="531">
        <v>102</v>
      </c>
      <c r="X39" s="531">
        <v>111</v>
      </c>
      <c r="Y39" s="535">
        <f>SUM(Z39:AA39)</f>
        <v>202</v>
      </c>
      <c r="Z39" s="531">
        <v>91</v>
      </c>
      <c r="AA39" s="531">
        <v>111</v>
      </c>
    </row>
    <row r="40" spans="1:27" ht="15" customHeight="1">
      <c r="A40" s="448"/>
      <c r="B40" s="310" t="s">
        <v>328</v>
      </c>
      <c r="C40" s="535">
        <f>SUM(D40:E40)</f>
        <v>5</v>
      </c>
      <c r="D40" s="531">
        <v>5</v>
      </c>
      <c r="E40" s="519" t="s">
        <v>840</v>
      </c>
      <c r="F40" s="531">
        <v>41</v>
      </c>
      <c r="G40" s="535">
        <f>SUM(H40:I40)</f>
        <v>906</v>
      </c>
      <c r="H40" s="529">
        <f>SUM(K40,N40,Q40,T40,W40,Z40)</f>
        <v>434</v>
      </c>
      <c r="I40" s="529">
        <f>SUM(L40,O40,R40,U40,X40,AA40)</f>
        <v>472</v>
      </c>
      <c r="J40" s="535">
        <f>SUM(K40:L40)</f>
        <v>151</v>
      </c>
      <c r="K40" s="531">
        <v>71</v>
      </c>
      <c r="L40" s="531">
        <v>80</v>
      </c>
      <c r="M40" s="535">
        <f>SUM(N40:O40)</f>
        <v>154</v>
      </c>
      <c r="N40" s="531">
        <v>68</v>
      </c>
      <c r="O40" s="531">
        <v>86</v>
      </c>
      <c r="P40" s="535">
        <f>SUM(Q40:R40)</f>
        <v>143</v>
      </c>
      <c r="Q40" s="531">
        <v>69</v>
      </c>
      <c r="R40" s="531">
        <v>74</v>
      </c>
      <c r="S40" s="535">
        <f>SUM(T40:U40)</f>
        <v>146</v>
      </c>
      <c r="T40" s="531">
        <v>68</v>
      </c>
      <c r="U40" s="531">
        <v>78</v>
      </c>
      <c r="V40" s="535">
        <f>SUM(W40:X40)</f>
        <v>164</v>
      </c>
      <c r="W40" s="531">
        <v>86</v>
      </c>
      <c r="X40" s="531">
        <v>78</v>
      </c>
      <c r="Y40" s="535">
        <f>SUM(Z40:AA40)</f>
        <v>148</v>
      </c>
      <c r="Z40" s="531">
        <v>72</v>
      </c>
      <c r="AA40" s="531">
        <v>76</v>
      </c>
    </row>
    <row r="41" spans="1:27" s="54" customFormat="1" ht="15" customHeight="1">
      <c r="A41" s="746"/>
      <c r="B41" s="758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</row>
    <row r="42" spans="1:27" ht="15" customHeight="1">
      <c r="A42" s="746" t="s">
        <v>195</v>
      </c>
      <c r="B42" s="757"/>
      <c r="C42" s="35">
        <f>SUM(C43)</f>
        <v>6</v>
      </c>
      <c r="D42" s="35">
        <f>SUM(D43)</f>
        <v>6</v>
      </c>
      <c r="E42" s="517" t="s">
        <v>839</v>
      </c>
      <c r="F42" s="35">
        <f aca="true" t="shared" si="19" ref="F42:Z42">SUM(F43)</f>
        <v>53</v>
      </c>
      <c r="G42" s="35">
        <f t="shared" si="19"/>
        <v>1035</v>
      </c>
      <c r="H42" s="35">
        <f t="shared" si="19"/>
        <v>536</v>
      </c>
      <c r="I42" s="35">
        <f t="shared" si="19"/>
        <v>499</v>
      </c>
      <c r="J42" s="35">
        <f t="shared" si="19"/>
        <v>165</v>
      </c>
      <c r="K42" s="35">
        <f t="shared" si="19"/>
        <v>90</v>
      </c>
      <c r="L42" s="35">
        <f t="shared" si="19"/>
        <v>75</v>
      </c>
      <c r="M42" s="35">
        <f t="shared" si="19"/>
        <v>176</v>
      </c>
      <c r="N42" s="35">
        <f t="shared" si="19"/>
        <v>92</v>
      </c>
      <c r="O42" s="35">
        <f t="shared" si="19"/>
        <v>84</v>
      </c>
      <c r="P42" s="35">
        <f t="shared" si="19"/>
        <v>167</v>
      </c>
      <c r="Q42" s="35">
        <f t="shared" si="19"/>
        <v>85</v>
      </c>
      <c r="R42" s="35">
        <f t="shared" si="19"/>
        <v>82</v>
      </c>
      <c r="S42" s="35">
        <f t="shared" si="19"/>
        <v>170</v>
      </c>
      <c r="T42" s="35">
        <f t="shared" si="19"/>
        <v>84</v>
      </c>
      <c r="U42" s="35">
        <f t="shared" si="19"/>
        <v>86</v>
      </c>
      <c r="V42" s="35">
        <f t="shared" si="19"/>
        <v>180</v>
      </c>
      <c r="W42" s="35">
        <f t="shared" si="19"/>
        <v>99</v>
      </c>
      <c r="X42" s="35">
        <f t="shared" si="19"/>
        <v>81</v>
      </c>
      <c r="Y42" s="35">
        <f t="shared" si="19"/>
        <v>177</v>
      </c>
      <c r="Z42" s="35">
        <f t="shared" si="19"/>
        <v>86</v>
      </c>
      <c r="AA42" s="35">
        <f>SUM(AA43)</f>
        <v>91</v>
      </c>
    </row>
    <row r="43" spans="1:27" ht="15" customHeight="1">
      <c r="A43" s="290"/>
      <c r="B43" s="310" t="s">
        <v>329</v>
      </c>
      <c r="C43" s="535">
        <f>SUM(D43:E43)</f>
        <v>6</v>
      </c>
      <c r="D43" s="531">
        <v>6</v>
      </c>
      <c r="E43" s="519" t="s">
        <v>840</v>
      </c>
      <c r="F43" s="531">
        <v>53</v>
      </c>
      <c r="G43" s="535">
        <f>SUM(H43:I43)</f>
        <v>1035</v>
      </c>
      <c r="H43" s="529">
        <f>SUM(K43,N43,Q43,T43,W43,Z43)</f>
        <v>536</v>
      </c>
      <c r="I43" s="529">
        <f>SUM(L43,O43,R43,U43,X43,AA43)</f>
        <v>499</v>
      </c>
      <c r="J43" s="535">
        <f>SUM(K43:L43)</f>
        <v>165</v>
      </c>
      <c r="K43" s="531">
        <v>90</v>
      </c>
      <c r="L43" s="531">
        <v>75</v>
      </c>
      <c r="M43" s="535">
        <f>SUM(N43:O43)</f>
        <v>176</v>
      </c>
      <c r="N43" s="531">
        <v>92</v>
      </c>
      <c r="O43" s="531">
        <v>84</v>
      </c>
      <c r="P43" s="535">
        <f>SUM(Q43:R43)</f>
        <v>167</v>
      </c>
      <c r="Q43" s="531">
        <v>85</v>
      </c>
      <c r="R43" s="531">
        <v>82</v>
      </c>
      <c r="S43" s="535">
        <f>SUM(T43:U43)</f>
        <v>170</v>
      </c>
      <c r="T43" s="531">
        <v>84</v>
      </c>
      <c r="U43" s="531">
        <v>86</v>
      </c>
      <c r="V43" s="535">
        <f>SUM(W43:X43)</f>
        <v>180</v>
      </c>
      <c r="W43" s="531">
        <v>99</v>
      </c>
      <c r="X43" s="531">
        <v>81</v>
      </c>
      <c r="Y43" s="535">
        <f>SUM(Z43:AA43)</f>
        <v>177</v>
      </c>
      <c r="Z43" s="531">
        <v>86</v>
      </c>
      <c r="AA43" s="531">
        <v>91</v>
      </c>
    </row>
    <row r="44" spans="1:27" s="5" customFormat="1" ht="15" customHeight="1">
      <c r="A44" s="448"/>
      <c r="B44" s="310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</row>
    <row r="45" spans="1:27" ht="15" customHeight="1">
      <c r="A45" s="746" t="s">
        <v>330</v>
      </c>
      <c r="B45" s="758"/>
      <c r="C45" s="35">
        <f>SUM(C46:C47)</f>
        <v>12</v>
      </c>
      <c r="D45" s="35">
        <f>SUM(D46:D47)</f>
        <v>12</v>
      </c>
      <c r="E45" s="517" t="s">
        <v>839</v>
      </c>
      <c r="F45" s="35">
        <f aca="true" t="shared" si="20" ref="F45:AA45">SUM(F46:F47)</f>
        <v>81</v>
      </c>
      <c r="G45" s="35">
        <f t="shared" si="20"/>
        <v>1391</v>
      </c>
      <c r="H45" s="35">
        <f t="shared" si="20"/>
        <v>717</v>
      </c>
      <c r="I45" s="35">
        <f t="shared" si="20"/>
        <v>674</v>
      </c>
      <c r="J45" s="35">
        <f t="shared" si="20"/>
        <v>218</v>
      </c>
      <c r="K45" s="35">
        <f t="shared" si="20"/>
        <v>109</v>
      </c>
      <c r="L45" s="35">
        <f t="shared" si="20"/>
        <v>109</v>
      </c>
      <c r="M45" s="35">
        <f t="shared" si="20"/>
        <v>203</v>
      </c>
      <c r="N45" s="35">
        <f t="shared" si="20"/>
        <v>104</v>
      </c>
      <c r="O45" s="35">
        <f t="shared" si="20"/>
        <v>99</v>
      </c>
      <c r="P45" s="35">
        <f t="shared" si="20"/>
        <v>205</v>
      </c>
      <c r="Q45" s="35">
        <f t="shared" si="20"/>
        <v>107</v>
      </c>
      <c r="R45" s="35">
        <f t="shared" si="20"/>
        <v>98</v>
      </c>
      <c r="S45" s="35">
        <f t="shared" si="20"/>
        <v>223</v>
      </c>
      <c r="T45" s="35">
        <f t="shared" si="20"/>
        <v>122</v>
      </c>
      <c r="U45" s="35">
        <f t="shared" si="20"/>
        <v>101</v>
      </c>
      <c r="V45" s="35">
        <f t="shared" si="20"/>
        <v>273</v>
      </c>
      <c r="W45" s="35">
        <f t="shared" si="20"/>
        <v>139</v>
      </c>
      <c r="X45" s="35">
        <f t="shared" si="20"/>
        <v>134</v>
      </c>
      <c r="Y45" s="35">
        <f t="shared" si="20"/>
        <v>269</v>
      </c>
      <c r="Z45" s="35">
        <f t="shared" si="20"/>
        <v>136</v>
      </c>
      <c r="AA45" s="35">
        <f t="shared" si="20"/>
        <v>133</v>
      </c>
    </row>
    <row r="46" spans="1:27" s="54" customFormat="1" ht="15" customHeight="1">
      <c r="A46" s="290"/>
      <c r="B46" s="310" t="s">
        <v>320</v>
      </c>
      <c r="C46" s="535">
        <f>SUM(D46:E46)</f>
        <v>5</v>
      </c>
      <c r="D46" s="531">
        <v>5</v>
      </c>
      <c r="E46" s="519" t="s">
        <v>840</v>
      </c>
      <c r="F46" s="531">
        <v>29</v>
      </c>
      <c r="G46" s="535">
        <f>SUM(H46:I46)</f>
        <v>447</v>
      </c>
      <c r="H46" s="529">
        <f>SUM(K46,N46,Q46,T46,W46,Z46)</f>
        <v>245</v>
      </c>
      <c r="I46" s="529">
        <f>SUM(L46,O46,R46,U46,X46,AA46)</f>
        <v>202</v>
      </c>
      <c r="J46" s="535">
        <f>SUM(K46:L46)</f>
        <v>66</v>
      </c>
      <c r="K46" s="531">
        <v>38</v>
      </c>
      <c r="L46" s="531">
        <v>28</v>
      </c>
      <c r="M46" s="535">
        <f>SUM(N46:O46)</f>
        <v>65</v>
      </c>
      <c r="N46" s="531">
        <v>33</v>
      </c>
      <c r="O46" s="531">
        <v>32</v>
      </c>
      <c r="P46" s="535">
        <f>SUM(Q46:R46)</f>
        <v>67</v>
      </c>
      <c r="Q46" s="531">
        <v>39</v>
      </c>
      <c r="R46" s="531">
        <v>28</v>
      </c>
      <c r="S46" s="535">
        <f>SUM(T46:U46)</f>
        <v>72</v>
      </c>
      <c r="T46" s="531">
        <v>31</v>
      </c>
      <c r="U46" s="531">
        <v>41</v>
      </c>
      <c r="V46" s="535">
        <f>SUM(W46:X46)</f>
        <v>90</v>
      </c>
      <c r="W46" s="531">
        <v>44</v>
      </c>
      <c r="X46" s="531">
        <v>46</v>
      </c>
      <c r="Y46" s="535">
        <f>SUM(Z46:AA46)</f>
        <v>87</v>
      </c>
      <c r="Z46" s="531">
        <v>60</v>
      </c>
      <c r="AA46" s="531">
        <v>27</v>
      </c>
    </row>
    <row r="47" spans="1:39" s="5" customFormat="1" ht="15" customHeight="1">
      <c r="A47" s="58"/>
      <c r="B47" s="59" t="s">
        <v>331</v>
      </c>
      <c r="C47" s="555">
        <f>SUM(D47:E47)</f>
        <v>7</v>
      </c>
      <c r="D47" s="556">
        <v>7</v>
      </c>
      <c r="E47" s="518" t="s">
        <v>840</v>
      </c>
      <c r="F47" s="556">
        <v>52</v>
      </c>
      <c r="G47" s="557">
        <f>SUM(H47:I47)</f>
        <v>944</v>
      </c>
      <c r="H47" s="558">
        <f>SUM(K47,N47,Q47,T47,W47,Z47)</f>
        <v>472</v>
      </c>
      <c r="I47" s="558">
        <f>SUM(L47,O47,R47,U47,X47,AA47)</f>
        <v>472</v>
      </c>
      <c r="J47" s="557">
        <f>SUM(K47:L47)</f>
        <v>152</v>
      </c>
      <c r="K47" s="556">
        <v>71</v>
      </c>
      <c r="L47" s="556">
        <v>81</v>
      </c>
      <c r="M47" s="557">
        <f>SUM(N47:O47)</f>
        <v>138</v>
      </c>
      <c r="N47" s="556">
        <v>71</v>
      </c>
      <c r="O47" s="556">
        <v>67</v>
      </c>
      <c r="P47" s="557">
        <f>SUM(Q47:R47)</f>
        <v>138</v>
      </c>
      <c r="Q47" s="556">
        <v>68</v>
      </c>
      <c r="R47" s="556">
        <v>70</v>
      </c>
      <c r="S47" s="557">
        <f>SUM(T47:U47)</f>
        <v>151</v>
      </c>
      <c r="T47" s="556">
        <v>91</v>
      </c>
      <c r="U47" s="556">
        <v>60</v>
      </c>
      <c r="V47" s="557">
        <f>SUM(W47:X47)</f>
        <v>183</v>
      </c>
      <c r="W47" s="556">
        <v>95</v>
      </c>
      <c r="X47" s="556">
        <v>88</v>
      </c>
      <c r="Y47" s="557">
        <f>SUM(Z47:AA47)</f>
        <v>182</v>
      </c>
      <c r="Z47" s="556">
        <v>76</v>
      </c>
      <c r="AA47" s="556">
        <v>106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27" ht="15" customHeight="1">
      <c r="A48" s="60" t="s">
        <v>255</v>
      </c>
      <c r="B48" s="26"/>
      <c r="C48" s="61"/>
      <c r="D48" s="61"/>
      <c r="E48" s="61"/>
      <c r="F48" s="6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 spans="1:27" s="54" customFormat="1" ht="15" customHeight="1">
      <c r="A49" s="290"/>
      <c r="B49" s="291"/>
      <c r="C49" s="495"/>
      <c r="D49" s="495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</row>
    <row r="50" spans="1:27" s="5" customFormat="1" ht="15" customHeight="1">
      <c r="A50" s="3"/>
      <c r="B50" s="1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</row>
    <row r="51" spans="1:27" s="5" customFormat="1" ht="15" customHeight="1">
      <c r="A51" s="3"/>
      <c r="B51" s="1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spans="2:27" s="5" customFormat="1" ht="15" customHeight="1">
      <c r="B52" s="1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spans="1:27" ht="15" customHeight="1">
      <c r="A53" s="3"/>
      <c r="B53" s="3"/>
      <c r="C53" s="61"/>
      <c r="D53" s="61"/>
      <c r="E53" s="63"/>
      <c r="F53" s="63"/>
      <c r="G53" s="64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54" customFormat="1" ht="15" customHeight="1">
      <c r="A54" s="746"/>
      <c r="B54" s="746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 s="5" customFormat="1" ht="15" customHeight="1">
      <c r="A55" s="26"/>
      <c r="B55" s="1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40" s="5" customFormat="1" ht="15" customHeight="1">
      <c r="A56" s="60"/>
      <c r="B56" s="26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27" s="5" customFormat="1" ht="15" customHeight="1">
      <c r="A57" s="2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</row>
    <row r="58" spans="3:27" s="5" customFormat="1" ht="14.25">
      <c r="C58" s="65"/>
      <c r="D58" s="65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</row>
    <row r="59" spans="3:27" s="5" customFormat="1" ht="14.25">
      <c r="C59" s="66"/>
      <c r="D59" s="66"/>
      <c r="E59" s="64"/>
      <c r="F59" s="67"/>
      <c r="G59" s="64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:27" ht="14.25">
      <c r="A60" s="5"/>
      <c r="B60" s="26"/>
      <c r="C60" s="61"/>
      <c r="D60" s="61"/>
      <c r="E60" s="61"/>
      <c r="F60" s="68"/>
      <c r="G60" s="479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3:27" ht="14.25">
      <c r="C61" s="289"/>
      <c r="D61" s="28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</row>
    <row r="62" spans="3:27" ht="14.25"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</row>
  </sheetData>
  <sheetProtection/>
  <mergeCells count="39">
    <mergeCell ref="A2:AA2"/>
    <mergeCell ref="A3:AA3"/>
    <mergeCell ref="A5:B6"/>
    <mergeCell ref="C5:E5"/>
    <mergeCell ref="F5:F6"/>
    <mergeCell ref="G5:I5"/>
    <mergeCell ref="J5:L5"/>
    <mergeCell ref="M5:O5"/>
    <mergeCell ref="P5:R5"/>
    <mergeCell ref="S5:U5"/>
    <mergeCell ref="V5:X5"/>
    <mergeCell ref="Y5:AA5"/>
    <mergeCell ref="A7:B7"/>
    <mergeCell ref="A8:B8"/>
    <mergeCell ref="A9:B9"/>
    <mergeCell ref="A10:B10"/>
    <mergeCell ref="A11:B11"/>
    <mergeCell ref="A13:B13"/>
    <mergeCell ref="A14:B14"/>
    <mergeCell ref="A15:B15"/>
    <mergeCell ref="A17:B17"/>
    <mergeCell ref="A18:B18"/>
    <mergeCell ref="A38:B38"/>
    <mergeCell ref="A19:B19"/>
    <mergeCell ref="A20:B20"/>
    <mergeCell ref="A21:B21"/>
    <mergeCell ref="A22:B22"/>
    <mergeCell ref="A23:B23"/>
    <mergeCell ref="A24:B24"/>
    <mergeCell ref="A42:B42"/>
    <mergeCell ref="A28:B28"/>
    <mergeCell ref="A31:B31"/>
    <mergeCell ref="A25:B25"/>
    <mergeCell ref="A26:B26"/>
    <mergeCell ref="A54:B54"/>
    <mergeCell ref="A34:B34"/>
    <mergeCell ref="A37:B37"/>
    <mergeCell ref="A41:B41"/>
    <mergeCell ref="A45:B45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3"/>
  <sheetViews>
    <sheetView zoomScale="80" zoomScaleNormal="80" zoomScalePageLayoutView="0" workbookViewId="0" topLeftCell="R1">
      <selection activeCell="AN1" sqref="AN1"/>
    </sheetView>
  </sheetViews>
  <sheetFormatPr defaultColWidth="10.59765625" defaultRowHeight="15"/>
  <cols>
    <col min="1" max="1" width="2.59765625" style="5" customWidth="1"/>
    <col min="2" max="2" width="12.59765625" style="5" customWidth="1"/>
    <col min="3" max="3" width="7.09765625" style="5" customWidth="1"/>
    <col min="4" max="6" width="7.59765625" style="5" customWidth="1"/>
    <col min="7" max="7" width="6.59765625" style="5" customWidth="1"/>
    <col min="8" max="8" width="7.19921875" style="5" customWidth="1"/>
    <col min="9" max="9" width="6.59765625" style="5" customWidth="1"/>
    <col min="10" max="11" width="7.59765625" style="5" customWidth="1"/>
    <col min="12" max="12" width="9" style="5" customWidth="1"/>
    <col min="13" max="13" width="4.8984375" style="5" customWidth="1"/>
    <col min="14" max="14" width="5" style="5" customWidth="1"/>
    <col min="15" max="15" width="6.59765625" style="5" customWidth="1"/>
    <col min="16" max="16" width="7.69921875" style="5" customWidth="1"/>
    <col min="17" max="18" width="6.59765625" style="5" customWidth="1"/>
    <col min="19" max="19" width="7.19921875" style="5" customWidth="1"/>
    <col min="20" max="20" width="6.59765625" style="5" customWidth="1"/>
    <col min="21" max="21" width="7.09765625" style="5" customWidth="1"/>
    <col min="22" max="22" width="8.59765625" style="5" customWidth="1"/>
    <col min="23" max="23" width="2.59765625" style="5" customWidth="1"/>
    <col min="24" max="24" width="13.59765625" style="5" customWidth="1"/>
    <col min="25" max="27" width="6.59765625" style="5" customWidth="1"/>
    <col min="28" max="28" width="7.59765625" style="5" customWidth="1"/>
    <col min="29" max="29" width="8.59765625" style="5" customWidth="1"/>
    <col min="30" max="30" width="8.69921875" style="5" customWidth="1"/>
    <col min="31" max="32" width="8.59765625" style="5" customWidth="1"/>
    <col min="33" max="34" width="7.59765625" style="5" customWidth="1"/>
    <col min="35" max="35" width="8.59765625" style="5" customWidth="1"/>
    <col min="36" max="37" width="7.59765625" style="5" customWidth="1"/>
    <col min="38" max="38" width="8.59765625" style="5" customWidth="1"/>
    <col min="39" max="40" width="7.59765625" style="5" customWidth="1"/>
    <col min="41" max="16384" width="10.59765625" style="5" customWidth="1"/>
  </cols>
  <sheetData>
    <row r="1" spans="1:40" s="269" customFormat="1" ht="19.5" customHeight="1">
      <c r="A1" s="1" t="s">
        <v>332</v>
      </c>
      <c r="AN1" s="2" t="s">
        <v>333</v>
      </c>
    </row>
    <row r="2" spans="1:40" s="276" customFormat="1" ht="19.5" customHeight="1">
      <c r="A2" s="797" t="s">
        <v>334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270"/>
      <c r="W2" s="798" t="s">
        <v>84</v>
      </c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</row>
    <row r="3" spans="1:40" s="270" customFormat="1" ht="19.5" customHeight="1">
      <c r="A3" s="799" t="s">
        <v>335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W3" s="800" t="s">
        <v>336</v>
      </c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  <c r="AN3" s="800"/>
    </row>
    <row r="4" spans="21:40" s="270" customFormat="1" ht="18" customHeight="1" thickBot="1">
      <c r="U4" s="403" t="s">
        <v>337</v>
      </c>
      <c r="AN4" s="335" t="s">
        <v>338</v>
      </c>
    </row>
    <row r="5" spans="1:40" s="270" customFormat="1" ht="15.75" customHeight="1">
      <c r="A5" s="488"/>
      <c r="B5" s="489"/>
      <c r="C5" s="784" t="s">
        <v>182</v>
      </c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801"/>
      <c r="S5" s="785" t="s">
        <v>339</v>
      </c>
      <c r="T5" s="709"/>
      <c r="U5" s="709"/>
      <c r="W5" s="709" t="s">
        <v>340</v>
      </c>
      <c r="X5" s="716"/>
      <c r="Y5" s="784" t="s">
        <v>341</v>
      </c>
      <c r="Z5" s="760"/>
      <c r="AA5" s="761"/>
      <c r="AB5" s="729" t="s">
        <v>342</v>
      </c>
      <c r="AC5" s="784" t="s">
        <v>183</v>
      </c>
      <c r="AD5" s="760"/>
      <c r="AE5" s="761"/>
      <c r="AF5" s="784" t="s">
        <v>184</v>
      </c>
      <c r="AG5" s="760"/>
      <c r="AH5" s="761"/>
      <c r="AI5" s="784" t="s">
        <v>185</v>
      </c>
      <c r="AJ5" s="760"/>
      <c r="AK5" s="761"/>
      <c r="AL5" s="784" t="s">
        <v>186</v>
      </c>
      <c r="AM5" s="760"/>
      <c r="AN5" s="760"/>
    </row>
    <row r="6" spans="1:40" s="270" customFormat="1" ht="15.75" customHeight="1">
      <c r="A6" s="777" t="s">
        <v>343</v>
      </c>
      <c r="B6" s="778"/>
      <c r="C6" s="794" t="s">
        <v>85</v>
      </c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6"/>
      <c r="Q6" s="426"/>
      <c r="R6" s="470"/>
      <c r="S6" s="786"/>
      <c r="T6" s="717"/>
      <c r="U6" s="717"/>
      <c r="W6" s="710"/>
      <c r="X6" s="719"/>
      <c r="Y6" s="279" t="s">
        <v>212</v>
      </c>
      <c r="Z6" s="279" t="s">
        <v>86</v>
      </c>
      <c r="AA6" s="279" t="s">
        <v>87</v>
      </c>
      <c r="AB6" s="731"/>
      <c r="AC6" s="279" t="s">
        <v>212</v>
      </c>
      <c r="AD6" s="279" t="s">
        <v>213</v>
      </c>
      <c r="AE6" s="279" t="s">
        <v>214</v>
      </c>
      <c r="AF6" s="279" t="s">
        <v>212</v>
      </c>
      <c r="AG6" s="279" t="s">
        <v>213</v>
      </c>
      <c r="AH6" s="279" t="s">
        <v>214</v>
      </c>
      <c r="AI6" s="279" t="s">
        <v>212</v>
      </c>
      <c r="AJ6" s="279" t="s">
        <v>213</v>
      </c>
      <c r="AK6" s="279" t="s">
        <v>214</v>
      </c>
      <c r="AL6" s="279" t="s">
        <v>212</v>
      </c>
      <c r="AM6" s="279" t="s">
        <v>213</v>
      </c>
      <c r="AN6" s="278" t="s">
        <v>214</v>
      </c>
    </row>
    <row r="7" spans="1:40" s="270" customFormat="1" ht="15.75" customHeight="1">
      <c r="A7" s="289"/>
      <c r="B7" s="447"/>
      <c r="C7" s="779" t="s">
        <v>88</v>
      </c>
      <c r="D7" s="733"/>
      <c r="E7" s="734"/>
      <c r="F7" s="779" t="s">
        <v>89</v>
      </c>
      <c r="G7" s="734"/>
      <c r="H7" s="779" t="s">
        <v>90</v>
      </c>
      <c r="I7" s="734"/>
      <c r="J7" s="780" t="s">
        <v>344</v>
      </c>
      <c r="K7" s="781"/>
      <c r="L7" s="782" t="s">
        <v>345</v>
      </c>
      <c r="M7" s="788" t="s">
        <v>346</v>
      </c>
      <c r="N7" s="789"/>
      <c r="O7" s="779" t="s">
        <v>347</v>
      </c>
      <c r="P7" s="734"/>
      <c r="Q7" s="792" t="s">
        <v>187</v>
      </c>
      <c r="R7" s="793"/>
      <c r="S7" s="786"/>
      <c r="T7" s="717"/>
      <c r="U7" s="717"/>
      <c r="W7" s="732" t="s">
        <v>188</v>
      </c>
      <c r="X7" s="734"/>
      <c r="Y7" s="535">
        <f>SUM(Z7:AA7)</f>
        <v>112</v>
      </c>
      <c r="Z7" s="561">
        <v>108</v>
      </c>
      <c r="AA7" s="561">
        <v>4</v>
      </c>
      <c r="AB7" s="561">
        <v>1141</v>
      </c>
      <c r="AC7" s="535">
        <f>SUM(AD7:AE7)</f>
        <v>36373</v>
      </c>
      <c r="AD7" s="561">
        <f aca="true" t="shared" si="0" ref="AD7:AE10">SUM(AG7,AJ7,AM7)</f>
        <v>18506</v>
      </c>
      <c r="AE7" s="561">
        <f t="shared" si="0"/>
        <v>17867</v>
      </c>
      <c r="AF7" s="535">
        <f>SUM(AG7:AH7)</f>
        <v>11763</v>
      </c>
      <c r="AG7" s="561">
        <v>5994</v>
      </c>
      <c r="AH7" s="561">
        <v>5769</v>
      </c>
      <c r="AI7" s="535">
        <f>SUM(AJ7:AK7)</f>
        <v>12312</v>
      </c>
      <c r="AJ7" s="561">
        <v>6237</v>
      </c>
      <c r="AK7" s="561">
        <v>6075</v>
      </c>
      <c r="AL7" s="535">
        <f>SUM(AM7:AN7)</f>
        <v>12298</v>
      </c>
      <c r="AM7" s="561">
        <v>6275</v>
      </c>
      <c r="AN7" s="561">
        <v>6023</v>
      </c>
    </row>
    <row r="8" spans="1:40" s="270" customFormat="1" ht="15.75" customHeight="1">
      <c r="A8" s="777" t="s">
        <v>91</v>
      </c>
      <c r="B8" s="778"/>
      <c r="C8" s="699"/>
      <c r="D8" s="700"/>
      <c r="E8" s="701"/>
      <c r="F8" s="699"/>
      <c r="G8" s="701"/>
      <c r="H8" s="699"/>
      <c r="I8" s="701"/>
      <c r="J8" s="695"/>
      <c r="K8" s="719"/>
      <c r="L8" s="783"/>
      <c r="M8" s="790"/>
      <c r="N8" s="791"/>
      <c r="O8" s="699"/>
      <c r="P8" s="701"/>
      <c r="Q8" s="471"/>
      <c r="R8" s="472"/>
      <c r="S8" s="787"/>
      <c r="T8" s="710"/>
      <c r="U8" s="710"/>
      <c r="W8" s="737" t="s">
        <v>5</v>
      </c>
      <c r="X8" s="738"/>
      <c r="Y8" s="535">
        <f>SUM(Z8:AA8)</f>
        <v>111</v>
      </c>
      <c r="Z8" s="535">
        <v>107</v>
      </c>
      <c r="AA8" s="535">
        <v>4</v>
      </c>
      <c r="AB8" s="535">
        <v>1126</v>
      </c>
      <c r="AC8" s="535">
        <f>SUM(AD8:AE8)</f>
        <v>35441</v>
      </c>
      <c r="AD8" s="561">
        <f t="shared" si="0"/>
        <v>17936</v>
      </c>
      <c r="AE8" s="561">
        <f t="shared" si="0"/>
        <v>17505</v>
      </c>
      <c r="AF8" s="535">
        <f>SUM(AG8:AH8)</f>
        <v>11400</v>
      </c>
      <c r="AG8" s="535">
        <v>5708</v>
      </c>
      <c r="AH8" s="535">
        <v>5692</v>
      </c>
      <c r="AI8" s="535">
        <f>SUM(AJ8:AK8)</f>
        <v>11752</v>
      </c>
      <c r="AJ8" s="535">
        <v>5994</v>
      </c>
      <c r="AK8" s="535">
        <v>5758</v>
      </c>
      <c r="AL8" s="535">
        <f>SUM(AM8:AN8)</f>
        <v>12289</v>
      </c>
      <c r="AM8" s="535">
        <v>6234</v>
      </c>
      <c r="AN8" s="535">
        <v>6055</v>
      </c>
    </row>
    <row r="9" spans="1:40" s="270" customFormat="1" ht="15.75" customHeight="1">
      <c r="A9" s="421"/>
      <c r="B9" s="490"/>
      <c r="C9" s="279" t="s">
        <v>212</v>
      </c>
      <c r="D9" s="279" t="s">
        <v>213</v>
      </c>
      <c r="E9" s="279" t="s">
        <v>214</v>
      </c>
      <c r="F9" s="279" t="s">
        <v>213</v>
      </c>
      <c r="G9" s="279" t="s">
        <v>214</v>
      </c>
      <c r="H9" s="279" t="s">
        <v>213</v>
      </c>
      <c r="I9" s="279" t="s">
        <v>214</v>
      </c>
      <c r="J9" s="279" t="s">
        <v>213</v>
      </c>
      <c r="K9" s="279" t="s">
        <v>214</v>
      </c>
      <c r="L9" s="279" t="s">
        <v>214</v>
      </c>
      <c r="M9" s="279" t="s">
        <v>348</v>
      </c>
      <c r="N9" s="279" t="s">
        <v>349</v>
      </c>
      <c r="O9" s="279" t="s">
        <v>213</v>
      </c>
      <c r="P9" s="279" t="s">
        <v>214</v>
      </c>
      <c r="Q9" s="279" t="s">
        <v>213</v>
      </c>
      <c r="R9" s="473" t="s">
        <v>214</v>
      </c>
      <c r="S9" s="73" t="s">
        <v>212</v>
      </c>
      <c r="T9" s="279" t="s">
        <v>213</v>
      </c>
      <c r="U9" s="278" t="s">
        <v>214</v>
      </c>
      <c r="W9" s="737" t="s">
        <v>80</v>
      </c>
      <c r="X9" s="738"/>
      <c r="Y9" s="535">
        <f>SUM(Z9:AA9)</f>
        <v>112</v>
      </c>
      <c r="Z9" s="535">
        <v>108</v>
      </c>
      <c r="AA9" s="535">
        <v>4</v>
      </c>
      <c r="AB9" s="535">
        <v>1109</v>
      </c>
      <c r="AC9" s="535">
        <f>SUM(AD9:AE9)</f>
        <v>34480</v>
      </c>
      <c r="AD9" s="561">
        <f t="shared" si="0"/>
        <v>17397</v>
      </c>
      <c r="AE9" s="561">
        <f t="shared" si="0"/>
        <v>17083</v>
      </c>
      <c r="AF9" s="535">
        <f>SUM(AG9:AH9)</f>
        <v>11361</v>
      </c>
      <c r="AG9" s="535">
        <v>5722</v>
      </c>
      <c r="AH9" s="535">
        <v>5639</v>
      </c>
      <c r="AI9" s="535">
        <f>SUM(AJ9:AK9)</f>
        <v>11385</v>
      </c>
      <c r="AJ9" s="535">
        <v>5697</v>
      </c>
      <c r="AK9" s="535">
        <v>5688</v>
      </c>
      <c r="AL9" s="535">
        <f>SUM(AM9:AN9)</f>
        <v>11734</v>
      </c>
      <c r="AM9" s="535">
        <v>5978</v>
      </c>
      <c r="AN9" s="535">
        <v>5756</v>
      </c>
    </row>
    <row r="10" spans="1:40" s="270" customFormat="1" ht="15.75" customHeight="1">
      <c r="A10" s="732" t="s">
        <v>92</v>
      </c>
      <c r="B10" s="734"/>
      <c r="C10" s="535">
        <f>SUM(D10:E10)</f>
        <v>4204</v>
      </c>
      <c r="D10" s="535">
        <f>SUM(F10,H10,J10,M10,O10)</f>
        <v>1463</v>
      </c>
      <c r="E10" s="535">
        <f>SUM(G10,I10,K10,L10,N10,P10)</f>
        <v>2741</v>
      </c>
      <c r="F10" s="561">
        <v>205</v>
      </c>
      <c r="G10" s="561">
        <v>43</v>
      </c>
      <c r="H10" s="561">
        <v>191</v>
      </c>
      <c r="I10" s="561">
        <v>66</v>
      </c>
      <c r="J10" s="561">
        <v>1017</v>
      </c>
      <c r="K10" s="561">
        <v>2164</v>
      </c>
      <c r="L10" s="561">
        <v>265</v>
      </c>
      <c r="M10" s="532" t="s">
        <v>79</v>
      </c>
      <c r="N10" s="532" t="s">
        <v>79</v>
      </c>
      <c r="O10" s="561">
        <v>50</v>
      </c>
      <c r="P10" s="561">
        <v>203</v>
      </c>
      <c r="Q10" s="561">
        <v>47</v>
      </c>
      <c r="R10" s="561">
        <v>152</v>
      </c>
      <c r="S10" s="535">
        <f>SUM(T10:U10)</f>
        <v>1102</v>
      </c>
      <c r="T10" s="561">
        <v>111</v>
      </c>
      <c r="U10" s="561">
        <v>991</v>
      </c>
      <c r="W10" s="737" t="s">
        <v>81</v>
      </c>
      <c r="X10" s="778"/>
      <c r="Y10" s="535">
        <f>SUM(Z10:AA10)</f>
        <v>111</v>
      </c>
      <c r="Z10" s="535">
        <v>107</v>
      </c>
      <c r="AA10" s="535">
        <v>4</v>
      </c>
      <c r="AB10" s="535">
        <v>1113</v>
      </c>
      <c r="AC10" s="535">
        <f>SUM(AD10:AE10)</f>
        <v>33979</v>
      </c>
      <c r="AD10" s="561">
        <f t="shared" si="0"/>
        <v>17200</v>
      </c>
      <c r="AE10" s="561">
        <f t="shared" si="0"/>
        <v>16779</v>
      </c>
      <c r="AF10" s="535">
        <f>SUM(AG10:AH10)</f>
        <v>11276</v>
      </c>
      <c r="AG10" s="535">
        <v>5796</v>
      </c>
      <c r="AH10" s="535">
        <v>5480</v>
      </c>
      <c r="AI10" s="535">
        <f>SUM(AJ10:AK10)</f>
        <v>11340</v>
      </c>
      <c r="AJ10" s="535">
        <v>5711</v>
      </c>
      <c r="AK10" s="535">
        <v>5629</v>
      </c>
      <c r="AL10" s="535">
        <f>SUM(AM10:AN10)</f>
        <v>11363</v>
      </c>
      <c r="AM10" s="535">
        <v>5693</v>
      </c>
      <c r="AN10" s="535">
        <v>5670</v>
      </c>
    </row>
    <row r="11" spans="1:40" s="270" customFormat="1" ht="15.75" customHeight="1">
      <c r="A11" s="737" t="s">
        <v>77</v>
      </c>
      <c r="B11" s="738"/>
      <c r="C11" s="535">
        <f>SUM(D11:E11)</f>
        <v>4241</v>
      </c>
      <c r="D11" s="535">
        <f>SUM(F11,H11,J11,M11,O11)</f>
        <v>1471</v>
      </c>
      <c r="E11" s="535">
        <f>SUM(G11,I11,K11,L11,N11,P11)</f>
        <v>2770</v>
      </c>
      <c r="F11" s="561">
        <v>204</v>
      </c>
      <c r="G11" s="561">
        <v>43</v>
      </c>
      <c r="H11" s="561">
        <v>190</v>
      </c>
      <c r="I11" s="561">
        <v>65</v>
      </c>
      <c r="J11" s="561">
        <v>1011</v>
      </c>
      <c r="K11" s="561">
        <v>2169</v>
      </c>
      <c r="L11" s="561">
        <v>263</v>
      </c>
      <c r="M11" s="532" t="s">
        <v>79</v>
      </c>
      <c r="N11" s="532" t="s">
        <v>79</v>
      </c>
      <c r="O11" s="561">
        <v>66</v>
      </c>
      <c r="P11" s="561">
        <v>230</v>
      </c>
      <c r="Q11" s="561">
        <v>41</v>
      </c>
      <c r="R11" s="561">
        <v>143</v>
      </c>
      <c r="S11" s="535">
        <f>SUM(T11:U11)</f>
        <v>1106</v>
      </c>
      <c r="T11" s="561">
        <v>108</v>
      </c>
      <c r="U11" s="561">
        <v>998</v>
      </c>
      <c r="W11" s="743" t="s">
        <v>82</v>
      </c>
      <c r="X11" s="744"/>
      <c r="Y11" s="559">
        <f>SUM(Y13:Y15)</f>
        <v>110</v>
      </c>
      <c r="Z11" s="559">
        <f aca="true" t="shared" si="1" ref="Z11:AN11">SUM(Z13:Z15)</f>
        <v>106</v>
      </c>
      <c r="AA11" s="559">
        <f t="shared" si="1"/>
        <v>4</v>
      </c>
      <c r="AB11" s="559">
        <f t="shared" si="1"/>
        <v>1120</v>
      </c>
      <c r="AC11" s="559">
        <f>SUM(AC13:AC15)</f>
        <v>33751</v>
      </c>
      <c r="AD11" s="559">
        <f t="shared" si="1"/>
        <v>17204</v>
      </c>
      <c r="AE11" s="559">
        <f t="shared" si="1"/>
        <v>16547</v>
      </c>
      <c r="AF11" s="559">
        <f>SUM(AF13:AF15)</f>
        <v>11155</v>
      </c>
      <c r="AG11" s="559">
        <f t="shared" si="1"/>
        <v>5686</v>
      </c>
      <c r="AH11" s="559">
        <f t="shared" si="1"/>
        <v>5469</v>
      </c>
      <c r="AI11" s="559">
        <f>SUM(AI13:AI15)</f>
        <v>11269</v>
      </c>
      <c r="AJ11" s="559">
        <f t="shared" si="1"/>
        <v>5809</v>
      </c>
      <c r="AK11" s="559">
        <f t="shared" si="1"/>
        <v>5460</v>
      </c>
      <c r="AL11" s="559">
        <f>SUM(AL13:AL15)</f>
        <v>11327</v>
      </c>
      <c r="AM11" s="559">
        <f t="shared" si="1"/>
        <v>5709</v>
      </c>
      <c r="AN11" s="559">
        <f t="shared" si="1"/>
        <v>5618</v>
      </c>
    </row>
    <row r="12" spans="1:40" ht="15.75" customHeight="1">
      <c r="A12" s="737" t="s">
        <v>80</v>
      </c>
      <c r="B12" s="738"/>
      <c r="C12" s="535">
        <f>SUM(D12:E12)</f>
        <v>4270</v>
      </c>
      <c r="D12" s="535">
        <f>SUM(F12,H12,J12,M12,O12)</f>
        <v>1473</v>
      </c>
      <c r="E12" s="535">
        <f>SUM(G12,I12,K12,L12,N12,P12)</f>
        <v>2797</v>
      </c>
      <c r="F12" s="561">
        <v>197</v>
      </c>
      <c r="G12" s="561">
        <v>42</v>
      </c>
      <c r="H12" s="561">
        <v>188</v>
      </c>
      <c r="I12" s="561">
        <v>61</v>
      </c>
      <c r="J12" s="561">
        <v>1013</v>
      </c>
      <c r="K12" s="561">
        <v>2170</v>
      </c>
      <c r="L12" s="561">
        <v>259</v>
      </c>
      <c r="M12" s="532" t="s">
        <v>79</v>
      </c>
      <c r="N12" s="532" t="s">
        <v>79</v>
      </c>
      <c r="O12" s="561">
        <v>75</v>
      </c>
      <c r="P12" s="561">
        <v>265</v>
      </c>
      <c r="Q12" s="561">
        <v>36</v>
      </c>
      <c r="R12" s="561">
        <v>113</v>
      </c>
      <c r="S12" s="535">
        <f>SUM(T12:U12)</f>
        <v>1098</v>
      </c>
      <c r="T12" s="561">
        <v>105</v>
      </c>
      <c r="U12" s="561">
        <v>993</v>
      </c>
      <c r="V12" s="270"/>
      <c r="W12" s="491"/>
      <c r="X12" s="492"/>
      <c r="Y12" s="560"/>
      <c r="Z12" s="49"/>
      <c r="AA12" s="49"/>
      <c r="AB12" s="49"/>
      <c r="AC12" s="560"/>
      <c r="AD12" s="49"/>
      <c r="AE12" s="49"/>
      <c r="AF12" s="560"/>
      <c r="AG12" s="49"/>
      <c r="AH12" s="49"/>
      <c r="AI12" s="560"/>
      <c r="AJ12" s="49"/>
      <c r="AK12" s="49"/>
      <c r="AL12" s="560"/>
      <c r="AM12" s="49"/>
      <c r="AN12" s="49"/>
    </row>
    <row r="13" spans="1:40" s="270" customFormat="1" ht="15.75" customHeight="1">
      <c r="A13" s="775" t="s">
        <v>81</v>
      </c>
      <c r="B13" s="776"/>
      <c r="C13" s="535">
        <f>SUM(D13:E13)</f>
        <v>4242</v>
      </c>
      <c r="D13" s="535">
        <f>SUM(F13,H13,J13,M13,O13)</f>
        <v>1450</v>
      </c>
      <c r="E13" s="535">
        <f>SUM(G13,I13,K13,L13,N13,P13)</f>
        <v>2792</v>
      </c>
      <c r="F13" s="561">
        <v>194</v>
      </c>
      <c r="G13" s="561">
        <v>40</v>
      </c>
      <c r="H13" s="561">
        <v>180</v>
      </c>
      <c r="I13" s="561">
        <v>58</v>
      </c>
      <c r="J13" s="561">
        <v>996</v>
      </c>
      <c r="K13" s="561">
        <v>2167</v>
      </c>
      <c r="L13" s="561">
        <v>251</v>
      </c>
      <c r="M13" s="532" t="s">
        <v>79</v>
      </c>
      <c r="N13" s="532" t="s">
        <v>79</v>
      </c>
      <c r="O13" s="561">
        <v>80</v>
      </c>
      <c r="P13" s="561">
        <v>276</v>
      </c>
      <c r="Q13" s="561">
        <v>36</v>
      </c>
      <c r="R13" s="561">
        <v>91</v>
      </c>
      <c r="S13" s="535">
        <f>SUM(T13:U13)</f>
        <v>1081</v>
      </c>
      <c r="T13" s="561">
        <v>99</v>
      </c>
      <c r="U13" s="561">
        <v>982</v>
      </c>
      <c r="V13" s="5"/>
      <c r="W13" s="763" t="s">
        <v>229</v>
      </c>
      <c r="X13" s="764"/>
      <c r="Y13" s="49">
        <f aca="true" t="shared" si="2" ref="Y13:Y26">SUM(Z13:AA13)</f>
        <v>1</v>
      </c>
      <c r="Z13" s="49">
        <v>1</v>
      </c>
      <c r="AA13" s="34">
        <v>0</v>
      </c>
      <c r="AB13" s="49">
        <v>12</v>
      </c>
      <c r="AC13" s="49">
        <f aca="true" t="shared" si="3" ref="AC13:AC26">SUM(AD13:AE13)</f>
        <v>475</v>
      </c>
      <c r="AD13" s="572">
        <f aca="true" t="shared" si="4" ref="AD13:AE15">SUM(AG13,AJ13,AM13)</f>
        <v>239</v>
      </c>
      <c r="AE13" s="572">
        <f t="shared" si="4"/>
        <v>236</v>
      </c>
      <c r="AF13" s="49">
        <f aca="true" t="shared" si="5" ref="AF13:AF26">SUM(AG13:AH13)</f>
        <v>158</v>
      </c>
      <c r="AG13" s="49">
        <v>79</v>
      </c>
      <c r="AH13" s="49">
        <v>79</v>
      </c>
      <c r="AI13" s="49">
        <f aca="true" t="shared" si="6" ref="AI13:AI26">SUM(AJ13:AK13)</f>
        <v>160</v>
      </c>
      <c r="AJ13" s="49">
        <v>80</v>
      </c>
      <c r="AK13" s="49">
        <v>80</v>
      </c>
      <c r="AL13" s="49">
        <f aca="true" t="shared" si="7" ref="AL13:AL26">SUM(AM13:AN13)</f>
        <v>157</v>
      </c>
      <c r="AM13" s="49">
        <v>80</v>
      </c>
      <c r="AN13" s="49">
        <v>77</v>
      </c>
    </row>
    <row r="14" spans="1:40" s="270" customFormat="1" ht="15.75" customHeight="1">
      <c r="A14" s="743" t="s">
        <v>841</v>
      </c>
      <c r="B14" s="744"/>
      <c r="C14" s="559">
        <f>SUM(C16:C18)</f>
        <v>4208</v>
      </c>
      <c r="D14" s="559">
        <f aca="true" t="shared" si="8" ref="D14:L14">SUM(D16:D18)</f>
        <v>1441</v>
      </c>
      <c r="E14" s="559">
        <f t="shared" si="8"/>
        <v>2767</v>
      </c>
      <c r="F14" s="559">
        <f t="shared" si="8"/>
        <v>194</v>
      </c>
      <c r="G14" s="559">
        <f t="shared" si="8"/>
        <v>32</v>
      </c>
      <c r="H14" s="559">
        <f t="shared" si="8"/>
        <v>174</v>
      </c>
      <c r="I14" s="559">
        <f t="shared" si="8"/>
        <v>54</v>
      </c>
      <c r="J14" s="559">
        <f t="shared" si="8"/>
        <v>988</v>
      </c>
      <c r="K14" s="559">
        <f t="shared" si="8"/>
        <v>2152</v>
      </c>
      <c r="L14" s="559">
        <f t="shared" si="8"/>
        <v>247</v>
      </c>
      <c r="M14" s="36" t="s">
        <v>840</v>
      </c>
      <c r="N14" s="36" t="s">
        <v>840</v>
      </c>
      <c r="O14" s="559">
        <f aca="true" t="shared" si="9" ref="O14:U14">SUM(O16:O18)</f>
        <v>85</v>
      </c>
      <c r="P14" s="559">
        <f t="shared" si="9"/>
        <v>282</v>
      </c>
      <c r="Q14" s="559">
        <f t="shared" si="9"/>
        <v>38</v>
      </c>
      <c r="R14" s="559">
        <f t="shared" si="9"/>
        <v>115</v>
      </c>
      <c r="S14" s="559">
        <f t="shared" si="9"/>
        <v>1043</v>
      </c>
      <c r="T14" s="559">
        <f t="shared" si="9"/>
        <v>88</v>
      </c>
      <c r="U14" s="559">
        <f t="shared" si="9"/>
        <v>955</v>
      </c>
      <c r="W14" s="763" t="s">
        <v>230</v>
      </c>
      <c r="X14" s="764"/>
      <c r="Y14" s="49">
        <f t="shared" si="2"/>
        <v>106</v>
      </c>
      <c r="Z14" s="74">
        <v>102</v>
      </c>
      <c r="AA14" s="39">
        <v>4</v>
      </c>
      <c r="AB14" s="74">
        <v>1096</v>
      </c>
      <c r="AC14" s="49">
        <f t="shared" si="3"/>
        <v>32988</v>
      </c>
      <c r="AD14" s="572">
        <f t="shared" si="4"/>
        <v>16815</v>
      </c>
      <c r="AE14" s="572">
        <f t="shared" si="4"/>
        <v>16173</v>
      </c>
      <c r="AF14" s="49">
        <f t="shared" si="5"/>
        <v>10906</v>
      </c>
      <c r="AG14" s="74">
        <v>5564</v>
      </c>
      <c r="AH14" s="74">
        <v>5342</v>
      </c>
      <c r="AI14" s="49">
        <f t="shared" si="6"/>
        <v>10998</v>
      </c>
      <c r="AJ14" s="74">
        <v>5666</v>
      </c>
      <c r="AK14" s="74">
        <v>5332</v>
      </c>
      <c r="AL14" s="49">
        <f t="shared" si="7"/>
        <v>11084</v>
      </c>
      <c r="AM14" s="74">
        <v>5585</v>
      </c>
      <c r="AN14" s="74">
        <v>5499</v>
      </c>
    </row>
    <row r="15" spans="1:40" s="270" customFormat="1" ht="15.75" customHeight="1">
      <c r="A15" s="491"/>
      <c r="B15" s="492"/>
      <c r="C15" s="533"/>
      <c r="D15" s="533"/>
      <c r="E15" s="533"/>
      <c r="F15" s="533"/>
      <c r="G15" s="533"/>
      <c r="H15" s="533"/>
      <c r="I15" s="533"/>
      <c r="J15" s="533"/>
      <c r="K15" s="533"/>
      <c r="L15" s="561"/>
      <c r="M15" s="532"/>
      <c r="N15" s="532"/>
      <c r="O15" s="532"/>
      <c r="P15" s="532"/>
      <c r="Q15" s="532"/>
      <c r="R15" s="532"/>
      <c r="S15" s="561"/>
      <c r="T15" s="561"/>
      <c r="U15" s="561"/>
      <c r="V15" s="5"/>
      <c r="W15" s="763" t="s">
        <v>238</v>
      </c>
      <c r="X15" s="764"/>
      <c r="Y15" s="49">
        <f t="shared" si="2"/>
        <v>3</v>
      </c>
      <c r="Z15" s="74">
        <v>3</v>
      </c>
      <c r="AA15" s="39">
        <v>0</v>
      </c>
      <c r="AB15" s="74">
        <v>12</v>
      </c>
      <c r="AC15" s="49">
        <f t="shared" si="3"/>
        <v>288</v>
      </c>
      <c r="AD15" s="572">
        <f t="shared" si="4"/>
        <v>150</v>
      </c>
      <c r="AE15" s="572">
        <f t="shared" si="4"/>
        <v>138</v>
      </c>
      <c r="AF15" s="49">
        <f t="shared" si="5"/>
        <v>91</v>
      </c>
      <c r="AG15" s="74">
        <v>43</v>
      </c>
      <c r="AH15" s="74">
        <v>48</v>
      </c>
      <c r="AI15" s="49">
        <f t="shared" si="6"/>
        <v>111</v>
      </c>
      <c r="AJ15" s="74">
        <v>63</v>
      </c>
      <c r="AK15" s="74">
        <v>48</v>
      </c>
      <c r="AL15" s="49">
        <f t="shared" si="7"/>
        <v>86</v>
      </c>
      <c r="AM15" s="76">
        <v>44</v>
      </c>
      <c r="AN15" s="76">
        <v>42</v>
      </c>
    </row>
    <row r="16" spans="1:40" s="270" customFormat="1" ht="15.75" customHeight="1">
      <c r="A16" s="763" t="s">
        <v>229</v>
      </c>
      <c r="B16" s="764"/>
      <c r="C16" s="49">
        <f aca="true" t="shared" si="10" ref="C16:C29">SUM(D16:E16)</f>
        <v>26</v>
      </c>
      <c r="D16" s="49">
        <f>SUM(F16,H16,J16,M16,O16)</f>
        <v>15</v>
      </c>
      <c r="E16" s="49">
        <f>SUM(G16,I16,K16,L16,N16,P16)</f>
        <v>11</v>
      </c>
      <c r="F16" s="34" t="s">
        <v>839</v>
      </c>
      <c r="G16" s="34" t="s">
        <v>839</v>
      </c>
      <c r="H16" s="34">
        <v>1</v>
      </c>
      <c r="I16" s="34">
        <v>0</v>
      </c>
      <c r="J16" s="34">
        <v>14</v>
      </c>
      <c r="K16" s="34">
        <v>10</v>
      </c>
      <c r="L16" s="34">
        <v>1</v>
      </c>
      <c r="M16" s="34" t="s">
        <v>839</v>
      </c>
      <c r="N16" s="34" t="s">
        <v>839</v>
      </c>
      <c r="O16" s="34" t="s">
        <v>839</v>
      </c>
      <c r="P16" s="34" t="s">
        <v>839</v>
      </c>
      <c r="Q16" s="34">
        <v>3</v>
      </c>
      <c r="R16" s="34">
        <v>2</v>
      </c>
      <c r="S16" s="49">
        <f>SUM(T16:U16)</f>
        <v>3</v>
      </c>
      <c r="T16" s="34">
        <v>2</v>
      </c>
      <c r="U16" s="34">
        <v>1</v>
      </c>
      <c r="W16" s="77"/>
      <c r="X16" s="78"/>
      <c r="Y16" s="50"/>
      <c r="Z16" s="74"/>
      <c r="AA16" s="39"/>
      <c r="AB16" s="74"/>
      <c r="AC16" s="50"/>
      <c r="AD16" s="75"/>
      <c r="AE16" s="75"/>
      <c r="AF16" s="50"/>
      <c r="AG16" s="74"/>
      <c r="AH16" s="74"/>
      <c r="AI16" s="50"/>
      <c r="AJ16" s="74"/>
      <c r="AK16" s="74"/>
      <c r="AL16" s="50"/>
      <c r="AM16" s="76"/>
      <c r="AN16" s="76"/>
    </row>
    <row r="17" spans="1:40" s="270" customFormat="1" ht="15.75" customHeight="1">
      <c r="A17" s="763" t="s">
        <v>230</v>
      </c>
      <c r="B17" s="764"/>
      <c r="C17" s="49">
        <f t="shared" si="10"/>
        <v>4173</v>
      </c>
      <c r="D17" s="49">
        <f>SUM(F17,H17,J17,M17,O17)</f>
        <v>1421</v>
      </c>
      <c r="E17" s="49">
        <f>SUM(G17,I17,K17,L17,N17,P17)</f>
        <v>2752</v>
      </c>
      <c r="F17" s="39">
        <v>193</v>
      </c>
      <c r="G17" s="39">
        <v>32</v>
      </c>
      <c r="H17" s="39">
        <v>173</v>
      </c>
      <c r="I17" s="39">
        <v>54</v>
      </c>
      <c r="J17" s="39">
        <v>970</v>
      </c>
      <c r="K17" s="39">
        <v>2140</v>
      </c>
      <c r="L17" s="39">
        <v>244</v>
      </c>
      <c r="M17" s="564" t="s">
        <v>291</v>
      </c>
      <c r="N17" s="564" t="s">
        <v>291</v>
      </c>
      <c r="O17" s="39">
        <v>85</v>
      </c>
      <c r="P17" s="39">
        <v>282</v>
      </c>
      <c r="Q17" s="39">
        <v>33</v>
      </c>
      <c r="R17" s="39">
        <v>108</v>
      </c>
      <c r="S17" s="49">
        <f>SUM(T17:U17)</f>
        <v>1039</v>
      </c>
      <c r="T17" s="39">
        <v>86</v>
      </c>
      <c r="U17" s="39">
        <v>953</v>
      </c>
      <c r="W17" s="763" t="s">
        <v>305</v>
      </c>
      <c r="X17" s="764"/>
      <c r="Y17" s="49">
        <f t="shared" si="2"/>
        <v>29</v>
      </c>
      <c r="Z17" s="74">
        <v>28</v>
      </c>
      <c r="AA17" s="39">
        <v>1</v>
      </c>
      <c r="AB17" s="74">
        <v>392</v>
      </c>
      <c r="AC17" s="49">
        <f t="shared" si="3"/>
        <v>12652</v>
      </c>
      <c r="AD17" s="572">
        <f aca="true" t="shared" si="11" ref="AD17:AD26">SUM(AG17,AJ17,AM17)</f>
        <v>6442</v>
      </c>
      <c r="AE17" s="572">
        <f aca="true" t="shared" si="12" ref="AE17:AE26">SUM(AH17,AK17,AN17)</f>
        <v>6210</v>
      </c>
      <c r="AF17" s="49">
        <f t="shared" si="5"/>
        <v>4217</v>
      </c>
      <c r="AG17" s="74">
        <v>2140</v>
      </c>
      <c r="AH17" s="74">
        <v>2077</v>
      </c>
      <c r="AI17" s="49">
        <f t="shared" si="6"/>
        <v>4269</v>
      </c>
      <c r="AJ17" s="74">
        <v>2213</v>
      </c>
      <c r="AK17" s="74">
        <v>2056</v>
      </c>
      <c r="AL17" s="49">
        <f t="shared" si="7"/>
        <v>4166</v>
      </c>
      <c r="AM17" s="76">
        <v>2089</v>
      </c>
      <c r="AN17" s="76">
        <v>2077</v>
      </c>
    </row>
    <row r="18" spans="1:40" s="270" customFormat="1" ht="15.75" customHeight="1">
      <c r="A18" s="763" t="s">
        <v>238</v>
      </c>
      <c r="B18" s="764"/>
      <c r="C18" s="49">
        <f t="shared" si="10"/>
        <v>9</v>
      </c>
      <c r="D18" s="49">
        <f>SUM(F18,H18,J18,M18,O18)</f>
        <v>5</v>
      </c>
      <c r="E18" s="49">
        <f>SUM(G18,I18,K18,L18,N18,P18)</f>
        <v>4</v>
      </c>
      <c r="F18" s="79">
        <v>1</v>
      </c>
      <c r="G18" s="79" t="s">
        <v>839</v>
      </c>
      <c r="H18" s="79" t="s">
        <v>839</v>
      </c>
      <c r="I18" s="79" t="s">
        <v>839</v>
      </c>
      <c r="J18" s="79">
        <v>4</v>
      </c>
      <c r="K18" s="79">
        <v>2</v>
      </c>
      <c r="L18" s="79">
        <v>2</v>
      </c>
      <c r="M18" s="564" t="s">
        <v>291</v>
      </c>
      <c r="N18" s="564" t="s">
        <v>291</v>
      </c>
      <c r="O18" s="79">
        <v>0</v>
      </c>
      <c r="P18" s="79">
        <v>0</v>
      </c>
      <c r="Q18" s="79">
        <v>2</v>
      </c>
      <c r="R18" s="79">
        <v>5</v>
      </c>
      <c r="S18" s="49">
        <f>SUM(T18:U18)</f>
        <v>1</v>
      </c>
      <c r="T18" s="79">
        <v>0</v>
      </c>
      <c r="U18" s="79">
        <v>1</v>
      </c>
      <c r="W18" s="763" t="s">
        <v>231</v>
      </c>
      <c r="X18" s="764"/>
      <c r="Y18" s="49">
        <f t="shared" si="2"/>
        <v>9</v>
      </c>
      <c r="Z18" s="50">
        <v>9</v>
      </c>
      <c r="AA18" s="35">
        <v>0</v>
      </c>
      <c r="AB18" s="50">
        <v>68</v>
      </c>
      <c r="AC18" s="49">
        <f t="shared" si="3"/>
        <v>1802</v>
      </c>
      <c r="AD18" s="572">
        <f t="shared" si="11"/>
        <v>922</v>
      </c>
      <c r="AE18" s="572">
        <f t="shared" si="12"/>
        <v>880</v>
      </c>
      <c r="AF18" s="49">
        <f t="shared" si="5"/>
        <v>592</v>
      </c>
      <c r="AG18" s="50">
        <v>319</v>
      </c>
      <c r="AH18" s="50">
        <v>273</v>
      </c>
      <c r="AI18" s="49">
        <f t="shared" si="6"/>
        <v>567</v>
      </c>
      <c r="AJ18" s="50">
        <v>303</v>
      </c>
      <c r="AK18" s="50">
        <v>264</v>
      </c>
      <c r="AL18" s="49">
        <f t="shared" si="7"/>
        <v>643</v>
      </c>
      <c r="AM18" s="50">
        <v>300</v>
      </c>
      <c r="AN18" s="50">
        <v>343</v>
      </c>
    </row>
    <row r="19" spans="1:40" s="270" customFormat="1" ht="15.75" customHeight="1">
      <c r="A19" s="154"/>
      <c r="B19" s="565"/>
      <c r="C19" s="50"/>
      <c r="D19" s="35"/>
      <c r="E19" s="35"/>
      <c r="F19" s="39"/>
      <c r="G19" s="39"/>
      <c r="H19" s="39"/>
      <c r="I19" s="39"/>
      <c r="J19" s="79"/>
      <c r="K19" s="79"/>
      <c r="L19" s="39"/>
      <c r="M19" s="564"/>
      <c r="N19" s="564"/>
      <c r="O19" s="39"/>
      <c r="P19" s="39"/>
      <c r="Q19" s="39"/>
      <c r="R19" s="79"/>
      <c r="S19" s="35"/>
      <c r="T19" s="79"/>
      <c r="U19" s="79"/>
      <c r="W19" s="763" t="s">
        <v>306</v>
      </c>
      <c r="X19" s="764"/>
      <c r="Y19" s="49">
        <f t="shared" si="2"/>
        <v>10</v>
      </c>
      <c r="Z19" s="50">
        <v>10</v>
      </c>
      <c r="AA19" s="39">
        <v>0</v>
      </c>
      <c r="AB19" s="50">
        <v>113</v>
      </c>
      <c r="AC19" s="49">
        <f t="shared" si="3"/>
        <v>3324</v>
      </c>
      <c r="AD19" s="572">
        <f t="shared" si="11"/>
        <v>1688</v>
      </c>
      <c r="AE19" s="572">
        <f t="shared" si="12"/>
        <v>1636</v>
      </c>
      <c r="AF19" s="49">
        <f t="shared" si="5"/>
        <v>1105</v>
      </c>
      <c r="AG19" s="50">
        <v>549</v>
      </c>
      <c r="AH19" s="50">
        <v>556</v>
      </c>
      <c r="AI19" s="49">
        <f t="shared" si="6"/>
        <v>1102</v>
      </c>
      <c r="AJ19" s="50">
        <v>577</v>
      </c>
      <c r="AK19" s="50">
        <v>525</v>
      </c>
      <c r="AL19" s="49">
        <f t="shared" si="7"/>
        <v>1117</v>
      </c>
      <c r="AM19" s="50">
        <v>562</v>
      </c>
      <c r="AN19" s="50">
        <v>555</v>
      </c>
    </row>
    <row r="20" spans="1:40" s="270" customFormat="1" ht="15.75" customHeight="1">
      <c r="A20" s="763" t="s">
        <v>305</v>
      </c>
      <c r="B20" s="764"/>
      <c r="C20" s="49">
        <f t="shared" si="10"/>
        <v>1367</v>
      </c>
      <c r="D20" s="49">
        <f aca="true" t="shared" si="13" ref="D20:D29">SUM(F20,H20,J20,M20,O20)</f>
        <v>435</v>
      </c>
      <c r="E20" s="49">
        <f aca="true" t="shared" si="14" ref="E20:E29">SUM(G20,I20,K20,L20,N20,P20)</f>
        <v>932</v>
      </c>
      <c r="F20" s="79">
        <v>49</v>
      </c>
      <c r="G20" s="79">
        <v>7</v>
      </c>
      <c r="H20" s="79">
        <v>47</v>
      </c>
      <c r="I20" s="79">
        <v>12</v>
      </c>
      <c r="J20" s="79">
        <v>300</v>
      </c>
      <c r="K20" s="79">
        <v>738</v>
      </c>
      <c r="L20" s="79">
        <v>66</v>
      </c>
      <c r="M20" s="564" t="s">
        <v>291</v>
      </c>
      <c r="N20" s="564" t="s">
        <v>291</v>
      </c>
      <c r="O20" s="79">
        <v>39</v>
      </c>
      <c r="P20" s="79">
        <v>109</v>
      </c>
      <c r="Q20" s="79">
        <v>19</v>
      </c>
      <c r="R20" s="79">
        <v>45</v>
      </c>
      <c r="S20" s="49">
        <f aca="true" t="shared" si="15" ref="S20:S29">SUM(T20:U20)</f>
        <v>204</v>
      </c>
      <c r="T20" s="79">
        <v>33</v>
      </c>
      <c r="U20" s="79">
        <v>171</v>
      </c>
      <c r="W20" s="763" t="s">
        <v>307</v>
      </c>
      <c r="X20" s="764"/>
      <c r="Y20" s="49">
        <f t="shared" si="2"/>
        <v>8</v>
      </c>
      <c r="Z20" s="50">
        <v>7</v>
      </c>
      <c r="AA20" s="39">
        <v>1</v>
      </c>
      <c r="AB20" s="50">
        <v>41</v>
      </c>
      <c r="AC20" s="49">
        <f t="shared" si="3"/>
        <v>862</v>
      </c>
      <c r="AD20" s="572">
        <f t="shared" si="11"/>
        <v>434</v>
      </c>
      <c r="AE20" s="572">
        <f t="shared" si="12"/>
        <v>428</v>
      </c>
      <c r="AF20" s="49">
        <f t="shared" si="5"/>
        <v>268</v>
      </c>
      <c r="AG20" s="50">
        <v>136</v>
      </c>
      <c r="AH20" s="50">
        <v>132</v>
      </c>
      <c r="AI20" s="49">
        <f t="shared" si="6"/>
        <v>292</v>
      </c>
      <c r="AJ20" s="50">
        <v>140</v>
      </c>
      <c r="AK20" s="50">
        <v>152</v>
      </c>
      <c r="AL20" s="49">
        <f t="shared" si="7"/>
        <v>302</v>
      </c>
      <c r="AM20" s="50">
        <v>158</v>
      </c>
      <c r="AN20" s="50">
        <v>144</v>
      </c>
    </row>
    <row r="21" spans="1:40" s="270" customFormat="1" ht="15.75" customHeight="1">
      <c r="A21" s="763" t="s">
        <v>231</v>
      </c>
      <c r="B21" s="764"/>
      <c r="C21" s="49">
        <f t="shared" si="10"/>
        <v>215</v>
      </c>
      <c r="D21" s="49">
        <f t="shared" si="13"/>
        <v>78</v>
      </c>
      <c r="E21" s="49">
        <f t="shared" si="14"/>
        <v>137</v>
      </c>
      <c r="F21" s="52">
        <v>11</v>
      </c>
      <c r="G21" s="52">
        <v>2</v>
      </c>
      <c r="H21" s="52">
        <v>10</v>
      </c>
      <c r="I21" s="52">
        <v>3</v>
      </c>
      <c r="J21" s="52">
        <v>56</v>
      </c>
      <c r="K21" s="52">
        <v>110</v>
      </c>
      <c r="L21" s="564">
        <v>15</v>
      </c>
      <c r="M21" s="564" t="s">
        <v>291</v>
      </c>
      <c r="N21" s="564" t="s">
        <v>291</v>
      </c>
      <c r="O21" s="566">
        <v>1</v>
      </c>
      <c r="P21" s="566">
        <v>7</v>
      </c>
      <c r="Q21" s="566">
        <v>0</v>
      </c>
      <c r="R21" s="566">
        <v>2</v>
      </c>
      <c r="S21" s="49">
        <f t="shared" si="15"/>
        <v>78</v>
      </c>
      <c r="T21" s="566">
        <v>10</v>
      </c>
      <c r="U21" s="567">
        <v>68</v>
      </c>
      <c r="W21" s="763" t="s">
        <v>308</v>
      </c>
      <c r="X21" s="769"/>
      <c r="Y21" s="49">
        <f t="shared" si="2"/>
        <v>4</v>
      </c>
      <c r="Z21" s="50">
        <v>4</v>
      </c>
      <c r="AA21" s="35">
        <v>0</v>
      </c>
      <c r="AB21" s="50">
        <v>20</v>
      </c>
      <c r="AC21" s="49">
        <f t="shared" si="3"/>
        <v>466</v>
      </c>
      <c r="AD21" s="572">
        <f t="shared" si="11"/>
        <v>226</v>
      </c>
      <c r="AE21" s="572">
        <f t="shared" si="12"/>
        <v>240</v>
      </c>
      <c r="AF21" s="49">
        <f t="shared" si="5"/>
        <v>161</v>
      </c>
      <c r="AG21" s="50">
        <v>69</v>
      </c>
      <c r="AH21" s="50">
        <v>92</v>
      </c>
      <c r="AI21" s="49">
        <f t="shared" si="6"/>
        <v>148</v>
      </c>
      <c r="AJ21" s="50">
        <v>81</v>
      </c>
      <c r="AK21" s="50">
        <v>67</v>
      </c>
      <c r="AL21" s="49">
        <f t="shared" si="7"/>
        <v>157</v>
      </c>
      <c r="AM21" s="50">
        <v>76</v>
      </c>
      <c r="AN21" s="50">
        <v>81</v>
      </c>
    </row>
    <row r="22" spans="1:40" s="270" customFormat="1" ht="15.75" customHeight="1">
      <c r="A22" s="763" t="s">
        <v>306</v>
      </c>
      <c r="B22" s="764"/>
      <c r="C22" s="49">
        <f t="shared" si="10"/>
        <v>437</v>
      </c>
      <c r="D22" s="49">
        <f t="shared" si="13"/>
        <v>134</v>
      </c>
      <c r="E22" s="49">
        <f t="shared" si="14"/>
        <v>303</v>
      </c>
      <c r="F22" s="52">
        <v>21</v>
      </c>
      <c r="G22" s="52">
        <v>4</v>
      </c>
      <c r="H22" s="52">
        <v>15</v>
      </c>
      <c r="I22" s="52">
        <v>10</v>
      </c>
      <c r="J22" s="52">
        <v>96</v>
      </c>
      <c r="K22" s="52">
        <v>216</v>
      </c>
      <c r="L22" s="564">
        <v>27</v>
      </c>
      <c r="M22" s="564" t="s">
        <v>291</v>
      </c>
      <c r="N22" s="564" t="s">
        <v>291</v>
      </c>
      <c r="O22" s="566">
        <v>2</v>
      </c>
      <c r="P22" s="566">
        <v>46</v>
      </c>
      <c r="Q22" s="566">
        <v>0</v>
      </c>
      <c r="R22" s="566">
        <v>10</v>
      </c>
      <c r="S22" s="49">
        <f t="shared" si="15"/>
        <v>94</v>
      </c>
      <c r="T22" s="566">
        <v>2</v>
      </c>
      <c r="U22" s="567">
        <v>92</v>
      </c>
      <c r="W22" s="763" t="s">
        <v>309</v>
      </c>
      <c r="X22" s="769"/>
      <c r="Y22" s="49">
        <f t="shared" si="2"/>
        <v>7</v>
      </c>
      <c r="Z22" s="50">
        <v>6</v>
      </c>
      <c r="AA22" s="39">
        <v>1</v>
      </c>
      <c r="AB22" s="50">
        <v>69</v>
      </c>
      <c r="AC22" s="49">
        <f t="shared" si="3"/>
        <v>2119</v>
      </c>
      <c r="AD22" s="572">
        <f t="shared" si="11"/>
        <v>1092</v>
      </c>
      <c r="AE22" s="572">
        <f t="shared" si="12"/>
        <v>1027</v>
      </c>
      <c r="AF22" s="49">
        <f t="shared" si="5"/>
        <v>691</v>
      </c>
      <c r="AG22" s="50">
        <v>351</v>
      </c>
      <c r="AH22" s="50">
        <v>340</v>
      </c>
      <c r="AI22" s="49">
        <f t="shared" si="6"/>
        <v>677</v>
      </c>
      <c r="AJ22" s="50">
        <v>356</v>
      </c>
      <c r="AK22" s="50">
        <v>321</v>
      </c>
      <c r="AL22" s="49">
        <f t="shared" si="7"/>
        <v>751</v>
      </c>
      <c r="AM22" s="50">
        <v>385</v>
      </c>
      <c r="AN22" s="50">
        <v>366</v>
      </c>
    </row>
    <row r="23" spans="1:40" s="270" customFormat="1" ht="15.75" customHeight="1">
      <c r="A23" s="763" t="s">
        <v>307</v>
      </c>
      <c r="B23" s="764"/>
      <c r="C23" s="49">
        <f t="shared" si="10"/>
        <v>146</v>
      </c>
      <c r="D23" s="49">
        <f t="shared" si="13"/>
        <v>59</v>
      </c>
      <c r="E23" s="49">
        <f t="shared" si="14"/>
        <v>87</v>
      </c>
      <c r="F23" s="39">
        <v>11</v>
      </c>
      <c r="G23" s="39">
        <v>0</v>
      </c>
      <c r="H23" s="39">
        <v>9</v>
      </c>
      <c r="I23" s="52">
        <v>1</v>
      </c>
      <c r="J23" s="39">
        <v>36</v>
      </c>
      <c r="K23" s="39">
        <v>67</v>
      </c>
      <c r="L23" s="564">
        <v>13</v>
      </c>
      <c r="M23" s="564" t="s">
        <v>291</v>
      </c>
      <c r="N23" s="564" t="s">
        <v>291</v>
      </c>
      <c r="O23" s="566">
        <v>3</v>
      </c>
      <c r="P23" s="566">
        <v>6</v>
      </c>
      <c r="Q23" s="566">
        <v>1</v>
      </c>
      <c r="R23" s="566">
        <v>4</v>
      </c>
      <c r="S23" s="49">
        <f t="shared" si="15"/>
        <v>57</v>
      </c>
      <c r="T23" s="566">
        <v>3</v>
      </c>
      <c r="U23" s="567">
        <v>54</v>
      </c>
      <c r="W23" s="763" t="s">
        <v>310</v>
      </c>
      <c r="X23" s="769"/>
      <c r="Y23" s="49">
        <f t="shared" si="2"/>
        <v>2</v>
      </c>
      <c r="Z23" s="50">
        <v>2</v>
      </c>
      <c r="AA23" s="39">
        <v>0</v>
      </c>
      <c r="AB23" s="50">
        <v>22</v>
      </c>
      <c r="AC23" s="49">
        <f t="shared" si="3"/>
        <v>657</v>
      </c>
      <c r="AD23" s="572">
        <f t="shared" si="11"/>
        <v>324</v>
      </c>
      <c r="AE23" s="572">
        <f t="shared" si="12"/>
        <v>333</v>
      </c>
      <c r="AF23" s="49">
        <f t="shared" si="5"/>
        <v>229</v>
      </c>
      <c r="AG23" s="50">
        <v>110</v>
      </c>
      <c r="AH23" s="50">
        <v>119</v>
      </c>
      <c r="AI23" s="49">
        <f t="shared" si="6"/>
        <v>210</v>
      </c>
      <c r="AJ23" s="50">
        <v>97</v>
      </c>
      <c r="AK23" s="50">
        <v>113</v>
      </c>
      <c r="AL23" s="49">
        <f t="shared" si="7"/>
        <v>218</v>
      </c>
      <c r="AM23" s="50">
        <v>117</v>
      </c>
      <c r="AN23" s="50">
        <v>101</v>
      </c>
    </row>
    <row r="24" spans="1:40" s="270" customFormat="1" ht="15.75" customHeight="1">
      <c r="A24" s="763" t="s">
        <v>308</v>
      </c>
      <c r="B24" s="768"/>
      <c r="C24" s="49">
        <f t="shared" si="10"/>
        <v>89</v>
      </c>
      <c r="D24" s="49">
        <f t="shared" si="13"/>
        <v>41</v>
      </c>
      <c r="E24" s="49">
        <f t="shared" si="14"/>
        <v>48</v>
      </c>
      <c r="F24" s="39">
        <v>8</v>
      </c>
      <c r="G24" s="52">
        <v>1</v>
      </c>
      <c r="H24" s="39">
        <v>9</v>
      </c>
      <c r="I24" s="39">
        <v>0</v>
      </c>
      <c r="J24" s="39">
        <v>24</v>
      </c>
      <c r="K24" s="39">
        <v>38</v>
      </c>
      <c r="L24" s="564">
        <v>9</v>
      </c>
      <c r="M24" s="564" t="s">
        <v>291</v>
      </c>
      <c r="N24" s="564" t="s">
        <v>291</v>
      </c>
      <c r="O24" s="566">
        <v>0</v>
      </c>
      <c r="P24" s="566">
        <v>0</v>
      </c>
      <c r="Q24" s="566">
        <v>2</v>
      </c>
      <c r="R24" s="566">
        <v>2</v>
      </c>
      <c r="S24" s="49">
        <f t="shared" si="15"/>
        <v>34</v>
      </c>
      <c r="T24" s="566">
        <v>8</v>
      </c>
      <c r="U24" s="567">
        <v>26</v>
      </c>
      <c r="W24" s="763" t="s">
        <v>350</v>
      </c>
      <c r="X24" s="764"/>
      <c r="Y24" s="49">
        <f t="shared" si="2"/>
        <v>3</v>
      </c>
      <c r="Z24" s="50">
        <v>3</v>
      </c>
      <c r="AA24" s="39">
        <v>0</v>
      </c>
      <c r="AB24" s="50">
        <v>34</v>
      </c>
      <c r="AC24" s="49">
        <f t="shared" si="3"/>
        <v>1089</v>
      </c>
      <c r="AD24" s="572">
        <f t="shared" si="11"/>
        <v>556</v>
      </c>
      <c r="AE24" s="572">
        <f t="shared" si="12"/>
        <v>533</v>
      </c>
      <c r="AF24" s="49">
        <f t="shared" si="5"/>
        <v>369</v>
      </c>
      <c r="AG24" s="50">
        <v>180</v>
      </c>
      <c r="AH24" s="50">
        <v>189</v>
      </c>
      <c r="AI24" s="49">
        <f t="shared" si="6"/>
        <v>334</v>
      </c>
      <c r="AJ24" s="50">
        <v>167</v>
      </c>
      <c r="AK24" s="50">
        <v>167</v>
      </c>
      <c r="AL24" s="49">
        <f t="shared" si="7"/>
        <v>386</v>
      </c>
      <c r="AM24" s="50">
        <v>209</v>
      </c>
      <c r="AN24" s="50">
        <v>177</v>
      </c>
    </row>
    <row r="25" spans="1:40" s="270" customFormat="1" ht="15.75" customHeight="1">
      <c r="A25" s="763" t="s">
        <v>309</v>
      </c>
      <c r="B25" s="768"/>
      <c r="C25" s="49">
        <f t="shared" si="10"/>
        <v>319</v>
      </c>
      <c r="D25" s="49">
        <f t="shared" si="13"/>
        <v>111</v>
      </c>
      <c r="E25" s="49">
        <f t="shared" si="14"/>
        <v>208</v>
      </c>
      <c r="F25" s="39">
        <v>17</v>
      </c>
      <c r="G25" s="52">
        <v>4</v>
      </c>
      <c r="H25" s="39">
        <v>16</v>
      </c>
      <c r="I25" s="39">
        <v>5</v>
      </c>
      <c r="J25" s="39">
        <v>73</v>
      </c>
      <c r="K25" s="39">
        <v>157</v>
      </c>
      <c r="L25" s="564">
        <v>22</v>
      </c>
      <c r="M25" s="564" t="s">
        <v>291</v>
      </c>
      <c r="N25" s="564" t="s">
        <v>291</v>
      </c>
      <c r="O25" s="566">
        <v>5</v>
      </c>
      <c r="P25" s="566">
        <v>20</v>
      </c>
      <c r="Q25" s="566">
        <v>1</v>
      </c>
      <c r="R25" s="566">
        <v>5</v>
      </c>
      <c r="S25" s="49">
        <f t="shared" si="15"/>
        <v>104</v>
      </c>
      <c r="T25" s="566">
        <v>4</v>
      </c>
      <c r="U25" s="567">
        <v>100</v>
      </c>
      <c r="W25" s="763" t="s">
        <v>326</v>
      </c>
      <c r="X25" s="764"/>
      <c r="Y25" s="49">
        <f t="shared" si="2"/>
        <v>13</v>
      </c>
      <c r="Z25" s="50">
        <v>13</v>
      </c>
      <c r="AA25" s="39">
        <v>0</v>
      </c>
      <c r="AB25" s="50">
        <v>115</v>
      </c>
      <c r="AC25" s="49">
        <f t="shared" si="3"/>
        <v>3302</v>
      </c>
      <c r="AD25" s="572">
        <f t="shared" si="11"/>
        <v>1687</v>
      </c>
      <c r="AE25" s="572">
        <f t="shared" si="12"/>
        <v>1615</v>
      </c>
      <c r="AF25" s="49">
        <f t="shared" si="5"/>
        <v>1080</v>
      </c>
      <c r="AG25" s="50">
        <v>545</v>
      </c>
      <c r="AH25" s="50">
        <v>535</v>
      </c>
      <c r="AI25" s="49">
        <f t="shared" si="6"/>
        <v>1144</v>
      </c>
      <c r="AJ25" s="50">
        <v>571</v>
      </c>
      <c r="AK25" s="50">
        <v>573</v>
      </c>
      <c r="AL25" s="49">
        <f t="shared" si="7"/>
        <v>1078</v>
      </c>
      <c r="AM25" s="50">
        <v>571</v>
      </c>
      <c r="AN25" s="50">
        <v>507</v>
      </c>
    </row>
    <row r="26" spans="1:40" s="270" customFormat="1" ht="15.75" customHeight="1">
      <c r="A26" s="763" t="s">
        <v>310</v>
      </c>
      <c r="B26" s="768"/>
      <c r="C26" s="49">
        <f t="shared" si="10"/>
        <v>90</v>
      </c>
      <c r="D26" s="49">
        <f t="shared" si="13"/>
        <v>37</v>
      </c>
      <c r="E26" s="49">
        <f t="shared" si="14"/>
        <v>53</v>
      </c>
      <c r="F26" s="39">
        <v>6</v>
      </c>
      <c r="G26" s="39">
        <v>0</v>
      </c>
      <c r="H26" s="39">
        <v>5</v>
      </c>
      <c r="I26" s="52">
        <v>1</v>
      </c>
      <c r="J26" s="39">
        <v>25</v>
      </c>
      <c r="K26" s="39">
        <v>44</v>
      </c>
      <c r="L26" s="564">
        <v>6</v>
      </c>
      <c r="M26" s="564" t="s">
        <v>291</v>
      </c>
      <c r="N26" s="564" t="s">
        <v>291</v>
      </c>
      <c r="O26" s="566">
        <v>1</v>
      </c>
      <c r="P26" s="566">
        <v>2</v>
      </c>
      <c r="Q26" s="566">
        <v>0</v>
      </c>
      <c r="R26" s="566">
        <v>1</v>
      </c>
      <c r="S26" s="49">
        <f t="shared" si="15"/>
        <v>14</v>
      </c>
      <c r="T26" s="566">
        <v>2</v>
      </c>
      <c r="U26" s="567">
        <v>12</v>
      </c>
      <c r="W26" s="763" t="s">
        <v>327</v>
      </c>
      <c r="X26" s="764"/>
      <c r="Y26" s="49">
        <f t="shared" si="2"/>
        <v>3</v>
      </c>
      <c r="Z26" s="50">
        <v>3</v>
      </c>
      <c r="AA26" s="39">
        <v>0</v>
      </c>
      <c r="AB26" s="50">
        <v>48</v>
      </c>
      <c r="AC26" s="49">
        <f t="shared" si="3"/>
        <v>1447</v>
      </c>
      <c r="AD26" s="572">
        <f t="shared" si="11"/>
        <v>754</v>
      </c>
      <c r="AE26" s="572">
        <f t="shared" si="12"/>
        <v>693</v>
      </c>
      <c r="AF26" s="49">
        <f t="shared" si="5"/>
        <v>476</v>
      </c>
      <c r="AG26" s="50">
        <v>246</v>
      </c>
      <c r="AH26" s="50">
        <v>230</v>
      </c>
      <c r="AI26" s="49">
        <f t="shared" si="6"/>
        <v>491</v>
      </c>
      <c r="AJ26" s="50">
        <v>265</v>
      </c>
      <c r="AK26" s="50">
        <v>226</v>
      </c>
      <c r="AL26" s="49">
        <f t="shared" si="7"/>
        <v>480</v>
      </c>
      <c r="AM26" s="50">
        <v>243</v>
      </c>
      <c r="AN26" s="50">
        <v>237</v>
      </c>
    </row>
    <row r="27" spans="1:40" s="270" customFormat="1" ht="15.75" customHeight="1">
      <c r="A27" s="763" t="s">
        <v>842</v>
      </c>
      <c r="B27" s="764"/>
      <c r="C27" s="49">
        <f t="shared" si="10"/>
        <v>127</v>
      </c>
      <c r="D27" s="49">
        <f t="shared" si="13"/>
        <v>39</v>
      </c>
      <c r="E27" s="49">
        <f t="shared" si="14"/>
        <v>88</v>
      </c>
      <c r="F27" s="39">
        <v>5</v>
      </c>
      <c r="G27" s="52">
        <v>1</v>
      </c>
      <c r="H27" s="39">
        <v>5</v>
      </c>
      <c r="I27" s="52">
        <v>1</v>
      </c>
      <c r="J27" s="39">
        <v>25</v>
      </c>
      <c r="K27" s="39">
        <v>69</v>
      </c>
      <c r="L27" s="564">
        <v>7</v>
      </c>
      <c r="M27" s="564" t="s">
        <v>291</v>
      </c>
      <c r="N27" s="564" t="s">
        <v>291</v>
      </c>
      <c r="O27" s="566">
        <v>4</v>
      </c>
      <c r="P27" s="566">
        <v>10</v>
      </c>
      <c r="Q27" s="566">
        <v>2</v>
      </c>
      <c r="R27" s="566">
        <v>4</v>
      </c>
      <c r="S27" s="49">
        <f t="shared" si="15"/>
        <v>25</v>
      </c>
      <c r="T27" s="566">
        <v>2</v>
      </c>
      <c r="U27" s="567">
        <v>23</v>
      </c>
      <c r="W27" s="771"/>
      <c r="X27" s="772"/>
      <c r="Y27" s="560"/>
      <c r="Z27" s="50"/>
      <c r="AA27" s="39"/>
      <c r="AB27" s="50"/>
      <c r="AC27" s="560"/>
      <c r="AD27" s="75"/>
      <c r="AE27" s="75"/>
      <c r="AF27" s="560"/>
      <c r="AG27" s="50"/>
      <c r="AH27" s="50"/>
      <c r="AI27" s="560"/>
      <c r="AJ27" s="50"/>
      <c r="AK27" s="50"/>
      <c r="AL27" s="560"/>
      <c r="AM27" s="50"/>
      <c r="AN27" s="50"/>
    </row>
    <row r="28" spans="1:40" s="270" customFormat="1" ht="15.75" customHeight="1">
      <c r="A28" s="763" t="s">
        <v>326</v>
      </c>
      <c r="B28" s="764"/>
      <c r="C28" s="49">
        <f t="shared" si="10"/>
        <v>398</v>
      </c>
      <c r="D28" s="49">
        <f t="shared" si="13"/>
        <v>153</v>
      </c>
      <c r="E28" s="49">
        <f t="shared" si="14"/>
        <v>245</v>
      </c>
      <c r="F28" s="39">
        <v>15</v>
      </c>
      <c r="G28" s="52">
        <v>2</v>
      </c>
      <c r="H28" s="39">
        <v>17</v>
      </c>
      <c r="I28" s="52">
        <v>3</v>
      </c>
      <c r="J28" s="39">
        <v>109</v>
      </c>
      <c r="K28" s="39">
        <v>191</v>
      </c>
      <c r="L28" s="564">
        <v>20</v>
      </c>
      <c r="M28" s="564" t="s">
        <v>291</v>
      </c>
      <c r="N28" s="564" t="s">
        <v>291</v>
      </c>
      <c r="O28" s="566">
        <v>12</v>
      </c>
      <c r="P28" s="566">
        <v>29</v>
      </c>
      <c r="Q28" s="566">
        <v>6</v>
      </c>
      <c r="R28" s="566">
        <v>18</v>
      </c>
      <c r="S28" s="49">
        <f t="shared" si="15"/>
        <v>152</v>
      </c>
      <c r="T28" s="566">
        <v>6</v>
      </c>
      <c r="U28" s="567">
        <v>146</v>
      </c>
      <c r="W28" s="763" t="s">
        <v>311</v>
      </c>
      <c r="X28" s="764"/>
      <c r="Y28" s="35">
        <f aca="true" t="shared" si="16" ref="Y28:AN28">SUM(Y29)</f>
        <v>1</v>
      </c>
      <c r="Z28" s="35">
        <f t="shared" si="16"/>
        <v>1</v>
      </c>
      <c r="AA28" s="35">
        <f t="shared" si="16"/>
        <v>0</v>
      </c>
      <c r="AB28" s="35">
        <f t="shared" si="16"/>
        <v>6</v>
      </c>
      <c r="AC28" s="35">
        <f t="shared" si="16"/>
        <v>187</v>
      </c>
      <c r="AD28" s="35">
        <f t="shared" si="16"/>
        <v>85</v>
      </c>
      <c r="AE28" s="35">
        <f t="shared" si="16"/>
        <v>102</v>
      </c>
      <c r="AF28" s="35">
        <f t="shared" si="16"/>
        <v>69</v>
      </c>
      <c r="AG28" s="35">
        <f t="shared" si="16"/>
        <v>38</v>
      </c>
      <c r="AH28" s="35">
        <f t="shared" si="16"/>
        <v>31</v>
      </c>
      <c r="AI28" s="35">
        <f t="shared" si="16"/>
        <v>46</v>
      </c>
      <c r="AJ28" s="35">
        <f t="shared" si="16"/>
        <v>16</v>
      </c>
      <c r="AK28" s="35">
        <f t="shared" si="16"/>
        <v>30</v>
      </c>
      <c r="AL28" s="35">
        <f t="shared" si="16"/>
        <v>72</v>
      </c>
      <c r="AM28" s="35">
        <f t="shared" si="16"/>
        <v>31</v>
      </c>
      <c r="AN28" s="35">
        <f t="shared" si="16"/>
        <v>41</v>
      </c>
    </row>
    <row r="29" spans="1:40" s="270" customFormat="1" ht="15.75" customHeight="1">
      <c r="A29" s="763" t="s">
        <v>327</v>
      </c>
      <c r="B29" s="764"/>
      <c r="C29" s="49">
        <f t="shared" si="10"/>
        <v>185</v>
      </c>
      <c r="D29" s="49">
        <f t="shared" si="13"/>
        <v>59</v>
      </c>
      <c r="E29" s="49">
        <f t="shared" si="14"/>
        <v>126</v>
      </c>
      <c r="F29" s="39">
        <v>8</v>
      </c>
      <c r="G29" s="52">
        <v>0</v>
      </c>
      <c r="H29" s="39">
        <v>4</v>
      </c>
      <c r="I29" s="52">
        <v>4</v>
      </c>
      <c r="J29" s="39">
        <v>45</v>
      </c>
      <c r="K29" s="39">
        <v>98</v>
      </c>
      <c r="L29" s="564">
        <v>8</v>
      </c>
      <c r="M29" s="564" t="s">
        <v>291</v>
      </c>
      <c r="N29" s="564" t="s">
        <v>291</v>
      </c>
      <c r="O29" s="566">
        <v>2</v>
      </c>
      <c r="P29" s="566">
        <v>16</v>
      </c>
      <c r="Q29" s="566">
        <v>1</v>
      </c>
      <c r="R29" s="566">
        <v>8</v>
      </c>
      <c r="S29" s="49">
        <f t="shared" si="15"/>
        <v>43</v>
      </c>
      <c r="T29" s="566">
        <v>0</v>
      </c>
      <c r="U29" s="567">
        <v>43</v>
      </c>
      <c r="W29" s="426"/>
      <c r="X29" s="331" t="s">
        <v>312</v>
      </c>
      <c r="Y29" s="535">
        <f>SUM(Z29:AA29)</f>
        <v>1</v>
      </c>
      <c r="Z29" s="542">
        <v>1</v>
      </c>
      <c r="AA29" s="542">
        <v>0</v>
      </c>
      <c r="AB29" s="542">
        <v>6</v>
      </c>
      <c r="AC29" s="535">
        <f>SUM(AD29:AE29)</f>
        <v>187</v>
      </c>
      <c r="AD29" s="561">
        <f>SUM(AG29,AJ29,AM29)</f>
        <v>85</v>
      </c>
      <c r="AE29" s="561">
        <f>SUM(AH29,AK29,AN29)</f>
        <v>102</v>
      </c>
      <c r="AF29" s="535">
        <f>SUM(AG29:AH29)</f>
        <v>69</v>
      </c>
      <c r="AG29" s="542">
        <v>38</v>
      </c>
      <c r="AH29" s="542">
        <v>31</v>
      </c>
      <c r="AI29" s="535">
        <f>SUM(AJ29:AK29)</f>
        <v>46</v>
      </c>
      <c r="AJ29" s="542">
        <v>16</v>
      </c>
      <c r="AK29" s="542">
        <v>30</v>
      </c>
      <c r="AL29" s="535">
        <f>SUM(AM29:AN29)</f>
        <v>72</v>
      </c>
      <c r="AM29" s="542">
        <v>31</v>
      </c>
      <c r="AN29" s="542">
        <v>41</v>
      </c>
    </row>
    <row r="30" spans="1:40" s="270" customFormat="1" ht="15.75" customHeight="1">
      <c r="A30" s="773"/>
      <c r="B30" s="774"/>
      <c r="C30" s="560"/>
      <c r="D30" s="52"/>
      <c r="E30" s="52"/>
      <c r="F30" s="39"/>
      <c r="G30" s="52"/>
      <c r="H30" s="39"/>
      <c r="I30" s="52"/>
      <c r="J30" s="39"/>
      <c r="K30" s="39"/>
      <c r="L30" s="564"/>
      <c r="M30" s="564"/>
      <c r="N30" s="564"/>
      <c r="O30" s="566"/>
      <c r="P30" s="566"/>
      <c r="Q30" s="566"/>
      <c r="R30" s="566"/>
      <c r="S30" s="564"/>
      <c r="T30" s="566"/>
      <c r="U30" s="567"/>
      <c r="W30" s="426"/>
      <c r="X30" s="493"/>
      <c r="Y30" s="531"/>
      <c r="Z30" s="569"/>
      <c r="AA30" s="542"/>
      <c r="AB30" s="569"/>
      <c r="AC30" s="531"/>
      <c r="AD30" s="569"/>
      <c r="AE30" s="569"/>
      <c r="AF30" s="531"/>
      <c r="AG30" s="569"/>
      <c r="AH30" s="569"/>
      <c r="AI30" s="531"/>
      <c r="AJ30" s="569"/>
      <c r="AK30" s="569"/>
      <c r="AL30" s="531"/>
      <c r="AM30" s="569"/>
      <c r="AN30" s="569"/>
    </row>
    <row r="31" spans="1:40" s="270" customFormat="1" ht="15.75" customHeight="1">
      <c r="A31" s="763" t="s">
        <v>311</v>
      </c>
      <c r="B31" s="764"/>
      <c r="C31" s="35">
        <f aca="true" t="shared" si="17" ref="C31:U31">SUM(C32)</f>
        <v>35</v>
      </c>
      <c r="D31" s="35">
        <f t="shared" si="17"/>
        <v>13</v>
      </c>
      <c r="E31" s="35">
        <f t="shared" si="17"/>
        <v>22</v>
      </c>
      <c r="F31" s="35">
        <f t="shared" si="17"/>
        <v>2</v>
      </c>
      <c r="G31" s="35">
        <f t="shared" si="17"/>
        <v>1</v>
      </c>
      <c r="H31" s="35">
        <f t="shared" si="17"/>
        <v>3</v>
      </c>
      <c r="I31" s="35">
        <f t="shared" si="17"/>
        <v>0</v>
      </c>
      <c r="J31" s="35">
        <f t="shared" si="17"/>
        <v>6</v>
      </c>
      <c r="K31" s="35">
        <f t="shared" si="17"/>
        <v>17</v>
      </c>
      <c r="L31" s="35">
        <f t="shared" si="17"/>
        <v>3</v>
      </c>
      <c r="M31" s="35">
        <f t="shared" si="17"/>
        <v>0</v>
      </c>
      <c r="N31" s="35">
        <f t="shared" si="17"/>
        <v>0</v>
      </c>
      <c r="O31" s="35">
        <f t="shared" si="17"/>
        <v>2</v>
      </c>
      <c r="P31" s="35">
        <f t="shared" si="17"/>
        <v>1</v>
      </c>
      <c r="Q31" s="35">
        <f t="shared" si="17"/>
        <v>0</v>
      </c>
      <c r="R31" s="35">
        <f t="shared" si="17"/>
        <v>1</v>
      </c>
      <c r="S31" s="35">
        <f t="shared" si="17"/>
        <v>15</v>
      </c>
      <c r="T31" s="35">
        <f t="shared" si="17"/>
        <v>0</v>
      </c>
      <c r="U31" s="35">
        <f t="shared" si="17"/>
        <v>15</v>
      </c>
      <c r="W31" s="763" t="s">
        <v>313</v>
      </c>
      <c r="X31" s="764"/>
      <c r="Y31" s="35">
        <f>SUM(Y32)</f>
        <v>2</v>
      </c>
      <c r="Z31" s="35">
        <f aca="true" t="shared" si="18" ref="Z31:AN31">SUM(Z32)</f>
        <v>2</v>
      </c>
      <c r="AA31" s="35">
        <f t="shared" si="18"/>
        <v>0</v>
      </c>
      <c r="AB31" s="35">
        <f t="shared" si="18"/>
        <v>32</v>
      </c>
      <c r="AC31" s="35">
        <f>SUM(AC32)</f>
        <v>1054</v>
      </c>
      <c r="AD31" s="35">
        <f t="shared" si="18"/>
        <v>541</v>
      </c>
      <c r="AE31" s="35">
        <f t="shared" si="18"/>
        <v>513</v>
      </c>
      <c r="AF31" s="35">
        <f>SUM(AF32)</f>
        <v>352</v>
      </c>
      <c r="AG31" s="35">
        <f t="shared" si="18"/>
        <v>185</v>
      </c>
      <c r="AH31" s="35">
        <f t="shared" si="18"/>
        <v>167</v>
      </c>
      <c r="AI31" s="35">
        <f>SUM(AI32)</f>
        <v>353</v>
      </c>
      <c r="AJ31" s="35">
        <f t="shared" si="18"/>
        <v>183</v>
      </c>
      <c r="AK31" s="35">
        <f t="shared" si="18"/>
        <v>170</v>
      </c>
      <c r="AL31" s="35">
        <f>SUM(AL32)</f>
        <v>349</v>
      </c>
      <c r="AM31" s="35">
        <f t="shared" si="18"/>
        <v>173</v>
      </c>
      <c r="AN31" s="35">
        <f t="shared" si="18"/>
        <v>176</v>
      </c>
    </row>
    <row r="32" spans="1:41" s="270" customFormat="1" ht="15.75" customHeight="1">
      <c r="A32" s="426"/>
      <c r="B32" s="331" t="s">
        <v>312</v>
      </c>
      <c r="C32" s="535">
        <f>SUM(D32:E32)</f>
        <v>35</v>
      </c>
      <c r="D32" s="535">
        <f>SUM(F32,H32,J32,M32,O32)</f>
        <v>13</v>
      </c>
      <c r="E32" s="535">
        <f>SUM(G32,I32,K32,L32,N32,P32)</f>
        <v>22</v>
      </c>
      <c r="F32" s="545">
        <v>2</v>
      </c>
      <c r="G32" s="554">
        <v>1</v>
      </c>
      <c r="H32" s="545">
        <v>3</v>
      </c>
      <c r="I32" s="545">
        <v>0</v>
      </c>
      <c r="J32" s="545">
        <v>6</v>
      </c>
      <c r="K32" s="545">
        <v>17</v>
      </c>
      <c r="L32" s="554">
        <v>3</v>
      </c>
      <c r="M32" s="554">
        <v>0</v>
      </c>
      <c r="N32" s="554">
        <v>0</v>
      </c>
      <c r="O32" s="562">
        <v>2</v>
      </c>
      <c r="P32" s="562">
        <v>1</v>
      </c>
      <c r="Q32" s="562">
        <v>0</v>
      </c>
      <c r="R32" s="562">
        <v>1</v>
      </c>
      <c r="S32" s="535">
        <f>SUM(T32:U32)</f>
        <v>15</v>
      </c>
      <c r="T32" s="562">
        <v>0</v>
      </c>
      <c r="U32" s="562">
        <v>15</v>
      </c>
      <c r="W32" s="426"/>
      <c r="X32" s="331" t="s">
        <v>314</v>
      </c>
      <c r="Y32" s="535">
        <f>SUM(Z32:AA32)</f>
        <v>2</v>
      </c>
      <c r="Z32" s="568">
        <v>2</v>
      </c>
      <c r="AA32" s="531">
        <v>0</v>
      </c>
      <c r="AB32" s="568">
        <v>32</v>
      </c>
      <c r="AC32" s="535">
        <f>SUM(AD32:AE32)</f>
        <v>1054</v>
      </c>
      <c r="AD32" s="561">
        <f>SUM(AG32,AJ32,AM32)</f>
        <v>541</v>
      </c>
      <c r="AE32" s="561">
        <f>SUM(AH32,AK32,AN32)</f>
        <v>513</v>
      </c>
      <c r="AF32" s="535">
        <f>SUM(AG32:AH32)</f>
        <v>352</v>
      </c>
      <c r="AG32" s="568">
        <v>185</v>
      </c>
      <c r="AH32" s="568">
        <v>167</v>
      </c>
      <c r="AI32" s="535">
        <f>SUM(AJ32:AK32)</f>
        <v>353</v>
      </c>
      <c r="AJ32" s="568">
        <v>183</v>
      </c>
      <c r="AK32" s="568">
        <v>170</v>
      </c>
      <c r="AL32" s="535">
        <f>SUM(AM32:AN32)</f>
        <v>349</v>
      </c>
      <c r="AM32" s="568">
        <v>173</v>
      </c>
      <c r="AN32" s="568">
        <v>176</v>
      </c>
      <c r="AO32" s="335"/>
    </row>
    <row r="33" spans="1:40" s="270" customFormat="1" ht="15.75" customHeight="1">
      <c r="A33" s="426"/>
      <c r="B33" s="493"/>
      <c r="C33" s="531"/>
      <c r="D33" s="554"/>
      <c r="E33" s="554"/>
      <c r="F33" s="545"/>
      <c r="G33" s="554"/>
      <c r="H33" s="545"/>
      <c r="I33" s="545"/>
      <c r="J33" s="545"/>
      <c r="K33" s="545"/>
      <c r="L33" s="554"/>
      <c r="M33" s="554"/>
      <c r="N33" s="554"/>
      <c r="O33" s="562"/>
      <c r="P33" s="562"/>
      <c r="Q33" s="562"/>
      <c r="R33" s="562"/>
      <c r="S33" s="554"/>
      <c r="T33" s="545"/>
      <c r="U33" s="562"/>
      <c r="W33" s="426"/>
      <c r="X33" s="331"/>
      <c r="Y33" s="531"/>
      <c r="Z33" s="568"/>
      <c r="AA33" s="531"/>
      <c r="AB33" s="568"/>
      <c r="AC33" s="531"/>
      <c r="AD33" s="568"/>
      <c r="AE33" s="568"/>
      <c r="AF33" s="531"/>
      <c r="AG33" s="568"/>
      <c r="AH33" s="568"/>
      <c r="AI33" s="531"/>
      <c r="AJ33" s="568"/>
      <c r="AK33" s="568"/>
      <c r="AL33" s="531"/>
      <c r="AM33" s="568"/>
      <c r="AN33" s="568"/>
    </row>
    <row r="34" spans="1:40" s="270" customFormat="1" ht="15.75" customHeight="1">
      <c r="A34" s="763" t="s">
        <v>313</v>
      </c>
      <c r="B34" s="764"/>
      <c r="C34" s="35">
        <f aca="true" t="shared" si="19" ref="C34:U34">SUM(C35)</f>
        <v>140</v>
      </c>
      <c r="D34" s="35">
        <f t="shared" si="19"/>
        <v>51</v>
      </c>
      <c r="E34" s="35">
        <f t="shared" si="19"/>
        <v>89</v>
      </c>
      <c r="F34" s="35">
        <f t="shared" si="19"/>
        <v>5</v>
      </c>
      <c r="G34" s="35">
        <f t="shared" si="19"/>
        <v>0</v>
      </c>
      <c r="H34" s="35">
        <f t="shared" si="19"/>
        <v>4</v>
      </c>
      <c r="I34" s="35">
        <f t="shared" si="19"/>
        <v>1</v>
      </c>
      <c r="J34" s="35">
        <f t="shared" si="19"/>
        <v>38</v>
      </c>
      <c r="K34" s="35">
        <f t="shared" si="19"/>
        <v>70</v>
      </c>
      <c r="L34" s="35">
        <f t="shared" si="19"/>
        <v>5</v>
      </c>
      <c r="M34" s="35">
        <f t="shared" si="19"/>
        <v>0</v>
      </c>
      <c r="N34" s="35">
        <f t="shared" si="19"/>
        <v>0</v>
      </c>
      <c r="O34" s="35">
        <f t="shared" si="19"/>
        <v>4</v>
      </c>
      <c r="P34" s="35">
        <f t="shared" si="19"/>
        <v>13</v>
      </c>
      <c r="Q34" s="35">
        <f t="shared" si="19"/>
        <v>0</v>
      </c>
      <c r="R34" s="35">
        <f t="shared" si="19"/>
        <v>2</v>
      </c>
      <c r="S34" s="35">
        <f t="shared" si="19"/>
        <v>38</v>
      </c>
      <c r="T34" s="35">
        <f t="shared" si="19"/>
        <v>0</v>
      </c>
      <c r="U34" s="35">
        <f t="shared" si="19"/>
        <v>38</v>
      </c>
      <c r="W34" s="763" t="s">
        <v>315</v>
      </c>
      <c r="X34" s="764"/>
      <c r="Y34" s="35">
        <f aca="true" t="shared" si="20" ref="Y34:AN34">SUM(Y35:Y36)</f>
        <v>4</v>
      </c>
      <c r="Z34" s="35">
        <f t="shared" si="20"/>
        <v>3</v>
      </c>
      <c r="AA34" s="35">
        <f t="shared" si="20"/>
        <v>1</v>
      </c>
      <c r="AB34" s="35">
        <f t="shared" si="20"/>
        <v>67</v>
      </c>
      <c r="AC34" s="35">
        <f t="shared" si="20"/>
        <v>2280</v>
      </c>
      <c r="AD34" s="35">
        <f t="shared" si="20"/>
        <v>1166</v>
      </c>
      <c r="AE34" s="35">
        <f t="shared" si="20"/>
        <v>1114</v>
      </c>
      <c r="AF34" s="35">
        <f t="shared" si="20"/>
        <v>751</v>
      </c>
      <c r="AG34" s="35">
        <f t="shared" si="20"/>
        <v>399</v>
      </c>
      <c r="AH34" s="35">
        <f t="shared" si="20"/>
        <v>352</v>
      </c>
      <c r="AI34" s="35">
        <f t="shared" si="20"/>
        <v>769</v>
      </c>
      <c r="AJ34" s="35">
        <f t="shared" si="20"/>
        <v>401</v>
      </c>
      <c r="AK34" s="35">
        <f t="shared" si="20"/>
        <v>368</v>
      </c>
      <c r="AL34" s="35">
        <f t="shared" si="20"/>
        <v>760</v>
      </c>
      <c r="AM34" s="35">
        <f t="shared" si="20"/>
        <v>366</v>
      </c>
      <c r="AN34" s="35">
        <f t="shared" si="20"/>
        <v>394</v>
      </c>
    </row>
    <row r="35" spans="1:40" ht="15.75" customHeight="1">
      <c r="A35" s="426"/>
      <c r="B35" s="331" t="s">
        <v>314</v>
      </c>
      <c r="C35" s="535">
        <f>SUM(D35:E35)</f>
        <v>140</v>
      </c>
      <c r="D35" s="535">
        <f>SUM(F35,H35,J35,M35,O35)</f>
        <v>51</v>
      </c>
      <c r="E35" s="535">
        <f>SUM(G35,I35,K35,L35,N35,P35)</f>
        <v>89</v>
      </c>
      <c r="F35" s="537">
        <v>5</v>
      </c>
      <c r="G35" s="545">
        <v>0</v>
      </c>
      <c r="H35" s="537">
        <v>4</v>
      </c>
      <c r="I35" s="537">
        <v>1</v>
      </c>
      <c r="J35" s="537">
        <v>38</v>
      </c>
      <c r="K35" s="537">
        <v>70</v>
      </c>
      <c r="L35" s="537">
        <v>5</v>
      </c>
      <c r="M35" s="537" t="s">
        <v>291</v>
      </c>
      <c r="N35" s="537" t="s">
        <v>291</v>
      </c>
      <c r="O35" s="537">
        <v>4</v>
      </c>
      <c r="P35" s="537">
        <v>13</v>
      </c>
      <c r="Q35" s="562">
        <v>0</v>
      </c>
      <c r="R35" s="537">
        <v>2</v>
      </c>
      <c r="S35" s="535">
        <f>SUM(T35:U35)</f>
        <v>38</v>
      </c>
      <c r="T35" s="562">
        <v>0</v>
      </c>
      <c r="U35" s="537">
        <v>38</v>
      </c>
      <c r="V35" s="270"/>
      <c r="W35" s="81"/>
      <c r="X35" s="80" t="s">
        <v>316</v>
      </c>
      <c r="Y35" s="535">
        <f>SUM(Z35:AA35)</f>
        <v>2</v>
      </c>
      <c r="Z35" s="568">
        <v>2</v>
      </c>
      <c r="AA35" s="531">
        <v>0</v>
      </c>
      <c r="AB35" s="568">
        <v>40</v>
      </c>
      <c r="AC35" s="535">
        <f>SUM(AD35:AE35)</f>
        <v>1369</v>
      </c>
      <c r="AD35" s="561">
        <f>SUM(AG35,AJ35,AM35)</f>
        <v>707</v>
      </c>
      <c r="AE35" s="561">
        <f>SUM(AH35,AK35,AN35)</f>
        <v>662</v>
      </c>
      <c r="AF35" s="535">
        <f>SUM(AG35:AH35)</f>
        <v>450</v>
      </c>
      <c r="AG35" s="568">
        <v>241</v>
      </c>
      <c r="AH35" s="568">
        <v>209</v>
      </c>
      <c r="AI35" s="535">
        <f>SUM(AJ35:AK35)</f>
        <v>474</v>
      </c>
      <c r="AJ35" s="568">
        <v>249</v>
      </c>
      <c r="AK35" s="568">
        <v>225</v>
      </c>
      <c r="AL35" s="535">
        <f>SUM(AM35:AN35)</f>
        <v>445</v>
      </c>
      <c r="AM35" s="568">
        <v>217</v>
      </c>
      <c r="AN35" s="568">
        <v>228</v>
      </c>
    </row>
    <row r="36" spans="1:40" ht="15.75" customHeight="1">
      <c r="A36" s="70"/>
      <c r="B36" s="80"/>
      <c r="C36" s="531"/>
      <c r="D36" s="537"/>
      <c r="E36" s="537"/>
      <c r="F36" s="537"/>
      <c r="G36" s="545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54"/>
      <c r="T36" s="537"/>
      <c r="U36" s="537"/>
      <c r="W36" s="81"/>
      <c r="X36" s="80" t="s">
        <v>317</v>
      </c>
      <c r="Y36" s="535">
        <f>SUM(Z36:AA36)</f>
        <v>2</v>
      </c>
      <c r="Z36" s="568">
        <v>1</v>
      </c>
      <c r="AA36" s="531">
        <v>1</v>
      </c>
      <c r="AB36" s="568">
        <v>27</v>
      </c>
      <c r="AC36" s="535">
        <f>SUM(AD36:AE36)</f>
        <v>911</v>
      </c>
      <c r="AD36" s="561">
        <f>SUM(AG36,AJ36,AM36)</f>
        <v>459</v>
      </c>
      <c r="AE36" s="561">
        <f>SUM(AH36,AK36,AN36)</f>
        <v>452</v>
      </c>
      <c r="AF36" s="535">
        <f>SUM(AG36:AH36)</f>
        <v>301</v>
      </c>
      <c r="AG36" s="568">
        <v>158</v>
      </c>
      <c r="AH36" s="568">
        <v>143</v>
      </c>
      <c r="AI36" s="535">
        <f>SUM(AJ36:AK36)</f>
        <v>295</v>
      </c>
      <c r="AJ36" s="568">
        <v>152</v>
      </c>
      <c r="AK36" s="568">
        <v>143</v>
      </c>
      <c r="AL36" s="535">
        <f>SUM(AM36:AN36)</f>
        <v>315</v>
      </c>
      <c r="AM36" s="568">
        <v>149</v>
      </c>
      <c r="AN36" s="568">
        <v>166</v>
      </c>
    </row>
    <row r="37" spans="1:40" s="270" customFormat="1" ht="15.75" customHeight="1">
      <c r="A37" s="763" t="s">
        <v>315</v>
      </c>
      <c r="B37" s="764"/>
      <c r="C37" s="35">
        <f aca="true" t="shared" si="21" ref="C37:U37">SUM(C38:C39)</f>
        <v>270</v>
      </c>
      <c r="D37" s="35">
        <f t="shared" si="21"/>
        <v>83</v>
      </c>
      <c r="E37" s="35">
        <f t="shared" si="21"/>
        <v>187</v>
      </c>
      <c r="F37" s="35">
        <f t="shared" si="21"/>
        <v>11</v>
      </c>
      <c r="G37" s="35">
        <f t="shared" si="21"/>
        <v>4</v>
      </c>
      <c r="H37" s="35">
        <f t="shared" si="21"/>
        <v>10</v>
      </c>
      <c r="I37" s="35">
        <f t="shared" si="21"/>
        <v>4</v>
      </c>
      <c r="J37" s="35">
        <f t="shared" si="21"/>
        <v>55</v>
      </c>
      <c r="K37" s="35">
        <f t="shared" si="21"/>
        <v>147</v>
      </c>
      <c r="L37" s="35">
        <f t="shared" si="21"/>
        <v>15</v>
      </c>
      <c r="M37" s="35">
        <f t="shared" si="21"/>
        <v>0</v>
      </c>
      <c r="N37" s="35">
        <f t="shared" si="21"/>
        <v>0</v>
      </c>
      <c r="O37" s="35">
        <f t="shared" si="21"/>
        <v>7</v>
      </c>
      <c r="P37" s="35">
        <f t="shared" si="21"/>
        <v>17</v>
      </c>
      <c r="Q37" s="35">
        <f t="shared" si="21"/>
        <v>1</v>
      </c>
      <c r="R37" s="35">
        <f t="shared" si="21"/>
        <v>8</v>
      </c>
      <c r="S37" s="35">
        <f t="shared" si="21"/>
        <v>76</v>
      </c>
      <c r="T37" s="35">
        <f t="shared" si="21"/>
        <v>5</v>
      </c>
      <c r="U37" s="35">
        <f t="shared" si="21"/>
        <v>71</v>
      </c>
      <c r="W37" s="763"/>
      <c r="X37" s="764"/>
      <c r="Y37" s="531"/>
      <c r="Z37" s="570"/>
      <c r="AA37" s="554"/>
      <c r="AB37" s="570"/>
      <c r="AC37" s="531"/>
      <c r="AD37" s="570"/>
      <c r="AE37" s="570"/>
      <c r="AF37" s="531"/>
      <c r="AG37" s="570"/>
      <c r="AH37" s="570"/>
      <c r="AI37" s="531"/>
      <c r="AJ37" s="570"/>
      <c r="AK37" s="570"/>
      <c r="AL37" s="531"/>
      <c r="AM37" s="570"/>
      <c r="AN37" s="570"/>
    </row>
    <row r="38" spans="1:40" s="270" customFormat="1" ht="15.75" customHeight="1">
      <c r="A38" s="81"/>
      <c r="B38" s="80" t="s">
        <v>316</v>
      </c>
      <c r="C38" s="535">
        <f>SUM(D38:E38)</f>
        <v>166</v>
      </c>
      <c r="D38" s="535">
        <f>SUM(F38,H38,J38,M38,O38)</f>
        <v>51</v>
      </c>
      <c r="E38" s="535">
        <f>SUM(G38,I38,K38,L38,N38,P38)</f>
        <v>115</v>
      </c>
      <c r="F38" s="545">
        <v>8</v>
      </c>
      <c r="G38" s="545">
        <v>2</v>
      </c>
      <c r="H38" s="545">
        <v>6</v>
      </c>
      <c r="I38" s="554">
        <v>3</v>
      </c>
      <c r="J38" s="545">
        <v>33</v>
      </c>
      <c r="K38" s="545">
        <v>90</v>
      </c>
      <c r="L38" s="545">
        <v>10</v>
      </c>
      <c r="M38" s="545">
        <v>0</v>
      </c>
      <c r="N38" s="545">
        <v>0</v>
      </c>
      <c r="O38" s="545">
        <v>4</v>
      </c>
      <c r="P38" s="545">
        <v>10</v>
      </c>
      <c r="Q38" s="562">
        <v>0</v>
      </c>
      <c r="R38" s="545">
        <v>5</v>
      </c>
      <c r="S38" s="535">
        <f>SUM(T38:U38)</f>
        <v>59</v>
      </c>
      <c r="T38" s="545">
        <v>5</v>
      </c>
      <c r="U38" s="537">
        <v>54</v>
      </c>
      <c r="V38" s="5"/>
      <c r="W38" s="763" t="s">
        <v>318</v>
      </c>
      <c r="X38" s="769"/>
      <c r="Y38" s="35">
        <f aca="true" t="shared" si="22" ref="Y38:AN38">SUM(Y39:Y40)</f>
        <v>5</v>
      </c>
      <c r="Z38" s="35">
        <f t="shared" si="22"/>
        <v>5</v>
      </c>
      <c r="AA38" s="35">
        <f t="shared" si="22"/>
        <v>0</v>
      </c>
      <c r="AB38" s="35">
        <f t="shared" si="22"/>
        <v>40</v>
      </c>
      <c r="AC38" s="35">
        <f t="shared" si="22"/>
        <v>1132</v>
      </c>
      <c r="AD38" s="35">
        <f t="shared" si="22"/>
        <v>590</v>
      </c>
      <c r="AE38" s="35">
        <f t="shared" si="22"/>
        <v>542</v>
      </c>
      <c r="AF38" s="35">
        <f t="shared" si="22"/>
        <v>365</v>
      </c>
      <c r="AG38" s="35">
        <f t="shared" si="22"/>
        <v>201</v>
      </c>
      <c r="AH38" s="35">
        <f t="shared" si="22"/>
        <v>164</v>
      </c>
      <c r="AI38" s="35">
        <f t="shared" si="22"/>
        <v>389</v>
      </c>
      <c r="AJ38" s="35">
        <f t="shared" si="22"/>
        <v>205</v>
      </c>
      <c r="AK38" s="35">
        <f t="shared" si="22"/>
        <v>184</v>
      </c>
      <c r="AL38" s="35">
        <f t="shared" si="22"/>
        <v>378</v>
      </c>
      <c r="AM38" s="35">
        <f t="shared" si="22"/>
        <v>184</v>
      </c>
      <c r="AN38" s="35">
        <f t="shared" si="22"/>
        <v>194</v>
      </c>
    </row>
    <row r="39" spans="1:40" ht="15.75" customHeight="1">
      <c r="A39" s="81"/>
      <c r="B39" s="80" t="s">
        <v>317</v>
      </c>
      <c r="C39" s="535">
        <f>SUM(D39:E39)</f>
        <v>104</v>
      </c>
      <c r="D39" s="535">
        <f>SUM(F39,H39,J39,M39,O39)</f>
        <v>32</v>
      </c>
      <c r="E39" s="535">
        <f>SUM(G39,I39,K39,L39,N39,P39)</f>
        <v>72</v>
      </c>
      <c r="F39" s="545">
        <v>3</v>
      </c>
      <c r="G39" s="545">
        <v>2</v>
      </c>
      <c r="H39" s="545">
        <v>4</v>
      </c>
      <c r="I39" s="554">
        <v>1</v>
      </c>
      <c r="J39" s="545">
        <v>22</v>
      </c>
      <c r="K39" s="545">
        <v>57</v>
      </c>
      <c r="L39" s="545">
        <v>5</v>
      </c>
      <c r="M39" s="545">
        <v>0</v>
      </c>
      <c r="N39" s="545">
        <v>0</v>
      </c>
      <c r="O39" s="545">
        <v>3</v>
      </c>
      <c r="P39" s="545">
        <v>7</v>
      </c>
      <c r="Q39" s="545">
        <v>1</v>
      </c>
      <c r="R39" s="545">
        <v>3</v>
      </c>
      <c r="S39" s="535">
        <f>SUM(T39:U39)</f>
        <v>17</v>
      </c>
      <c r="T39" s="562">
        <v>0</v>
      </c>
      <c r="U39" s="537">
        <v>17</v>
      </c>
      <c r="W39" s="9"/>
      <c r="X39" s="80" t="s">
        <v>319</v>
      </c>
      <c r="Y39" s="535">
        <f>SUM(Z39:AA39)</f>
        <v>3</v>
      </c>
      <c r="Z39" s="568">
        <v>3</v>
      </c>
      <c r="AA39" s="531">
        <v>0</v>
      </c>
      <c r="AB39" s="568">
        <v>24</v>
      </c>
      <c r="AC39" s="535">
        <f>SUM(AD39:AE39)</f>
        <v>663</v>
      </c>
      <c r="AD39" s="561">
        <f>SUM(AG39,AJ39,AM39)</f>
        <v>334</v>
      </c>
      <c r="AE39" s="561">
        <f>SUM(AH39,AK39,AN39)</f>
        <v>329</v>
      </c>
      <c r="AF39" s="535">
        <f>SUM(AG39:AH39)</f>
        <v>217</v>
      </c>
      <c r="AG39" s="568">
        <v>115</v>
      </c>
      <c r="AH39" s="568">
        <v>102</v>
      </c>
      <c r="AI39" s="535">
        <f>SUM(AJ39:AK39)</f>
        <v>216</v>
      </c>
      <c r="AJ39" s="568">
        <v>116</v>
      </c>
      <c r="AK39" s="568">
        <v>100</v>
      </c>
      <c r="AL39" s="535">
        <f>SUM(AM39:AN39)</f>
        <v>230</v>
      </c>
      <c r="AM39" s="568">
        <v>103</v>
      </c>
      <c r="AN39" s="568">
        <v>127</v>
      </c>
    </row>
    <row r="40" spans="1:40" ht="15.75" customHeight="1">
      <c r="A40" s="765"/>
      <c r="B40" s="767"/>
      <c r="C40" s="531"/>
      <c r="D40" s="554"/>
      <c r="E40" s="554"/>
      <c r="F40" s="545"/>
      <c r="G40" s="545"/>
      <c r="H40" s="545"/>
      <c r="I40" s="554"/>
      <c r="J40" s="545"/>
      <c r="K40" s="545"/>
      <c r="L40" s="545"/>
      <c r="M40" s="545"/>
      <c r="N40" s="545"/>
      <c r="O40" s="545"/>
      <c r="P40" s="545"/>
      <c r="Q40" s="545"/>
      <c r="R40" s="545"/>
      <c r="S40" s="554"/>
      <c r="T40" s="545"/>
      <c r="U40" s="537"/>
      <c r="W40" s="9"/>
      <c r="X40" s="80" t="s">
        <v>328</v>
      </c>
      <c r="Y40" s="535">
        <f>SUM(Z40:AA40)</f>
        <v>2</v>
      </c>
      <c r="Z40" s="568">
        <v>2</v>
      </c>
      <c r="AA40" s="531">
        <v>0</v>
      </c>
      <c r="AB40" s="568">
        <v>16</v>
      </c>
      <c r="AC40" s="535">
        <f>SUM(AD40:AE40)</f>
        <v>469</v>
      </c>
      <c r="AD40" s="561">
        <f>SUM(AG40,AJ40,AM40)</f>
        <v>256</v>
      </c>
      <c r="AE40" s="561">
        <f>SUM(AH40,AK40,AN40)</f>
        <v>213</v>
      </c>
      <c r="AF40" s="535">
        <f>SUM(AG40:AH40)</f>
        <v>148</v>
      </c>
      <c r="AG40" s="568">
        <v>86</v>
      </c>
      <c r="AH40" s="568">
        <v>62</v>
      </c>
      <c r="AI40" s="535">
        <f>SUM(AJ40:AK40)</f>
        <v>173</v>
      </c>
      <c r="AJ40" s="568">
        <v>89</v>
      </c>
      <c r="AK40" s="568">
        <v>84</v>
      </c>
      <c r="AL40" s="535">
        <f>SUM(AM40:AN40)</f>
        <v>148</v>
      </c>
      <c r="AM40" s="568">
        <v>81</v>
      </c>
      <c r="AN40" s="568">
        <v>67</v>
      </c>
    </row>
    <row r="41" spans="1:40" s="270" customFormat="1" ht="15.75" customHeight="1">
      <c r="A41" s="763" t="s">
        <v>318</v>
      </c>
      <c r="B41" s="768"/>
      <c r="C41" s="35">
        <f aca="true" t="shared" si="23" ref="C41:U41">SUM(C42:C43)</f>
        <v>170</v>
      </c>
      <c r="D41" s="35">
        <f t="shared" si="23"/>
        <v>56</v>
      </c>
      <c r="E41" s="35">
        <f t="shared" si="23"/>
        <v>114</v>
      </c>
      <c r="F41" s="35">
        <f t="shared" si="23"/>
        <v>9</v>
      </c>
      <c r="G41" s="35">
        <f t="shared" si="23"/>
        <v>4</v>
      </c>
      <c r="H41" s="35">
        <f t="shared" si="23"/>
        <v>8</v>
      </c>
      <c r="I41" s="35">
        <f t="shared" si="23"/>
        <v>5</v>
      </c>
      <c r="J41" s="35">
        <f t="shared" si="23"/>
        <v>37</v>
      </c>
      <c r="K41" s="35">
        <f t="shared" si="23"/>
        <v>87</v>
      </c>
      <c r="L41" s="35">
        <f t="shared" si="23"/>
        <v>13</v>
      </c>
      <c r="M41" s="35">
        <f t="shared" si="23"/>
        <v>0</v>
      </c>
      <c r="N41" s="35">
        <f t="shared" si="23"/>
        <v>0</v>
      </c>
      <c r="O41" s="35">
        <f t="shared" si="23"/>
        <v>2</v>
      </c>
      <c r="P41" s="35">
        <f t="shared" si="23"/>
        <v>5</v>
      </c>
      <c r="Q41" s="35">
        <f t="shared" si="23"/>
        <v>0</v>
      </c>
      <c r="R41" s="35">
        <f t="shared" si="23"/>
        <v>2</v>
      </c>
      <c r="S41" s="35">
        <f t="shared" si="23"/>
        <v>32</v>
      </c>
      <c r="T41" s="35">
        <f t="shared" si="23"/>
        <v>3</v>
      </c>
      <c r="U41" s="35">
        <f t="shared" si="23"/>
        <v>29</v>
      </c>
      <c r="W41" s="763"/>
      <c r="X41" s="769"/>
      <c r="Y41" s="531"/>
      <c r="Z41" s="568"/>
      <c r="AA41" s="531"/>
      <c r="AB41" s="568"/>
      <c r="AC41" s="531"/>
      <c r="AD41" s="568"/>
      <c r="AE41" s="568"/>
      <c r="AF41" s="531"/>
      <c r="AG41" s="568"/>
      <c r="AH41" s="568"/>
      <c r="AI41" s="531"/>
      <c r="AJ41" s="568"/>
      <c r="AK41" s="568"/>
      <c r="AL41" s="531"/>
      <c r="AM41" s="568"/>
      <c r="AN41" s="568"/>
    </row>
    <row r="42" spans="1:40" s="270" customFormat="1" ht="15.75" customHeight="1">
      <c r="A42" s="424"/>
      <c r="B42" s="331" t="s">
        <v>319</v>
      </c>
      <c r="C42" s="535">
        <f>SUM(D42:E42)</f>
        <v>104</v>
      </c>
      <c r="D42" s="535">
        <f>SUM(F42,H42,J42,M42,O42)</f>
        <v>35</v>
      </c>
      <c r="E42" s="535">
        <f>SUM(G42,I42,K42,L42,N42,P42)</f>
        <v>69</v>
      </c>
      <c r="F42" s="545">
        <v>6</v>
      </c>
      <c r="G42" s="545">
        <v>2</v>
      </c>
      <c r="H42" s="545">
        <v>4</v>
      </c>
      <c r="I42" s="545">
        <v>4</v>
      </c>
      <c r="J42" s="545">
        <v>24</v>
      </c>
      <c r="K42" s="545">
        <v>51</v>
      </c>
      <c r="L42" s="545">
        <v>8</v>
      </c>
      <c r="M42" s="545">
        <v>0</v>
      </c>
      <c r="N42" s="545">
        <v>0</v>
      </c>
      <c r="O42" s="545">
        <v>1</v>
      </c>
      <c r="P42" s="545">
        <v>4</v>
      </c>
      <c r="Q42" s="545">
        <v>0</v>
      </c>
      <c r="R42" s="545">
        <v>1</v>
      </c>
      <c r="S42" s="535">
        <f>SUM(T42:U42)</f>
        <v>21</v>
      </c>
      <c r="T42" s="545">
        <v>1</v>
      </c>
      <c r="U42" s="545">
        <v>20</v>
      </c>
      <c r="W42" s="763" t="s">
        <v>351</v>
      </c>
      <c r="X42" s="769"/>
      <c r="Y42" s="35">
        <f aca="true" t="shared" si="24" ref="Y42:AN42">SUM(Y43)</f>
        <v>3</v>
      </c>
      <c r="Z42" s="35">
        <f t="shared" si="24"/>
        <v>3</v>
      </c>
      <c r="AA42" s="35">
        <f t="shared" si="24"/>
        <v>0</v>
      </c>
      <c r="AB42" s="35">
        <f t="shared" si="24"/>
        <v>23</v>
      </c>
      <c r="AC42" s="35">
        <f t="shared" si="24"/>
        <v>538</v>
      </c>
      <c r="AD42" s="35">
        <f t="shared" si="24"/>
        <v>280</v>
      </c>
      <c r="AE42" s="35">
        <f t="shared" si="24"/>
        <v>258</v>
      </c>
      <c r="AF42" s="35">
        <f t="shared" si="24"/>
        <v>174</v>
      </c>
      <c r="AG42" s="35">
        <f t="shared" si="24"/>
        <v>89</v>
      </c>
      <c r="AH42" s="35">
        <f t="shared" si="24"/>
        <v>85</v>
      </c>
      <c r="AI42" s="35">
        <f t="shared" si="24"/>
        <v>195</v>
      </c>
      <c r="AJ42" s="35">
        <f t="shared" si="24"/>
        <v>102</v>
      </c>
      <c r="AK42" s="35">
        <f t="shared" si="24"/>
        <v>93</v>
      </c>
      <c r="AL42" s="35">
        <f t="shared" si="24"/>
        <v>169</v>
      </c>
      <c r="AM42" s="35">
        <f t="shared" si="24"/>
        <v>89</v>
      </c>
      <c r="AN42" s="35">
        <f t="shared" si="24"/>
        <v>80</v>
      </c>
    </row>
    <row r="43" spans="1:40" ht="15.75" customHeight="1">
      <c r="A43" s="424"/>
      <c r="B43" s="331" t="s">
        <v>328</v>
      </c>
      <c r="C43" s="535">
        <f>SUM(D43:E43)</f>
        <v>66</v>
      </c>
      <c r="D43" s="535">
        <f>SUM(F43,H43,J43,M43,O43)</f>
        <v>21</v>
      </c>
      <c r="E43" s="535">
        <f>SUM(G43,I43,K43,L43,N43,P43)</f>
        <v>45</v>
      </c>
      <c r="F43" s="537">
        <v>3</v>
      </c>
      <c r="G43" s="537">
        <v>2</v>
      </c>
      <c r="H43" s="537">
        <v>4</v>
      </c>
      <c r="I43" s="537">
        <v>1</v>
      </c>
      <c r="J43" s="537">
        <v>13</v>
      </c>
      <c r="K43" s="537">
        <v>36</v>
      </c>
      <c r="L43" s="537">
        <v>5</v>
      </c>
      <c r="M43" s="537">
        <v>0</v>
      </c>
      <c r="N43" s="537">
        <v>0</v>
      </c>
      <c r="O43" s="537">
        <v>1</v>
      </c>
      <c r="P43" s="537">
        <v>1</v>
      </c>
      <c r="Q43" s="537">
        <v>0</v>
      </c>
      <c r="R43" s="537">
        <v>1</v>
      </c>
      <c r="S43" s="535">
        <f>SUM(T43:U43)</f>
        <v>11</v>
      </c>
      <c r="T43" s="537">
        <v>2</v>
      </c>
      <c r="U43" s="537">
        <v>9</v>
      </c>
      <c r="V43" s="270"/>
      <c r="W43" s="81"/>
      <c r="X43" s="80" t="s">
        <v>352</v>
      </c>
      <c r="Y43" s="535">
        <f>SUM(Z43:AA43)</f>
        <v>3</v>
      </c>
      <c r="Z43" s="568">
        <v>3</v>
      </c>
      <c r="AA43" s="531">
        <v>0</v>
      </c>
      <c r="AB43" s="568">
        <v>23</v>
      </c>
      <c r="AC43" s="535">
        <f>SUM(AD43:AE43)</f>
        <v>538</v>
      </c>
      <c r="AD43" s="561">
        <f>SUM(AG43,AJ43,AM43)</f>
        <v>280</v>
      </c>
      <c r="AE43" s="561">
        <f>SUM(AH43,AK43,AN43)</f>
        <v>258</v>
      </c>
      <c r="AF43" s="535">
        <f>SUM(AG43:AH43)</f>
        <v>174</v>
      </c>
      <c r="AG43" s="568">
        <v>89</v>
      </c>
      <c r="AH43" s="568">
        <v>85</v>
      </c>
      <c r="AI43" s="535">
        <f>SUM(AJ43:AK43)</f>
        <v>195</v>
      </c>
      <c r="AJ43" s="568">
        <v>102</v>
      </c>
      <c r="AK43" s="568">
        <v>93</v>
      </c>
      <c r="AL43" s="535">
        <f>SUM(AM43:AN43)</f>
        <v>169</v>
      </c>
      <c r="AM43" s="568">
        <v>89</v>
      </c>
      <c r="AN43" s="568">
        <v>80</v>
      </c>
    </row>
    <row r="44" spans="1:40" ht="15.75" customHeight="1">
      <c r="A44" s="765"/>
      <c r="B44" s="751"/>
      <c r="C44" s="531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54"/>
      <c r="T44" s="537"/>
      <c r="U44" s="537"/>
      <c r="W44" s="9"/>
      <c r="X44" s="80"/>
      <c r="Y44" s="531"/>
      <c r="Z44" s="568"/>
      <c r="AA44" s="531"/>
      <c r="AB44" s="568"/>
      <c r="AC44" s="531"/>
      <c r="AD44" s="568"/>
      <c r="AE44" s="568"/>
      <c r="AF44" s="531"/>
      <c r="AG44" s="568"/>
      <c r="AH44" s="568"/>
      <c r="AI44" s="531"/>
      <c r="AJ44" s="568"/>
      <c r="AK44" s="568"/>
      <c r="AL44" s="531"/>
      <c r="AM44" s="568"/>
      <c r="AN44" s="568"/>
    </row>
    <row r="45" spans="1:40" s="270" customFormat="1" ht="15.75" customHeight="1">
      <c r="A45" s="763" t="s">
        <v>351</v>
      </c>
      <c r="B45" s="768"/>
      <c r="C45" s="35">
        <f aca="true" t="shared" si="25" ref="C45:U45">SUM(C46)</f>
        <v>85</v>
      </c>
      <c r="D45" s="35">
        <f t="shared" si="25"/>
        <v>32</v>
      </c>
      <c r="E45" s="35">
        <f t="shared" si="25"/>
        <v>53</v>
      </c>
      <c r="F45" s="35">
        <f t="shared" si="25"/>
        <v>6</v>
      </c>
      <c r="G45" s="35">
        <f t="shared" si="25"/>
        <v>0</v>
      </c>
      <c r="H45" s="35">
        <f t="shared" si="25"/>
        <v>3</v>
      </c>
      <c r="I45" s="35">
        <f t="shared" si="25"/>
        <v>2</v>
      </c>
      <c r="J45" s="35">
        <f t="shared" si="25"/>
        <v>23</v>
      </c>
      <c r="K45" s="35">
        <f t="shared" si="25"/>
        <v>44</v>
      </c>
      <c r="L45" s="35">
        <f t="shared" si="25"/>
        <v>6</v>
      </c>
      <c r="M45" s="35">
        <f t="shared" si="25"/>
        <v>0</v>
      </c>
      <c r="N45" s="35">
        <f t="shared" si="25"/>
        <v>0</v>
      </c>
      <c r="O45" s="35">
        <f t="shared" si="25"/>
        <v>0</v>
      </c>
      <c r="P45" s="35">
        <f t="shared" si="25"/>
        <v>1</v>
      </c>
      <c r="Q45" s="35">
        <f t="shared" si="25"/>
        <v>1</v>
      </c>
      <c r="R45" s="35">
        <f t="shared" si="25"/>
        <v>0</v>
      </c>
      <c r="S45" s="35">
        <f t="shared" si="25"/>
        <v>26</v>
      </c>
      <c r="T45" s="35">
        <f t="shared" si="25"/>
        <v>2</v>
      </c>
      <c r="U45" s="35">
        <f t="shared" si="25"/>
        <v>24</v>
      </c>
      <c r="W45" s="763" t="s">
        <v>330</v>
      </c>
      <c r="X45" s="769"/>
      <c r="Y45" s="35">
        <f aca="true" t="shared" si="26" ref="Y45:AN45">SUM(Y46:Y47)</f>
        <v>7</v>
      </c>
      <c r="Z45" s="35">
        <f t="shared" si="26"/>
        <v>7</v>
      </c>
      <c r="AA45" s="35">
        <f t="shared" si="26"/>
        <v>0</v>
      </c>
      <c r="AB45" s="35">
        <f t="shared" si="26"/>
        <v>30</v>
      </c>
      <c r="AC45" s="35">
        <f t="shared" si="26"/>
        <v>840</v>
      </c>
      <c r="AD45" s="35">
        <f t="shared" si="26"/>
        <v>417</v>
      </c>
      <c r="AE45" s="35">
        <f t="shared" si="26"/>
        <v>423</v>
      </c>
      <c r="AF45" s="35">
        <f t="shared" si="26"/>
        <v>256</v>
      </c>
      <c r="AG45" s="35">
        <f t="shared" si="26"/>
        <v>129</v>
      </c>
      <c r="AH45" s="35">
        <f t="shared" si="26"/>
        <v>127</v>
      </c>
      <c r="AI45" s="35">
        <f t="shared" si="26"/>
        <v>283</v>
      </c>
      <c r="AJ45" s="35">
        <f t="shared" si="26"/>
        <v>132</v>
      </c>
      <c r="AK45" s="35">
        <f t="shared" si="26"/>
        <v>151</v>
      </c>
      <c r="AL45" s="35">
        <f t="shared" si="26"/>
        <v>301</v>
      </c>
      <c r="AM45" s="35">
        <f t="shared" si="26"/>
        <v>156</v>
      </c>
      <c r="AN45" s="35">
        <f t="shared" si="26"/>
        <v>145</v>
      </c>
    </row>
    <row r="46" spans="1:40" ht="15.75" customHeight="1">
      <c r="A46" s="81"/>
      <c r="B46" s="80" t="s">
        <v>352</v>
      </c>
      <c r="C46" s="535">
        <f>SUM(D46:E46)</f>
        <v>85</v>
      </c>
      <c r="D46" s="535">
        <f>SUM(F46,H46,J46,M46,O46)</f>
        <v>32</v>
      </c>
      <c r="E46" s="535">
        <f>SUM(G46,I46,K46,L46,N46,P46)</f>
        <v>53</v>
      </c>
      <c r="F46" s="545">
        <v>6</v>
      </c>
      <c r="G46" s="545">
        <v>0</v>
      </c>
      <c r="H46" s="545">
        <v>3</v>
      </c>
      <c r="I46" s="545">
        <v>2</v>
      </c>
      <c r="J46" s="545">
        <v>23</v>
      </c>
      <c r="K46" s="545">
        <v>44</v>
      </c>
      <c r="L46" s="545">
        <v>6</v>
      </c>
      <c r="M46" s="545">
        <v>0</v>
      </c>
      <c r="N46" s="545">
        <v>0</v>
      </c>
      <c r="O46" s="545">
        <v>0</v>
      </c>
      <c r="P46" s="545">
        <v>1</v>
      </c>
      <c r="Q46" s="545">
        <v>1</v>
      </c>
      <c r="R46" s="537">
        <v>0</v>
      </c>
      <c r="S46" s="535">
        <f>SUM(T46:U46)</f>
        <v>26</v>
      </c>
      <c r="T46" s="545">
        <v>2</v>
      </c>
      <c r="U46" s="537">
        <v>24</v>
      </c>
      <c r="W46" s="81"/>
      <c r="X46" s="80" t="s">
        <v>320</v>
      </c>
      <c r="Y46" s="535">
        <f>SUM(Z46:AA46)</f>
        <v>2</v>
      </c>
      <c r="Z46" s="568">
        <v>2</v>
      </c>
      <c r="AA46" s="531">
        <v>0</v>
      </c>
      <c r="AB46" s="568">
        <v>10</v>
      </c>
      <c r="AC46" s="535">
        <f>SUM(AD46:AE46)</f>
        <v>266</v>
      </c>
      <c r="AD46" s="561">
        <f>SUM(AG46,AJ46,AM46)</f>
        <v>144</v>
      </c>
      <c r="AE46" s="561">
        <f>SUM(AH46,AK46,AN46)</f>
        <v>122</v>
      </c>
      <c r="AF46" s="535">
        <f>SUM(AG46:AH46)</f>
        <v>81</v>
      </c>
      <c r="AG46" s="568">
        <v>42</v>
      </c>
      <c r="AH46" s="568">
        <v>39</v>
      </c>
      <c r="AI46" s="535">
        <f>SUM(AJ46:AK46)</f>
        <v>89</v>
      </c>
      <c r="AJ46" s="568">
        <v>48</v>
      </c>
      <c r="AK46" s="568">
        <v>41</v>
      </c>
      <c r="AL46" s="535">
        <f>SUM(AM46:AN46)</f>
        <v>96</v>
      </c>
      <c r="AM46" s="568">
        <v>54</v>
      </c>
      <c r="AN46" s="568">
        <v>42</v>
      </c>
    </row>
    <row r="47" spans="1:40" ht="15.75" customHeight="1">
      <c r="A47" s="9"/>
      <c r="B47" s="80"/>
      <c r="C47" s="531"/>
      <c r="D47" s="554"/>
      <c r="E47" s="554"/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  <c r="R47" s="545"/>
      <c r="S47" s="554"/>
      <c r="T47" s="545"/>
      <c r="U47" s="537"/>
      <c r="W47" s="82"/>
      <c r="X47" s="83" t="s">
        <v>331</v>
      </c>
      <c r="Y47" s="555">
        <f>SUM(Z47:AA47)</f>
        <v>5</v>
      </c>
      <c r="Z47" s="571">
        <v>5</v>
      </c>
      <c r="AA47" s="556">
        <v>0</v>
      </c>
      <c r="AB47" s="571">
        <v>20</v>
      </c>
      <c r="AC47" s="557">
        <f>SUM(AD47:AE47)</f>
        <v>574</v>
      </c>
      <c r="AD47" s="557">
        <f>SUM(AG47,AJ47,AM47)</f>
        <v>273</v>
      </c>
      <c r="AE47" s="557">
        <f>SUM(AH47,AK47,AN47)</f>
        <v>301</v>
      </c>
      <c r="AF47" s="557">
        <f>SUM(AG47:AH47)</f>
        <v>175</v>
      </c>
      <c r="AG47" s="571">
        <v>87</v>
      </c>
      <c r="AH47" s="571">
        <v>88</v>
      </c>
      <c r="AI47" s="557">
        <f>SUM(AJ47:AK47)</f>
        <v>194</v>
      </c>
      <c r="AJ47" s="571">
        <v>84</v>
      </c>
      <c r="AK47" s="571">
        <v>110</v>
      </c>
      <c r="AL47" s="557">
        <f>SUM(AM47:AN47)</f>
        <v>205</v>
      </c>
      <c r="AM47" s="571">
        <v>102</v>
      </c>
      <c r="AN47" s="571">
        <v>103</v>
      </c>
    </row>
    <row r="48" spans="1:40" ht="15.75" customHeight="1">
      <c r="A48" s="763" t="s">
        <v>330</v>
      </c>
      <c r="B48" s="768"/>
      <c r="C48" s="35">
        <f aca="true" t="shared" si="27" ref="C48:U48">SUM(C49:C50)</f>
        <v>135</v>
      </c>
      <c r="D48" s="35">
        <f t="shared" si="27"/>
        <v>60</v>
      </c>
      <c r="E48" s="35">
        <f t="shared" si="27"/>
        <v>75</v>
      </c>
      <c r="F48" s="35">
        <f t="shared" si="27"/>
        <v>10</v>
      </c>
      <c r="G48" s="35">
        <f t="shared" si="27"/>
        <v>2</v>
      </c>
      <c r="H48" s="35">
        <f t="shared" si="27"/>
        <v>9</v>
      </c>
      <c r="I48" s="35">
        <f t="shared" si="27"/>
        <v>2</v>
      </c>
      <c r="J48" s="35">
        <f t="shared" si="27"/>
        <v>40</v>
      </c>
      <c r="K48" s="35">
        <f t="shared" si="27"/>
        <v>59</v>
      </c>
      <c r="L48" s="35">
        <f t="shared" si="27"/>
        <v>12</v>
      </c>
      <c r="M48" s="35">
        <f t="shared" si="27"/>
        <v>0</v>
      </c>
      <c r="N48" s="35">
        <f t="shared" si="27"/>
        <v>0</v>
      </c>
      <c r="O48" s="35">
        <f t="shared" si="27"/>
        <v>1</v>
      </c>
      <c r="P48" s="35">
        <f t="shared" si="27"/>
        <v>0</v>
      </c>
      <c r="Q48" s="35">
        <f t="shared" si="27"/>
        <v>4</v>
      </c>
      <c r="R48" s="35">
        <f t="shared" si="27"/>
        <v>3</v>
      </c>
      <c r="S48" s="35">
        <f t="shared" si="27"/>
        <v>51</v>
      </c>
      <c r="T48" s="35">
        <f t="shared" si="27"/>
        <v>8</v>
      </c>
      <c r="U48" s="35">
        <f t="shared" si="27"/>
        <v>43</v>
      </c>
      <c r="V48" s="270"/>
      <c r="W48" s="476" t="s">
        <v>255</v>
      </c>
      <c r="X48" s="289"/>
      <c r="Y48" s="64"/>
      <c r="Z48" s="84"/>
      <c r="AA48" s="64"/>
      <c r="AB48" s="84"/>
      <c r="AC48" s="61"/>
      <c r="AD48" s="85"/>
      <c r="AE48" s="85"/>
      <c r="AF48" s="61"/>
      <c r="AG48" s="85"/>
      <c r="AH48" s="85"/>
      <c r="AI48" s="61"/>
      <c r="AJ48" s="85"/>
      <c r="AK48" s="85"/>
      <c r="AL48" s="61"/>
      <c r="AM48" s="85"/>
      <c r="AN48" s="85"/>
    </row>
    <row r="49" spans="1:40" s="270" customFormat="1" ht="15.75" customHeight="1">
      <c r="A49" s="81"/>
      <c r="B49" s="80" t="s">
        <v>320</v>
      </c>
      <c r="C49" s="535">
        <f>SUM(D49:E49)</f>
        <v>49</v>
      </c>
      <c r="D49" s="535">
        <f>SUM(F49,H49,J49,M49,O49)</f>
        <v>22</v>
      </c>
      <c r="E49" s="535">
        <f>SUM(G49,I49,K49,L49,N49,P49)</f>
        <v>27</v>
      </c>
      <c r="F49" s="545">
        <v>4</v>
      </c>
      <c r="G49" s="545">
        <v>1</v>
      </c>
      <c r="H49" s="545">
        <v>3</v>
      </c>
      <c r="I49" s="554">
        <v>1</v>
      </c>
      <c r="J49" s="545">
        <v>15</v>
      </c>
      <c r="K49" s="545">
        <v>20</v>
      </c>
      <c r="L49" s="554">
        <v>5</v>
      </c>
      <c r="M49" s="554">
        <v>0</v>
      </c>
      <c r="N49" s="554">
        <v>0</v>
      </c>
      <c r="O49" s="545">
        <v>0</v>
      </c>
      <c r="P49" s="545">
        <v>0</v>
      </c>
      <c r="Q49" s="545">
        <v>3</v>
      </c>
      <c r="R49" s="545">
        <v>2</v>
      </c>
      <c r="S49" s="535">
        <f>SUM(T49:U49)</f>
        <v>11</v>
      </c>
      <c r="T49" s="545">
        <v>1</v>
      </c>
      <c r="U49" s="537">
        <v>10</v>
      </c>
      <c r="V49" s="5"/>
      <c r="W49" s="763"/>
      <c r="X49" s="770"/>
      <c r="Y49" s="86"/>
      <c r="Z49" s="87"/>
      <c r="AA49" s="88"/>
      <c r="AB49" s="87"/>
      <c r="AC49" s="86"/>
      <c r="AD49" s="87"/>
      <c r="AE49" s="87"/>
      <c r="AF49" s="86"/>
      <c r="AG49" s="87"/>
      <c r="AH49" s="87"/>
      <c r="AI49" s="86"/>
      <c r="AJ49" s="87"/>
      <c r="AK49" s="87"/>
      <c r="AL49" s="86"/>
      <c r="AM49" s="87"/>
      <c r="AN49" s="87"/>
    </row>
    <row r="50" spans="1:40" ht="15.75" customHeight="1">
      <c r="A50" s="82"/>
      <c r="B50" s="83" t="s">
        <v>331</v>
      </c>
      <c r="C50" s="555">
        <f>SUM(D50:E50)</f>
        <v>86</v>
      </c>
      <c r="D50" s="557">
        <f>SUM(F50,H50,J50,M50,O50)</f>
        <v>38</v>
      </c>
      <c r="E50" s="557">
        <f>SUM(G50,I50,K50,L50,N50,P50)</f>
        <v>48</v>
      </c>
      <c r="F50" s="563">
        <v>6</v>
      </c>
      <c r="G50" s="563">
        <v>1</v>
      </c>
      <c r="H50" s="563">
        <v>6</v>
      </c>
      <c r="I50" s="563">
        <v>1</v>
      </c>
      <c r="J50" s="563">
        <v>25</v>
      </c>
      <c r="K50" s="563">
        <v>39</v>
      </c>
      <c r="L50" s="563">
        <v>7</v>
      </c>
      <c r="M50" s="563">
        <v>0</v>
      </c>
      <c r="N50" s="563">
        <v>0</v>
      </c>
      <c r="O50" s="563">
        <v>1</v>
      </c>
      <c r="P50" s="563">
        <v>0</v>
      </c>
      <c r="Q50" s="563">
        <v>1</v>
      </c>
      <c r="R50" s="563">
        <v>1</v>
      </c>
      <c r="S50" s="557">
        <f>SUM(T50:U50)</f>
        <v>40</v>
      </c>
      <c r="T50" s="563">
        <v>7</v>
      </c>
      <c r="U50" s="563">
        <v>33</v>
      </c>
      <c r="W50" s="81"/>
      <c r="X50" s="30"/>
      <c r="Y50" s="61"/>
      <c r="Z50" s="85"/>
      <c r="AA50" s="89"/>
      <c r="AB50" s="85"/>
      <c r="AC50" s="61"/>
      <c r="AD50" s="85"/>
      <c r="AE50" s="85"/>
      <c r="AF50" s="61"/>
      <c r="AG50" s="85"/>
      <c r="AH50" s="85"/>
      <c r="AI50" s="61"/>
      <c r="AJ50" s="85"/>
      <c r="AK50" s="85"/>
      <c r="AL50" s="61"/>
      <c r="AM50" s="85"/>
      <c r="AN50" s="85"/>
    </row>
    <row r="51" spans="1:40" ht="15.75" customHeight="1">
      <c r="A51" s="29" t="s">
        <v>255</v>
      </c>
      <c r="B51" s="26"/>
      <c r="C51" s="90"/>
      <c r="D51" s="90"/>
      <c r="E51" s="90"/>
      <c r="F51" s="91"/>
      <c r="G51" s="91"/>
      <c r="H51" s="91"/>
      <c r="I51" s="91"/>
      <c r="J51" s="92"/>
      <c r="K51" s="92"/>
      <c r="L51" s="92"/>
      <c r="M51" s="91"/>
      <c r="N51" s="91"/>
      <c r="O51" s="88"/>
      <c r="P51" s="91"/>
      <c r="Q51" s="91"/>
      <c r="R51" s="91"/>
      <c r="S51" s="93"/>
      <c r="T51" s="91"/>
      <c r="U51" s="94"/>
      <c r="V51" s="270"/>
      <c r="W51" s="81"/>
      <c r="X51" s="30"/>
      <c r="Y51" s="61"/>
      <c r="Z51" s="85"/>
      <c r="AA51" s="89"/>
      <c r="AB51" s="85"/>
      <c r="AC51" s="61"/>
      <c r="AD51" s="85"/>
      <c r="AE51" s="85"/>
      <c r="AF51" s="61"/>
      <c r="AG51" s="85"/>
      <c r="AH51" s="85"/>
      <c r="AI51" s="61"/>
      <c r="AJ51" s="85"/>
      <c r="AK51" s="85"/>
      <c r="AL51" s="61"/>
      <c r="AM51" s="85"/>
      <c r="AN51" s="85"/>
    </row>
    <row r="52" spans="1:40" ht="15.75" customHeight="1">
      <c r="A52" s="81"/>
      <c r="B52" s="30"/>
      <c r="C52" s="95"/>
      <c r="D52" s="95"/>
      <c r="E52" s="95"/>
      <c r="F52" s="96"/>
      <c r="G52" s="96"/>
      <c r="H52" s="96"/>
      <c r="I52" s="97"/>
      <c r="J52" s="98"/>
      <c r="K52" s="98"/>
      <c r="L52" s="95"/>
      <c r="M52" s="97"/>
      <c r="N52" s="97"/>
      <c r="O52" s="96"/>
      <c r="P52" s="96"/>
      <c r="Q52" s="96"/>
      <c r="R52" s="96"/>
      <c r="S52" s="95"/>
      <c r="T52" s="96"/>
      <c r="U52" s="99"/>
      <c r="W52" s="81"/>
      <c r="X52" s="30"/>
      <c r="Y52" s="61"/>
      <c r="Z52" s="85"/>
      <c r="AA52" s="89"/>
      <c r="AB52" s="85"/>
      <c r="AC52" s="61"/>
      <c r="AD52" s="85"/>
      <c r="AE52" s="85"/>
      <c r="AF52" s="61"/>
      <c r="AG52" s="85"/>
      <c r="AH52" s="85"/>
      <c r="AI52" s="61"/>
      <c r="AJ52" s="85"/>
      <c r="AK52" s="85"/>
      <c r="AL52" s="61"/>
      <c r="AM52" s="85"/>
      <c r="AN52" s="85"/>
    </row>
    <row r="53" spans="1:40" ht="15.75" customHeight="1">
      <c r="A53" s="81"/>
      <c r="B53" s="30"/>
      <c r="C53" s="95"/>
      <c r="D53" s="95"/>
      <c r="E53" s="95"/>
      <c r="F53" s="96"/>
      <c r="G53" s="96"/>
      <c r="H53" s="96"/>
      <c r="I53" s="96"/>
      <c r="J53" s="98"/>
      <c r="K53" s="98"/>
      <c r="L53" s="98"/>
      <c r="M53" s="96"/>
      <c r="N53" s="96"/>
      <c r="O53" s="96"/>
      <c r="P53" s="96"/>
      <c r="Q53" s="96"/>
      <c r="R53" s="96"/>
      <c r="S53" s="95"/>
      <c r="T53" s="96"/>
      <c r="U53" s="99"/>
      <c r="W53" s="81"/>
      <c r="X53" s="3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1:40" ht="15.75" customHeight="1">
      <c r="A54" s="81"/>
      <c r="B54" s="30"/>
      <c r="C54" s="95"/>
      <c r="D54" s="95"/>
      <c r="E54" s="95"/>
      <c r="F54" s="96"/>
      <c r="G54" s="96"/>
      <c r="H54" s="96"/>
      <c r="I54" s="96"/>
      <c r="J54" s="98"/>
      <c r="K54" s="98"/>
      <c r="L54" s="98"/>
      <c r="M54" s="96"/>
      <c r="N54" s="96"/>
      <c r="O54" s="96"/>
      <c r="P54" s="96"/>
      <c r="Q54" s="96"/>
      <c r="R54" s="96"/>
      <c r="S54" s="95"/>
      <c r="T54" s="96"/>
      <c r="U54" s="99"/>
      <c r="W54" s="765"/>
      <c r="X54" s="765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</row>
    <row r="55" spans="1:85" ht="15.75" customHeight="1">
      <c r="A55" s="81"/>
      <c r="B55" s="30"/>
      <c r="C55" s="95"/>
      <c r="D55" s="95"/>
      <c r="E55" s="95"/>
      <c r="F55" s="96"/>
      <c r="G55" s="96"/>
      <c r="H55" s="96"/>
      <c r="I55" s="96"/>
      <c r="J55" s="98"/>
      <c r="K55" s="98"/>
      <c r="L55" s="98"/>
      <c r="M55" s="96"/>
      <c r="N55" s="96"/>
      <c r="O55" s="96"/>
      <c r="P55" s="96"/>
      <c r="Q55" s="96"/>
      <c r="R55" s="96"/>
      <c r="S55" s="95"/>
      <c r="T55" s="96"/>
      <c r="U55" s="99"/>
      <c r="W55" s="81"/>
      <c r="X55" s="30"/>
      <c r="Y55" s="61"/>
      <c r="Z55" s="90"/>
      <c r="AA55" s="61"/>
      <c r="AB55" s="90"/>
      <c r="AC55" s="61"/>
      <c r="AD55" s="90"/>
      <c r="AE55" s="90"/>
      <c r="AF55" s="61"/>
      <c r="AG55" s="90"/>
      <c r="AH55" s="90"/>
      <c r="AI55" s="61"/>
      <c r="AJ55" s="90"/>
      <c r="AK55" s="90"/>
      <c r="AL55" s="61"/>
      <c r="AM55" s="90"/>
      <c r="AN55" s="90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</row>
    <row r="56" spans="1:85" ht="15.75" customHeight="1">
      <c r="A56" s="81"/>
      <c r="B56" s="30"/>
      <c r="C56" s="102"/>
      <c r="D56" s="102"/>
      <c r="E56" s="102"/>
      <c r="F56" s="103"/>
      <c r="G56" s="103"/>
      <c r="H56" s="103"/>
      <c r="I56" s="103"/>
      <c r="J56" s="103"/>
      <c r="K56" s="103"/>
      <c r="L56" s="98"/>
      <c r="M56" s="98"/>
      <c r="N56" s="98"/>
      <c r="O56" s="98"/>
      <c r="P56" s="98"/>
      <c r="Q56" s="98"/>
      <c r="R56" s="98"/>
      <c r="S56" s="95"/>
      <c r="T56" s="98"/>
      <c r="U56" s="104"/>
      <c r="W56" s="60"/>
      <c r="X56" s="26"/>
      <c r="Y56" s="64"/>
      <c r="Z56" s="84"/>
      <c r="AA56" s="64"/>
      <c r="AB56" s="84"/>
      <c r="AC56" s="64"/>
      <c r="AD56" s="84"/>
      <c r="AE56" s="84"/>
      <c r="AF56" s="64"/>
      <c r="AG56" s="84"/>
      <c r="AH56" s="84"/>
      <c r="AI56" s="64"/>
      <c r="AJ56" s="84"/>
      <c r="AK56" s="84"/>
      <c r="AL56" s="64"/>
      <c r="AM56" s="84"/>
      <c r="AN56" s="84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</row>
    <row r="57" spans="1:40" ht="15.75" customHeight="1">
      <c r="A57" s="765"/>
      <c r="B57" s="765"/>
      <c r="C57" s="61"/>
      <c r="D57" s="61"/>
      <c r="E57" s="61"/>
      <c r="F57" s="105"/>
      <c r="G57" s="98"/>
      <c r="H57" s="105"/>
      <c r="I57" s="98"/>
      <c r="J57" s="105"/>
      <c r="K57" s="105"/>
      <c r="L57" s="64"/>
      <c r="M57" s="64"/>
      <c r="N57" s="64"/>
      <c r="O57" s="103"/>
      <c r="P57" s="106"/>
      <c r="Q57" s="103"/>
      <c r="R57" s="106"/>
      <c r="S57" s="64"/>
      <c r="T57" s="103"/>
      <c r="U57" s="107"/>
      <c r="W57" s="81"/>
      <c r="X57" s="30"/>
      <c r="Y57" s="61"/>
      <c r="Z57" s="85"/>
      <c r="AA57" s="61"/>
      <c r="AB57" s="85"/>
      <c r="AC57" s="61"/>
      <c r="AD57" s="85"/>
      <c r="AE57" s="85"/>
      <c r="AF57" s="61"/>
      <c r="AG57" s="85"/>
      <c r="AH57" s="85"/>
      <c r="AI57" s="61"/>
      <c r="AJ57" s="85"/>
      <c r="AK57" s="85"/>
      <c r="AL57" s="61"/>
      <c r="AM57" s="85"/>
      <c r="AN57" s="85"/>
    </row>
    <row r="58" spans="1:40" ht="15.75" customHeight="1">
      <c r="A58" s="81"/>
      <c r="B58" s="30"/>
      <c r="C58" s="90"/>
      <c r="D58" s="98"/>
      <c r="E58" s="98"/>
      <c r="F58" s="98"/>
      <c r="G58" s="98"/>
      <c r="H58" s="98"/>
      <c r="I58" s="98"/>
      <c r="J58" s="98"/>
      <c r="K58" s="98"/>
      <c r="L58" s="108"/>
      <c r="M58" s="108"/>
      <c r="N58" s="108"/>
      <c r="O58" s="105"/>
      <c r="P58" s="61"/>
      <c r="Q58" s="98"/>
      <c r="R58" s="105"/>
      <c r="S58" s="90"/>
      <c r="T58" s="98"/>
      <c r="U58" s="108"/>
      <c r="V58" s="26"/>
      <c r="W58" s="81"/>
      <c r="X58" s="30"/>
      <c r="Y58" s="64"/>
      <c r="Z58" s="109"/>
      <c r="AA58" s="64"/>
      <c r="AB58" s="109"/>
      <c r="AC58" s="64"/>
      <c r="AD58" s="109"/>
      <c r="AE58" s="109"/>
      <c r="AF58" s="64"/>
      <c r="AG58" s="109"/>
      <c r="AH58" s="109"/>
      <c r="AI58" s="64"/>
      <c r="AJ58" s="109"/>
      <c r="AK58" s="109"/>
      <c r="AL58" s="64"/>
      <c r="AM58" s="109"/>
      <c r="AN58" s="109"/>
    </row>
    <row r="59" spans="1:40" ht="15.75" customHeight="1">
      <c r="A59" s="29"/>
      <c r="B59" s="26"/>
      <c r="C59" s="90"/>
      <c r="D59" s="90"/>
      <c r="E59" s="90"/>
      <c r="F59" s="108"/>
      <c r="G59" s="105"/>
      <c r="H59" s="90"/>
      <c r="I59" s="61"/>
      <c r="J59" s="108"/>
      <c r="K59" s="108"/>
      <c r="L59" s="104"/>
      <c r="M59" s="104"/>
      <c r="N59" s="104"/>
      <c r="O59" s="104"/>
      <c r="P59" s="104"/>
      <c r="Q59" s="104"/>
      <c r="R59" s="104"/>
      <c r="S59" s="90"/>
      <c r="T59" s="104"/>
      <c r="U59" s="104"/>
      <c r="W59" s="81"/>
      <c r="X59" s="3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</row>
    <row r="60" spans="1:40" ht="15.75" customHeight="1">
      <c r="A60" s="9"/>
      <c r="B60" s="9"/>
      <c r="C60" s="84"/>
      <c r="D60" s="84"/>
      <c r="E60" s="84"/>
      <c r="F60" s="110"/>
      <c r="G60" s="106"/>
      <c r="H60" s="84"/>
      <c r="I60" s="64"/>
      <c r="J60" s="110"/>
      <c r="K60" s="110"/>
      <c r="L60" s="108"/>
      <c r="M60" s="108"/>
      <c r="N60" s="108"/>
      <c r="O60" s="105"/>
      <c r="P60" s="61"/>
      <c r="Q60" s="105"/>
      <c r="R60" s="105"/>
      <c r="S60" s="90"/>
      <c r="T60" s="28"/>
      <c r="U60" s="28"/>
      <c r="W60" s="81"/>
      <c r="X60" s="30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</row>
    <row r="61" spans="1:40" ht="15.75" customHeight="1">
      <c r="A61" s="9"/>
      <c r="B61" s="9"/>
      <c r="C61" s="90"/>
      <c r="D61" s="90"/>
      <c r="E61" s="90"/>
      <c r="F61" s="108"/>
      <c r="G61" s="105"/>
      <c r="H61" s="90"/>
      <c r="I61" s="61"/>
      <c r="J61" s="108"/>
      <c r="K61" s="108"/>
      <c r="L61" s="110"/>
      <c r="M61" s="110"/>
      <c r="N61" s="110"/>
      <c r="O61" s="106"/>
      <c r="P61" s="64"/>
      <c r="Q61" s="106"/>
      <c r="R61" s="106"/>
      <c r="S61" s="84"/>
      <c r="T61" s="111"/>
      <c r="U61" s="111"/>
      <c r="W61" s="81"/>
      <c r="X61" s="30"/>
      <c r="Y61" s="61"/>
      <c r="Z61" s="85"/>
      <c r="AA61" s="61"/>
      <c r="AB61" s="85"/>
      <c r="AC61" s="61"/>
      <c r="AD61" s="85"/>
      <c r="AE61" s="85"/>
      <c r="AF61" s="61"/>
      <c r="AG61" s="85"/>
      <c r="AH61" s="85"/>
      <c r="AI61" s="61"/>
      <c r="AJ61" s="85"/>
      <c r="AK61" s="85"/>
      <c r="AL61" s="61"/>
      <c r="AM61" s="85"/>
      <c r="AN61" s="85"/>
    </row>
    <row r="62" spans="1:40" ht="15.75" customHeight="1">
      <c r="A62" s="9"/>
      <c r="B62" s="9"/>
      <c r="C62" s="90"/>
      <c r="D62" s="90"/>
      <c r="E62" s="90"/>
      <c r="F62" s="108"/>
      <c r="G62" s="105"/>
      <c r="H62" s="90"/>
      <c r="I62" s="61"/>
      <c r="J62" s="108"/>
      <c r="K62" s="108"/>
      <c r="L62" s="108"/>
      <c r="M62" s="108"/>
      <c r="N62" s="108"/>
      <c r="O62" s="105"/>
      <c r="P62" s="61"/>
      <c r="Q62" s="105"/>
      <c r="R62" s="105"/>
      <c r="S62" s="90"/>
      <c r="T62" s="112"/>
      <c r="U62" s="28"/>
      <c r="W62" s="81"/>
      <c r="X62" s="30"/>
      <c r="Y62" s="61"/>
      <c r="Z62" s="85"/>
      <c r="AA62" s="61"/>
      <c r="AB62" s="85"/>
      <c r="AC62" s="61"/>
      <c r="AD62" s="85"/>
      <c r="AE62" s="85"/>
      <c r="AF62" s="61"/>
      <c r="AG62" s="85"/>
      <c r="AH62" s="85"/>
      <c r="AI62" s="61"/>
      <c r="AJ62" s="85"/>
      <c r="AK62" s="85"/>
      <c r="AL62" s="61"/>
      <c r="AM62" s="85"/>
      <c r="AN62" s="85"/>
    </row>
    <row r="63" spans="1:24" ht="15.75" customHeight="1">
      <c r="A63" s="9"/>
      <c r="B63" s="9"/>
      <c r="C63" s="90"/>
      <c r="D63" s="90"/>
      <c r="E63" s="90"/>
      <c r="F63" s="108"/>
      <c r="G63" s="105"/>
      <c r="H63" s="90"/>
      <c r="I63" s="61"/>
      <c r="J63" s="108"/>
      <c r="K63" s="108"/>
      <c r="L63" s="108"/>
      <c r="M63" s="108"/>
      <c r="N63" s="108"/>
      <c r="O63" s="105"/>
      <c r="P63" s="61"/>
      <c r="Q63" s="105"/>
      <c r="R63" s="105"/>
      <c r="S63" s="90"/>
      <c r="T63" s="28"/>
      <c r="U63" s="28"/>
      <c r="W63" s="81"/>
      <c r="X63" s="30"/>
    </row>
    <row r="64" spans="1:24" ht="15.75" customHeight="1">
      <c r="A64" s="9"/>
      <c r="B64" s="9"/>
      <c r="C64" s="90"/>
      <c r="D64" s="90"/>
      <c r="E64" s="90"/>
      <c r="F64" s="108"/>
      <c r="G64" s="98"/>
      <c r="H64" s="98"/>
      <c r="I64" s="61"/>
      <c r="J64" s="108"/>
      <c r="K64" s="108"/>
      <c r="L64" s="108"/>
      <c r="M64" s="108"/>
      <c r="N64" s="108"/>
      <c r="O64" s="105"/>
      <c r="P64" s="61"/>
      <c r="Q64" s="105"/>
      <c r="R64" s="105"/>
      <c r="S64" s="90"/>
      <c r="T64" s="112"/>
      <c r="U64" s="28"/>
      <c r="W64" s="765"/>
      <c r="X64" s="766"/>
    </row>
    <row r="65" spans="1:40" ht="15.75" customHeight="1">
      <c r="A65" s="9"/>
      <c r="B65" s="9"/>
      <c r="C65" s="90"/>
      <c r="D65" s="90"/>
      <c r="E65" s="90"/>
      <c r="F65" s="108"/>
      <c r="G65" s="105"/>
      <c r="H65" s="90"/>
      <c r="I65" s="98"/>
      <c r="J65" s="108"/>
      <c r="K65" s="108"/>
      <c r="L65" s="108"/>
      <c r="M65" s="108"/>
      <c r="N65" s="108"/>
      <c r="O65" s="105"/>
      <c r="P65" s="105"/>
      <c r="Q65" s="98"/>
      <c r="R65" s="98"/>
      <c r="S65" s="90"/>
      <c r="T65" s="105"/>
      <c r="U65" s="108"/>
      <c r="W65" s="81"/>
      <c r="X65" s="3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</row>
    <row r="66" spans="1:40" ht="15.75" customHeight="1">
      <c r="A66" s="9"/>
      <c r="B66" s="9"/>
      <c r="C66" s="84"/>
      <c r="D66" s="84"/>
      <c r="E66" s="84"/>
      <c r="F66" s="110"/>
      <c r="G66" s="103"/>
      <c r="H66" s="84"/>
      <c r="I66" s="103"/>
      <c r="J66" s="110"/>
      <c r="K66" s="110"/>
      <c r="L66" s="26"/>
      <c r="M66" s="26"/>
      <c r="N66" s="26"/>
      <c r="O66" s="26"/>
      <c r="P66" s="26"/>
      <c r="Q66" s="26"/>
      <c r="R66" s="26"/>
      <c r="S66" s="26"/>
      <c r="T66" s="26"/>
      <c r="U66" s="26"/>
      <c r="W66" s="81"/>
      <c r="X66" s="30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 ht="15.75" customHeight="1">
      <c r="A67" s="9"/>
      <c r="B67" s="9"/>
      <c r="C67" s="90"/>
      <c r="D67" s="90"/>
      <c r="E67" s="90"/>
      <c r="F67" s="108"/>
      <c r="G67" s="98"/>
      <c r="H67" s="90"/>
      <c r="I67" s="98"/>
      <c r="J67" s="108"/>
      <c r="K67" s="108"/>
      <c r="L67" s="110"/>
      <c r="M67" s="110"/>
      <c r="N67" s="110"/>
      <c r="O67" s="106"/>
      <c r="P67" s="106"/>
      <c r="Q67" s="103"/>
      <c r="R67" s="110"/>
      <c r="S67" s="84"/>
      <c r="T67" s="106"/>
      <c r="U67" s="110"/>
      <c r="W67" s="81"/>
      <c r="X67" s="30"/>
      <c r="Y67" s="61"/>
      <c r="Z67" s="90"/>
      <c r="AA67" s="61"/>
      <c r="AB67" s="90"/>
      <c r="AC67" s="61"/>
      <c r="AD67" s="90"/>
      <c r="AE67" s="90"/>
      <c r="AF67" s="61"/>
      <c r="AG67" s="90"/>
      <c r="AH67" s="90"/>
      <c r="AI67" s="61"/>
      <c r="AJ67" s="90"/>
      <c r="AK67" s="90"/>
      <c r="AL67" s="61"/>
      <c r="AM67" s="90"/>
      <c r="AN67" s="90"/>
    </row>
    <row r="68" spans="1:40" ht="15.75" customHeight="1">
      <c r="A68" s="9"/>
      <c r="B68" s="9"/>
      <c r="C68" s="90"/>
      <c r="D68" s="90"/>
      <c r="E68" s="90"/>
      <c r="F68" s="108"/>
      <c r="G68" s="61"/>
      <c r="H68" s="90"/>
      <c r="I68" s="105"/>
      <c r="J68" s="108"/>
      <c r="K68" s="108"/>
      <c r="L68" s="108"/>
      <c r="M68" s="108"/>
      <c r="N68" s="108"/>
      <c r="O68" s="105"/>
      <c r="P68" s="105"/>
      <c r="Q68" s="98"/>
      <c r="R68" s="105"/>
      <c r="S68" s="90"/>
      <c r="T68" s="108"/>
      <c r="U68" s="108"/>
      <c r="W68" s="81"/>
      <c r="X68" s="30"/>
      <c r="Y68" s="61"/>
      <c r="Z68" s="90"/>
      <c r="AA68" s="61"/>
      <c r="AB68" s="90"/>
      <c r="AC68" s="61"/>
      <c r="AD68" s="90"/>
      <c r="AE68" s="90"/>
      <c r="AF68" s="61"/>
      <c r="AG68" s="90"/>
      <c r="AH68" s="90"/>
      <c r="AI68" s="61"/>
      <c r="AJ68" s="90"/>
      <c r="AK68" s="90"/>
      <c r="AL68" s="61"/>
      <c r="AM68" s="90"/>
      <c r="AN68" s="90"/>
    </row>
    <row r="69" spans="1:40" ht="15.75" customHeight="1">
      <c r="A69" s="9"/>
      <c r="B69" s="9"/>
      <c r="C69" s="105"/>
      <c r="D69" s="105"/>
      <c r="E69" s="105"/>
      <c r="F69" s="105"/>
      <c r="G69" s="105"/>
      <c r="H69" s="105"/>
      <c r="I69" s="105"/>
      <c r="J69" s="105"/>
      <c r="K69" s="105"/>
      <c r="L69" s="108"/>
      <c r="M69" s="108"/>
      <c r="N69" s="108"/>
      <c r="O69" s="105"/>
      <c r="P69" s="108"/>
      <c r="Q69" s="105"/>
      <c r="R69" s="105"/>
      <c r="S69" s="90"/>
      <c r="T69" s="108"/>
      <c r="U69" s="108"/>
      <c r="W69" s="81"/>
      <c r="X69" s="30"/>
      <c r="Y69" s="61"/>
      <c r="Z69" s="90"/>
      <c r="AA69" s="61"/>
      <c r="AB69" s="90"/>
      <c r="AC69" s="61"/>
      <c r="AD69" s="90"/>
      <c r="AE69" s="90"/>
      <c r="AF69" s="61"/>
      <c r="AG69" s="90"/>
      <c r="AH69" s="90"/>
      <c r="AI69" s="61"/>
      <c r="AJ69" s="90"/>
      <c r="AK69" s="90"/>
      <c r="AL69" s="61"/>
      <c r="AM69" s="90"/>
      <c r="AN69" s="90"/>
    </row>
    <row r="70" spans="1:40" ht="15.75" customHeight="1">
      <c r="A70" s="9"/>
      <c r="B70" s="9"/>
      <c r="C70" s="90"/>
      <c r="D70" s="98"/>
      <c r="E70" s="98"/>
      <c r="F70" s="98"/>
      <c r="G70" s="98"/>
      <c r="H70" s="98"/>
      <c r="I70" s="98"/>
      <c r="J70" s="98"/>
      <c r="K70" s="98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W70" s="765"/>
      <c r="X70" s="766"/>
      <c r="Y70" s="61"/>
      <c r="Z70" s="90"/>
      <c r="AA70" s="61"/>
      <c r="AB70" s="90"/>
      <c r="AC70" s="61"/>
      <c r="AD70" s="90"/>
      <c r="AE70" s="90"/>
      <c r="AF70" s="61"/>
      <c r="AG70" s="90"/>
      <c r="AH70" s="90"/>
      <c r="AI70" s="61"/>
      <c r="AJ70" s="90"/>
      <c r="AK70" s="90"/>
      <c r="AL70" s="61"/>
      <c r="AM70" s="90"/>
      <c r="AN70" s="90"/>
    </row>
    <row r="71" spans="1:40" ht="15.75" customHeight="1">
      <c r="A71" s="9"/>
      <c r="B71" s="9"/>
      <c r="C71" s="90"/>
      <c r="D71" s="90"/>
      <c r="E71" s="90"/>
      <c r="F71" s="108"/>
      <c r="G71" s="105"/>
      <c r="H71" s="105"/>
      <c r="I71" s="61"/>
      <c r="J71" s="108"/>
      <c r="K71" s="108"/>
      <c r="L71" s="98"/>
      <c r="M71" s="98"/>
      <c r="N71" s="98"/>
      <c r="O71" s="98"/>
      <c r="P71" s="98"/>
      <c r="Q71" s="98"/>
      <c r="R71" s="98"/>
      <c r="S71" s="90"/>
      <c r="T71" s="98"/>
      <c r="U71" s="98"/>
      <c r="W71" s="81"/>
      <c r="X71" s="30"/>
      <c r="Y71" s="61"/>
      <c r="Z71" s="90"/>
      <c r="AA71" s="61"/>
      <c r="AB71" s="90"/>
      <c r="AC71" s="61"/>
      <c r="AD71" s="90"/>
      <c r="AE71" s="90"/>
      <c r="AF71" s="61"/>
      <c r="AG71" s="90"/>
      <c r="AH71" s="90"/>
      <c r="AI71" s="61"/>
      <c r="AJ71" s="90"/>
      <c r="AK71" s="90"/>
      <c r="AL71" s="61"/>
      <c r="AM71" s="90"/>
      <c r="AN71" s="90"/>
    </row>
    <row r="72" spans="1:40" ht="15.75" customHeight="1">
      <c r="A72" s="9"/>
      <c r="B72" s="9"/>
      <c r="C72" s="90"/>
      <c r="D72" s="90"/>
      <c r="E72" s="90"/>
      <c r="F72" s="108"/>
      <c r="G72" s="98"/>
      <c r="H72" s="108"/>
      <c r="I72" s="105"/>
      <c r="J72" s="108"/>
      <c r="K72" s="108"/>
      <c r="L72" s="108"/>
      <c r="M72" s="108"/>
      <c r="N72" s="108"/>
      <c r="O72" s="105"/>
      <c r="P72" s="105"/>
      <c r="Q72" s="98"/>
      <c r="R72" s="105"/>
      <c r="S72" s="90"/>
      <c r="T72" s="108"/>
      <c r="U72" s="108"/>
      <c r="W72" s="29"/>
      <c r="X72" s="70"/>
      <c r="Y72" s="64"/>
      <c r="Z72" s="84"/>
      <c r="AA72" s="64"/>
      <c r="AB72" s="84"/>
      <c r="AC72" s="64"/>
      <c r="AD72" s="84"/>
      <c r="AE72" s="84"/>
      <c r="AF72" s="64"/>
      <c r="AG72" s="84"/>
      <c r="AH72" s="84"/>
      <c r="AI72" s="64"/>
      <c r="AJ72" s="84"/>
      <c r="AK72" s="84"/>
      <c r="AL72" s="64"/>
      <c r="AM72" s="84"/>
      <c r="AN72" s="84"/>
    </row>
    <row r="73" spans="1:40" ht="15.75" customHeight="1">
      <c r="A73" s="9"/>
      <c r="B73" s="9"/>
      <c r="C73" s="90"/>
      <c r="D73" s="90"/>
      <c r="E73" s="90"/>
      <c r="F73" s="108"/>
      <c r="G73" s="105"/>
      <c r="H73" s="105"/>
      <c r="I73" s="61"/>
      <c r="J73" s="108"/>
      <c r="K73" s="108"/>
      <c r="L73" s="108"/>
      <c r="M73" s="108"/>
      <c r="N73" s="108"/>
      <c r="O73" s="98"/>
      <c r="P73" s="105"/>
      <c r="Q73" s="98"/>
      <c r="R73" s="105"/>
      <c r="S73" s="90"/>
      <c r="T73" s="98"/>
      <c r="U73" s="108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</row>
    <row r="74" spans="1:40" ht="15.75" customHeight="1">
      <c r="A74" s="9"/>
      <c r="B74" s="9"/>
      <c r="C74" s="84"/>
      <c r="D74" s="84"/>
      <c r="E74" s="84"/>
      <c r="F74" s="110"/>
      <c r="G74" s="103"/>
      <c r="H74" s="110"/>
      <c r="I74" s="64"/>
      <c r="J74" s="110"/>
      <c r="K74" s="110"/>
      <c r="L74" s="108"/>
      <c r="M74" s="108"/>
      <c r="N74" s="108"/>
      <c r="O74" s="98"/>
      <c r="P74" s="105"/>
      <c r="Q74" s="105"/>
      <c r="R74" s="105"/>
      <c r="S74" s="90"/>
      <c r="T74" s="108"/>
      <c r="U74" s="108"/>
      <c r="W74" s="26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</row>
    <row r="75" spans="1:40" ht="15.75" customHeight="1">
      <c r="A75" s="9"/>
      <c r="B75" s="9"/>
      <c r="C75" s="90"/>
      <c r="D75" s="90"/>
      <c r="E75" s="90"/>
      <c r="F75" s="108"/>
      <c r="G75" s="98"/>
      <c r="H75" s="108"/>
      <c r="I75" s="61"/>
      <c r="J75" s="108"/>
      <c r="K75" s="108"/>
      <c r="L75" s="110"/>
      <c r="M75" s="110"/>
      <c r="N75" s="110"/>
      <c r="O75" s="106"/>
      <c r="P75" s="106"/>
      <c r="Q75" s="103"/>
      <c r="R75" s="103"/>
      <c r="S75" s="84"/>
      <c r="T75" s="103"/>
      <c r="U75" s="110"/>
      <c r="X75" s="26"/>
      <c r="Y75" s="61"/>
      <c r="Z75" s="90"/>
      <c r="AA75" s="61"/>
      <c r="AB75" s="90"/>
      <c r="AC75" s="61"/>
      <c r="AD75" s="90"/>
      <c r="AE75" s="90"/>
      <c r="AF75" s="61"/>
      <c r="AG75" s="90"/>
      <c r="AH75" s="90"/>
      <c r="AI75" s="61"/>
      <c r="AJ75" s="90"/>
      <c r="AK75" s="90"/>
      <c r="AL75" s="61"/>
      <c r="AM75" s="90"/>
      <c r="AN75" s="90"/>
    </row>
    <row r="76" spans="1:40" ht="15" customHeight="1">
      <c r="A76" s="9"/>
      <c r="B76" s="9"/>
      <c r="C76" s="105"/>
      <c r="D76" s="105"/>
      <c r="E76" s="105"/>
      <c r="F76" s="105"/>
      <c r="G76" s="105"/>
      <c r="H76" s="105"/>
      <c r="I76" s="105"/>
      <c r="J76" s="105"/>
      <c r="K76" s="105"/>
      <c r="L76" s="108"/>
      <c r="M76" s="108"/>
      <c r="N76" s="108"/>
      <c r="O76" s="105"/>
      <c r="P76" s="105"/>
      <c r="Q76" s="98"/>
      <c r="R76" s="98"/>
      <c r="S76" s="90"/>
      <c r="T76" s="98"/>
      <c r="U76" s="108"/>
      <c r="Y76" s="61"/>
      <c r="Z76" s="90"/>
      <c r="AA76" s="61"/>
      <c r="AB76" s="90"/>
      <c r="AC76" s="61"/>
      <c r="AD76" s="90"/>
      <c r="AE76" s="90"/>
      <c r="AF76" s="61"/>
      <c r="AG76" s="90"/>
      <c r="AH76" s="90"/>
      <c r="AI76" s="61"/>
      <c r="AJ76" s="90"/>
      <c r="AK76" s="90"/>
      <c r="AL76" s="61"/>
      <c r="AM76" s="90"/>
      <c r="AN76" s="90"/>
    </row>
    <row r="77" spans="1:40" ht="14.25">
      <c r="A77" s="9"/>
      <c r="B77" s="9"/>
      <c r="C77" s="90"/>
      <c r="D77" s="98"/>
      <c r="E77" s="98"/>
      <c r="F77" s="98"/>
      <c r="G77" s="98"/>
      <c r="H77" s="98"/>
      <c r="I77" s="98"/>
      <c r="J77" s="98"/>
      <c r="K77" s="98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Y77" s="61"/>
      <c r="Z77" s="90"/>
      <c r="AA77" s="61"/>
      <c r="AB77" s="90"/>
      <c r="AC77" s="61"/>
      <c r="AD77" s="90"/>
      <c r="AE77" s="90"/>
      <c r="AF77" s="61"/>
      <c r="AG77" s="90"/>
      <c r="AH77" s="90"/>
      <c r="AI77" s="61"/>
      <c r="AJ77" s="90"/>
      <c r="AK77" s="90"/>
      <c r="AL77" s="61"/>
      <c r="AM77" s="90"/>
      <c r="AN77" s="90"/>
    </row>
    <row r="78" spans="1:40" ht="14.25">
      <c r="A78" s="9"/>
      <c r="B78" s="9"/>
      <c r="C78" s="90"/>
      <c r="D78" s="90"/>
      <c r="E78" s="90"/>
      <c r="F78" s="108"/>
      <c r="G78" s="98"/>
      <c r="H78" s="108"/>
      <c r="I78" s="61"/>
      <c r="J78" s="108"/>
      <c r="K78" s="108"/>
      <c r="L78" s="98"/>
      <c r="M78" s="98"/>
      <c r="N78" s="98"/>
      <c r="O78" s="98"/>
      <c r="P78" s="98"/>
      <c r="Q78" s="98"/>
      <c r="R78" s="98"/>
      <c r="S78" s="90"/>
      <c r="T78" s="98"/>
      <c r="U78" s="98"/>
      <c r="Y78" s="64"/>
      <c r="Z78" s="84"/>
      <c r="AA78" s="64"/>
      <c r="AB78" s="84"/>
      <c r="AC78" s="64"/>
      <c r="AD78" s="84"/>
      <c r="AE78" s="84"/>
      <c r="AF78" s="64"/>
      <c r="AG78" s="84"/>
      <c r="AH78" s="84"/>
      <c r="AI78" s="64"/>
      <c r="AJ78" s="84"/>
      <c r="AK78" s="84"/>
      <c r="AL78" s="64"/>
      <c r="AM78" s="84"/>
      <c r="AN78" s="84"/>
    </row>
    <row r="79" spans="1:40" ht="14.25">
      <c r="A79" s="9"/>
      <c r="B79" s="9"/>
      <c r="C79" s="90"/>
      <c r="D79" s="90"/>
      <c r="E79" s="90"/>
      <c r="F79" s="108"/>
      <c r="G79" s="98"/>
      <c r="H79" s="108"/>
      <c r="I79" s="98"/>
      <c r="J79" s="108"/>
      <c r="K79" s="108"/>
      <c r="L79" s="108"/>
      <c r="M79" s="108"/>
      <c r="N79" s="108"/>
      <c r="O79" s="98"/>
      <c r="P79" s="98"/>
      <c r="Q79" s="98"/>
      <c r="R79" s="105"/>
      <c r="S79" s="90"/>
      <c r="T79" s="61"/>
      <c r="U79" s="108"/>
      <c r="Y79" s="105"/>
      <c r="Z79" s="105"/>
      <c r="AA79" s="61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</row>
    <row r="80" spans="1:40" ht="14.25">
      <c r="A80" s="9"/>
      <c r="B80" s="9"/>
      <c r="C80" s="84"/>
      <c r="D80" s="84"/>
      <c r="E80" s="84"/>
      <c r="F80" s="110"/>
      <c r="G80" s="64"/>
      <c r="H80" s="110"/>
      <c r="I80" s="64"/>
      <c r="J80" s="110"/>
      <c r="K80" s="110"/>
      <c r="L80" s="108"/>
      <c r="M80" s="108"/>
      <c r="N80" s="108"/>
      <c r="O80" s="98"/>
      <c r="P80" s="98"/>
      <c r="Q80" s="98"/>
      <c r="R80" s="105"/>
      <c r="S80" s="90"/>
      <c r="T80" s="108"/>
      <c r="U80" s="108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</row>
    <row r="81" spans="1:40" ht="14.25">
      <c r="A81" s="9"/>
      <c r="B81" s="9"/>
      <c r="C81" s="26"/>
      <c r="D81" s="26"/>
      <c r="E81" s="26"/>
      <c r="F81" s="26"/>
      <c r="G81" s="26"/>
      <c r="H81" s="26"/>
      <c r="I81" s="26"/>
      <c r="J81" s="26"/>
      <c r="K81" s="26"/>
      <c r="L81" s="110"/>
      <c r="M81" s="110"/>
      <c r="N81" s="110"/>
      <c r="O81" s="106"/>
      <c r="P81" s="106"/>
      <c r="Q81" s="103"/>
      <c r="R81" s="106"/>
      <c r="S81" s="84"/>
      <c r="T81" s="106"/>
      <c r="U81" s="110"/>
      <c r="Y81" s="61"/>
      <c r="Z81" s="90"/>
      <c r="AA81" s="61"/>
      <c r="AB81" s="90"/>
      <c r="AC81" s="61"/>
      <c r="AD81" s="85"/>
      <c r="AE81" s="85"/>
      <c r="AF81" s="61"/>
      <c r="AG81" s="90"/>
      <c r="AH81" s="90"/>
      <c r="AI81" s="61"/>
      <c r="AJ81" s="90"/>
      <c r="AK81" s="90"/>
      <c r="AL81" s="61"/>
      <c r="AM81" s="90"/>
      <c r="AN81" s="90"/>
    </row>
    <row r="82" spans="1:40" ht="14.25">
      <c r="A82" s="9"/>
      <c r="B82" s="9"/>
      <c r="C82" s="90"/>
      <c r="D82" s="90"/>
      <c r="E82" s="90"/>
      <c r="F82" s="108"/>
      <c r="G82" s="61"/>
      <c r="H82" s="108"/>
      <c r="I82" s="61"/>
      <c r="J82" s="108"/>
      <c r="K82" s="108"/>
      <c r="L82" s="26"/>
      <c r="M82" s="26"/>
      <c r="N82" s="26"/>
      <c r="O82" s="26"/>
      <c r="P82" s="26"/>
      <c r="Q82" s="26"/>
      <c r="R82" s="26"/>
      <c r="S82" s="26"/>
      <c r="T82" s="26"/>
      <c r="U82" s="26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</row>
    <row r="83" spans="1:40" ht="14.25">
      <c r="A83" s="9"/>
      <c r="B83" s="9"/>
      <c r="C83" s="90"/>
      <c r="D83" s="98"/>
      <c r="E83" s="98"/>
      <c r="F83" s="98"/>
      <c r="G83" s="98"/>
      <c r="H83" s="98"/>
      <c r="I83" s="98"/>
      <c r="J83" s="98"/>
      <c r="K83" s="98"/>
      <c r="L83" s="108"/>
      <c r="M83" s="108"/>
      <c r="N83" s="108"/>
      <c r="O83" s="105"/>
      <c r="P83" s="105"/>
      <c r="Q83" s="98"/>
      <c r="R83" s="105"/>
      <c r="S83" s="90"/>
      <c r="T83" s="105"/>
      <c r="U83" s="108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4.25">
      <c r="A84" s="9"/>
      <c r="B84" s="9"/>
      <c r="C84" s="26"/>
      <c r="D84" s="26"/>
      <c r="E84" s="26"/>
      <c r="F84" s="26"/>
      <c r="G84" s="26"/>
      <c r="H84" s="26"/>
      <c r="I84" s="26"/>
      <c r="J84" s="26"/>
      <c r="K84" s="26"/>
      <c r="L84" s="98"/>
      <c r="M84" s="98"/>
      <c r="N84" s="98"/>
      <c r="O84" s="98"/>
      <c r="P84" s="98"/>
      <c r="Q84" s="98"/>
      <c r="R84" s="98"/>
      <c r="S84" s="90"/>
      <c r="T84" s="98"/>
      <c r="U84" s="98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</row>
    <row r="85" spans="1:40" ht="14.25">
      <c r="A85" s="9"/>
      <c r="B85" s="9"/>
      <c r="L85" s="26"/>
      <c r="M85" s="26"/>
      <c r="N85" s="26"/>
      <c r="O85" s="26"/>
      <c r="P85" s="26"/>
      <c r="Q85" s="26"/>
      <c r="R85" s="26"/>
      <c r="S85" s="26"/>
      <c r="T85" s="26"/>
      <c r="U85" s="26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</row>
    <row r="86" spans="1:40" ht="14.25">
      <c r="A86" s="9"/>
      <c r="B86" s="9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</row>
    <row r="87" spans="1:40" ht="14.25">
      <c r="A87" s="9"/>
      <c r="B87" s="9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</row>
    <row r="88" spans="1:40" ht="14.25">
      <c r="A88" s="9"/>
      <c r="B88" s="9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</row>
    <row r="89" spans="1:40" ht="14.25">
      <c r="A89" s="9"/>
      <c r="B89" s="9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</row>
    <row r="90" spans="1:40" ht="14.25">
      <c r="A90" s="9"/>
      <c r="B90" s="9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</row>
    <row r="91" spans="1:40" ht="14.25">
      <c r="A91" s="9"/>
      <c r="B91" s="9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</row>
    <row r="92" spans="1:40" ht="14.25">
      <c r="A92" s="9"/>
      <c r="B92" s="9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</row>
    <row r="93" spans="1:40" ht="14.25">
      <c r="A93" s="9"/>
      <c r="B93" s="9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</row>
    <row r="94" spans="1:40" ht="14.25">
      <c r="A94" s="9"/>
      <c r="B94" s="9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</row>
    <row r="95" spans="1:40" ht="14.25">
      <c r="A95" s="9"/>
      <c r="B95" s="9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</row>
    <row r="96" spans="1:40" ht="14.25">
      <c r="A96" s="9"/>
      <c r="B96" s="9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</row>
    <row r="97" spans="1:40" ht="14.25">
      <c r="A97" s="9"/>
      <c r="B97" s="9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</row>
    <row r="98" spans="1:40" ht="14.25">
      <c r="A98" s="9"/>
      <c r="B98" s="9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</row>
    <row r="99" spans="1:40" ht="14.25">
      <c r="A99" s="9"/>
      <c r="B99" s="9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</row>
    <row r="100" spans="1:40" ht="14.25">
      <c r="A100" s="9"/>
      <c r="B100" s="9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</row>
    <row r="101" spans="1:40" ht="14.25">
      <c r="A101" s="9"/>
      <c r="B101" s="9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</row>
    <row r="102" spans="1:40" ht="14.25">
      <c r="A102" s="9"/>
      <c r="B102" s="9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</row>
    <row r="103" spans="1:40" ht="14.25">
      <c r="A103" s="9"/>
      <c r="B103" s="9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</row>
    <row r="104" spans="1:2" ht="14.25">
      <c r="A104" s="9"/>
      <c r="B104" s="9"/>
    </row>
    <row r="105" spans="1:2" ht="14.25">
      <c r="A105" s="9"/>
      <c r="B105" s="9"/>
    </row>
    <row r="106" spans="1:2" ht="14.25">
      <c r="A106" s="9"/>
      <c r="B106" s="9"/>
    </row>
    <row r="107" spans="1:2" ht="14.25">
      <c r="A107" s="9"/>
      <c r="B107" s="9"/>
    </row>
    <row r="108" spans="1:2" ht="14.25">
      <c r="A108" s="9"/>
      <c r="B108" s="9"/>
    </row>
    <row r="109" spans="1:2" ht="14.25">
      <c r="A109" s="9"/>
      <c r="B109" s="9"/>
    </row>
    <row r="110" spans="1:2" ht="14.25">
      <c r="A110" s="9"/>
      <c r="B110" s="9"/>
    </row>
    <row r="111" spans="1:2" ht="14.25">
      <c r="A111" s="9"/>
      <c r="B111" s="9"/>
    </row>
    <row r="112" spans="1:2" ht="14.25">
      <c r="A112" s="9"/>
      <c r="B112" s="9"/>
    </row>
    <row r="113" spans="1:2" ht="14.25">
      <c r="A113" s="9"/>
      <c r="B113" s="9"/>
    </row>
    <row r="114" spans="1:2" ht="14.25">
      <c r="A114" s="9"/>
      <c r="B114" s="9"/>
    </row>
    <row r="115" spans="1:2" ht="14.25">
      <c r="A115" s="9"/>
      <c r="B115" s="9"/>
    </row>
    <row r="116" spans="1:2" ht="14.25">
      <c r="A116" s="9"/>
      <c r="B116" s="9"/>
    </row>
    <row r="117" spans="1:2" ht="14.25">
      <c r="A117" s="9"/>
      <c r="B117" s="9"/>
    </row>
    <row r="118" spans="1:2" ht="14.25">
      <c r="A118" s="9"/>
      <c r="B118" s="9"/>
    </row>
    <row r="119" spans="1:2" ht="14.25">
      <c r="A119" s="9"/>
      <c r="B119" s="9"/>
    </row>
    <row r="120" spans="1:2" ht="14.25">
      <c r="A120" s="9"/>
      <c r="B120" s="9"/>
    </row>
    <row r="121" spans="1:2" ht="14.25">
      <c r="A121" s="9"/>
      <c r="B121" s="9"/>
    </row>
    <row r="122" spans="1:2" ht="14.25">
      <c r="A122" s="9"/>
      <c r="B122" s="9"/>
    </row>
    <row r="123" spans="1:2" ht="14.25">
      <c r="A123" s="9"/>
      <c r="B123" s="9"/>
    </row>
    <row r="124" spans="1:2" ht="14.25">
      <c r="A124" s="9"/>
      <c r="B124" s="9"/>
    </row>
    <row r="125" spans="1:2" ht="14.25">
      <c r="A125" s="9"/>
      <c r="B125" s="9"/>
    </row>
    <row r="126" spans="1:2" ht="14.25">
      <c r="A126" s="9"/>
      <c r="B126" s="9"/>
    </row>
    <row r="127" spans="1:2" ht="14.25">
      <c r="A127" s="9"/>
      <c r="B127" s="9"/>
    </row>
    <row r="128" spans="1:2" ht="14.25">
      <c r="A128" s="9"/>
      <c r="B128" s="9"/>
    </row>
    <row r="129" spans="1:2" ht="14.25">
      <c r="A129" s="9"/>
      <c r="B129" s="9"/>
    </row>
    <row r="130" spans="1:2" ht="14.25">
      <c r="A130" s="9"/>
      <c r="B130" s="9"/>
    </row>
    <row r="131" spans="1:2" ht="14.25">
      <c r="A131" s="9"/>
      <c r="B131" s="9"/>
    </row>
    <row r="132" spans="1:2" ht="14.25">
      <c r="A132" s="9"/>
      <c r="B132" s="9"/>
    </row>
    <row r="133" ht="14.25">
      <c r="B133" s="9"/>
    </row>
  </sheetData>
  <sheetProtection/>
  <mergeCells count="83">
    <mergeCell ref="W70:X70"/>
    <mergeCell ref="A24:B24"/>
    <mergeCell ref="W24:X24"/>
    <mergeCell ref="A44:B44"/>
    <mergeCell ref="A25:B25"/>
    <mergeCell ref="W25:X25"/>
    <mergeCell ref="A26:B26"/>
    <mergeCell ref="A57:B57"/>
    <mergeCell ref="A31:B31"/>
    <mergeCell ref="A34:B34"/>
    <mergeCell ref="M7:N8"/>
    <mergeCell ref="Q7:R7"/>
    <mergeCell ref="AL5:AN5"/>
    <mergeCell ref="A6:B6"/>
    <mergeCell ref="C6:P6"/>
    <mergeCell ref="A2:U2"/>
    <mergeCell ref="W2:AN2"/>
    <mergeCell ref="A3:U3"/>
    <mergeCell ref="W3:AN3"/>
    <mergeCell ref="C5:R5"/>
    <mergeCell ref="O7:P8"/>
    <mergeCell ref="AB5:AB6"/>
    <mergeCell ref="AC5:AE5"/>
    <mergeCell ref="AF5:AH5"/>
    <mergeCell ref="AI5:AK5"/>
    <mergeCell ref="Y5:AA5"/>
    <mergeCell ref="W7:X7"/>
    <mergeCell ref="S5:U8"/>
    <mergeCell ref="W5:X6"/>
    <mergeCell ref="A8:B8"/>
    <mergeCell ref="W8:X8"/>
    <mergeCell ref="W9:X9"/>
    <mergeCell ref="A10:B10"/>
    <mergeCell ref="W10:X10"/>
    <mergeCell ref="C7:E8"/>
    <mergeCell ref="F7:G8"/>
    <mergeCell ref="H7:I8"/>
    <mergeCell ref="J7:K8"/>
    <mergeCell ref="L7:L8"/>
    <mergeCell ref="A11:B11"/>
    <mergeCell ref="W11:X11"/>
    <mergeCell ref="A12:B12"/>
    <mergeCell ref="A13:B13"/>
    <mergeCell ref="W13:X13"/>
    <mergeCell ref="A14:B14"/>
    <mergeCell ref="W14:X14"/>
    <mergeCell ref="W22:X22"/>
    <mergeCell ref="W15:X15"/>
    <mergeCell ref="A16:B16"/>
    <mergeCell ref="A17:B17"/>
    <mergeCell ref="W17:X17"/>
    <mergeCell ref="A18:B18"/>
    <mergeCell ref="W18:X18"/>
    <mergeCell ref="W27:X27"/>
    <mergeCell ref="A28:B28"/>
    <mergeCell ref="A30:B30"/>
    <mergeCell ref="A29:B29"/>
    <mergeCell ref="W19:X19"/>
    <mergeCell ref="A20:B20"/>
    <mergeCell ref="W20:X20"/>
    <mergeCell ref="A21:B21"/>
    <mergeCell ref="W21:X21"/>
    <mergeCell ref="A22:B22"/>
    <mergeCell ref="W37:X37"/>
    <mergeCell ref="W41:X41"/>
    <mergeCell ref="W49:X49"/>
    <mergeCell ref="W54:X54"/>
    <mergeCell ref="A23:B23"/>
    <mergeCell ref="W23:X23"/>
    <mergeCell ref="W42:X42"/>
    <mergeCell ref="W38:X38"/>
    <mergeCell ref="W45:X45"/>
    <mergeCell ref="A27:B27"/>
    <mergeCell ref="W26:X26"/>
    <mergeCell ref="W28:X28"/>
    <mergeCell ref="W31:X31"/>
    <mergeCell ref="W34:X34"/>
    <mergeCell ref="W64:X64"/>
    <mergeCell ref="A37:B37"/>
    <mergeCell ref="A40:B40"/>
    <mergeCell ref="A48:B48"/>
    <mergeCell ref="A41:B41"/>
    <mergeCell ref="A45:B45"/>
  </mergeCells>
  <printOptions/>
  <pageMargins left="0.984251968503937" right="0.3937007874015748" top="0.984251968503937" bottom="0.984251968503937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1"/>
  <sheetViews>
    <sheetView showZeros="0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5" customWidth="1"/>
    <col min="2" max="2" width="12.19921875" style="5" customWidth="1"/>
    <col min="3" max="5" width="8.19921875" style="5" customWidth="1"/>
    <col min="6" max="7" width="7.59765625" style="5" customWidth="1"/>
    <col min="8" max="9" width="8.09765625" style="5" customWidth="1"/>
    <col min="10" max="11" width="8.19921875" style="5" customWidth="1"/>
    <col min="12" max="12" width="8.59765625" style="5" customWidth="1"/>
    <col min="13" max="14" width="4.19921875" style="5" customWidth="1"/>
    <col min="15" max="21" width="8.19921875" style="5" customWidth="1"/>
    <col min="22" max="22" width="8.59765625" style="5" customWidth="1"/>
    <col min="23" max="24" width="2.59765625" style="5" customWidth="1"/>
    <col min="25" max="25" width="9.59765625" style="5" customWidth="1"/>
    <col min="26" max="26" width="7.59765625" style="5" customWidth="1"/>
    <col min="27" max="27" width="4.59765625" style="5" customWidth="1"/>
    <col min="28" max="39" width="10.59765625" style="5" customWidth="1"/>
    <col min="40" max="16384" width="10.59765625" style="5" customWidth="1"/>
  </cols>
  <sheetData>
    <row r="1" spans="1:39" s="269" customFormat="1" ht="19.5" customHeight="1">
      <c r="A1" s="1" t="s">
        <v>353</v>
      </c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330"/>
      <c r="AH1" s="270"/>
      <c r="AI1" s="270"/>
      <c r="AJ1" s="270"/>
      <c r="AK1" s="270"/>
      <c r="AL1" s="270"/>
      <c r="AM1" s="2" t="s">
        <v>354</v>
      </c>
    </row>
    <row r="2" spans="1:39" s="270" customFormat="1" ht="19.5" customHeight="1">
      <c r="A2" s="797" t="s">
        <v>355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W2" s="817" t="s">
        <v>179</v>
      </c>
      <c r="X2" s="817"/>
      <c r="Y2" s="817"/>
      <c r="Z2" s="817"/>
      <c r="AA2" s="817"/>
      <c r="AB2" s="817"/>
      <c r="AC2" s="817"/>
      <c r="AD2" s="817"/>
      <c r="AE2" s="817"/>
      <c r="AF2" s="817"/>
      <c r="AG2" s="817"/>
      <c r="AH2" s="817"/>
      <c r="AI2" s="817"/>
      <c r="AJ2" s="817"/>
      <c r="AK2" s="817"/>
      <c r="AL2" s="817"/>
      <c r="AM2" s="817"/>
    </row>
    <row r="3" spans="1:39" s="270" customFormat="1" ht="19.5" customHeight="1">
      <c r="A3" s="800" t="s">
        <v>356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W3" s="800" t="s">
        <v>357</v>
      </c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</row>
    <row r="4" spans="2:39" s="270" customFormat="1" ht="18" customHeight="1" thickBot="1"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03" t="s">
        <v>337</v>
      </c>
      <c r="AM4" s="335" t="s">
        <v>358</v>
      </c>
    </row>
    <row r="5" spans="1:39" s="270" customFormat="1" ht="18" customHeight="1">
      <c r="A5" s="709" t="s">
        <v>359</v>
      </c>
      <c r="B5" s="716"/>
      <c r="C5" s="784" t="s">
        <v>360</v>
      </c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801"/>
      <c r="S5" s="819" t="s">
        <v>180</v>
      </c>
      <c r="T5" s="697"/>
      <c r="U5" s="697"/>
      <c r="W5" s="709" t="s">
        <v>361</v>
      </c>
      <c r="X5" s="709"/>
      <c r="Y5" s="716"/>
      <c r="Z5" s="696" t="s">
        <v>362</v>
      </c>
      <c r="AA5" s="698"/>
      <c r="AB5" s="784" t="s">
        <v>363</v>
      </c>
      <c r="AC5" s="760"/>
      <c r="AD5" s="760"/>
      <c r="AE5" s="760"/>
      <c r="AF5" s="760"/>
      <c r="AG5" s="760"/>
      <c r="AH5" s="760"/>
      <c r="AI5" s="760"/>
      <c r="AJ5" s="761"/>
      <c r="AK5" s="784" t="s">
        <v>364</v>
      </c>
      <c r="AL5" s="760"/>
      <c r="AM5" s="760"/>
    </row>
    <row r="6" spans="1:39" s="270" customFormat="1" ht="18" customHeight="1">
      <c r="A6" s="818"/>
      <c r="B6" s="718"/>
      <c r="C6" s="794" t="s">
        <v>365</v>
      </c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6"/>
      <c r="Q6" s="426"/>
      <c r="R6" s="470"/>
      <c r="S6" s="820"/>
      <c r="T6" s="777"/>
      <c r="U6" s="777"/>
      <c r="W6" s="818"/>
      <c r="X6" s="818"/>
      <c r="Y6" s="718"/>
      <c r="Z6" s="792"/>
      <c r="AA6" s="778"/>
      <c r="AB6" s="794" t="s">
        <v>366</v>
      </c>
      <c r="AC6" s="795"/>
      <c r="AD6" s="796"/>
      <c r="AE6" s="794" t="s">
        <v>367</v>
      </c>
      <c r="AF6" s="795"/>
      <c r="AG6" s="796"/>
      <c r="AH6" s="794" t="s">
        <v>368</v>
      </c>
      <c r="AI6" s="795"/>
      <c r="AJ6" s="796"/>
      <c r="AK6" s="816" t="s">
        <v>219</v>
      </c>
      <c r="AL6" s="816" t="s">
        <v>222</v>
      </c>
      <c r="AM6" s="779" t="s">
        <v>223</v>
      </c>
    </row>
    <row r="7" spans="1:39" s="270" customFormat="1" ht="18" customHeight="1">
      <c r="A7" s="818"/>
      <c r="B7" s="718"/>
      <c r="C7" s="779" t="s">
        <v>72</v>
      </c>
      <c r="D7" s="733"/>
      <c r="E7" s="734"/>
      <c r="F7" s="779" t="s">
        <v>73</v>
      </c>
      <c r="G7" s="734"/>
      <c r="H7" s="779" t="s">
        <v>74</v>
      </c>
      <c r="I7" s="734"/>
      <c r="J7" s="779" t="s">
        <v>75</v>
      </c>
      <c r="K7" s="734"/>
      <c r="L7" s="115" t="s">
        <v>369</v>
      </c>
      <c r="M7" s="812" t="s">
        <v>346</v>
      </c>
      <c r="N7" s="813"/>
      <c r="O7" s="779" t="s">
        <v>347</v>
      </c>
      <c r="P7" s="734"/>
      <c r="Q7" s="792" t="s">
        <v>216</v>
      </c>
      <c r="R7" s="793"/>
      <c r="S7" s="820" t="s">
        <v>370</v>
      </c>
      <c r="T7" s="777"/>
      <c r="U7" s="777"/>
      <c r="W7" s="710"/>
      <c r="X7" s="710"/>
      <c r="Y7" s="719"/>
      <c r="Z7" s="699"/>
      <c r="AA7" s="701"/>
      <c r="AB7" s="73" t="s">
        <v>219</v>
      </c>
      <c r="AC7" s="428" t="s">
        <v>222</v>
      </c>
      <c r="AD7" s="428" t="s">
        <v>223</v>
      </c>
      <c r="AE7" s="428" t="s">
        <v>219</v>
      </c>
      <c r="AF7" s="428" t="s">
        <v>222</v>
      </c>
      <c r="AG7" s="428" t="s">
        <v>223</v>
      </c>
      <c r="AH7" s="428" t="s">
        <v>219</v>
      </c>
      <c r="AI7" s="428" t="s">
        <v>222</v>
      </c>
      <c r="AJ7" s="151" t="s">
        <v>223</v>
      </c>
      <c r="AK7" s="731"/>
      <c r="AL7" s="731"/>
      <c r="AM7" s="699"/>
    </row>
    <row r="8" spans="1:39" s="270" customFormat="1" ht="18" customHeight="1">
      <c r="A8" s="818"/>
      <c r="B8" s="718"/>
      <c r="C8" s="699"/>
      <c r="D8" s="700"/>
      <c r="E8" s="701"/>
      <c r="F8" s="699"/>
      <c r="G8" s="701"/>
      <c r="H8" s="699"/>
      <c r="I8" s="701"/>
      <c r="J8" s="699" t="s">
        <v>371</v>
      </c>
      <c r="K8" s="701"/>
      <c r="L8" s="116" t="s">
        <v>372</v>
      </c>
      <c r="M8" s="814"/>
      <c r="N8" s="815"/>
      <c r="O8" s="699"/>
      <c r="P8" s="701"/>
      <c r="Q8" s="471"/>
      <c r="R8" s="472"/>
      <c r="S8" s="821"/>
      <c r="T8" s="700"/>
      <c r="U8" s="700"/>
      <c r="W8" s="732" t="s">
        <v>76</v>
      </c>
      <c r="X8" s="733"/>
      <c r="Y8" s="734"/>
      <c r="Z8" s="575">
        <v>66</v>
      </c>
      <c r="AA8" s="576">
        <v>3</v>
      </c>
      <c r="AB8" s="535">
        <f>SUM(AC8:AD8)</f>
        <v>3463</v>
      </c>
      <c r="AC8" s="577">
        <f aca="true" t="shared" si="0" ref="AC8:AD11">SUM(AF8,AI8)</f>
        <v>2387</v>
      </c>
      <c r="AD8" s="577">
        <f t="shared" si="0"/>
        <v>1076</v>
      </c>
      <c r="AE8" s="535">
        <f>SUM(AF8:AG8)</f>
        <v>2822</v>
      </c>
      <c r="AF8" s="575">
        <v>2044</v>
      </c>
      <c r="AG8" s="575">
        <v>778</v>
      </c>
      <c r="AH8" s="535">
        <f>SUM(AI8:AJ8)</f>
        <v>641</v>
      </c>
      <c r="AI8" s="575">
        <v>343</v>
      </c>
      <c r="AJ8" s="575">
        <v>298</v>
      </c>
      <c r="AK8" s="535">
        <f>SUM(AL8:AM8)</f>
        <v>671</v>
      </c>
      <c r="AL8" s="575">
        <v>329</v>
      </c>
      <c r="AM8" s="575">
        <v>342</v>
      </c>
    </row>
    <row r="9" spans="1:39" s="270" customFormat="1" ht="18" customHeight="1">
      <c r="A9" s="710"/>
      <c r="B9" s="719"/>
      <c r="C9" s="279" t="s">
        <v>212</v>
      </c>
      <c r="D9" s="279" t="s">
        <v>213</v>
      </c>
      <c r="E9" s="279" t="s">
        <v>214</v>
      </c>
      <c r="F9" s="279" t="s">
        <v>213</v>
      </c>
      <c r="G9" s="279" t="s">
        <v>214</v>
      </c>
      <c r="H9" s="279" t="s">
        <v>213</v>
      </c>
      <c r="I9" s="279" t="s">
        <v>214</v>
      </c>
      <c r="J9" s="279" t="s">
        <v>213</v>
      </c>
      <c r="K9" s="279" t="s">
        <v>214</v>
      </c>
      <c r="L9" s="279" t="s">
        <v>214</v>
      </c>
      <c r="M9" s="279" t="s">
        <v>348</v>
      </c>
      <c r="N9" s="279" t="s">
        <v>349</v>
      </c>
      <c r="O9" s="279" t="s">
        <v>213</v>
      </c>
      <c r="P9" s="279" t="s">
        <v>214</v>
      </c>
      <c r="Q9" s="279" t="s">
        <v>213</v>
      </c>
      <c r="R9" s="473" t="s">
        <v>214</v>
      </c>
      <c r="S9" s="279" t="s">
        <v>212</v>
      </c>
      <c r="T9" s="279" t="s">
        <v>213</v>
      </c>
      <c r="U9" s="278" t="s">
        <v>214</v>
      </c>
      <c r="W9" s="737" t="s">
        <v>77</v>
      </c>
      <c r="X9" s="737"/>
      <c r="Y9" s="738"/>
      <c r="Z9" s="575">
        <v>66</v>
      </c>
      <c r="AA9" s="576">
        <v>3</v>
      </c>
      <c r="AB9" s="535">
        <f>SUM(AC9:AD9)</f>
        <v>3432</v>
      </c>
      <c r="AC9" s="577">
        <f t="shared" si="0"/>
        <v>2358</v>
      </c>
      <c r="AD9" s="577">
        <f t="shared" si="0"/>
        <v>1074</v>
      </c>
      <c r="AE9" s="535">
        <f>SUM(AF9:AG9)</f>
        <v>2771</v>
      </c>
      <c r="AF9" s="575">
        <v>1997</v>
      </c>
      <c r="AG9" s="575">
        <v>774</v>
      </c>
      <c r="AH9" s="535">
        <f>SUM(AI9:AJ9)</f>
        <v>661</v>
      </c>
      <c r="AI9" s="575">
        <v>361</v>
      </c>
      <c r="AJ9" s="575">
        <v>300</v>
      </c>
      <c r="AK9" s="535">
        <f>SUM(AL9:AM9)</f>
        <v>669</v>
      </c>
      <c r="AL9" s="575">
        <v>328</v>
      </c>
      <c r="AM9" s="575">
        <v>341</v>
      </c>
    </row>
    <row r="10" spans="1:39" s="270" customFormat="1" ht="18" customHeight="1">
      <c r="A10" s="732" t="s">
        <v>78</v>
      </c>
      <c r="B10" s="734"/>
      <c r="C10" s="535">
        <f>SUM(D10:E10)</f>
        <v>2409</v>
      </c>
      <c r="D10" s="532">
        <f>SUM(F10,H10,J10,M10,O10)</f>
        <v>1346</v>
      </c>
      <c r="E10" s="532">
        <f>SUM(G10,I10,K10,L10,N10,P10)</f>
        <v>1063</v>
      </c>
      <c r="F10" s="532">
        <v>102</v>
      </c>
      <c r="G10" s="532">
        <v>2</v>
      </c>
      <c r="H10" s="532">
        <v>99</v>
      </c>
      <c r="I10" s="532">
        <v>12</v>
      </c>
      <c r="J10" s="532">
        <v>1077</v>
      </c>
      <c r="K10" s="532">
        <v>850</v>
      </c>
      <c r="L10" s="532">
        <v>106</v>
      </c>
      <c r="M10" s="532" t="s">
        <v>843</v>
      </c>
      <c r="N10" s="532" t="s">
        <v>843</v>
      </c>
      <c r="O10" s="532">
        <v>68</v>
      </c>
      <c r="P10" s="532">
        <v>93</v>
      </c>
      <c r="Q10" s="532">
        <v>43</v>
      </c>
      <c r="R10" s="532">
        <v>76</v>
      </c>
      <c r="S10" s="535">
        <f>SUM(T10:U10)</f>
        <v>482</v>
      </c>
      <c r="T10" s="532">
        <v>83</v>
      </c>
      <c r="U10" s="532">
        <v>399</v>
      </c>
      <c r="W10" s="737" t="s">
        <v>80</v>
      </c>
      <c r="X10" s="737"/>
      <c r="Y10" s="738"/>
      <c r="Z10" s="575">
        <v>65</v>
      </c>
      <c r="AA10" s="576">
        <v>3</v>
      </c>
      <c r="AB10" s="535">
        <f>SUM(AC10:AD10)</f>
        <v>3388</v>
      </c>
      <c r="AC10" s="577">
        <f t="shared" si="0"/>
        <v>2293</v>
      </c>
      <c r="AD10" s="577">
        <f t="shared" si="0"/>
        <v>1095</v>
      </c>
      <c r="AE10" s="535">
        <f>SUM(AF10:AG10)</f>
        <v>2738</v>
      </c>
      <c r="AF10" s="575">
        <v>1954</v>
      </c>
      <c r="AG10" s="575">
        <v>784</v>
      </c>
      <c r="AH10" s="535">
        <f>SUM(AI10:AJ10)</f>
        <v>650</v>
      </c>
      <c r="AI10" s="575">
        <v>339</v>
      </c>
      <c r="AJ10" s="575">
        <v>311</v>
      </c>
      <c r="AK10" s="535">
        <f>SUM(AL10:AM10)</f>
        <v>667</v>
      </c>
      <c r="AL10" s="575">
        <v>334</v>
      </c>
      <c r="AM10" s="575">
        <v>333</v>
      </c>
    </row>
    <row r="11" spans="1:39" s="270" customFormat="1" ht="18" customHeight="1">
      <c r="A11" s="737" t="s">
        <v>77</v>
      </c>
      <c r="B11" s="738"/>
      <c r="C11" s="535">
        <f>SUM(D11:E11)</f>
        <v>2388</v>
      </c>
      <c r="D11" s="532">
        <f>SUM(F11,H11,J11,M11,O11)</f>
        <v>1327</v>
      </c>
      <c r="E11" s="532">
        <f>SUM(G11,I11,K11,L11,N11,P11)</f>
        <v>1061</v>
      </c>
      <c r="F11" s="532">
        <v>100</v>
      </c>
      <c r="G11" s="532">
        <v>3</v>
      </c>
      <c r="H11" s="532">
        <v>99</v>
      </c>
      <c r="I11" s="532">
        <v>11</v>
      </c>
      <c r="J11" s="532">
        <v>1065</v>
      </c>
      <c r="K11" s="532">
        <v>843</v>
      </c>
      <c r="L11" s="532">
        <v>104</v>
      </c>
      <c r="M11" s="532" t="s">
        <v>843</v>
      </c>
      <c r="N11" s="532" t="s">
        <v>843</v>
      </c>
      <c r="O11" s="532">
        <v>63</v>
      </c>
      <c r="P11" s="532">
        <v>100</v>
      </c>
      <c r="Q11" s="532">
        <v>46</v>
      </c>
      <c r="R11" s="532">
        <v>73</v>
      </c>
      <c r="S11" s="535">
        <f>SUM(T11:U11)</f>
        <v>477</v>
      </c>
      <c r="T11" s="532">
        <v>79</v>
      </c>
      <c r="U11" s="532">
        <v>398</v>
      </c>
      <c r="W11" s="737" t="s">
        <v>81</v>
      </c>
      <c r="X11" s="777"/>
      <c r="Y11" s="778"/>
      <c r="Z11" s="575">
        <v>65</v>
      </c>
      <c r="AA11" s="576">
        <v>3</v>
      </c>
      <c r="AB11" s="535">
        <f>SUM(AC11:AD11)</f>
        <v>3338</v>
      </c>
      <c r="AC11" s="577">
        <f t="shared" si="0"/>
        <v>2269</v>
      </c>
      <c r="AD11" s="577">
        <f t="shared" si="0"/>
        <v>1069</v>
      </c>
      <c r="AE11" s="535">
        <f>SUM(AF11:AG11)</f>
        <v>2692</v>
      </c>
      <c r="AF11" s="575">
        <v>1934</v>
      </c>
      <c r="AG11" s="575">
        <v>758</v>
      </c>
      <c r="AH11" s="535">
        <f>SUM(AI11:AJ11)</f>
        <v>646</v>
      </c>
      <c r="AI11" s="575">
        <v>335</v>
      </c>
      <c r="AJ11" s="575">
        <v>311</v>
      </c>
      <c r="AK11" s="535">
        <f>SUM(AL11:AM11)</f>
        <v>659</v>
      </c>
      <c r="AL11" s="575">
        <v>332</v>
      </c>
      <c r="AM11" s="575">
        <v>327</v>
      </c>
    </row>
    <row r="12" spans="1:39" ht="18" customHeight="1">
      <c r="A12" s="737" t="s">
        <v>80</v>
      </c>
      <c r="B12" s="738"/>
      <c r="C12" s="535">
        <f>SUM(D12:E12)</f>
        <v>2360</v>
      </c>
      <c r="D12" s="532">
        <f>SUM(F12,H12,J12,M12,O12)</f>
        <v>1314</v>
      </c>
      <c r="E12" s="532">
        <f>SUM(G12,I12,K12,L12,N12,P12)</f>
        <v>1046</v>
      </c>
      <c r="F12" s="532">
        <v>99</v>
      </c>
      <c r="G12" s="532">
        <v>4</v>
      </c>
      <c r="H12" s="532">
        <v>99</v>
      </c>
      <c r="I12" s="532">
        <v>12</v>
      </c>
      <c r="J12" s="532">
        <v>1054</v>
      </c>
      <c r="K12" s="532">
        <v>836</v>
      </c>
      <c r="L12" s="532">
        <v>108</v>
      </c>
      <c r="M12" s="532" t="s">
        <v>843</v>
      </c>
      <c r="N12" s="532" t="s">
        <v>843</v>
      </c>
      <c r="O12" s="532">
        <v>62</v>
      </c>
      <c r="P12" s="532">
        <v>86</v>
      </c>
      <c r="Q12" s="532">
        <v>55</v>
      </c>
      <c r="R12" s="532">
        <v>72</v>
      </c>
      <c r="S12" s="535">
        <f>SUM(T12:U12)</f>
        <v>499</v>
      </c>
      <c r="T12" s="532">
        <v>79</v>
      </c>
      <c r="U12" s="532">
        <v>420</v>
      </c>
      <c r="V12" s="270"/>
      <c r="W12" s="743" t="s">
        <v>841</v>
      </c>
      <c r="X12" s="743"/>
      <c r="Y12" s="744"/>
      <c r="Z12" s="559">
        <f>SUM(Z14:Z16)</f>
        <v>62</v>
      </c>
      <c r="AA12" s="588">
        <f>SUM(AA14:AA16)</f>
        <v>3</v>
      </c>
      <c r="AB12" s="559">
        <f>SUM(AB14:AB16)</f>
        <v>3241</v>
      </c>
      <c r="AC12" s="559">
        <f aca="true" t="shared" si="1" ref="AC12:AM12">SUM(AC14:AC16)</f>
        <v>2199</v>
      </c>
      <c r="AD12" s="559">
        <f t="shared" si="1"/>
        <v>1042</v>
      </c>
      <c r="AE12" s="559">
        <f t="shared" si="1"/>
        <v>2629</v>
      </c>
      <c r="AF12" s="559">
        <f t="shared" si="1"/>
        <v>1891</v>
      </c>
      <c r="AG12" s="559">
        <f t="shared" si="1"/>
        <v>738</v>
      </c>
      <c r="AH12" s="559">
        <f t="shared" si="1"/>
        <v>612</v>
      </c>
      <c r="AI12" s="559">
        <f t="shared" si="1"/>
        <v>308</v>
      </c>
      <c r="AJ12" s="559">
        <f t="shared" si="1"/>
        <v>304</v>
      </c>
      <c r="AK12" s="559">
        <f t="shared" si="1"/>
        <v>642</v>
      </c>
      <c r="AL12" s="559">
        <f t="shared" si="1"/>
        <v>329</v>
      </c>
      <c r="AM12" s="559">
        <f t="shared" si="1"/>
        <v>313</v>
      </c>
    </row>
    <row r="13" spans="1:39" ht="18" customHeight="1">
      <c r="A13" s="775" t="s">
        <v>81</v>
      </c>
      <c r="B13" s="776"/>
      <c r="C13" s="535">
        <f>SUM(D13:E13)</f>
        <v>2349</v>
      </c>
      <c r="D13" s="532">
        <f>SUM(F13,H13,J13,M13,O13)</f>
        <v>1282</v>
      </c>
      <c r="E13" s="532">
        <f>SUM(G13,I13,K13,L13,N13,P13)</f>
        <v>1067</v>
      </c>
      <c r="F13" s="532">
        <v>97</v>
      </c>
      <c r="G13" s="532">
        <v>5</v>
      </c>
      <c r="H13" s="532">
        <v>95</v>
      </c>
      <c r="I13" s="532">
        <v>13</v>
      </c>
      <c r="J13" s="532">
        <v>1023</v>
      </c>
      <c r="K13" s="532">
        <v>833</v>
      </c>
      <c r="L13" s="532">
        <v>107</v>
      </c>
      <c r="M13" s="532" t="s">
        <v>840</v>
      </c>
      <c r="N13" s="532" t="s">
        <v>840</v>
      </c>
      <c r="O13" s="532">
        <v>67</v>
      </c>
      <c r="P13" s="532">
        <v>109</v>
      </c>
      <c r="Q13" s="532">
        <v>64</v>
      </c>
      <c r="R13" s="532">
        <v>76</v>
      </c>
      <c r="S13" s="535">
        <f>SUM(T13:U13)</f>
        <v>489</v>
      </c>
      <c r="T13" s="532">
        <v>83</v>
      </c>
      <c r="U13" s="532">
        <v>406</v>
      </c>
      <c r="W13" s="42"/>
      <c r="X13" s="122"/>
      <c r="Y13" s="123"/>
      <c r="Z13" s="153"/>
      <c r="AA13" s="588"/>
      <c r="AB13" s="560"/>
      <c r="AC13" s="66"/>
      <c r="AD13" s="66"/>
      <c r="AE13" s="155"/>
      <c r="AF13" s="153"/>
      <c r="AG13" s="153"/>
      <c r="AH13" s="155"/>
      <c r="AI13" s="153"/>
      <c r="AJ13" s="153"/>
      <c r="AK13" s="155"/>
      <c r="AL13" s="153"/>
      <c r="AM13" s="153"/>
    </row>
    <row r="14" spans="1:39" s="270" customFormat="1" ht="18" customHeight="1">
      <c r="A14" s="743" t="s">
        <v>841</v>
      </c>
      <c r="B14" s="744"/>
      <c r="C14" s="559">
        <f>SUM(C16:C18)</f>
        <v>2346</v>
      </c>
      <c r="D14" s="559">
        <f aca="true" t="shared" si="2" ref="D14:L14">SUM(D16:D18)</f>
        <v>1289</v>
      </c>
      <c r="E14" s="559">
        <f t="shared" si="2"/>
        <v>1057</v>
      </c>
      <c r="F14" s="559">
        <f t="shared" si="2"/>
        <v>94</v>
      </c>
      <c r="G14" s="559">
        <f t="shared" si="2"/>
        <v>7</v>
      </c>
      <c r="H14" s="559">
        <f t="shared" si="2"/>
        <v>94</v>
      </c>
      <c r="I14" s="559">
        <f t="shared" si="2"/>
        <v>13</v>
      </c>
      <c r="J14" s="559">
        <f t="shared" si="2"/>
        <v>1011</v>
      </c>
      <c r="K14" s="559">
        <f t="shared" si="2"/>
        <v>816</v>
      </c>
      <c r="L14" s="559">
        <f t="shared" si="2"/>
        <v>105</v>
      </c>
      <c r="M14" s="36" t="s">
        <v>839</v>
      </c>
      <c r="N14" s="36" t="s">
        <v>839</v>
      </c>
      <c r="O14" s="559">
        <f aca="true" t="shared" si="3" ref="O14:U14">SUM(O16:O18)</f>
        <v>90</v>
      </c>
      <c r="P14" s="559">
        <f t="shared" si="3"/>
        <v>116</v>
      </c>
      <c r="Q14" s="559">
        <f t="shared" si="3"/>
        <v>67</v>
      </c>
      <c r="R14" s="559">
        <f t="shared" si="3"/>
        <v>86</v>
      </c>
      <c r="S14" s="559">
        <f t="shared" si="3"/>
        <v>471</v>
      </c>
      <c r="T14" s="559">
        <f t="shared" si="3"/>
        <v>79</v>
      </c>
      <c r="U14" s="559">
        <f t="shared" si="3"/>
        <v>392</v>
      </c>
      <c r="V14" s="5"/>
      <c r="W14" s="810" t="s">
        <v>229</v>
      </c>
      <c r="X14" s="810"/>
      <c r="Y14" s="811"/>
      <c r="Z14" s="66">
        <v>1</v>
      </c>
      <c r="AA14" s="66" t="s">
        <v>839</v>
      </c>
      <c r="AB14" s="49">
        <f aca="true" t="shared" si="4" ref="AB14:AB28">SUM(AC14:AD14)</f>
        <v>31</v>
      </c>
      <c r="AC14" s="66">
        <f aca="true" t="shared" si="5" ref="AC14:AD16">SUM(AF14,AI14)</f>
        <v>23</v>
      </c>
      <c r="AD14" s="66">
        <f t="shared" si="5"/>
        <v>8</v>
      </c>
      <c r="AE14" s="49">
        <f aca="true" t="shared" si="6" ref="AE14:AE28">SUM(AF14:AG14)</f>
        <v>23</v>
      </c>
      <c r="AF14" s="66">
        <v>19</v>
      </c>
      <c r="AG14" s="66">
        <v>4</v>
      </c>
      <c r="AH14" s="49">
        <f aca="true" t="shared" si="7" ref="AH14:AH28">SUM(AI14:AJ14)</f>
        <v>8</v>
      </c>
      <c r="AI14" s="66">
        <v>4</v>
      </c>
      <c r="AJ14" s="66">
        <v>4</v>
      </c>
      <c r="AK14" s="49">
        <f aca="true" t="shared" si="8" ref="AK14:AK28">SUM(AL14:AM14)</f>
        <v>2</v>
      </c>
      <c r="AL14" s="66">
        <v>1</v>
      </c>
      <c r="AM14" s="66">
        <v>1</v>
      </c>
    </row>
    <row r="15" spans="1:39" s="270" customFormat="1" ht="18" customHeight="1">
      <c r="A15" s="124"/>
      <c r="B15" s="125"/>
      <c r="C15" s="56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4"/>
      <c r="T15" s="36"/>
      <c r="U15" s="36"/>
      <c r="V15" s="5"/>
      <c r="W15" s="810" t="s">
        <v>230</v>
      </c>
      <c r="X15" s="810"/>
      <c r="Y15" s="811"/>
      <c r="Z15" s="66">
        <v>51</v>
      </c>
      <c r="AA15" s="588">
        <v>3</v>
      </c>
      <c r="AB15" s="49">
        <f t="shared" si="4"/>
        <v>2595</v>
      </c>
      <c r="AC15" s="66">
        <f t="shared" si="5"/>
        <v>1744</v>
      </c>
      <c r="AD15" s="66">
        <f t="shared" si="5"/>
        <v>851</v>
      </c>
      <c r="AE15" s="49">
        <f t="shared" si="6"/>
        <v>2185</v>
      </c>
      <c r="AF15" s="66">
        <v>1543</v>
      </c>
      <c r="AG15" s="66">
        <v>642</v>
      </c>
      <c r="AH15" s="49">
        <f t="shared" si="7"/>
        <v>410</v>
      </c>
      <c r="AI15" s="66">
        <v>201</v>
      </c>
      <c r="AJ15" s="66">
        <v>209</v>
      </c>
      <c r="AK15" s="49">
        <f t="shared" si="8"/>
        <v>542</v>
      </c>
      <c r="AL15" s="66">
        <v>278</v>
      </c>
      <c r="AM15" s="66">
        <v>264</v>
      </c>
    </row>
    <row r="16" spans="1:39" ht="18" customHeight="1">
      <c r="A16" s="810" t="s">
        <v>229</v>
      </c>
      <c r="B16" s="811"/>
      <c r="C16" s="49">
        <f aca="true" t="shared" si="9" ref="C16:C29">SUM(D16:E16)</f>
        <v>24</v>
      </c>
      <c r="D16" s="36">
        <f>SUM(F16,H16,J16,M16,O16)</f>
        <v>16</v>
      </c>
      <c r="E16" s="36">
        <f>SUM(G16,I16,K16,L16,N16,P16)</f>
        <v>8</v>
      </c>
      <c r="F16" s="34" t="s">
        <v>291</v>
      </c>
      <c r="G16" s="39" t="s">
        <v>291</v>
      </c>
      <c r="H16" s="34">
        <v>1</v>
      </c>
      <c r="I16" s="34" t="s">
        <v>291</v>
      </c>
      <c r="J16" s="34">
        <v>15</v>
      </c>
      <c r="K16" s="34">
        <v>7</v>
      </c>
      <c r="L16" s="34">
        <v>1</v>
      </c>
      <c r="M16" s="34" t="s">
        <v>291</v>
      </c>
      <c r="N16" s="34" t="s">
        <v>291</v>
      </c>
      <c r="O16" s="34" t="s">
        <v>839</v>
      </c>
      <c r="P16" s="34" t="s">
        <v>839</v>
      </c>
      <c r="Q16" s="34">
        <v>6</v>
      </c>
      <c r="R16" s="34">
        <v>4</v>
      </c>
      <c r="S16" s="34">
        <v>2</v>
      </c>
      <c r="T16" s="34">
        <v>1</v>
      </c>
      <c r="U16" s="34">
        <v>1</v>
      </c>
      <c r="V16" s="270"/>
      <c r="W16" s="810" t="s">
        <v>238</v>
      </c>
      <c r="X16" s="810"/>
      <c r="Y16" s="811"/>
      <c r="Z16" s="66">
        <v>10</v>
      </c>
      <c r="AA16" s="66" t="s">
        <v>291</v>
      </c>
      <c r="AB16" s="49">
        <f t="shared" si="4"/>
        <v>615</v>
      </c>
      <c r="AC16" s="66">
        <f t="shared" si="5"/>
        <v>432</v>
      </c>
      <c r="AD16" s="66">
        <f t="shared" si="5"/>
        <v>183</v>
      </c>
      <c r="AE16" s="49">
        <f t="shared" si="6"/>
        <v>421</v>
      </c>
      <c r="AF16" s="66">
        <v>329</v>
      </c>
      <c r="AG16" s="66">
        <v>92</v>
      </c>
      <c r="AH16" s="49">
        <f t="shared" si="7"/>
        <v>194</v>
      </c>
      <c r="AI16" s="66">
        <v>103</v>
      </c>
      <c r="AJ16" s="66">
        <v>91</v>
      </c>
      <c r="AK16" s="49">
        <f t="shared" si="8"/>
        <v>98</v>
      </c>
      <c r="AL16" s="66">
        <v>50</v>
      </c>
      <c r="AM16" s="66">
        <v>48</v>
      </c>
    </row>
    <row r="17" spans="1:39" s="270" customFormat="1" ht="18" customHeight="1">
      <c r="A17" s="810" t="s">
        <v>230</v>
      </c>
      <c r="B17" s="811"/>
      <c r="C17" s="49">
        <f t="shared" si="9"/>
        <v>2302</v>
      </c>
      <c r="D17" s="36">
        <f>SUM(F17,H17,J17,M17,O17)</f>
        <v>1262</v>
      </c>
      <c r="E17" s="36">
        <f>SUM(G17,I17,K17,L17,N17,P17)</f>
        <v>1040</v>
      </c>
      <c r="F17" s="39">
        <v>94</v>
      </c>
      <c r="G17" s="39">
        <v>7</v>
      </c>
      <c r="H17" s="39">
        <v>93</v>
      </c>
      <c r="I17" s="39">
        <v>11</v>
      </c>
      <c r="J17" s="39">
        <v>988</v>
      </c>
      <c r="K17" s="39">
        <v>803</v>
      </c>
      <c r="L17" s="39">
        <v>104</v>
      </c>
      <c r="M17" s="39" t="s">
        <v>291</v>
      </c>
      <c r="N17" s="39" t="s">
        <v>291</v>
      </c>
      <c r="O17" s="39">
        <v>87</v>
      </c>
      <c r="P17" s="39">
        <v>115</v>
      </c>
      <c r="Q17" s="39">
        <v>39</v>
      </c>
      <c r="R17" s="39">
        <v>60</v>
      </c>
      <c r="S17" s="35">
        <v>468</v>
      </c>
      <c r="T17" s="39">
        <v>78</v>
      </c>
      <c r="U17" s="39">
        <v>390</v>
      </c>
      <c r="V17" s="126"/>
      <c r="W17" s="26"/>
      <c r="X17" s="26"/>
      <c r="Y17" s="71"/>
      <c r="Z17" s="66"/>
      <c r="AA17" s="127"/>
      <c r="AB17" s="50"/>
      <c r="AC17" s="66"/>
      <c r="AD17" s="66"/>
      <c r="AE17" s="50"/>
      <c r="AF17" s="66"/>
      <c r="AG17" s="66"/>
      <c r="AH17" s="50"/>
      <c r="AI17" s="66"/>
      <c r="AJ17" s="66"/>
      <c r="AK17" s="50"/>
      <c r="AL17" s="66"/>
      <c r="AM17" s="66"/>
    </row>
    <row r="18" spans="1:39" s="270" customFormat="1" ht="18" customHeight="1">
      <c r="A18" s="810" t="s">
        <v>238</v>
      </c>
      <c r="B18" s="811"/>
      <c r="C18" s="49">
        <f t="shared" si="9"/>
        <v>20</v>
      </c>
      <c r="D18" s="36">
        <f>SUM(F18,H18,J18,M18,O18)</f>
        <v>11</v>
      </c>
      <c r="E18" s="36">
        <f>SUM(G18,I18,K18,L18,N18,P18)</f>
        <v>9</v>
      </c>
      <c r="F18" s="79" t="s">
        <v>291</v>
      </c>
      <c r="G18" s="39" t="s">
        <v>291</v>
      </c>
      <c r="H18" s="79" t="s">
        <v>291</v>
      </c>
      <c r="I18" s="79">
        <v>2</v>
      </c>
      <c r="J18" s="79">
        <v>8</v>
      </c>
      <c r="K18" s="79">
        <v>6</v>
      </c>
      <c r="L18" s="79" t="s">
        <v>291</v>
      </c>
      <c r="M18" s="79" t="s">
        <v>291</v>
      </c>
      <c r="N18" s="79" t="s">
        <v>291</v>
      </c>
      <c r="O18" s="79">
        <v>3</v>
      </c>
      <c r="P18" s="79">
        <v>1</v>
      </c>
      <c r="Q18" s="79">
        <v>22</v>
      </c>
      <c r="R18" s="79">
        <v>22</v>
      </c>
      <c r="S18" s="35">
        <v>1</v>
      </c>
      <c r="T18" s="79" t="s">
        <v>291</v>
      </c>
      <c r="U18" s="79">
        <v>1</v>
      </c>
      <c r="V18" s="126"/>
      <c r="W18" s="763" t="s">
        <v>373</v>
      </c>
      <c r="X18" s="765"/>
      <c r="Y18" s="767"/>
      <c r="Z18" s="66">
        <f>SUM(Z19:Z28,Z30,Z33,Z36,Z40,Z44,Z47)</f>
        <v>46</v>
      </c>
      <c r="AA18" s="127">
        <f>SUM(AA19:AA28,AA30,AA33,AA36,AA40,AA44,AA47)</f>
        <v>3</v>
      </c>
      <c r="AB18" s="66">
        <f aca="true" t="shared" si="10" ref="AB18:AM18">SUM(AB19:AB28,AB30,AB33,AB36,AB40,AB44,AB47)</f>
        <v>2386</v>
      </c>
      <c r="AC18" s="66">
        <f t="shared" si="10"/>
        <v>1599</v>
      </c>
      <c r="AD18" s="66">
        <f t="shared" si="10"/>
        <v>787</v>
      </c>
      <c r="AE18" s="66">
        <f t="shared" si="10"/>
        <v>2028</v>
      </c>
      <c r="AF18" s="66">
        <f t="shared" si="10"/>
        <v>1424</v>
      </c>
      <c r="AG18" s="66">
        <f t="shared" si="10"/>
        <v>604</v>
      </c>
      <c r="AH18" s="66">
        <f t="shared" si="10"/>
        <v>358</v>
      </c>
      <c r="AI18" s="66">
        <f t="shared" si="10"/>
        <v>175</v>
      </c>
      <c r="AJ18" s="66">
        <f t="shared" si="10"/>
        <v>183</v>
      </c>
      <c r="AK18" s="66">
        <f t="shared" si="10"/>
        <v>495</v>
      </c>
      <c r="AL18" s="66">
        <f t="shared" si="10"/>
        <v>257</v>
      </c>
      <c r="AM18" s="66">
        <f t="shared" si="10"/>
        <v>238</v>
      </c>
    </row>
    <row r="19" spans="1:39" s="270" customFormat="1" ht="18" customHeight="1">
      <c r="A19" s="289"/>
      <c r="B19" s="447"/>
      <c r="C19" s="50"/>
      <c r="D19" s="37"/>
      <c r="E19" s="37"/>
      <c r="F19" s="39"/>
      <c r="G19" s="39"/>
      <c r="H19" s="39"/>
      <c r="I19" s="39"/>
      <c r="J19" s="79"/>
      <c r="K19" s="79"/>
      <c r="L19" s="39"/>
      <c r="M19" s="39"/>
      <c r="N19" s="39"/>
      <c r="O19" s="39"/>
      <c r="P19" s="39"/>
      <c r="Q19" s="79"/>
      <c r="R19" s="79"/>
      <c r="S19" s="35"/>
      <c r="T19" s="39"/>
      <c r="U19" s="79"/>
      <c r="V19" s="126"/>
      <c r="W19" s="126"/>
      <c r="X19" s="763" t="s">
        <v>305</v>
      </c>
      <c r="Y19" s="764"/>
      <c r="Z19" s="66">
        <v>12</v>
      </c>
      <c r="AA19" s="127">
        <v>2</v>
      </c>
      <c r="AB19" s="49">
        <f t="shared" si="4"/>
        <v>875</v>
      </c>
      <c r="AC19" s="66">
        <f aca="true" t="shared" si="11" ref="AC19:AC25">SUM(AF19,AI19)</f>
        <v>590</v>
      </c>
      <c r="AD19" s="66">
        <f aca="true" t="shared" si="12" ref="AD19:AD25">SUM(AG19,AJ19)</f>
        <v>285</v>
      </c>
      <c r="AE19" s="49">
        <f t="shared" si="6"/>
        <v>775</v>
      </c>
      <c r="AF19" s="66">
        <v>544</v>
      </c>
      <c r="AG19" s="66">
        <v>231</v>
      </c>
      <c r="AH19" s="49">
        <f t="shared" si="7"/>
        <v>100</v>
      </c>
      <c r="AI19" s="66">
        <v>46</v>
      </c>
      <c r="AJ19" s="66">
        <v>54</v>
      </c>
      <c r="AK19" s="49">
        <f t="shared" si="8"/>
        <v>141</v>
      </c>
      <c r="AL19" s="66">
        <v>78</v>
      </c>
      <c r="AM19" s="66">
        <v>63</v>
      </c>
    </row>
    <row r="20" spans="1:39" s="270" customFormat="1" ht="18" customHeight="1">
      <c r="A20" s="763" t="s">
        <v>305</v>
      </c>
      <c r="B20" s="764"/>
      <c r="C20" s="49">
        <f t="shared" si="9"/>
        <v>762</v>
      </c>
      <c r="D20" s="36">
        <f aca="true" t="shared" si="13" ref="D20:D29">SUM(F20,H20,J20,M20,O20)</f>
        <v>393</v>
      </c>
      <c r="E20" s="36">
        <f aca="true" t="shared" si="14" ref="E20:E29">SUM(G20,I20,K20,L20,N20,P20)</f>
        <v>369</v>
      </c>
      <c r="F20" s="129">
        <v>21</v>
      </c>
      <c r="G20" s="129">
        <v>3</v>
      </c>
      <c r="H20" s="129">
        <v>23</v>
      </c>
      <c r="I20" s="129">
        <v>6</v>
      </c>
      <c r="J20" s="129">
        <v>326</v>
      </c>
      <c r="K20" s="129">
        <v>298</v>
      </c>
      <c r="L20" s="129">
        <v>27</v>
      </c>
      <c r="M20" s="129" t="s">
        <v>291</v>
      </c>
      <c r="N20" s="129" t="s">
        <v>291</v>
      </c>
      <c r="O20" s="129">
        <v>23</v>
      </c>
      <c r="P20" s="129">
        <v>35</v>
      </c>
      <c r="Q20" s="129">
        <v>45</v>
      </c>
      <c r="R20" s="129">
        <v>48</v>
      </c>
      <c r="S20" s="38">
        <v>79</v>
      </c>
      <c r="T20" s="129">
        <v>29</v>
      </c>
      <c r="U20" s="129">
        <v>50</v>
      </c>
      <c r="V20" s="126"/>
      <c r="W20" s="126"/>
      <c r="X20" s="763" t="s">
        <v>231</v>
      </c>
      <c r="Y20" s="767"/>
      <c r="Z20" s="66">
        <v>4</v>
      </c>
      <c r="AA20" s="66" t="s">
        <v>291</v>
      </c>
      <c r="AB20" s="49">
        <f t="shared" si="4"/>
        <v>225</v>
      </c>
      <c r="AC20" s="66">
        <f t="shared" si="11"/>
        <v>143</v>
      </c>
      <c r="AD20" s="66">
        <f t="shared" si="12"/>
        <v>82</v>
      </c>
      <c r="AE20" s="49">
        <f t="shared" si="6"/>
        <v>149</v>
      </c>
      <c r="AF20" s="66">
        <v>103</v>
      </c>
      <c r="AG20" s="66">
        <v>46</v>
      </c>
      <c r="AH20" s="49">
        <f t="shared" si="7"/>
        <v>76</v>
      </c>
      <c r="AI20" s="66">
        <v>40</v>
      </c>
      <c r="AJ20" s="66">
        <v>36</v>
      </c>
      <c r="AK20" s="49">
        <f t="shared" si="8"/>
        <v>51</v>
      </c>
      <c r="AL20" s="66">
        <v>21</v>
      </c>
      <c r="AM20" s="66">
        <v>30</v>
      </c>
    </row>
    <row r="21" spans="1:39" s="270" customFormat="1" ht="18" customHeight="1">
      <c r="A21" s="763" t="s">
        <v>231</v>
      </c>
      <c r="B21" s="764"/>
      <c r="C21" s="49">
        <f t="shared" si="9"/>
        <v>151</v>
      </c>
      <c r="D21" s="36">
        <f t="shared" si="13"/>
        <v>88</v>
      </c>
      <c r="E21" s="36">
        <f t="shared" si="14"/>
        <v>63</v>
      </c>
      <c r="F21" s="35">
        <v>8</v>
      </c>
      <c r="G21" s="39">
        <v>1</v>
      </c>
      <c r="H21" s="35">
        <v>9</v>
      </c>
      <c r="I21" s="39" t="s">
        <v>291</v>
      </c>
      <c r="J21" s="35">
        <v>66</v>
      </c>
      <c r="K21" s="35">
        <v>44</v>
      </c>
      <c r="L21" s="35">
        <v>9</v>
      </c>
      <c r="M21" s="35" t="s">
        <v>291</v>
      </c>
      <c r="N21" s="35" t="s">
        <v>291</v>
      </c>
      <c r="O21" s="35">
        <v>5</v>
      </c>
      <c r="P21" s="35">
        <v>9</v>
      </c>
      <c r="Q21" s="35">
        <v>1</v>
      </c>
      <c r="R21" s="35">
        <v>3</v>
      </c>
      <c r="S21" s="35">
        <v>51</v>
      </c>
      <c r="T21" s="35">
        <v>3</v>
      </c>
      <c r="U21" s="35">
        <v>48</v>
      </c>
      <c r="V21" s="126"/>
      <c r="W21" s="126"/>
      <c r="X21" s="763" t="s">
        <v>306</v>
      </c>
      <c r="Y21" s="767"/>
      <c r="Z21" s="66">
        <v>5</v>
      </c>
      <c r="AA21" s="128" t="s">
        <v>291</v>
      </c>
      <c r="AB21" s="49">
        <f t="shared" si="4"/>
        <v>302</v>
      </c>
      <c r="AC21" s="66">
        <f t="shared" si="11"/>
        <v>198</v>
      </c>
      <c r="AD21" s="66">
        <f t="shared" si="12"/>
        <v>104</v>
      </c>
      <c r="AE21" s="49">
        <f t="shared" si="6"/>
        <v>252</v>
      </c>
      <c r="AF21" s="66">
        <v>180</v>
      </c>
      <c r="AG21" s="66">
        <v>72</v>
      </c>
      <c r="AH21" s="49">
        <f t="shared" si="7"/>
        <v>50</v>
      </c>
      <c r="AI21" s="66">
        <v>18</v>
      </c>
      <c r="AJ21" s="66">
        <v>32</v>
      </c>
      <c r="AK21" s="49">
        <f t="shared" si="8"/>
        <v>50</v>
      </c>
      <c r="AL21" s="66">
        <v>28</v>
      </c>
      <c r="AM21" s="66">
        <v>22</v>
      </c>
    </row>
    <row r="22" spans="1:39" s="270" customFormat="1" ht="18" customHeight="1">
      <c r="A22" s="763" t="s">
        <v>306</v>
      </c>
      <c r="B22" s="764"/>
      <c r="C22" s="49">
        <f t="shared" si="9"/>
        <v>231</v>
      </c>
      <c r="D22" s="36">
        <f t="shared" si="13"/>
        <v>118</v>
      </c>
      <c r="E22" s="36">
        <f t="shared" si="14"/>
        <v>113</v>
      </c>
      <c r="F22" s="35">
        <v>10</v>
      </c>
      <c r="G22" s="39" t="s">
        <v>291</v>
      </c>
      <c r="H22" s="35">
        <v>7</v>
      </c>
      <c r="I22" s="37">
        <v>3</v>
      </c>
      <c r="J22" s="35">
        <v>91</v>
      </c>
      <c r="K22" s="35">
        <v>90</v>
      </c>
      <c r="L22" s="35">
        <v>10</v>
      </c>
      <c r="M22" s="35" t="s">
        <v>291</v>
      </c>
      <c r="N22" s="35" t="s">
        <v>291</v>
      </c>
      <c r="O22" s="37">
        <v>10</v>
      </c>
      <c r="P22" s="37">
        <v>10</v>
      </c>
      <c r="Q22" s="39">
        <v>3</v>
      </c>
      <c r="R22" s="39" t="s">
        <v>291</v>
      </c>
      <c r="S22" s="35">
        <v>48</v>
      </c>
      <c r="T22" s="35">
        <v>6</v>
      </c>
      <c r="U22" s="35">
        <v>42</v>
      </c>
      <c r="V22" s="126"/>
      <c r="W22" s="126"/>
      <c r="X22" s="763" t="s">
        <v>307</v>
      </c>
      <c r="Y22" s="767"/>
      <c r="Z22" s="66">
        <v>3</v>
      </c>
      <c r="AA22" s="127">
        <v>1</v>
      </c>
      <c r="AB22" s="49">
        <f t="shared" si="4"/>
        <v>101</v>
      </c>
      <c r="AC22" s="66">
        <f t="shared" si="11"/>
        <v>72</v>
      </c>
      <c r="AD22" s="66">
        <f t="shared" si="12"/>
        <v>29</v>
      </c>
      <c r="AE22" s="49">
        <f t="shared" si="6"/>
        <v>83</v>
      </c>
      <c r="AF22" s="66">
        <v>62</v>
      </c>
      <c r="AG22" s="66">
        <v>21</v>
      </c>
      <c r="AH22" s="49">
        <f t="shared" si="7"/>
        <v>18</v>
      </c>
      <c r="AI22" s="66">
        <v>10</v>
      </c>
      <c r="AJ22" s="66">
        <v>8</v>
      </c>
      <c r="AK22" s="49">
        <f t="shared" si="8"/>
        <v>24</v>
      </c>
      <c r="AL22" s="66">
        <v>11</v>
      </c>
      <c r="AM22" s="66">
        <v>13</v>
      </c>
    </row>
    <row r="23" spans="1:39" s="270" customFormat="1" ht="18" customHeight="1">
      <c r="A23" s="763" t="s">
        <v>307</v>
      </c>
      <c r="B23" s="764"/>
      <c r="C23" s="49">
        <f t="shared" si="9"/>
        <v>96</v>
      </c>
      <c r="D23" s="36">
        <f t="shared" si="13"/>
        <v>58</v>
      </c>
      <c r="E23" s="36">
        <f t="shared" si="14"/>
        <v>38</v>
      </c>
      <c r="F23" s="38">
        <v>7</v>
      </c>
      <c r="G23" s="39" t="s">
        <v>291</v>
      </c>
      <c r="H23" s="38">
        <v>5</v>
      </c>
      <c r="I23" s="37">
        <v>1</v>
      </c>
      <c r="J23" s="38">
        <v>43</v>
      </c>
      <c r="K23" s="38">
        <v>26</v>
      </c>
      <c r="L23" s="38">
        <v>7</v>
      </c>
      <c r="M23" s="38" t="s">
        <v>291</v>
      </c>
      <c r="N23" s="38" t="s">
        <v>291</v>
      </c>
      <c r="O23" s="39">
        <v>3</v>
      </c>
      <c r="P23" s="38">
        <v>4</v>
      </c>
      <c r="Q23" s="38">
        <v>5</v>
      </c>
      <c r="R23" s="39">
        <v>8</v>
      </c>
      <c r="S23" s="35">
        <v>28</v>
      </c>
      <c r="T23" s="38">
        <v>3</v>
      </c>
      <c r="U23" s="38">
        <v>25</v>
      </c>
      <c r="V23" s="126"/>
      <c r="W23" s="126"/>
      <c r="X23" s="763" t="s">
        <v>308</v>
      </c>
      <c r="Y23" s="767"/>
      <c r="Z23" s="66">
        <v>2</v>
      </c>
      <c r="AA23" s="66" t="s">
        <v>291</v>
      </c>
      <c r="AB23" s="49">
        <f t="shared" si="4"/>
        <v>71</v>
      </c>
      <c r="AC23" s="66">
        <f t="shared" si="11"/>
        <v>52</v>
      </c>
      <c r="AD23" s="66">
        <f t="shared" si="12"/>
        <v>19</v>
      </c>
      <c r="AE23" s="49">
        <f t="shared" si="6"/>
        <v>59</v>
      </c>
      <c r="AF23" s="66">
        <v>44</v>
      </c>
      <c r="AG23" s="66">
        <v>15</v>
      </c>
      <c r="AH23" s="49">
        <f t="shared" si="7"/>
        <v>12</v>
      </c>
      <c r="AI23" s="66">
        <v>8</v>
      </c>
      <c r="AJ23" s="66">
        <v>4</v>
      </c>
      <c r="AK23" s="49">
        <f t="shared" si="8"/>
        <v>16</v>
      </c>
      <c r="AL23" s="66">
        <v>10</v>
      </c>
      <c r="AM23" s="66">
        <v>6</v>
      </c>
    </row>
    <row r="24" spans="1:39" s="270" customFormat="1" ht="18" customHeight="1">
      <c r="A24" s="763" t="s">
        <v>308</v>
      </c>
      <c r="B24" s="764"/>
      <c r="C24" s="49">
        <f t="shared" si="9"/>
        <v>53</v>
      </c>
      <c r="D24" s="36">
        <f t="shared" si="13"/>
        <v>35</v>
      </c>
      <c r="E24" s="36">
        <f t="shared" si="14"/>
        <v>18</v>
      </c>
      <c r="F24" s="38">
        <v>4</v>
      </c>
      <c r="G24" s="39" t="s">
        <v>291</v>
      </c>
      <c r="H24" s="38">
        <v>3</v>
      </c>
      <c r="I24" s="39">
        <v>1</v>
      </c>
      <c r="J24" s="38">
        <v>28</v>
      </c>
      <c r="K24" s="38">
        <v>9</v>
      </c>
      <c r="L24" s="38">
        <v>4</v>
      </c>
      <c r="M24" s="38" t="s">
        <v>291</v>
      </c>
      <c r="N24" s="38" t="s">
        <v>291</v>
      </c>
      <c r="O24" s="39" t="s">
        <v>291</v>
      </c>
      <c r="P24" s="129">
        <v>4</v>
      </c>
      <c r="Q24" s="39" t="s">
        <v>291</v>
      </c>
      <c r="R24" s="38">
        <v>4</v>
      </c>
      <c r="S24" s="35">
        <v>17</v>
      </c>
      <c r="T24" s="35">
        <v>6</v>
      </c>
      <c r="U24" s="38">
        <v>11</v>
      </c>
      <c r="V24" s="126"/>
      <c r="W24" s="126"/>
      <c r="X24" s="763" t="s">
        <v>309</v>
      </c>
      <c r="Y24" s="767"/>
      <c r="Z24" s="66">
        <v>3</v>
      </c>
      <c r="AA24" s="66" t="s">
        <v>291</v>
      </c>
      <c r="AB24" s="49">
        <f t="shared" si="4"/>
        <v>150</v>
      </c>
      <c r="AC24" s="66">
        <f t="shared" si="11"/>
        <v>100</v>
      </c>
      <c r="AD24" s="66">
        <f t="shared" si="12"/>
        <v>50</v>
      </c>
      <c r="AE24" s="49">
        <f t="shared" si="6"/>
        <v>130</v>
      </c>
      <c r="AF24" s="66">
        <v>89</v>
      </c>
      <c r="AG24" s="66">
        <v>41</v>
      </c>
      <c r="AH24" s="49">
        <f t="shared" si="7"/>
        <v>20</v>
      </c>
      <c r="AI24" s="66">
        <v>11</v>
      </c>
      <c r="AJ24" s="66">
        <v>9</v>
      </c>
      <c r="AK24" s="49">
        <f t="shared" si="8"/>
        <v>25</v>
      </c>
      <c r="AL24" s="66">
        <v>10</v>
      </c>
      <c r="AM24" s="66">
        <v>15</v>
      </c>
    </row>
    <row r="25" spans="1:39" s="270" customFormat="1" ht="18" customHeight="1">
      <c r="A25" s="763" t="s">
        <v>309</v>
      </c>
      <c r="B25" s="764"/>
      <c r="C25" s="49">
        <f t="shared" si="9"/>
        <v>137</v>
      </c>
      <c r="D25" s="36">
        <f t="shared" si="13"/>
        <v>79</v>
      </c>
      <c r="E25" s="36">
        <f t="shared" si="14"/>
        <v>58</v>
      </c>
      <c r="F25" s="38">
        <v>6</v>
      </c>
      <c r="G25" s="39" t="s">
        <v>291</v>
      </c>
      <c r="H25" s="38">
        <v>6</v>
      </c>
      <c r="I25" s="39" t="s">
        <v>291</v>
      </c>
      <c r="J25" s="38">
        <v>58</v>
      </c>
      <c r="K25" s="38">
        <v>40</v>
      </c>
      <c r="L25" s="38">
        <v>6</v>
      </c>
      <c r="M25" s="38" t="s">
        <v>291</v>
      </c>
      <c r="N25" s="38" t="s">
        <v>291</v>
      </c>
      <c r="O25" s="38">
        <v>9</v>
      </c>
      <c r="P25" s="129">
        <v>12</v>
      </c>
      <c r="Q25" s="39">
        <v>2</v>
      </c>
      <c r="R25" s="39" t="s">
        <v>291</v>
      </c>
      <c r="S25" s="35">
        <v>47</v>
      </c>
      <c r="T25" s="35">
        <v>2</v>
      </c>
      <c r="U25" s="38">
        <v>45</v>
      </c>
      <c r="W25" s="126"/>
      <c r="X25" s="763" t="s">
        <v>310</v>
      </c>
      <c r="Y25" s="767"/>
      <c r="Z25" s="66">
        <v>2</v>
      </c>
      <c r="AA25" s="66" t="s">
        <v>291</v>
      </c>
      <c r="AB25" s="49">
        <f t="shared" si="4"/>
        <v>82</v>
      </c>
      <c r="AC25" s="66">
        <f t="shared" si="11"/>
        <v>62</v>
      </c>
      <c r="AD25" s="66">
        <f t="shared" si="12"/>
        <v>20</v>
      </c>
      <c r="AE25" s="49">
        <f t="shared" si="6"/>
        <v>77</v>
      </c>
      <c r="AF25" s="66">
        <v>58</v>
      </c>
      <c r="AG25" s="66">
        <v>19</v>
      </c>
      <c r="AH25" s="49">
        <f t="shared" si="7"/>
        <v>5</v>
      </c>
      <c r="AI25" s="66">
        <v>4</v>
      </c>
      <c r="AJ25" s="66">
        <v>1</v>
      </c>
      <c r="AK25" s="49">
        <f t="shared" si="8"/>
        <v>25</v>
      </c>
      <c r="AL25" s="66">
        <v>13</v>
      </c>
      <c r="AM25" s="66">
        <v>12</v>
      </c>
    </row>
    <row r="26" spans="1:39" s="270" customFormat="1" ht="18" customHeight="1">
      <c r="A26" s="763" t="s">
        <v>310</v>
      </c>
      <c r="B26" s="764"/>
      <c r="C26" s="49">
        <f t="shared" si="9"/>
        <v>47</v>
      </c>
      <c r="D26" s="36">
        <f t="shared" si="13"/>
        <v>27</v>
      </c>
      <c r="E26" s="36">
        <f t="shared" si="14"/>
        <v>20</v>
      </c>
      <c r="F26" s="38">
        <v>2</v>
      </c>
      <c r="G26" s="39" t="s">
        <v>291</v>
      </c>
      <c r="H26" s="38">
        <v>2</v>
      </c>
      <c r="I26" s="37" t="s">
        <v>291</v>
      </c>
      <c r="J26" s="38">
        <v>20</v>
      </c>
      <c r="K26" s="38">
        <v>16</v>
      </c>
      <c r="L26" s="38">
        <v>2</v>
      </c>
      <c r="M26" s="38" t="s">
        <v>291</v>
      </c>
      <c r="N26" s="38" t="s">
        <v>291</v>
      </c>
      <c r="O26" s="38">
        <v>3</v>
      </c>
      <c r="P26" s="38">
        <v>2</v>
      </c>
      <c r="Q26" s="129" t="s">
        <v>291</v>
      </c>
      <c r="R26" s="129" t="s">
        <v>291</v>
      </c>
      <c r="S26" s="35">
        <v>4</v>
      </c>
      <c r="T26" s="38" t="s">
        <v>291</v>
      </c>
      <c r="U26" s="38">
        <v>4</v>
      </c>
      <c r="W26" s="126"/>
      <c r="X26" s="763" t="s">
        <v>181</v>
      </c>
      <c r="Y26" s="767"/>
      <c r="Z26" s="66" t="s">
        <v>291</v>
      </c>
      <c r="AA26" s="66" t="s">
        <v>291</v>
      </c>
      <c r="AB26" s="66" t="s">
        <v>291</v>
      </c>
      <c r="AC26" s="66" t="s">
        <v>291</v>
      </c>
      <c r="AD26" s="66" t="s">
        <v>291</v>
      </c>
      <c r="AE26" s="66" t="s">
        <v>291</v>
      </c>
      <c r="AF26" s="66" t="s">
        <v>291</v>
      </c>
      <c r="AG26" s="66" t="s">
        <v>291</v>
      </c>
      <c r="AH26" s="66" t="s">
        <v>291</v>
      </c>
      <c r="AI26" s="66" t="s">
        <v>291</v>
      </c>
      <c r="AJ26" s="66" t="s">
        <v>291</v>
      </c>
      <c r="AK26" s="66" t="s">
        <v>291</v>
      </c>
      <c r="AL26" s="66" t="s">
        <v>291</v>
      </c>
      <c r="AM26" s="66" t="s">
        <v>291</v>
      </c>
    </row>
    <row r="27" spans="1:39" s="270" customFormat="1" ht="18" customHeight="1">
      <c r="A27" s="763" t="s">
        <v>181</v>
      </c>
      <c r="B27" s="764"/>
      <c r="C27" s="49">
        <f t="shared" si="9"/>
        <v>74</v>
      </c>
      <c r="D27" s="36">
        <f t="shared" si="13"/>
        <v>42</v>
      </c>
      <c r="E27" s="36">
        <f t="shared" si="14"/>
        <v>32</v>
      </c>
      <c r="F27" s="38">
        <v>2</v>
      </c>
      <c r="G27" s="39">
        <v>1</v>
      </c>
      <c r="H27" s="38">
        <v>3</v>
      </c>
      <c r="I27" s="39" t="s">
        <v>291</v>
      </c>
      <c r="J27" s="38">
        <v>36</v>
      </c>
      <c r="K27" s="38">
        <v>24</v>
      </c>
      <c r="L27" s="38">
        <v>4</v>
      </c>
      <c r="M27" s="38" t="s">
        <v>291</v>
      </c>
      <c r="N27" s="38" t="s">
        <v>291</v>
      </c>
      <c r="O27" s="39">
        <v>1</v>
      </c>
      <c r="P27" s="129">
        <v>3</v>
      </c>
      <c r="Q27" s="39" t="s">
        <v>291</v>
      </c>
      <c r="R27" s="39">
        <v>2</v>
      </c>
      <c r="S27" s="35">
        <v>11</v>
      </c>
      <c r="T27" s="39">
        <v>4</v>
      </c>
      <c r="U27" s="38">
        <v>7</v>
      </c>
      <c r="W27" s="126"/>
      <c r="X27" s="763" t="s">
        <v>326</v>
      </c>
      <c r="Y27" s="767"/>
      <c r="Z27" s="66">
        <v>3</v>
      </c>
      <c r="AA27" s="66" t="s">
        <v>291</v>
      </c>
      <c r="AB27" s="49">
        <f t="shared" si="4"/>
        <v>150</v>
      </c>
      <c r="AC27" s="66">
        <f>SUM(AF27,AI27)</f>
        <v>93</v>
      </c>
      <c r="AD27" s="66">
        <f>SUM(AG27,AJ27)</f>
        <v>57</v>
      </c>
      <c r="AE27" s="49">
        <f t="shared" si="6"/>
        <v>132</v>
      </c>
      <c r="AF27" s="66">
        <v>84</v>
      </c>
      <c r="AG27" s="66">
        <v>48</v>
      </c>
      <c r="AH27" s="49">
        <f t="shared" si="7"/>
        <v>18</v>
      </c>
      <c r="AI27" s="66">
        <v>9</v>
      </c>
      <c r="AJ27" s="66">
        <v>9</v>
      </c>
      <c r="AK27" s="49">
        <f t="shared" si="8"/>
        <v>32</v>
      </c>
      <c r="AL27" s="66">
        <v>20</v>
      </c>
      <c r="AM27" s="66">
        <v>12</v>
      </c>
    </row>
    <row r="28" spans="1:39" s="270" customFormat="1" ht="18" customHeight="1">
      <c r="A28" s="763" t="s">
        <v>326</v>
      </c>
      <c r="B28" s="764"/>
      <c r="C28" s="49">
        <f t="shared" si="9"/>
        <v>253</v>
      </c>
      <c r="D28" s="36">
        <f t="shared" si="13"/>
        <v>145</v>
      </c>
      <c r="E28" s="36">
        <f t="shared" si="14"/>
        <v>108</v>
      </c>
      <c r="F28" s="38">
        <v>10</v>
      </c>
      <c r="G28" s="39">
        <v>2</v>
      </c>
      <c r="H28" s="38">
        <v>10</v>
      </c>
      <c r="I28" s="39">
        <v>2</v>
      </c>
      <c r="J28" s="38">
        <v>113</v>
      </c>
      <c r="K28" s="38">
        <v>88</v>
      </c>
      <c r="L28" s="38">
        <v>10</v>
      </c>
      <c r="M28" s="38" t="s">
        <v>291</v>
      </c>
      <c r="N28" s="38" t="s">
        <v>291</v>
      </c>
      <c r="O28" s="39">
        <v>12</v>
      </c>
      <c r="P28" s="129">
        <v>6</v>
      </c>
      <c r="Q28" s="39">
        <v>4</v>
      </c>
      <c r="R28" s="39">
        <v>10</v>
      </c>
      <c r="S28" s="35">
        <v>55</v>
      </c>
      <c r="T28" s="39">
        <v>6</v>
      </c>
      <c r="U28" s="38">
        <v>49</v>
      </c>
      <c r="W28" s="126"/>
      <c r="X28" s="763" t="s">
        <v>327</v>
      </c>
      <c r="Y28" s="767"/>
      <c r="Z28" s="66">
        <v>1</v>
      </c>
      <c r="AA28" s="66" t="s">
        <v>291</v>
      </c>
      <c r="AB28" s="49">
        <f t="shared" si="4"/>
        <v>52</v>
      </c>
      <c r="AC28" s="66">
        <f>SUM(AF28,AI28)</f>
        <v>34</v>
      </c>
      <c r="AD28" s="66">
        <f>SUM(AG28,AJ28)</f>
        <v>18</v>
      </c>
      <c r="AE28" s="49">
        <f t="shared" si="6"/>
        <v>43</v>
      </c>
      <c r="AF28" s="66">
        <v>30</v>
      </c>
      <c r="AG28" s="66">
        <v>13</v>
      </c>
      <c r="AH28" s="49">
        <f t="shared" si="7"/>
        <v>9</v>
      </c>
      <c r="AI28" s="66">
        <v>4</v>
      </c>
      <c r="AJ28" s="66">
        <v>5</v>
      </c>
      <c r="AK28" s="49">
        <f t="shared" si="8"/>
        <v>7</v>
      </c>
      <c r="AL28" s="66">
        <v>2</v>
      </c>
      <c r="AM28" s="66">
        <v>5</v>
      </c>
    </row>
    <row r="29" spans="1:39" s="270" customFormat="1" ht="18" customHeight="1">
      <c r="A29" s="763" t="s">
        <v>327</v>
      </c>
      <c r="B29" s="764"/>
      <c r="C29" s="49">
        <f t="shared" si="9"/>
        <v>92</v>
      </c>
      <c r="D29" s="36">
        <f t="shared" si="13"/>
        <v>46</v>
      </c>
      <c r="E29" s="36">
        <f t="shared" si="14"/>
        <v>46</v>
      </c>
      <c r="F29" s="38">
        <v>3</v>
      </c>
      <c r="G29" s="39" t="s">
        <v>291</v>
      </c>
      <c r="H29" s="38">
        <v>3</v>
      </c>
      <c r="I29" s="39" t="s">
        <v>291</v>
      </c>
      <c r="J29" s="38">
        <v>33</v>
      </c>
      <c r="K29" s="38">
        <v>36</v>
      </c>
      <c r="L29" s="38">
        <v>3</v>
      </c>
      <c r="M29" s="38" t="s">
        <v>291</v>
      </c>
      <c r="N29" s="38" t="s">
        <v>291</v>
      </c>
      <c r="O29" s="39">
        <v>7</v>
      </c>
      <c r="P29" s="129">
        <v>7</v>
      </c>
      <c r="Q29" s="39" t="s">
        <v>291</v>
      </c>
      <c r="R29" s="39">
        <v>2</v>
      </c>
      <c r="S29" s="35">
        <v>24</v>
      </c>
      <c r="T29" s="39">
        <v>2</v>
      </c>
      <c r="U29" s="38">
        <v>22</v>
      </c>
      <c r="W29" s="808"/>
      <c r="X29" s="808"/>
      <c r="Y29" s="809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1:39" ht="18" customHeight="1">
      <c r="A30" s="771"/>
      <c r="B30" s="772"/>
      <c r="C30" s="560"/>
      <c r="D30" s="37"/>
      <c r="E30" s="37"/>
      <c r="F30" s="38"/>
      <c r="G30" s="39"/>
      <c r="H30" s="38"/>
      <c r="I30" s="39"/>
      <c r="J30" s="38"/>
      <c r="K30" s="38"/>
      <c r="L30" s="38"/>
      <c r="M30" s="38"/>
      <c r="N30" s="38"/>
      <c r="O30" s="39"/>
      <c r="P30" s="129"/>
      <c r="Q30" s="39"/>
      <c r="R30" s="39"/>
      <c r="S30" s="35"/>
      <c r="T30" s="39"/>
      <c r="U30" s="38"/>
      <c r="V30" s="270"/>
      <c r="W30" s="289"/>
      <c r="X30" s="763" t="s">
        <v>311</v>
      </c>
      <c r="Y30" s="767"/>
      <c r="Z30" s="171" t="s">
        <v>291</v>
      </c>
      <c r="AA30" s="171" t="s">
        <v>291</v>
      </c>
      <c r="AB30" s="171" t="s">
        <v>291</v>
      </c>
      <c r="AC30" s="171" t="s">
        <v>291</v>
      </c>
      <c r="AD30" s="171" t="s">
        <v>291</v>
      </c>
      <c r="AE30" s="171" t="s">
        <v>291</v>
      </c>
      <c r="AF30" s="171" t="s">
        <v>291</v>
      </c>
      <c r="AG30" s="171" t="s">
        <v>291</v>
      </c>
      <c r="AH30" s="171" t="s">
        <v>291</v>
      </c>
      <c r="AI30" s="171" t="s">
        <v>291</v>
      </c>
      <c r="AJ30" s="171" t="s">
        <v>291</v>
      </c>
      <c r="AK30" s="171" t="s">
        <v>291</v>
      </c>
      <c r="AL30" s="171" t="s">
        <v>291</v>
      </c>
      <c r="AM30" s="171" t="s">
        <v>291</v>
      </c>
    </row>
    <row r="31" spans="1:39" ht="18" customHeight="1">
      <c r="A31" s="763" t="s">
        <v>311</v>
      </c>
      <c r="B31" s="764"/>
      <c r="C31" s="35">
        <f>SUM(C32)</f>
        <v>17</v>
      </c>
      <c r="D31" s="35">
        <f>SUM(D32)</f>
        <v>10</v>
      </c>
      <c r="E31" s="35">
        <f>SUM(E32)</f>
        <v>7</v>
      </c>
      <c r="F31" s="35">
        <f>SUM(F32)</f>
        <v>1</v>
      </c>
      <c r="G31" s="35" t="s">
        <v>291</v>
      </c>
      <c r="H31" s="35">
        <f>SUM(H32)</f>
        <v>1</v>
      </c>
      <c r="I31" s="35" t="s">
        <v>291</v>
      </c>
      <c r="J31" s="35">
        <f>SUM(J32)</f>
        <v>7</v>
      </c>
      <c r="K31" s="35">
        <f>SUM(K32)</f>
        <v>5</v>
      </c>
      <c r="L31" s="35">
        <f>SUM(L32)</f>
        <v>1</v>
      </c>
      <c r="M31" s="35" t="s">
        <v>291</v>
      </c>
      <c r="N31" s="35" t="s">
        <v>291</v>
      </c>
      <c r="O31" s="35">
        <f>SUM(O32)</f>
        <v>1</v>
      </c>
      <c r="P31" s="35">
        <f>SUM(P32)</f>
        <v>1</v>
      </c>
      <c r="Q31" s="35" t="s">
        <v>291</v>
      </c>
      <c r="R31" s="35" t="s">
        <v>291</v>
      </c>
      <c r="S31" s="35">
        <f>SUM(S32)</f>
        <v>2</v>
      </c>
      <c r="T31" s="35" t="s">
        <v>291</v>
      </c>
      <c r="U31" s="35">
        <f>SUM(U32)</f>
        <v>2</v>
      </c>
      <c r="V31" s="270"/>
      <c r="W31" s="81"/>
      <c r="X31" s="81"/>
      <c r="Y31" s="80" t="s">
        <v>312</v>
      </c>
      <c r="Z31" s="581" t="s">
        <v>291</v>
      </c>
      <c r="AA31" s="581" t="s">
        <v>291</v>
      </c>
      <c r="AB31" s="581" t="s">
        <v>291</v>
      </c>
      <c r="AC31" s="581" t="s">
        <v>291</v>
      </c>
      <c r="AD31" s="581" t="s">
        <v>291</v>
      </c>
      <c r="AE31" s="581" t="s">
        <v>291</v>
      </c>
      <c r="AF31" s="581" t="s">
        <v>291</v>
      </c>
      <c r="AG31" s="581" t="s">
        <v>291</v>
      </c>
      <c r="AH31" s="581" t="s">
        <v>291</v>
      </c>
      <c r="AI31" s="581" t="s">
        <v>291</v>
      </c>
      <c r="AJ31" s="581" t="s">
        <v>291</v>
      </c>
      <c r="AK31" s="581" t="s">
        <v>291</v>
      </c>
      <c r="AL31" s="581" t="s">
        <v>291</v>
      </c>
      <c r="AM31" s="581" t="s">
        <v>291</v>
      </c>
    </row>
    <row r="32" spans="1:39" s="270" customFormat="1" ht="18" customHeight="1">
      <c r="A32" s="81"/>
      <c r="B32" s="80" t="s">
        <v>312</v>
      </c>
      <c r="C32" s="535">
        <f>SUM(D32:E32)</f>
        <v>17</v>
      </c>
      <c r="D32" s="532">
        <f>SUM(F32,H32,J32,M32,O32)</f>
        <v>10</v>
      </c>
      <c r="E32" s="532">
        <f>SUM(G32,I32,K32,L32,N32,P32)</f>
        <v>7</v>
      </c>
      <c r="F32" s="573">
        <v>1</v>
      </c>
      <c r="G32" s="545" t="s">
        <v>291</v>
      </c>
      <c r="H32" s="573">
        <v>1</v>
      </c>
      <c r="I32" s="545" t="s">
        <v>291</v>
      </c>
      <c r="J32" s="573">
        <v>7</v>
      </c>
      <c r="K32" s="573">
        <v>5</v>
      </c>
      <c r="L32" s="573">
        <v>1</v>
      </c>
      <c r="M32" s="573" t="s">
        <v>291</v>
      </c>
      <c r="N32" s="573" t="s">
        <v>291</v>
      </c>
      <c r="O32" s="530">
        <v>1</v>
      </c>
      <c r="P32" s="573">
        <v>1</v>
      </c>
      <c r="Q32" s="545" t="s">
        <v>291</v>
      </c>
      <c r="R32" s="530" t="s">
        <v>291</v>
      </c>
      <c r="S32" s="531">
        <v>2</v>
      </c>
      <c r="T32" s="545" t="s">
        <v>291</v>
      </c>
      <c r="U32" s="573">
        <v>2</v>
      </c>
      <c r="W32" s="289"/>
      <c r="X32" s="130"/>
      <c r="Y32" s="131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</row>
    <row r="33" spans="1:39" ht="18" customHeight="1">
      <c r="A33" s="81"/>
      <c r="B33" s="80"/>
      <c r="C33" s="531"/>
      <c r="D33" s="530"/>
      <c r="E33" s="530"/>
      <c r="F33" s="573"/>
      <c r="G33" s="545"/>
      <c r="H33" s="573"/>
      <c r="I33" s="545"/>
      <c r="J33" s="573"/>
      <c r="K33" s="573"/>
      <c r="L33" s="573"/>
      <c r="M33" s="573"/>
      <c r="N33" s="573"/>
      <c r="O33" s="530"/>
      <c r="P33" s="573"/>
      <c r="Q33" s="545"/>
      <c r="R33" s="530"/>
      <c r="S33" s="531"/>
      <c r="T33" s="545"/>
      <c r="U33" s="573"/>
      <c r="V33" s="270"/>
      <c r="W33" s="81"/>
      <c r="X33" s="763" t="s">
        <v>313</v>
      </c>
      <c r="Y33" s="767"/>
      <c r="Z33" s="35">
        <f>SUM(Z34)</f>
        <v>1</v>
      </c>
      <c r="AA33" s="66" t="s">
        <v>291</v>
      </c>
      <c r="AB33" s="35">
        <f>SUM(AB34)</f>
        <v>63</v>
      </c>
      <c r="AC33" s="35">
        <f aca="true" t="shared" si="15" ref="AC33:AM33">SUM(AC34)</f>
        <v>40</v>
      </c>
      <c r="AD33" s="35">
        <f t="shared" si="15"/>
        <v>23</v>
      </c>
      <c r="AE33" s="35">
        <f>SUM(AE34)</f>
        <v>59</v>
      </c>
      <c r="AF33" s="35">
        <f t="shared" si="15"/>
        <v>37</v>
      </c>
      <c r="AG33" s="35">
        <f t="shared" si="15"/>
        <v>22</v>
      </c>
      <c r="AH33" s="35">
        <f>SUM(AH34)</f>
        <v>4</v>
      </c>
      <c r="AI33" s="35">
        <f t="shared" si="15"/>
        <v>3</v>
      </c>
      <c r="AJ33" s="35">
        <f t="shared" si="15"/>
        <v>1</v>
      </c>
      <c r="AK33" s="35">
        <f>SUM(AK34)</f>
        <v>10</v>
      </c>
      <c r="AL33" s="35">
        <f t="shared" si="15"/>
        <v>4</v>
      </c>
      <c r="AM33" s="35">
        <f t="shared" si="15"/>
        <v>6</v>
      </c>
    </row>
    <row r="34" spans="1:39" ht="18" customHeight="1">
      <c r="A34" s="763" t="s">
        <v>313</v>
      </c>
      <c r="B34" s="764"/>
      <c r="C34" s="35">
        <f>SUM(C35)</f>
        <v>68</v>
      </c>
      <c r="D34" s="35">
        <f>SUM(D35)</f>
        <v>35</v>
      </c>
      <c r="E34" s="35">
        <f>SUM(E35)</f>
        <v>33</v>
      </c>
      <c r="F34" s="35">
        <f>SUM(F35)</f>
        <v>2</v>
      </c>
      <c r="G34" s="38" t="s">
        <v>291</v>
      </c>
      <c r="H34" s="35">
        <f>SUM(H35)</f>
        <v>2</v>
      </c>
      <c r="I34" s="38" t="s">
        <v>291</v>
      </c>
      <c r="J34" s="35">
        <f>SUM(J35)</f>
        <v>28</v>
      </c>
      <c r="K34" s="35">
        <f>SUM(K35)</f>
        <v>27</v>
      </c>
      <c r="L34" s="35">
        <f>SUM(L35)</f>
        <v>2</v>
      </c>
      <c r="M34" s="38" t="s">
        <v>291</v>
      </c>
      <c r="N34" s="38" t="s">
        <v>291</v>
      </c>
      <c r="O34" s="35">
        <f>SUM(O35)</f>
        <v>3</v>
      </c>
      <c r="P34" s="35">
        <f>SUM(P35)</f>
        <v>4</v>
      </c>
      <c r="Q34" s="35" t="s">
        <v>291</v>
      </c>
      <c r="R34" s="38" t="s">
        <v>291</v>
      </c>
      <c r="S34" s="35">
        <f>SUM(S35)</f>
        <v>8</v>
      </c>
      <c r="T34" s="35">
        <f>SUM(T35)</f>
        <v>1</v>
      </c>
      <c r="U34" s="35">
        <f>SUM(U35)</f>
        <v>7</v>
      </c>
      <c r="W34" s="81"/>
      <c r="X34" s="81"/>
      <c r="Y34" s="80" t="s">
        <v>314</v>
      </c>
      <c r="Z34" s="577">
        <v>1</v>
      </c>
      <c r="AA34" s="577" t="s">
        <v>291</v>
      </c>
      <c r="AB34" s="535">
        <f>SUM(AC34:AD34)</f>
        <v>63</v>
      </c>
      <c r="AC34" s="577">
        <f>SUM(AF34,AI34)</f>
        <v>40</v>
      </c>
      <c r="AD34" s="577">
        <f>SUM(AG34,AJ34)</f>
        <v>23</v>
      </c>
      <c r="AE34" s="535">
        <f>SUM(AF34:AG34)</f>
        <v>59</v>
      </c>
      <c r="AF34" s="577">
        <v>37</v>
      </c>
      <c r="AG34" s="577">
        <v>22</v>
      </c>
      <c r="AH34" s="535">
        <f>SUM(AI34:AJ34)</f>
        <v>4</v>
      </c>
      <c r="AI34" s="577">
        <v>3</v>
      </c>
      <c r="AJ34" s="577">
        <v>1</v>
      </c>
      <c r="AK34" s="535">
        <f>SUM(AL34:AM34)</f>
        <v>10</v>
      </c>
      <c r="AL34" s="577">
        <v>4</v>
      </c>
      <c r="AM34" s="577">
        <v>6</v>
      </c>
    </row>
    <row r="35" spans="1:39" s="270" customFormat="1" ht="18" customHeight="1">
      <c r="A35" s="81"/>
      <c r="B35" s="80" t="s">
        <v>314</v>
      </c>
      <c r="C35" s="535">
        <f>SUM(D35:E35)</f>
        <v>68</v>
      </c>
      <c r="D35" s="532">
        <f>SUM(F35,H35,J35,M35,O35)</f>
        <v>35</v>
      </c>
      <c r="E35" s="532">
        <f>SUM(G35,I35,K35,L35,N35,P35)</f>
        <v>33</v>
      </c>
      <c r="F35" s="531">
        <v>2</v>
      </c>
      <c r="G35" s="545" t="s">
        <v>291</v>
      </c>
      <c r="H35" s="531">
        <v>2</v>
      </c>
      <c r="I35" s="545" t="s">
        <v>291</v>
      </c>
      <c r="J35" s="531">
        <v>28</v>
      </c>
      <c r="K35" s="531">
        <v>27</v>
      </c>
      <c r="L35" s="531">
        <v>2</v>
      </c>
      <c r="M35" s="531" t="s">
        <v>291</v>
      </c>
      <c r="N35" s="531" t="s">
        <v>291</v>
      </c>
      <c r="O35" s="531">
        <v>3</v>
      </c>
      <c r="P35" s="531">
        <v>4</v>
      </c>
      <c r="Q35" s="545" t="s">
        <v>291</v>
      </c>
      <c r="R35" s="545" t="s">
        <v>291</v>
      </c>
      <c r="S35" s="531">
        <v>8</v>
      </c>
      <c r="T35" s="531">
        <v>1</v>
      </c>
      <c r="U35" s="531">
        <v>7</v>
      </c>
      <c r="W35" s="289"/>
      <c r="X35" s="130"/>
      <c r="Y35" s="131"/>
      <c r="Z35" s="577"/>
      <c r="AA35" s="577"/>
      <c r="AB35" s="531"/>
      <c r="AC35" s="577"/>
      <c r="AD35" s="577"/>
      <c r="AE35" s="531"/>
      <c r="AF35" s="577"/>
      <c r="AG35" s="577"/>
      <c r="AH35" s="531"/>
      <c r="AI35" s="577"/>
      <c r="AJ35" s="577"/>
      <c r="AK35" s="531"/>
      <c r="AL35" s="577"/>
      <c r="AM35" s="577"/>
    </row>
    <row r="36" spans="1:39" ht="18" customHeight="1">
      <c r="A36" s="81"/>
      <c r="B36" s="80"/>
      <c r="C36" s="531"/>
      <c r="D36" s="530"/>
      <c r="E36" s="530"/>
      <c r="F36" s="531"/>
      <c r="G36" s="545"/>
      <c r="H36" s="531"/>
      <c r="I36" s="545"/>
      <c r="J36" s="531"/>
      <c r="K36" s="531"/>
      <c r="L36" s="531"/>
      <c r="M36" s="531"/>
      <c r="N36" s="531"/>
      <c r="O36" s="531"/>
      <c r="P36" s="531"/>
      <c r="Q36" s="531"/>
      <c r="R36" s="545"/>
      <c r="S36" s="531"/>
      <c r="T36" s="531"/>
      <c r="U36" s="531"/>
      <c r="V36" s="270"/>
      <c r="W36" s="81"/>
      <c r="X36" s="763" t="s">
        <v>315</v>
      </c>
      <c r="Y36" s="767"/>
      <c r="Z36" s="35">
        <f>SUM(Z37:Z38)</f>
        <v>2</v>
      </c>
      <c r="AA36" s="66" t="s">
        <v>291</v>
      </c>
      <c r="AB36" s="35">
        <f aca="true" t="shared" si="16" ref="AB36:AM36">SUM(AB37:AB38)</f>
        <v>93</v>
      </c>
      <c r="AC36" s="35">
        <f t="shared" si="16"/>
        <v>62</v>
      </c>
      <c r="AD36" s="35">
        <f t="shared" si="16"/>
        <v>31</v>
      </c>
      <c r="AE36" s="35">
        <f t="shared" si="16"/>
        <v>82</v>
      </c>
      <c r="AF36" s="35">
        <f t="shared" si="16"/>
        <v>57</v>
      </c>
      <c r="AG36" s="35">
        <f t="shared" si="16"/>
        <v>25</v>
      </c>
      <c r="AH36" s="35">
        <f t="shared" si="16"/>
        <v>11</v>
      </c>
      <c r="AI36" s="35">
        <f t="shared" si="16"/>
        <v>5</v>
      </c>
      <c r="AJ36" s="35">
        <f t="shared" si="16"/>
        <v>6</v>
      </c>
      <c r="AK36" s="35">
        <f t="shared" si="16"/>
        <v>18</v>
      </c>
      <c r="AL36" s="35">
        <f t="shared" si="16"/>
        <v>9</v>
      </c>
      <c r="AM36" s="35">
        <f t="shared" si="16"/>
        <v>9</v>
      </c>
    </row>
    <row r="37" spans="1:39" ht="18" customHeight="1">
      <c r="A37" s="763" t="s">
        <v>315</v>
      </c>
      <c r="B37" s="764"/>
      <c r="C37" s="35">
        <f>SUM(C38:C39)</f>
        <v>133</v>
      </c>
      <c r="D37" s="35">
        <f>SUM(D38:D39)</f>
        <v>73</v>
      </c>
      <c r="E37" s="35">
        <f>SUM(E38:E39)</f>
        <v>60</v>
      </c>
      <c r="F37" s="35">
        <f>SUM(F38:F39)</f>
        <v>3</v>
      </c>
      <c r="G37" s="39" t="s">
        <v>291</v>
      </c>
      <c r="H37" s="35">
        <f>SUM(H38:H39)</f>
        <v>5</v>
      </c>
      <c r="I37" s="39" t="s">
        <v>291</v>
      </c>
      <c r="J37" s="35">
        <f>SUM(J38:J39)</f>
        <v>58</v>
      </c>
      <c r="K37" s="35">
        <f>SUM(K38:K39)</f>
        <v>45</v>
      </c>
      <c r="L37" s="35">
        <f>SUM(L38:L39)</f>
        <v>5</v>
      </c>
      <c r="M37" s="129" t="s">
        <v>291</v>
      </c>
      <c r="N37" s="129" t="s">
        <v>291</v>
      </c>
      <c r="O37" s="35">
        <f>SUM(O38:O39)</f>
        <v>7</v>
      </c>
      <c r="P37" s="35">
        <f>SUM(P38:P39)</f>
        <v>10</v>
      </c>
      <c r="Q37" s="35" t="s">
        <v>291</v>
      </c>
      <c r="R37" s="35">
        <f>SUM(R38:R39)</f>
        <v>2</v>
      </c>
      <c r="S37" s="35">
        <f>SUM(S38:S39)</f>
        <v>31</v>
      </c>
      <c r="T37" s="35">
        <f>SUM(T38:T39)</f>
        <v>3</v>
      </c>
      <c r="U37" s="35">
        <f>SUM(U38:U39)</f>
        <v>28</v>
      </c>
      <c r="W37" s="81"/>
      <c r="X37" s="81"/>
      <c r="Y37" s="80" t="s">
        <v>316</v>
      </c>
      <c r="Z37" s="577">
        <v>1</v>
      </c>
      <c r="AA37" s="577" t="s">
        <v>291</v>
      </c>
      <c r="AB37" s="535">
        <f>SUM(AC37:AD37)</f>
        <v>61</v>
      </c>
      <c r="AC37" s="577">
        <f>SUM(AF37,AI37)</f>
        <v>41</v>
      </c>
      <c r="AD37" s="577">
        <f>SUM(AG37,AJ37)</f>
        <v>20</v>
      </c>
      <c r="AE37" s="535">
        <f>SUM(AF37:AG37)</f>
        <v>54</v>
      </c>
      <c r="AF37" s="577">
        <v>38</v>
      </c>
      <c r="AG37" s="577">
        <v>16</v>
      </c>
      <c r="AH37" s="535">
        <f>SUM(AI37:AJ37)</f>
        <v>7</v>
      </c>
      <c r="AI37" s="577">
        <v>3</v>
      </c>
      <c r="AJ37" s="577">
        <v>4</v>
      </c>
      <c r="AK37" s="535">
        <f>SUM(AL37:AM37)</f>
        <v>12</v>
      </c>
      <c r="AL37" s="577">
        <v>6</v>
      </c>
      <c r="AM37" s="577">
        <v>6</v>
      </c>
    </row>
    <row r="38" spans="1:39" s="270" customFormat="1" ht="18" customHeight="1">
      <c r="A38" s="81"/>
      <c r="B38" s="80" t="s">
        <v>316</v>
      </c>
      <c r="C38" s="535">
        <f>SUM(D38:E38)</f>
        <v>77</v>
      </c>
      <c r="D38" s="532">
        <f>SUM(F38,H38,J38,M38,O38)</f>
        <v>41</v>
      </c>
      <c r="E38" s="532">
        <f>SUM(G38,I38,K38,L38,N38,P38)</f>
        <v>36</v>
      </c>
      <c r="F38" s="573">
        <v>2</v>
      </c>
      <c r="G38" s="545" t="s">
        <v>291</v>
      </c>
      <c r="H38" s="573">
        <v>2</v>
      </c>
      <c r="I38" s="545" t="s">
        <v>291</v>
      </c>
      <c r="J38" s="573">
        <v>33</v>
      </c>
      <c r="K38" s="573">
        <v>26</v>
      </c>
      <c r="L38" s="573">
        <v>3</v>
      </c>
      <c r="M38" s="573" t="s">
        <v>291</v>
      </c>
      <c r="N38" s="573" t="s">
        <v>291</v>
      </c>
      <c r="O38" s="530">
        <v>4</v>
      </c>
      <c r="P38" s="545">
        <v>7</v>
      </c>
      <c r="Q38" s="531" t="s">
        <v>291</v>
      </c>
      <c r="R38" s="545">
        <v>1</v>
      </c>
      <c r="S38" s="531">
        <v>22</v>
      </c>
      <c r="T38" s="545">
        <v>2</v>
      </c>
      <c r="U38" s="573">
        <v>20</v>
      </c>
      <c r="W38" s="289"/>
      <c r="X38" s="81"/>
      <c r="Y38" s="80" t="s">
        <v>317</v>
      </c>
      <c r="Z38" s="577">
        <v>1</v>
      </c>
      <c r="AA38" s="577" t="s">
        <v>291</v>
      </c>
      <c r="AB38" s="535">
        <f>SUM(AC38:AD38)</f>
        <v>32</v>
      </c>
      <c r="AC38" s="577">
        <f>SUM(AF38,AI38)</f>
        <v>21</v>
      </c>
      <c r="AD38" s="577">
        <f>SUM(AG38,AJ38)</f>
        <v>11</v>
      </c>
      <c r="AE38" s="535">
        <f>SUM(AF38:AG38)</f>
        <v>28</v>
      </c>
      <c r="AF38" s="577">
        <v>19</v>
      </c>
      <c r="AG38" s="577">
        <v>9</v>
      </c>
      <c r="AH38" s="535">
        <f>SUM(AI38:AJ38)</f>
        <v>4</v>
      </c>
      <c r="AI38" s="577">
        <v>2</v>
      </c>
      <c r="AJ38" s="577">
        <v>2</v>
      </c>
      <c r="AK38" s="535">
        <f>SUM(AL38:AM38)</f>
        <v>6</v>
      </c>
      <c r="AL38" s="577">
        <v>3</v>
      </c>
      <c r="AM38" s="577">
        <v>3</v>
      </c>
    </row>
    <row r="39" spans="1:39" ht="18" customHeight="1">
      <c r="A39" s="81"/>
      <c r="B39" s="80" t="s">
        <v>317</v>
      </c>
      <c r="C39" s="535">
        <f>SUM(D39:E39)</f>
        <v>56</v>
      </c>
      <c r="D39" s="532">
        <f>SUM(F39,H39,J39,M39,O39)</f>
        <v>32</v>
      </c>
      <c r="E39" s="532">
        <f>SUM(G39,I39,K39,L39,N39,P39)</f>
        <v>24</v>
      </c>
      <c r="F39" s="573">
        <v>1</v>
      </c>
      <c r="G39" s="545" t="s">
        <v>291</v>
      </c>
      <c r="H39" s="573">
        <v>3</v>
      </c>
      <c r="I39" s="545" t="s">
        <v>291</v>
      </c>
      <c r="J39" s="573">
        <v>25</v>
      </c>
      <c r="K39" s="573">
        <v>19</v>
      </c>
      <c r="L39" s="573">
        <v>2</v>
      </c>
      <c r="M39" s="573" t="s">
        <v>291</v>
      </c>
      <c r="N39" s="573" t="s">
        <v>291</v>
      </c>
      <c r="O39" s="573">
        <v>3</v>
      </c>
      <c r="P39" s="545">
        <v>3</v>
      </c>
      <c r="Q39" s="531" t="s">
        <v>291</v>
      </c>
      <c r="R39" s="530">
        <v>1</v>
      </c>
      <c r="S39" s="531">
        <v>9</v>
      </c>
      <c r="T39" s="545">
        <v>1</v>
      </c>
      <c r="U39" s="573">
        <v>8</v>
      </c>
      <c r="V39" s="270"/>
      <c r="W39" s="81"/>
      <c r="X39" s="763"/>
      <c r="Y39" s="767"/>
      <c r="Z39" s="577"/>
      <c r="AA39" s="577"/>
      <c r="AB39" s="531"/>
      <c r="AC39" s="577"/>
      <c r="AD39" s="577"/>
      <c r="AE39" s="531"/>
      <c r="AF39" s="577"/>
      <c r="AG39" s="577"/>
      <c r="AH39" s="531"/>
      <c r="AI39" s="577"/>
      <c r="AJ39" s="577"/>
      <c r="AK39" s="531"/>
      <c r="AL39" s="577"/>
      <c r="AM39" s="577"/>
    </row>
    <row r="40" spans="1:39" ht="18" customHeight="1">
      <c r="A40" s="763"/>
      <c r="B40" s="764"/>
      <c r="C40" s="531"/>
      <c r="D40" s="530"/>
      <c r="E40" s="530"/>
      <c r="F40" s="573"/>
      <c r="G40" s="545"/>
      <c r="H40" s="573"/>
      <c r="I40" s="545"/>
      <c r="J40" s="573"/>
      <c r="K40" s="573"/>
      <c r="L40" s="573"/>
      <c r="M40" s="573"/>
      <c r="N40" s="573"/>
      <c r="O40" s="573"/>
      <c r="P40" s="545"/>
      <c r="Q40" s="530"/>
      <c r="R40" s="545"/>
      <c r="S40" s="531"/>
      <c r="T40" s="545"/>
      <c r="U40" s="573"/>
      <c r="V40" s="270"/>
      <c r="W40" s="81"/>
      <c r="X40" s="763" t="s">
        <v>318</v>
      </c>
      <c r="Y40" s="767"/>
      <c r="Z40" s="35">
        <f>SUM(Z41:Z42)</f>
        <v>3</v>
      </c>
      <c r="AA40" s="66" t="s">
        <v>291</v>
      </c>
      <c r="AB40" s="35">
        <f aca="true" t="shared" si="17" ref="AB40:AM40">SUM(AB41:AB42)</f>
        <v>77</v>
      </c>
      <c r="AC40" s="35">
        <f t="shared" si="17"/>
        <v>53</v>
      </c>
      <c r="AD40" s="35">
        <f t="shared" si="17"/>
        <v>24</v>
      </c>
      <c r="AE40" s="35">
        <f t="shared" si="17"/>
        <v>68</v>
      </c>
      <c r="AF40" s="35">
        <f t="shared" si="17"/>
        <v>49</v>
      </c>
      <c r="AG40" s="35">
        <f t="shared" si="17"/>
        <v>19</v>
      </c>
      <c r="AH40" s="35">
        <f t="shared" si="17"/>
        <v>9</v>
      </c>
      <c r="AI40" s="35">
        <f t="shared" si="17"/>
        <v>4</v>
      </c>
      <c r="AJ40" s="35">
        <f t="shared" si="17"/>
        <v>5</v>
      </c>
      <c r="AK40" s="35">
        <f t="shared" si="17"/>
        <v>22</v>
      </c>
      <c r="AL40" s="35">
        <f t="shared" si="17"/>
        <v>7</v>
      </c>
      <c r="AM40" s="35">
        <f t="shared" si="17"/>
        <v>15</v>
      </c>
    </row>
    <row r="41" spans="1:39" ht="18" customHeight="1">
      <c r="A41" s="763" t="s">
        <v>318</v>
      </c>
      <c r="B41" s="764"/>
      <c r="C41" s="35">
        <f>SUM(C42:C43)</f>
        <v>96</v>
      </c>
      <c r="D41" s="35">
        <f>SUM(D42:D43)</f>
        <v>56</v>
      </c>
      <c r="E41" s="35">
        <f>SUM(E42:E43)</f>
        <v>40</v>
      </c>
      <c r="F41" s="35">
        <f>SUM(F42:F43)</f>
        <v>5</v>
      </c>
      <c r="G41" s="39" t="s">
        <v>291</v>
      </c>
      <c r="H41" s="35">
        <f>SUM(H42:H43)</f>
        <v>5</v>
      </c>
      <c r="I41" s="39" t="s">
        <v>291</v>
      </c>
      <c r="J41" s="35">
        <f>SUM(J42:J43)</f>
        <v>43</v>
      </c>
      <c r="K41" s="35">
        <f>SUM(K42:K43)</f>
        <v>29</v>
      </c>
      <c r="L41" s="35">
        <f>SUM(L42:L43)</f>
        <v>5</v>
      </c>
      <c r="M41" s="129" t="s">
        <v>291</v>
      </c>
      <c r="N41" s="129" t="s">
        <v>291</v>
      </c>
      <c r="O41" s="35">
        <f>SUM(O42:O43)</f>
        <v>3</v>
      </c>
      <c r="P41" s="35">
        <f>SUM(P42:P43)</f>
        <v>6</v>
      </c>
      <c r="Q41" s="35">
        <f>SUM(Q42:Q43)</f>
        <v>6</v>
      </c>
      <c r="R41" s="35" t="s">
        <v>291</v>
      </c>
      <c r="S41" s="35">
        <f>SUM(S42:S43)</f>
        <v>17</v>
      </c>
      <c r="T41" s="35">
        <f>SUM(T42:T43)</f>
        <v>3</v>
      </c>
      <c r="U41" s="35">
        <f>SUM(U42:U43)</f>
        <v>14</v>
      </c>
      <c r="W41" s="81"/>
      <c r="X41" s="70"/>
      <c r="Y41" s="80" t="s">
        <v>319</v>
      </c>
      <c r="Z41" s="577">
        <v>2</v>
      </c>
      <c r="AA41" s="577" t="s">
        <v>291</v>
      </c>
      <c r="AB41" s="535">
        <f>SUM(AC41:AD41)</f>
        <v>52</v>
      </c>
      <c r="AC41" s="577">
        <f>SUM(AF41,AI41)</f>
        <v>39</v>
      </c>
      <c r="AD41" s="577">
        <f>SUM(AG41,AJ41)</f>
        <v>13</v>
      </c>
      <c r="AE41" s="535">
        <f>SUM(AF41:AG41)</f>
        <v>47</v>
      </c>
      <c r="AF41" s="577">
        <v>37</v>
      </c>
      <c r="AG41" s="577">
        <v>10</v>
      </c>
      <c r="AH41" s="535">
        <f>SUM(AI41:AJ41)</f>
        <v>5</v>
      </c>
      <c r="AI41" s="577">
        <v>2</v>
      </c>
      <c r="AJ41" s="577">
        <v>3</v>
      </c>
      <c r="AK41" s="535">
        <f>SUM(AL41:AM41)</f>
        <v>15</v>
      </c>
      <c r="AL41" s="577">
        <v>5</v>
      </c>
      <c r="AM41" s="577">
        <v>10</v>
      </c>
    </row>
    <row r="42" spans="1:39" s="276" customFormat="1" ht="18" customHeight="1">
      <c r="A42" s="9"/>
      <c r="B42" s="80" t="s">
        <v>319</v>
      </c>
      <c r="C42" s="535">
        <f>SUM(D42:E42)</f>
        <v>56</v>
      </c>
      <c r="D42" s="532">
        <f>SUM(F42,H42,J42,M42,O42)</f>
        <v>33</v>
      </c>
      <c r="E42" s="532">
        <f>SUM(G42,I42,K42,L42,N42,P42)</f>
        <v>23</v>
      </c>
      <c r="F42" s="531">
        <v>3</v>
      </c>
      <c r="G42" s="545" t="s">
        <v>291</v>
      </c>
      <c r="H42" s="531">
        <v>3</v>
      </c>
      <c r="I42" s="545" t="s">
        <v>291</v>
      </c>
      <c r="J42" s="531">
        <v>24</v>
      </c>
      <c r="K42" s="531">
        <v>17</v>
      </c>
      <c r="L42" s="531">
        <v>3</v>
      </c>
      <c r="M42" s="531" t="s">
        <v>291</v>
      </c>
      <c r="N42" s="531" t="s">
        <v>291</v>
      </c>
      <c r="O42" s="531">
        <v>3</v>
      </c>
      <c r="P42" s="531">
        <v>3</v>
      </c>
      <c r="Q42" s="531">
        <v>6</v>
      </c>
      <c r="R42" s="531" t="s">
        <v>291</v>
      </c>
      <c r="S42" s="531">
        <v>12</v>
      </c>
      <c r="T42" s="531">
        <v>3</v>
      </c>
      <c r="U42" s="531">
        <v>9</v>
      </c>
      <c r="V42" s="270"/>
      <c r="W42" s="289"/>
      <c r="X42" s="426"/>
      <c r="Y42" s="132" t="s">
        <v>328</v>
      </c>
      <c r="Z42" s="577">
        <v>1</v>
      </c>
      <c r="AA42" s="577" t="s">
        <v>291</v>
      </c>
      <c r="AB42" s="535">
        <f>SUM(AC42:AD42)</f>
        <v>25</v>
      </c>
      <c r="AC42" s="577">
        <f>SUM(AF42,AI42)</f>
        <v>14</v>
      </c>
      <c r="AD42" s="577">
        <f>SUM(AG42,AJ42)</f>
        <v>11</v>
      </c>
      <c r="AE42" s="535">
        <f>SUM(AF42:AG42)</f>
        <v>21</v>
      </c>
      <c r="AF42" s="577">
        <v>12</v>
      </c>
      <c r="AG42" s="577">
        <v>9</v>
      </c>
      <c r="AH42" s="535">
        <f>SUM(AI42:AJ42)</f>
        <v>4</v>
      </c>
      <c r="AI42" s="577">
        <v>2</v>
      </c>
      <c r="AJ42" s="577">
        <v>2</v>
      </c>
      <c r="AK42" s="535">
        <f>SUM(AL42:AM42)</f>
        <v>7</v>
      </c>
      <c r="AL42" s="577">
        <v>2</v>
      </c>
      <c r="AM42" s="577">
        <v>5</v>
      </c>
    </row>
    <row r="43" spans="1:39" ht="18" customHeight="1">
      <c r="A43" s="467"/>
      <c r="B43" s="468" t="s">
        <v>328</v>
      </c>
      <c r="C43" s="535">
        <f>SUM(D43:E43)</f>
        <v>40</v>
      </c>
      <c r="D43" s="532">
        <f>SUM(F43,H43,J43,M43,O43)</f>
        <v>23</v>
      </c>
      <c r="E43" s="532">
        <f>SUM(G43,I43,K43,L43,N43,P43)</f>
        <v>17</v>
      </c>
      <c r="F43" s="573">
        <v>2</v>
      </c>
      <c r="G43" s="545" t="s">
        <v>291</v>
      </c>
      <c r="H43" s="573">
        <v>2</v>
      </c>
      <c r="I43" s="545" t="s">
        <v>291</v>
      </c>
      <c r="J43" s="573">
        <v>19</v>
      </c>
      <c r="K43" s="573">
        <v>12</v>
      </c>
      <c r="L43" s="573">
        <v>2</v>
      </c>
      <c r="M43" s="573" t="s">
        <v>291</v>
      </c>
      <c r="N43" s="573" t="s">
        <v>291</v>
      </c>
      <c r="O43" s="545" t="s">
        <v>291</v>
      </c>
      <c r="P43" s="545">
        <v>3</v>
      </c>
      <c r="Q43" s="545" t="s">
        <v>291</v>
      </c>
      <c r="R43" s="531" t="s">
        <v>291</v>
      </c>
      <c r="S43" s="531">
        <v>5</v>
      </c>
      <c r="T43" s="545" t="s">
        <v>291</v>
      </c>
      <c r="U43" s="573">
        <v>5</v>
      </c>
      <c r="V43" s="270"/>
      <c r="W43" s="426"/>
      <c r="X43" s="763"/>
      <c r="Y43" s="767"/>
      <c r="Z43" s="577"/>
      <c r="AA43" s="577"/>
      <c r="AB43" s="531"/>
      <c r="AC43" s="577"/>
      <c r="AD43" s="577"/>
      <c r="AE43" s="531"/>
      <c r="AF43" s="577"/>
      <c r="AG43" s="577"/>
      <c r="AH43" s="531"/>
      <c r="AI43" s="577"/>
      <c r="AJ43" s="577"/>
      <c r="AK43" s="531"/>
      <c r="AL43" s="577"/>
      <c r="AM43" s="577"/>
    </row>
    <row r="44" spans="1:39" ht="18" customHeight="1">
      <c r="A44" s="9"/>
      <c r="B44" s="80"/>
      <c r="C44" s="531"/>
      <c r="D44" s="530"/>
      <c r="E44" s="530"/>
      <c r="F44" s="573"/>
      <c r="G44" s="545"/>
      <c r="H44" s="573"/>
      <c r="I44" s="545"/>
      <c r="J44" s="573"/>
      <c r="K44" s="573"/>
      <c r="L44" s="573"/>
      <c r="M44" s="573"/>
      <c r="N44" s="573"/>
      <c r="O44" s="545"/>
      <c r="P44" s="545"/>
      <c r="Q44" s="545"/>
      <c r="R44" s="531"/>
      <c r="S44" s="531"/>
      <c r="T44" s="545"/>
      <c r="U44" s="573"/>
      <c r="V44" s="270"/>
      <c r="W44" s="426"/>
      <c r="X44" s="763" t="s">
        <v>351</v>
      </c>
      <c r="Y44" s="767"/>
      <c r="Z44" s="35">
        <f>SUM(Z45)</f>
        <v>1</v>
      </c>
      <c r="AA44" s="66" t="s">
        <v>291</v>
      </c>
      <c r="AB44" s="35">
        <f>SUM(AB45)</f>
        <v>36</v>
      </c>
      <c r="AC44" s="35">
        <f aca="true" t="shared" si="18" ref="AC44:AM44">SUM(AC45)</f>
        <v>23</v>
      </c>
      <c r="AD44" s="35">
        <f t="shared" si="18"/>
        <v>13</v>
      </c>
      <c r="AE44" s="35">
        <f t="shared" si="18"/>
        <v>33</v>
      </c>
      <c r="AF44" s="35">
        <f t="shared" si="18"/>
        <v>22</v>
      </c>
      <c r="AG44" s="35">
        <f t="shared" si="18"/>
        <v>11</v>
      </c>
      <c r="AH44" s="35">
        <f t="shared" si="18"/>
        <v>3</v>
      </c>
      <c r="AI44" s="35">
        <f t="shared" si="18"/>
        <v>1</v>
      </c>
      <c r="AJ44" s="35">
        <f t="shared" si="18"/>
        <v>2</v>
      </c>
      <c r="AK44" s="35">
        <f t="shared" si="18"/>
        <v>7</v>
      </c>
      <c r="AL44" s="35">
        <f t="shared" si="18"/>
        <v>1</v>
      </c>
      <c r="AM44" s="35">
        <f t="shared" si="18"/>
        <v>6</v>
      </c>
    </row>
    <row r="45" spans="1:39" ht="18" customHeight="1">
      <c r="A45" s="763" t="s">
        <v>351</v>
      </c>
      <c r="B45" s="764"/>
      <c r="C45" s="35">
        <f>SUM(C46)</f>
        <v>50</v>
      </c>
      <c r="D45" s="35">
        <f>SUM(D46)</f>
        <v>30</v>
      </c>
      <c r="E45" s="35">
        <f>SUM(E46)</f>
        <v>20</v>
      </c>
      <c r="F45" s="35">
        <f>SUM(F46)</f>
        <v>3</v>
      </c>
      <c r="G45" s="39" t="s">
        <v>291</v>
      </c>
      <c r="H45" s="35">
        <f>SUM(H46)</f>
        <v>3</v>
      </c>
      <c r="I45" s="39" t="s">
        <v>291</v>
      </c>
      <c r="J45" s="35">
        <f>SUM(J46)</f>
        <v>21</v>
      </c>
      <c r="K45" s="35">
        <f>SUM(K46)</f>
        <v>16</v>
      </c>
      <c r="L45" s="35">
        <f>SUM(L46)</f>
        <v>3</v>
      </c>
      <c r="M45" s="129" t="s">
        <v>291</v>
      </c>
      <c r="N45" s="129" t="s">
        <v>291</v>
      </c>
      <c r="O45" s="35">
        <f>SUM(O46)</f>
        <v>3</v>
      </c>
      <c r="P45" s="35">
        <f>SUM(P46)</f>
        <v>1</v>
      </c>
      <c r="Q45" s="37" t="s">
        <v>291</v>
      </c>
      <c r="R45" s="39" t="s">
        <v>291</v>
      </c>
      <c r="S45" s="35">
        <f>SUM(S46)</f>
        <v>15</v>
      </c>
      <c r="T45" s="35">
        <f>SUM(T46)</f>
        <v>2</v>
      </c>
      <c r="U45" s="35">
        <f>SUM(U46)</f>
        <v>13</v>
      </c>
      <c r="W45" s="70"/>
      <c r="X45" s="81"/>
      <c r="Y45" s="80" t="s">
        <v>374</v>
      </c>
      <c r="Z45" s="577">
        <v>1</v>
      </c>
      <c r="AA45" s="577" t="s">
        <v>291</v>
      </c>
      <c r="AB45" s="535">
        <f>SUM(AC45:AD45)</f>
        <v>36</v>
      </c>
      <c r="AC45" s="577">
        <f>SUM(AF45,AI45)</f>
        <v>23</v>
      </c>
      <c r="AD45" s="577">
        <f>SUM(AG45,AJ45)</f>
        <v>13</v>
      </c>
      <c r="AE45" s="535">
        <f>SUM(AF45:AG45)</f>
        <v>33</v>
      </c>
      <c r="AF45" s="577">
        <v>22</v>
      </c>
      <c r="AG45" s="577">
        <v>11</v>
      </c>
      <c r="AH45" s="535">
        <f>SUM(AI45:AJ45)</f>
        <v>3</v>
      </c>
      <c r="AI45" s="577">
        <v>1</v>
      </c>
      <c r="AJ45" s="577">
        <v>2</v>
      </c>
      <c r="AK45" s="535">
        <f>SUM(AL45:AM45)</f>
        <v>7</v>
      </c>
      <c r="AL45" s="577">
        <v>1</v>
      </c>
      <c r="AM45" s="577">
        <v>6</v>
      </c>
    </row>
    <row r="46" spans="1:39" s="276" customFormat="1" ht="18" customHeight="1">
      <c r="A46" s="81"/>
      <c r="B46" s="80" t="s">
        <v>374</v>
      </c>
      <c r="C46" s="535">
        <f>SUM(D46:E46)</f>
        <v>50</v>
      </c>
      <c r="D46" s="532">
        <f>SUM(F46,H46,J46,M46,O46)</f>
        <v>30</v>
      </c>
      <c r="E46" s="532">
        <f>SUM(G46,I46,K46,L46,N46,P46)</f>
        <v>20</v>
      </c>
      <c r="F46" s="573">
        <v>3</v>
      </c>
      <c r="G46" s="545" t="s">
        <v>291</v>
      </c>
      <c r="H46" s="573">
        <v>3</v>
      </c>
      <c r="I46" s="545" t="s">
        <v>291</v>
      </c>
      <c r="J46" s="573">
        <v>21</v>
      </c>
      <c r="K46" s="573">
        <v>16</v>
      </c>
      <c r="L46" s="573">
        <v>3</v>
      </c>
      <c r="M46" s="573" t="s">
        <v>291</v>
      </c>
      <c r="N46" s="573" t="s">
        <v>291</v>
      </c>
      <c r="O46" s="530">
        <v>3</v>
      </c>
      <c r="P46" s="573">
        <v>1</v>
      </c>
      <c r="Q46" s="530" t="s">
        <v>291</v>
      </c>
      <c r="R46" s="530" t="s">
        <v>291</v>
      </c>
      <c r="S46" s="531">
        <v>15</v>
      </c>
      <c r="T46" s="573">
        <v>2</v>
      </c>
      <c r="U46" s="573">
        <v>13</v>
      </c>
      <c r="V46" s="270"/>
      <c r="W46" s="426"/>
      <c r="X46" s="426"/>
      <c r="Y46" s="132"/>
      <c r="Z46" s="582"/>
      <c r="AA46" s="582"/>
      <c r="AB46" s="531"/>
      <c r="AC46" s="582"/>
      <c r="AD46" s="582"/>
      <c r="AE46" s="531"/>
      <c r="AF46" s="582"/>
      <c r="AG46" s="582"/>
      <c r="AH46" s="531"/>
      <c r="AI46" s="582"/>
      <c r="AJ46" s="582"/>
      <c r="AK46" s="531"/>
      <c r="AL46" s="582"/>
      <c r="AM46" s="582"/>
    </row>
    <row r="47" spans="1:39" ht="18" customHeight="1">
      <c r="A47" s="467"/>
      <c r="B47" s="468"/>
      <c r="C47" s="531"/>
      <c r="D47" s="530"/>
      <c r="E47" s="530"/>
      <c r="F47" s="573"/>
      <c r="G47" s="545"/>
      <c r="H47" s="573"/>
      <c r="I47" s="545"/>
      <c r="J47" s="573"/>
      <c r="K47" s="573"/>
      <c r="L47" s="573"/>
      <c r="M47" s="573"/>
      <c r="N47" s="573"/>
      <c r="O47" s="530"/>
      <c r="P47" s="573"/>
      <c r="Q47" s="530"/>
      <c r="R47" s="530"/>
      <c r="S47" s="531"/>
      <c r="T47" s="573"/>
      <c r="U47" s="573"/>
      <c r="V47" s="270"/>
      <c r="W47" s="289"/>
      <c r="X47" s="763" t="s">
        <v>330</v>
      </c>
      <c r="Y47" s="767"/>
      <c r="Z47" s="35">
        <f>SUM(Z48:Z49)</f>
        <v>4</v>
      </c>
      <c r="AA47" s="66" t="s">
        <v>291</v>
      </c>
      <c r="AB47" s="35">
        <f aca="true" t="shared" si="19" ref="AB47:AM47">SUM(AB48:AB49)</f>
        <v>109</v>
      </c>
      <c r="AC47" s="35">
        <f t="shared" si="19"/>
        <v>77</v>
      </c>
      <c r="AD47" s="35">
        <f t="shared" si="19"/>
        <v>32</v>
      </c>
      <c r="AE47" s="35">
        <f t="shared" si="19"/>
        <v>86</v>
      </c>
      <c r="AF47" s="35">
        <f t="shared" si="19"/>
        <v>65</v>
      </c>
      <c r="AG47" s="35">
        <f t="shared" si="19"/>
        <v>21</v>
      </c>
      <c r="AH47" s="35">
        <f t="shared" si="19"/>
        <v>23</v>
      </c>
      <c r="AI47" s="35">
        <f t="shared" si="19"/>
        <v>12</v>
      </c>
      <c r="AJ47" s="35">
        <f t="shared" si="19"/>
        <v>11</v>
      </c>
      <c r="AK47" s="35">
        <f t="shared" si="19"/>
        <v>67</v>
      </c>
      <c r="AL47" s="35">
        <f t="shared" si="19"/>
        <v>43</v>
      </c>
      <c r="AM47" s="35">
        <f t="shared" si="19"/>
        <v>24</v>
      </c>
    </row>
    <row r="48" spans="1:39" ht="18" customHeight="1">
      <c r="A48" s="763" t="s">
        <v>330</v>
      </c>
      <c r="B48" s="764"/>
      <c r="C48" s="35">
        <f>SUM(C49:C50)</f>
        <v>86</v>
      </c>
      <c r="D48" s="35">
        <f>SUM(D49:D50)</f>
        <v>54</v>
      </c>
      <c r="E48" s="35">
        <f>SUM(E49:E50)</f>
        <v>32</v>
      </c>
      <c r="F48" s="35">
        <f>SUM(F49:F50)</f>
        <v>7</v>
      </c>
      <c r="G48" s="39" t="s">
        <v>291</v>
      </c>
      <c r="H48" s="35">
        <f>SUM(H49:H50)</f>
        <v>7</v>
      </c>
      <c r="I48" s="39" t="s">
        <v>291</v>
      </c>
      <c r="J48" s="35">
        <f>SUM(J49:J50)</f>
        <v>40</v>
      </c>
      <c r="K48" s="35">
        <f>SUM(K49:K50)</f>
        <v>23</v>
      </c>
      <c r="L48" s="35">
        <f>SUM(L49:L50)</f>
        <v>7</v>
      </c>
      <c r="M48" s="39" t="s">
        <v>291</v>
      </c>
      <c r="N48" s="39" t="s">
        <v>291</v>
      </c>
      <c r="O48" s="39" t="s">
        <v>291</v>
      </c>
      <c r="P48" s="35">
        <f aca="true" t="shared" si="20" ref="P48:U48">SUM(P49:P50)</f>
        <v>2</v>
      </c>
      <c r="Q48" s="35">
        <f t="shared" si="20"/>
        <v>1</v>
      </c>
      <c r="R48" s="35">
        <f t="shared" si="20"/>
        <v>7</v>
      </c>
      <c r="S48" s="35">
        <f t="shared" si="20"/>
        <v>34</v>
      </c>
      <c r="T48" s="35">
        <f t="shared" si="20"/>
        <v>9</v>
      </c>
      <c r="U48" s="35">
        <f t="shared" si="20"/>
        <v>25</v>
      </c>
      <c r="V48" s="114"/>
      <c r="W48" s="81"/>
      <c r="X48" s="81"/>
      <c r="Y48" s="80" t="s">
        <v>320</v>
      </c>
      <c r="Z48" s="577">
        <v>1</v>
      </c>
      <c r="AA48" s="577" t="s">
        <v>291</v>
      </c>
      <c r="AB48" s="535">
        <f>SUM(AC48:AD48)</f>
        <v>26</v>
      </c>
      <c r="AC48" s="577">
        <f>SUM(AF48,AI48)</f>
        <v>16</v>
      </c>
      <c r="AD48" s="577">
        <f>SUM(AG48,AJ48)</f>
        <v>10</v>
      </c>
      <c r="AE48" s="535">
        <f>SUM(AF48:AG48)</f>
        <v>22</v>
      </c>
      <c r="AF48" s="577">
        <v>15</v>
      </c>
      <c r="AG48" s="577">
        <v>7</v>
      </c>
      <c r="AH48" s="535">
        <f>SUM(AI48:AJ48)</f>
        <v>4</v>
      </c>
      <c r="AI48" s="577">
        <v>1</v>
      </c>
      <c r="AJ48" s="577">
        <v>3</v>
      </c>
      <c r="AK48" s="535">
        <f>SUM(AL48:AM48)</f>
        <v>8</v>
      </c>
      <c r="AL48" s="577">
        <v>3</v>
      </c>
      <c r="AM48" s="577">
        <v>5</v>
      </c>
    </row>
    <row r="49" spans="1:39" s="270" customFormat="1" ht="18" customHeight="1">
      <c r="A49" s="81"/>
      <c r="B49" s="80" t="s">
        <v>320</v>
      </c>
      <c r="C49" s="535">
        <f>SUM(D49:E49)</f>
        <v>25</v>
      </c>
      <c r="D49" s="532">
        <f>SUM(F49,H49,J49,M49,O49)</f>
        <v>16</v>
      </c>
      <c r="E49" s="532">
        <f>SUM(G49,I49,K49,L49,N49,P49)</f>
        <v>9</v>
      </c>
      <c r="F49" s="573">
        <v>2</v>
      </c>
      <c r="G49" s="545" t="s">
        <v>291</v>
      </c>
      <c r="H49" s="530">
        <v>2</v>
      </c>
      <c r="I49" s="545" t="s">
        <v>291</v>
      </c>
      <c r="J49" s="573">
        <v>12</v>
      </c>
      <c r="K49" s="573">
        <v>6</v>
      </c>
      <c r="L49" s="545">
        <v>2</v>
      </c>
      <c r="M49" s="545" t="s">
        <v>291</v>
      </c>
      <c r="N49" s="545" t="s">
        <v>291</v>
      </c>
      <c r="O49" s="545" t="s">
        <v>291</v>
      </c>
      <c r="P49" s="545">
        <v>1</v>
      </c>
      <c r="Q49" s="545" t="s">
        <v>291</v>
      </c>
      <c r="R49" s="573">
        <v>2</v>
      </c>
      <c r="S49" s="531">
        <v>7</v>
      </c>
      <c r="T49" s="545">
        <v>2</v>
      </c>
      <c r="U49" s="573">
        <v>5</v>
      </c>
      <c r="V49" s="350"/>
      <c r="W49" s="81"/>
      <c r="X49" s="81"/>
      <c r="Y49" s="80" t="s">
        <v>375</v>
      </c>
      <c r="Z49" s="577">
        <v>3</v>
      </c>
      <c r="AA49" s="577" t="s">
        <v>291</v>
      </c>
      <c r="AB49" s="535">
        <f>SUM(AC49:AD49)</f>
        <v>83</v>
      </c>
      <c r="AC49" s="577">
        <f>SUM(AF49,AI49)</f>
        <v>61</v>
      </c>
      <c r="AD49" s="577">
        <f>SUM(AG49,AJ49)</f>
        <v>22</v>
      </c>
      <c r="AE49" s="535">
        <f>SUM(AF49:AG49)</f>
        <v>64</v>
      </c>
      <c r="AF49" s="577">
        <v>50</v>
      </c>
      <c r="AG49" s="577">
        <v>14</v>
      </c>
      <c r="AH49" s="535">
        <f>SUM(AI49:AJ49)</f>
        <v>19</v>
      </c>
      <c r="AI49" s="577">
        <v>11</v>
      </c>
      <c r="AJ49" s="577">
        <v>8</v>
      </c>
      <c r="AK49" s="535">
        <f>SUM(AL49:AM49)</f>
        <v>59</v>
      </c>
      <c r="AL49" s="577">
        <v>40</v>
      </c>
      <c r="AM49" s="577">
        <v>19</v>
      </c>
    </row>
    <row r="50" spans="1:39" s="270" customFormat="1" ht="18" customHeight="1">
      <c r="A50" s="82"/>
      <c r="B50" s="83" t="s">
        <v>331</v>
      </c>
      <c r="C50" s="555">
        <f>SUM(D50:E50)</f>
        <v>61</v>
      </c>
      <c r="D50" s="558">
        <f>SUM(F50,H50,J50,M50,O50)</f>
        <v>38</v>
      </c>
      <c r="E50" s="558">
        <f>SUM(G50,I50,K50,L50,N50,P50)</f>
        <v>23</v>
      </c>
      <c r="F50" s="563">
        <v>5</v>
      </c>
      <c r="G50" s="563" t="s">
        <v>291</v>
      </c>
      <c r="H50" s="574">
        <v>5</v>
      </c>
      <c r="I50" s="563" t="s">
        <v>291</v>
      </c>
      <c r="J50" s="574">
        <v>28</v>
      </c>
      <c r="K50" s="574">
        <v>17</v>
      </c>
      <c r="L50" s="563">
        <v>5</v>
      </c>
      <c r="M50" s="563" t="s">
        <v>291</v>
      </c>
      <c r="N50" s="563" t="s">
        <v>291</v>
      </c>
      <c r="O50" s="563" t="s">
        <v>291</v>
      </c>
      <c r="P50" s="556">
        <v>1</v>
      </c>
      <c r="Q50" s="563">
        <v>1</v>
      </c>
      <c r="R50" s="574">
        <v>5</v>
      </c>
      <c r="S50" s="556">
        <v>27</v>
      </c>
      <c r="T50" s="563">
        <v>7</v>
      </c>
      <c r="U50" s="574">
        <v>20</v>
      </c>
      <c r="V50" s="350"/>
      <c r="W50" s="289"/>
      <c r="X50" s="130"/>
      <c r="Y50" s="131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2"/>
      <c r="AL50" s="582"/>
      <c r="AM50" s="582"/>
    </row>
    <row r="51" spans="1:39" ht="18" customHeight="1">
      <c r="A51" s="476" t="s">
        <v>255</v>
      </c>
      <c r="B51" s="81"/>
      <c r="C51" s="105"/>
      <c r="D51" s="61"/>
      <c r="E51" s="61"/>
      <c r="F51" s="112"/>
      <c r="G51" s="68"/>
      <c r="H51" s="477"/>
      <c r="I51" s="68"/>
      <c r="J51" s="478"/>
      <c r="K51" s="478"/>
      <c r="L51" s="68"/>
      <c r="M51" s="68"/>
      <c r="N51" s="68"/>
      <c r="O51" s="68"/>
      <c r="P51" s="68"/>
      <c r="Q51" s="68"/>
      <c r="R51" s="478"/>
      <c r="S51" s="479"/>
      <c r="T51" s="68"/>
      <c r="U51" s="478"/>
      <c r="V51" s="350"/>
      <c r="W51" s="763" t="s">
        <v>376</v>
      </c>
      <c r="X51" s="763"/>
      <c r="Y51" s="764"/>
      <c r="Z51" s="560">
        <f>SUM(Z52:Z57)</f>
        <v>8</v>
      </c>
      <c r="AA51" s="589">
        <f>SUM(AA52:AA57)</f>
        <v>3</v>
      </c>
      <c r="AB51" s="560">
        <f>SUM(AB52:AB57)</f>
        <v>209</v>
      </c>
      <c r="AC51" s="560">
        <f aca="true" t="shared" si="21" ref="AC51:AM51">SUM(AC52:AC57)</f>
        <v>145</v>
      </c>
      <c r="AD51" s="560">
        <f t="shared" si="21"/>
        <v>64</v>
      </c>
      <c r="AE51" s="560">
        <f>SUM(AE52:AE57)</f>
        <v>157</v>
      </c>
      <c r="AF51" s="560">
        <f t="shared" si="21"/>
        <v>119</v>
      </c>
      <c r="AG51" s="560">
        <f t="shared" si="21"/>
        <v>38</v>
      </c>
      <c r="AH51" s="560">
        <f>SUM(AH52:AH57)</f>
        <v>52</v>
      </c>
      <c r="AI51" s="560">
        <f t="shared" si="21"/>
        <v>26</v>
      </c>
      <c r="AJ51" s="560">
        <f t="shared" si="21"/>
        <v>26</v>
      </c>
      <c r="AK51" s="560">
        <f>SUM(AK52:AK57)</f>
        <v>47</v>
      </c>
      <c r="AL51" s="560">
        <f t="shared" si="21"/>
        <v>21</v>
      </c>
      <c r="AM51" s="560">
        <f t="shared" si="21"/>
        <v>26</v>
      </c>
    </row>
    <row r="52" spans="1:39" s="270" customFormat="1" ht="18" customHeight="1">
      <c r="A52" s="81"/>
      <c r="B52" s="30"/>
      <c r="C52" s="61"/>
      <c r="D52" s="133"/>
      <c r="E52" s="133"/>
      <c r="F52" s="68"/>
      <c r="G52" s="68"/>
      <c r="H52" s="478"/>
      <c r="I52" s="68"/>
      <c r="J52" s="478"/>
      <c r="K52" s="478"/>
      <c r="L52" s="68"/>
      <c r="M52" s="68"/>
      <c r="N52" s="68"/>
      <c r="O52" s="68"/>
      <c r="P52" s="477"/>
      <c r="Q52" s="68"/>
      <c r="R52" s="478"/>
      <c r="S52" s="479"/>
      <c r="T52" s="68"/>
      <c r="U52" s="478"/>
      <c r="W52" s="480"/>
      <c r="X52" s="802" t="s">
        <v>377</v>
      </c>
      <c r="Y52" s="803"/>
      <c r="Z52" s="582">
        <v>3</v>
      </c>
      <c r="AA52" s="583">
        <v>2</v>
      </c>
      <c r="AB52" s="535">
        <f aca="true" t="shared" si="22" ref="AB52:AB57">SUM(AC52:AD52)</f>
        <v>115</v>
      </c>
      <c r="AC52" s="580">
        <f aca="true" t="shared" si="23" ref="AC52:AC57">SUM(AF52,AI52)</f>
        <v>88</v>
      </c>
      <c r="AD52" s="580">
        <f aca="true" t="shared" si="24" ref="AD52:AD57">SUM(AG52,AJ52)</f>
        <v>27</v>
      </c>
      <c r="AE52" s="535">
        <f aca="true" t="shared" si="25" ref="AE52:AE57">SUM(AF52:AG52)</f>
        <v>85</v>
      </c>
      <c r="AF52" s="582">
        <v>69</v>
      </c>
      <c r="AG52" s="582">
        <v>16</v>
      </c>
      <c r="AH52" s="535">
        <f aca="true" t="shared" si="26" ref="AH52:AH57">SUM(AI52:AJ52)</f>
        <v>30</v>
      </c>
      <c r="AI52" s="582">
        <v>19</v>
      </c>
      <c r="AJ52" s="582">
        <v>11</v>
      </c>
      <c r="AK52" s="535">
        <f aca="true" t="shared" si="27" ref="AK52:AK57">SUM(AL52:AM52)</f>
        <v>18</v>
      </c>
      <c r="AL52" s="582">
        <v>7</v>
      </c>
      <c r="AM52" s="582">
        <v>11</v>
      </c>
    </row>
    <row r="53" spans="1:39" ht="18" customHeight="1">
      <c r="A53" s="763"/>
      <c r="B53" s="763"/>
      <c r="C53" s="64"/>
      <c r="D53" s="135"/>
      <c r="E53" s="135"/>
      <c r="F53" s="107"/>
      <c r="G53" s="92"/>
      <c r="H53" s="135"/>
      <c r="I53" s="92"/>
      <c r="J53" s="107"/>
      <c r="K53" s="107"/>
      <c r="L53" s="92"/>
      <c r="M53" s="92"/>
      <c r="N53" s="92"/>
      <c r="O53" s="68"/>
      <c r="P53" s="135"/>
      <c r="Q53" s="92"/>
      <c r="R53" s="107"/>
      <c r="S53" s="64"/>
      <c r="T53" s="92"/>
      <c r="U53" s="107"/>
      <c r="W53" s="134"/>
      <c r="X53" s="806" t="s">
        <v>241</v>
      </c>
      <c r="Y53" s="807"/>
      <c r="Z53" s="577">
        <v>1</v>
      </c>
      <c r="AA53" s="579" t="s">
        <v>291</v>
      </c>
      <c r="AB53" s="535">
        <f t="shared" si="22"/>
        <v>15</v>
      </c>
      <c r="AC53" s="580">
        <f t="shared" si="23"/>
        <v>7</v>
      </c>
      <c r="AD53" s="580">
        <f t="shared" si="24"/>
        <v>8</v>
      </c>
      <c r="AE53" s="535">
        <f t="shared" si="25"/>
        <v>13</v>
      </c>
      <c r="AF53" s="577">
        <v>7</v>
      </c>
      <c r="AG53" s="577">
        <v>6</v>
      </c>
      <c r="AH53" s="535">
        <f t="shared" si="26"/>
        <v>2</v>
      </c>
      <c r="AI53" s="577" t="s">
        <v>840</v>
      </c>
      <c r="AJ53" s="577">
        <v>2</v>
      </c>
      <c r="AK53" s="535">
        <f t="shared" si="27"/>
        <v>7</v>
      </c>
      <c r="AL53" s="577">
        <v>4</v>
      </c>
      <c r="AM53" s="577">
        <v>3</v>
      </c>
    </row>
    <row r="54" spans="1:39" s="270" customFormat="1" ht="18" customHeight="1">
      <c r="A54" s="81"/>
      <c r="B54" s="30"/>
      <c r="C54" s="61"/>
      <c r="D54" s="133"/>
      <c r="E54" s="133"/>
      <c r="F54" s="112"/>
      <c r="G54" s="68"/>
      <c r="H54" s="477"/>
      <c r="I54" s="68"/>
      <c r="J54" s="478"/>
      <c r="K54" s="478"/>
      <c r="L54" s="68"/>
      <c r="M54" s="68"/>
      <c r="N54" s="68"/>
      <c r="O54" s="68"/>
      <c r="P54" s="68"/>
      <c r="Q54" s="68"/>
      <c r="R54" s="478"/>
      <c r="S54" s="479"/>
      <c r="T54" s="68"/>
      <c r="U54" s="478"/>
      <c r="W54" s="480"/>
      <c r="X54" s="802" t="s">
        <v>242</v>
      </c>
      <c r="Y54" s="803"/>
      <c r="Z54" s="577">
        <v>1</v>
      </c>
      <c r="AA54" s="579" t="s">
        <v>291</v>
      </c>
      <c r="AB54" s="535">
        <f t="shared" si="22"/>
        <v>26</v>
      </c>
      <c r="AC54" s="580">
        <f t="shared" si="23"/>
        <v>16</v>
      </c>
      <c r="AD54" s="580">
        <f t="shared" si="24"/>
        <v>10</v>
      </c>
      <c r="AE54" s="535">
        <f t="shared" si="25"/>
        <v>19</v>
      </c>
      <c r="AF54" s="577">
        <v>14</v>
      </c>
      <c r="AG54" s="577">
        <v>5</v>
      </c>
      <c r="AH54" s="535">
        <f t="shared" si="26"/>
        <v>7</v>
      </c>
      <c r="AI54" s="577">
        <v>2</v>
      </c>
      <c r="AJ54" s="577">
        <v>5</v>
      </c>
      <c r="AK54" s="535">
        <f t="shared" si="27"/>
        <v>9</v>
      </c>
      <c r="AL54" s="577">
        <v>4</v>
      </c>
      <c r="AM54" s="577">
        <v>5</v>
      </c>
    </row>
    <row r="55" spans="1:39" s="270" customFormat="1" ht="18" customHeight="1">
      <c r="A55" s="81"/>
      <c r="B55" s="30"/>
      <c r="C55" s="61"/>
      <c r="D55" s="133"/>
      <c r="E55" s="133"/>
      <c r="F55" s="68"/>
      <c r="G55" s="68"/>
      <c r="H55" s="478"/>
      <c r="I55" s="68"/>
      <c r="J55" s="478"/>
      <c r="K55" s="478"/>
      <c r="L55" s="68"/>
      <c r="M55" s="68"/>
      <c r="N55" s="68"/>
      <c r="O55" s="68"/>
      <c r="P55" s="477"/>
      <c r="Q55" s="68"/>
      <c r="R55" s="478"/>
      <c r="S55" s="479"/>
      <c r="T55" s="68"/>
      <c r="U55" s="478"/>
      <c r="W55" s="480"/>
      <c r="X55" s="802" t="s">
        <v>243</v>
      </c>
      <c r="Y55" s="803"/>
      <c r="Z55" s="577">
        <v>1</v>
      </c>
      <c r="AA55" s="579">
        <v>1</v>
      </c>
      <c r="AB55" s="535">
        <f t="shared" si="22"/>
        <v>9</v>
      </c>
      <c r="AC55" s="580">
        <f t="shared" si="23"/>
        <v>6</v>
      </c>
      <c r="AD55" s="580">
        <f t="shared" si="24"/>
        <v>3</v>
      </c>
      <c r="AE55" s="535">
        <f t="shared" si="25"/>
        <v>8</v>
      </c>
      <c r="AF55" s="577">
        <v>6</v>
      </c>
      <c r="AG55" s="577">
        <v>2</v>
      </c>
      <c r="AH55" s="535">
        <f t="shared" si="26"/>
        <v>1</v>
      </c>
      <c r="AI55" s="577" t="s">
        <v>840</v>
      </c>
      <c r="AJ55" s="577">
        <v>1</v>
      </c>
      <c r="AK55" s="577" t="s">
        <v>840</v>
      </c>
      <c r="AL55" s="577" t="s">
        <v>840</v>
      </c>
      <c r="AM55" s="577" t="s">
        <v>840</v>
      </c>
    </row>
    <row r="56" spans="1:39" s="270" customFormat="1" ht="18" customHeight="1">
      <c r="A56" s="81"/>
      <c r="B56" s="30"/>
      <c r="C56" s="61"/>
      <c r="D56" s="133"/>
      <c r="E56" s="133"/>
      <c r="F56" s="68"/>
      <c r="G56" s="68"/>
      <c r="H56" s="478"/>
      <c r="I56" s="68"/>
      <c r="J56" s="478"/>
      <c r="K56" s="478"/>
      <c r="L56" s="68"/>
      <c r="M56" s="68"/>
      <c r="N56" s="68"/>
      <c r="O56" s="68"/>
      <c r="P56" s="477"/>
      <c r="Q56" s="68"/>
      <c r="R56" s="478"/>
      <c r="S56" s="479"/>
      <c r="T56" s="68"/>
      <c r="U56" s="478"/>
      <c r="W56" s="480"/>
      <c r="X56" s="802" t="s">
        <v>232</v>
      </c>
      <c r="Y56" s="803"/>
      <c r="Z56" s="577">
        <v>1</v>
      </c>
      <c r="AA56" s="579" t="s">
        <v>291</v>
      </c>
      <c r="AB56" s="535">
        <f t="shared" si="22"/>
        <v>25</v>
      </c>
      <c r="AC56" s="580">
        <f t="shared" si="23"/>
        <v>18</v>
      </c>
      <c r="AD56" s="580">
        <f t="shared" si="24"/>
        <v>7</v>
      </c>
      <c r="AE56" s="535">
        <f t="shared" si="25"/>
        <v>20</v>
      </c>
      <c r="AF56" s="577">
        <v>16</v>
      </c>
      <c r="AG56" s="577">
        <v>4</v>
      </c>
      <c r="AH56" s="535">
        <f t="shared" si="26"/>
        <v>5</v>
      </c>
      <c r="AI56" s="577">
        <v>2</v>
      </c>
      <c r="AJ56" s="577">
        <v>3</v>
      </c>
      <c r="AK56" s="535">
        <f t="shared" si="27"/>
        <v>6</v>
      </c>
      <c r="AL56" s="577">
        <v>4</v>
      </c>
      <c r="AM56" s="577">
        <v>2</v>
      </c>
    </row>
    <row r="57" spans="1:39" s="270" customFormat="1" ht="18" customHeight="1">
      <c r="A57" s="81"/>
      <c r="B57" s="30"/>
      <c r="C57" s="61"/>
      <c r="D57" s="61"/>
      <c r="E57" s="61"/>
      <c r="F57" s="105"/>
      <c r="G57" s="68"/>
      <c r="H57" s="479"/>
      <c r="I57" s="68"/>
      <c r="J57" s="482"/>
      <c r="K57" s="482"/>
      <c r="L57" s="482"/>
      <c r="M57" s="482"/>
      <c r="N57" s="482"/>
      <c r="O57" s="68"/>
      <c r="P57" s="68"/>
      <c r="Q57" s="68"/>
      <c r="R57" s="68"/>
      <c r="S57" s="479"/>
      <c r="T57" s="479"/>
      <c r="U57" s="482"/>
      <c r="V57" s="289"/>
      <c r="W57" s="483"/>
      <c r="X57" s="804" t="s">
        <v>246</v>
      </c>
      <c r="Y57" s="805"/>
      <c r="Z57" s="584">
        <v>1</v>
      </c>
      <c r="AA57" s="585" t="s">
        <v>291</v>
      </c>
      <c r="AB57" s="557">
        <f t="shared" si="22"/>
        <v>19</v>
      </c>
      <c r="AC57" s="586">
        <f t="shared" si="23"/>
        <v>10</v>
      </c>
      <c r="AD57" s="586">
        <f t="shared" si="24"/>
        <v>9</v>
      </c>
      <c r="AE57" s="557">
        <f t="shared" si="25"/>
        <v>12</v>
      </c>
      <c r="AF57" s="587">
        <v>7</v>
      </c>
      <c r="AG57" s="587">
        <v>5</v>
      </c>
      <c r="AH57" s="557">
        <f t="shared" si="26"/>
        <v>7</v>
      </c>
      <c r="AI57" s="587">
        <v>3</v>
      </c>
      <c r="AJ57" s="587">
        <v>4</v>
      </c>
      <c r="AK57" s="557">
        <f t="shared" si="27"/>
        <v>7</v>
      </c>
      <c r="AL57" s="587">
        <v>2</v>
      </c>
      <c r="AM57" s="587">
        <v>5</v>
      </c>
    </row>
    <row r="58" spans="1:39" ht="18" customHeight="1">
      <c r="A58" s="476"/>
      <c r="B58" s="81"/>
      <c r="C58" s="105"/>
      <c r="D58" s="61"/>
      <c r="E58" s="61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26"/>
      <c r="W58" s="137"/>
      <c r="X58" s="5" t="s">
        <v>83</v>
      </c>
      <c r="Y58" s="137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</row>
    <row r="59" spans="1:39" s="270" customFormat="1" ht="18" customHeight="1">
      <c r="A59" s="5"/>
      <c r="B59" s="5"/>
      <c r="C59" s="64"/>
      <c r="D59" s="64"/>
      <c r="E59" s="64"/>
      <c r="F59" s="62"/>
      <c r="G59" s="92"/>
      <c r="H59" s="62"/>
      <c r="I59" s="92"/>
      <c r="J59" s="62"/>
      <c r="K59" s="62"/>
      <c r="L59" s="62"/>
      <c r="M59" s="62"/>
      <c r="N59" s="62"/>
      <c r="O59" s="62"/>
      <c r="P59" s="62"/>
      <c r="Q59" s="92"/>
      <c r="R59" s="138"/>
      <c r="S59" s="64"/>
      <c r="T59" s="62"/>
      <c r="U59" s="62"/>
      <c r="W59" s="330"/>
      <c r="X59" s="270" t="s">
        <v>378</v>
      </c>
      <c r="Y59" s="330"/>
      <c r="Z59" s="402"/>
      <c r="AA59" s="402"/>
      <c r="AB59" s="402"/>
      <c r="AC59" s="402"/>
      <c r="AD59" s="402"/>
      <c r="AE59" s="309"/>
      <c r="AF59" s="402"/>
      <c r="AG59" s="402"/>
      <c r="AH59" s="309"/>
      <c r="AI59" s="402"/>
      <c r="AJ59" s="402"/>
      <c r="AK59" s="309"/>
      <c r="AL59" s="402"/>
      <c r="AM59" s="402"/>
    </row>
    <row r="60" spans="3:39" s="270" customFormat="1" ht="18" customHeight="1">
      <c r="C60" s="479"/>
      <c r="D60" s="479"/>
      <c r="E60" s="479"/>
      <c r="F60" s="482"/>
      <c r="G60" s="68"/>
      <c r="H60" s="479"/>
      <c r="I60" s="68"/>
      <c r="J60" s="482"/>
      <c r="K60" s="482"/>
      <c r="L60" s="482"/>
      <c r="M60" s="482"/>
      <c r="N60" s="482"/>
      <c r="O60" s="479"/>
      <c r="P60" s="479"/>
      <c r="Q60" s="484"/>
      <c r="R60" s="479"/>
      <c r="S60" s="479"/>
      <c r="T60" s="482"/>
      <c r="U60" s="482"/>
      <c r="W60" s="330"/>
      <c r="X60" s="356" t="s">
        <v>255</v>
      </c>
      <c r="Y60" s="330"/>
      <c r="Z60" s="402"/>
      <c r="AA60" s="402"/>
      <c r="AB60" s="402"/>
      <c r="AC60" s="402"/>
      <c r="AD60" s="402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3:39" s="270" customFormat="1" ht="18" customHeight="1">
      <c r="C61" s="479"/>
      <c r="D61" s="479"/>
      <c r="E61" s="479"/>
      <c r="F61" s="482"/>
      <c r="G61" s="68"/>
      <c r="H61" s="479"/>
      <c r="I61" s="68"/>
      <c r="J61" s="482"/>
      <c r="K61" s="482"/>
      <c r="L61" s="482"/>
      <c r="M61" s="482"/>
      <c r="N61" s="482"/>
      <c r="O61" s="68"/>
      <c r="P61" s="479"/>
      <c r="Q61" s="68"/>
      <c r="R61" s="68"/>
      <c r="S61" s="479"/>
      <c r="T61" s="482"/>
      <c r="U61" s="482"/>
      <c r="W61" s="480"/>
      <c r="X61" s="802"/>
      <c r="Y61" s="802"/>
      <c r="Z61" s="63"/>
      <c r="AA61" s="136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3:55" s="270" customFormat="1" ht="18" customHeight="1">
      <c r="C62" s="479"/>
      <c r="D62" s="479"/>
      <c r="E62" s="479"/>
      <c r="F62" s="482"/>
      <c r="G62" s="68"/>
      <c r="H62" s="479"/>
      <c r="I62" s="68"/>
      <c r="J62" s="482"/>
      <c r="K62" s="482"/>
      <c r="L62" s="482"/>
      <c r="M62" s="482"/>
      <c r="N62" s="482"/>
      <c r="O62" s="479"/>
      <c r="P62" s="482"/>
      <c r="Q62" s="68"/>
      <c r="R62" s="68"/>
      <c r="S62" s="479"/>
      <c r="T62" s="482"/>
      <c r="U62" s="482"/>
      <c r="W62" s="480"/>
      <c r="X62" s="802"/>
      <c r="Y62" s="802"/>
      <c r="Z62" s="484"/>
      <c r="AA62" s="485"/>
      <c r="AB62" s="309"/>
      <c r="AC62" s="484"/>
      <c r="AD62" s="484"/>
      <c r="AE62" s="309"/>
      <c r="AF62" s="484"/>
      <c r="AG62" s="484"/>
      <c r="AH62" s="309"/>
      <c r="AI62" s="484"/>
      <c r="AJ62" s="484"/>
      <c r="AK62" s="309"/>
      <c r="AL62" s="484"/>
      <c r="AM62" s="484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</row>
    <row r="63" spans="3:39" s="270" customFormat="1" ht="18" customHeight="1">
      <c r="C63" s="482"/>
      <c r="D63" s="479"/>
      <c r="E63" s="479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W63" s="486"/>
      <c r="Y63" s="486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</row>
    <row r="64" spans="3:39" s="270" customFormat="1" ht="18" customHeight="1">
      <c r="C64" s="64"/>
      <c r="D64" s="64"/>
      <c r="E64" s="64"/>
      <c r="F64" s="62"/>
      <c r="G64" s="92"/>
      <c r="H64" s="62"/>
      <c r="I64" s="92"/>
      <c r="J64" s="62"/>
      <c r="K64" s="62"/>
      <c r="L64" s="62"/>
      <c r="M64" s="62"/>
      <c r="N64" s="62"/>
      <c r="O64" s="92"/>
      <c r="P64" s="62"/>
      <c r="Q64" s="92"/>
      <c r="R64" s="92"/>
      <c r="S64" s="64"/>
      <c r="T64" s="62"/>
      <c r="U64" s="62"/>
      <c r="W64" s="330"/>
      <c r="Y64" s="330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</row>
    <row r="65" spans="3:39" s="270" customFormat="1" ht="18" customHeight="1">
      <c r="C65" s="479"/>
      <c r="D65" s="479"/>
      <c r="E65" s="479"/>
      <c r="F65" s="482"/>
      <c r="G65" s="68"/>
      <c r="H65" s="482"/>
      <c r="I65" s="68"/>
      <c r="J65" s="482"/>
      <c r="K65" s="482"/>
      <c r="L65" s="482"/>
      <c r="M65" s="482"/>
      <c r="N65" s="482"/>
      <c r="O65" s="68"/>
      <c r="P65" s="484"/>
      <c r="Q65" s="479"/>
      <c r="R65" s="479"/>
      <c r="S65" s="479"/>
      <c r="T65" s="482"/>
      <c r="U65" s="482"/>
      <c r="W65" s="330"/>
      <c r="X65" s="356"/>
      <c r="Y65" s="330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</row>
    <row r="66" spans="3:39" s="270" customFormat="1" ht="18" customHeight="1">
      <c r="C66" s="479"/>
      <c r="D66" s="479"/>
      <c r="E66" s="479"/>
      <c r="F66" s="482"/>
      <c r="G66" s="68"/>
      <c r="H66" s="482"/>
      <c r="I66" s="68"/>
      <c r="J66" s="482"/>
      <c r="K66" s="482"/>
      <c r="L66" s="482"/>
      <c r="M66" s="482"/>
      <c r="N66" s="482"/>
      <c r="O66" s="68"/>
      <c r="P66" s="68"/>
      <c r="Q66" s="68"/>
      <c r="R66" s="68"/>
      <c r="S66" s="479"/>
      <c r="T66" s="68"/>
      <c r="U66" s="482"/>
      <c r="W66" s="486"/>
      <c r="X66" s="486"/>
      <c r="Y66" s="486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  <c r="AJ66" s="402"/>
      <c r="AK66" s="402"/>
      <c r="AL66" s="402"/>
      <c r="AM66" s="402"/>
    </row>
    <row r="67" spans="3:39" s="270" customFormat="1" ht="18" customHeight="1">
      <c r="C67" s="479"/>
      <c r="D67" s="479"/>
      <c r="E67" s="479"/>
      <c r="F67" s="482"/>
      <c r="G67" s="68"/>
      <c r="H67" s="482"/>
      <c r="I67" s="68"/>
      <c r="J67" s="482"/>
      <c r="K67" s="482"/>
      <c r="L67" s="482"/>
      <c r="M67" s="482"/>
      <c r="N67" s="482"/>
      <c r="O67" s="68"/>
      <c r="P67" s="479"/>
      <c r="Q67" s="68"/>
      <c r="R67" s="68"/>
      <c r="S67" s="479"/>
      <c r="T67" s="482"/>
      <c r="U67" s="482"/>
      <c r="W67" s="486"/>
      <c r="X67" s="486"/>
      <c r="Y67" s="486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  <c r="AJ67" s="402"/>
      <c r="AK67" s="402"/>
      <c r="AL67" s="402"/>
      <c r="AM67" s="402"/>
    </row>
    <row r="68" spans="3:39" s="270" customFormat="1" ht="18" customHeight="1">
      <c r="C68" s="479"/>
      <c r="D68" s="479"/>
      <c r="E68" s="479"/>
      <c r="F68" s="482"/>
      <c r="G68" s="68"/>
      <c r="H68" s="482"/>
      <c r="I68" s="68"/>
      <c r="J68" s="482"/>
      <c r="K68" s="482"/>
      <c r="L68" s="482"/>
      <c r="M68" s="482"/>
      <c r="N68" s="482"/>
      <c r="O68" s="68"/>
      <c r="P68" s="68"/>
      <c r="Q68" s="68"/>
      <c r="R68" s="68"/>
      <c r="S68" s="479"/>
      <c r="T68" s="68"/>
      <c r="U68" s="482"/>
      <c r="W68" s="486"/>
      <c r="X68" s="486"/>
      <c r="Y68" s="486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3:39" s="270" customFormat="1" ht="18" customHeight="1">
      <c r="C69" s="479"/>
      <c r="D69" s="479"/>
      <c r="E69" s="479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79"/>
      <c r="T69" s="482"/>
      <c r="U69" s="482"/>
      <c r="W69" s="486"/>
      <c r="X69" s="486"/>
      <c r="Y69" s="48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9" ht="18" customHeight="1">
      <c r="A70" s="270"/>
      <c r="B70" s="270"/>
      <c r="C70" s="64"/>
      <c r="D70" s="64"/>
      <c r="E70" s="6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4"/>
      <c r="T70" s="62"/>
      <c r="U70" s="62"/>
      <c r="V70" s="270"/>
      <c r="W70" s="270"/>
      <c r="X70" s="486"/>
      <c r="Y70" s="486"/>
      <c r="Z70" s="101"/>
      <c r="AA70" s="101"/>
      <c r="AB70" s="121"/>
      <c r="AC70" s="101"/>
      <c r="AD70" s="101"/>
      <c r="AE70" s="121"/>
      <c r="AF70" s="101"/>
      <c r="AG70" s="101"/>
      <c r="AH70" s="121"/>
      <c r="AI70" s="101"/>
      <c r="AJ70" s="101"/>
      <c r="AK70" s="121"/>
      <c r="AL70" s="101"/>
      <c r="AM70" s="101"/>
    </row>
    <row r="71" spans="1:39" s="270" customFormat="1" ht="18" customHeight="1">
      <c r="A71" s="5"/>
      <c r="B71" s="5"/>
      <c r="C71" s="61"/>
      <c r="D71" s="61"/>
      <c r="E71" s="61"/>
      <c r="F71" s="105"/>
      <c r="G71" s="68"/>
      <c r="H71" s="68"/>
      <c r="I71" s="479"/>
      <c r="J71" s="482"/>
      <c r="K71" s="482"/>
      <c r="L71" s="482"/>
      <c r="M71" s="482"/>
      <c r="N71" s="482"/>
      <c r="O71" s="68"/>
      <c r="P71" s="68"/>
      <c r="Q71" s="68"/>
      <c r="R71" s="68"/>
      <c r="S71" s="479"/>
      <c r="T71" s="68"/>
      <c r="U71" s="482"/>
      <c r="W71" s="486"/>
      <c r="X71" s="486"/>
      <c r="Y71" s="486"/>
      <c r="Z71" s="402"/>
      <c r="AA71" s="402"/>
      <c r="AB71" s="309"/>
      <c r="AC71" s="402"/>
      <c r="AD71" s="402"/>
      <c r="AE71" s="309"/>
      <c r="AF71" s="402"/>
      <c r="AG71" s="402"/>
      <c r="AH71" s="309"/>
      <c r="AI71" s="402"/>
      <c r="AJ71" s="402"/>
      <c r="AK71" s="309"/>
      <c r="AL71" s="402"/>
      <c r="AM71" s="402"/>
    </row>
    <row r="72" spans="3:39" s="270" customFormat="1" ht="18" customHeight="1">
      <c r="C72" s="479"/>
      <c r="D72" s="479"/>
      <c r="E72" s="479"/>
      <c r="F72" s="482"/>
      <c r="G72" s="68"/>
      <c r="H72" s="482"/>
      <c r="I72" s="68"/>
      <c r="J72" s="482"/>
      <c r="K72" s="482"/>
      <c r="L72" s="482"/>
      <c r="M72" s="482"/>
      <c r="N72" s="482"/>
      <c r="O72" s="68"/>
      <c r="P72" s="68"/>
      <c r="Q72" s="68"/>
      <c r="R72" s="68"/>
      <c r="S72" s="479"/>
      <c r="T72" s="482"/>
      <c r="U72" s="482"/>
      <c r="W72" s="486"/>
      <c r="X72" s="486"/>
      <c r="Y72" s="486"/>
      <c r="Z72" s="402"/>
      <c r="AA72" s="402"/>
      <c r="AB72" s="309"/>
      <c r="AC72" s="402"/>
      <c r="AD72" s="402"/>
      <c r="AE72" s="309"/>
      <c r="AF72" s="402"/>
      <c r="AG72" s="402"/>
      <c r="AH72" s="309"/>
      <c r="AI72" s="402"/>
      <c r="AJ72" s="402"/>
      <c r="AK72" s="309"/>
      <c r="AL72" s="402"/>
      <c r="AM72" s="402"/>
    </row>
    <row r="73" spans="3:39" s="270" customFormat="1" ht="18" customHeight="1">
      <c r="C73" s="479"/>
      <c r="D73" s="479"/>
      <c r="E73" s="479"/>
      <c r="F73" s="482"/>
      <c r="G73" s="68"/>
      <c r="H73" s="482"/>
      <c r="I73" s="68"/>
      <c r="J73" s="482"/>
      <c r="K73" s="482"/>
      <c r="L73" s="482"/>
      <c r="M73" s="482"/>
      <c r="N73" s="482"/>
      <c r="O73" s="68"/>
      <c r="P73" s="479"/>
      <c r="Q73" s="68"/>
      <c r="R73" s="68"/>
      <c r="S73" s="479"/>
      <c r="T73" s="68"/>
      <c r="U73" s="482"/>
      <c r="W73" s="486"/>
      <c r="X73" s="486"/>
      <c r="Y73" s="486"/>
      <c r="Z73" s="402"/>
      <c r="AA73" s="402"/>
      <c r="AB73" s="309"/>
      <c r="AC73" s="402"/>
      <c r="AD73" s="402"/>
      <c r="AE73" s="309"/>
      <c r="AF73" s="402"/>
      <c r="AG73" s="402"/>
      <c r="AH73" s="309"/>
      <c r="AI73" s="402"/>
      <c r="AJ73" s="402"/>
      <c r="AK73" s="309"/>
      <c r="AL73" s="402"/>
      <c r="AM73" s="402"/>
    </row>
    <row r="74" spans="3:39" s="270" customFormat="1" ht="18" customHeight="1">
      <c r="C74" s="479"/>
      <c r="D74" s="479"/>
      <c r="E74" s="479"/>
      <c r="F74" s="482"/>
      <c r="G74" s="68"/>
      <c r="H74" s="482"/>
      <c r="I74" s="68"/>
      <c r="J74" s="482"/>
      <c r="K74" s="482"/>
      <c r="L74" s="482"/>
      <c r="M74" s="482"/>
      <c r="N74" s="482"/>
      <c r="O74" s="68"/>
      <c r="P74" s="68"/>
      <c r="Q74" s="68"/>
      <c r="R74" s="68"/>
      <c r="S74" s="479"/>
      <c r="T74" s="482"/>
      <c r="U74" s="482"/>
      <c r="W74" s="486"/>
      <c r="X74" s="486"/>
      <c r="Y74" s="486"/>
      <c r="Z74" s="63"/>
      <c r="AA74" s="66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3:39" s="270" customFormat="1" ht="18" customHeight="1">
      <c r="C75" s="479"/>
      <c r="D75" s="479"/>
      <c r="E75" s="479"/>
      <c r="F75" s="482"/>
      <c r="G75" s="68"/>
      <c r="H75" s="479"/>
      <c r="I75" s="68"/>
      <c r="J75" s="482"/>
      <c r="K75" s="482"/>
      <c r="L75" s="482"/>
      <c r="M75" s="482"/>
      <c r="N75" s="482"/>
      <c r="O75" s="479"/>
      <c r="P75" s="68"/>
      <c r="Q75" s="68"/>
      <c r="R75" s="479"/>
      <c r="S75" s="479"/>
      <c r="T75" s="68"/>
      <c r="U75" s="482"/>
      <c r="W75" s="486"/>
      <c r="X75" s="486"/>
      <c r="Y75" s="486"/>
      <c r="Z75" s="63"/>
      <c r="AA75" s="66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3:39" s="270" customFormat="1" ht="18" customHeight="1">
      <c r="C76" s="479"/>
      <c r="D76" s="479"/>
      <c r="E76" s="479"/>
      <c r="F76" s="482"/>
      <c r="G76" s="68"/>
      <c r="H76" s="482"/>
      <c r="I76" s="68"/>
      <c r="J76" s="482"/>
      <c r="K76" s="482"/>
      <c r="L76" s="482"/>
      <c r="M76" s="482"/>
      <c r="N76" s="482"/>
      <c r="O76" s="68"/>
      <c r="P76" s="68"/>
      <c r="Q76" s="68"/>
      <c r="R76" s="68"/>
      <c r="S76" s="479"/>
      <c r="T76" s="68"/>
      <c r="U76" s="482"/>
      <c r="W76" s="486"/>
      <c r="X76" s="486"/>
      <c r="Y76" s="486"/>
      <c r="Z76" s="92"/>
      <c r="AA76" s="66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</row>
    <row r="77" spans="1:39" s="54" customFormat="1" ht="18" customHeight="1">
      <c r="A77" s="270"/>
      <c r="B77" s="270"/>
      <c r="C77" s="482"/>
      <c r="D77" s="479"/>
      <c r="E77" s="479"/>
      <c r="F77" s="482"/>
      <c r="G77" s="482"/>
      <c r="H77" s="482"/>
      <c r="I77" s="482"/>
      <c r="J77" s="482"/>
      <c r="K77" s="482"/>
      <c r="L77" s="482"/>
      <c r="M77" s="482"/>
      <c r="N77" s="482"/>
      <c r="O77" s="92"/>
      <c r="P77" s="92"/>
      <c r="Q77" s="482"/>
      <c r="R77" s="482"/>
      <c r="S77" s="482"/>
      <c r="T77" s="92"/>
      <c r="U77" s="482"/>
      <c r="W77" s="137"/>
      <c r="X77" s="5"/>
      <c r="Y77" s="137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</row>
    <row r="78" spans="1:39" s="270" customFormat="1" ht="18" customHeight="1">
      <c r="A78" s="5"/>
      <c r="B78" s="5"/>
      <c r="C78" s="64"/>
      <c r="D78" s="64"/>
      <c r="E78" s="64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4"/>
      <c r="T78" s="62"/>
      <c r="U78" s="62"/>
      <c r="Z78" s="66"/>
      <c r="AA78" s="128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</row>
    <row r="79" spans="1:39" ht="18" customHeight="1">
      <c r="A79" s="270"/>
      <c r="B79" s="270"/>
      <c r="C79" s="479"/>
      <c r="D79" s="479"/>
      <c r="E79" s="479"/>
      <c r="F79" s="482"/>
      <c r="G79" s="68"/>
      <c r="H79" s="482"/>
      <c r="I79" s="68"/>
      <c r="J79" s="482"/>
      <c r="K79" s="482"/>
      <c r="L79" s="482"/>
      <c r="M79" s="482"/>
      <c r="N79" s="482"/>
      <c r="O79" s="479"/>
      <c r="P79" s="68"/>
      <c r="Q79" s="479"/>
      <c r="R79" s="68"/>
      <c r="S79" s="479"/>
      <c r="T79" s="482"/>
      <c r="U79" s="482"/>
      <c r="V79" s="270"/>
      <c r="W79" s="270"/>
      <c r="X79" s="270"/>
      <c r="Y79" s="270"/>
      <c r="Z79" s="101"/>
      <c r="AA79" s="139"/>
      <c r="AB79" s="121"/>
      <c r="AC79" s="101"/>
      <c r="AD79" s="101"/>
      <c r="AE79" s="121"/>
      <c r="AF79" s="101"/>
      <c r="AG79" s="101"/>
      <c r="AH79" s="121"/>
      <c r="AI79" s="101"/>
      <c r="AJ79" s="101"/>
      <c r="AK79" s="121"/>
      <c r="AL79" s="101"/>
      <c r="AM79" s="101"/>
    </row>
    <row r="80" spans="1:39" s="270" customFormat="1" ht="18" customHeight="1">
      <c r="A80" s="5"/>
      <c r="B80" s="5"/>
      <c r="C80" s="61"/>
      <c r="D80" s="61"/>
      <c r="E80" s="61"/>
      <c r="F80" s="105"/>
      <c r="G80" s="68"/>
      <c r="H80" s="482"/>
      <c r="I80" s="68"/>
      <c r="J80" s="482"/>
      <c r="K80" s="482"/>
      <c r="L80" s="482"/>
      <c r="M80" s="482"/>
      <c r="N80" s="482"/>
      <c r="O80" s="68"/>
      <c r="P80" s="479"/>
      <c r="Q80" s="68"/>
      <c r="R80" s="68"/>
      <c r="S80" s="479"/>
      <c r="T80" s="482"/>
      <c r="U80" s="482"/>
      <c r="Z80" s="402"/>
      <c r="AA80" s="487"/>
      <c r="AB80" s="309"/>
      <c r="AC80" s="402"/>
      <c r="AD80" s="402"/>
      <c r="AE80" s="309"/>
      <c r="AF80" s="402"/>
      <c r="AG80" s="402"/>
      <c r="AH80" s="309"/>
      <c r="AI80" s="402"/>
      <c r="AJ80" s="402"/>
      <c r="AK80" s="309"/>
      <c r="AL80" s="402"/>
      <c r="AM80" s="402"/>
    </row>
    <row r="81" spans="3:39" s="270" customFormat="1" ht="18" customHeight="1">
      <c r="C81" s="479"/>
      <c r="D81" s="479"/>
      <c r="E81" s="479"/>
      <c r="F81" s="482"/>
      <c r="G81" s="68"/>
      <c r="H81" s="482"/>
      <c r="I81" s="68"/>
      <c r="J81" s="482"/>
      <c r="K81" s="482"/>
      <c r="L81" s="482"/>
      <c r="M81" s="482"/>
      <c r="N81" s="482"/>
      <c r="O81" s="68"/>
      <c r="P81" s="479"/>
      <c r="Q81" s="68"/>
      <c r="R81" s="482"/>
      <c r="S81" s="479"/>
      <c r="T81" s="482"/>
      <c r="U81" s="482"/>
      <c r="Z81" s="402"/>
      <c r="AA81" s="481"/>
      <c r="AB81" s="309"/>
      <c r="AC81" s="402"/>
      <c r="AD81" s="402"/>
      <c r="AE81" s="309"/>
      <c r="AF81" s="402"/>
      <c r="AG81" s="402"/>
      <c r="AH81" s="309"/>
      <c r="AI81" s="402"/>
      <c r="AJ81" s="402"/>
      <c r="AK81" s="309"/>
      <c r="AL81" s="402"/>
      <c r="AM81" s="402"/>
    </row>
    <row r="82" spans="3:39" s="270" customFormat="1" ht="18" customHeight="1">
      <c r="C82" s="479"/>
      <c r="D82" s="479"/>
      <c r="E82" s="479"/>
      <c r="F82" s="482"/>
      <c r="G82" s="68"/>
      <c r="H82" s="482"/>
      <c r="I82" s="68"/>
      <c r="J82" s="482"/>
      <c r="K82" s="482"/>
      <c r="L82" s="482"/>
      <c r="M82" s="482"/>
      <c r="N82" s="482"/>
      <c r="O82" s="479"/>
      <c r="P82" s="68"/>
      <c r="Q82" s="479"/>
      <c r="R82" s="68"/>
      <c r="S82" s="479"/>
      <c r="T82" s="482"/>
      <c r="U82" s="482"/>
      <c r="Z82" s="402"/>
      <c r="AA82" s="481"/>
      <c r="AB82" s="309"/>
      <c r="AC82" s="402"/>
      <c r="AD82" s="402"/>
      <c r="AE82" s="309"/>
      <c r="AF82" s="402"/>
      <c r="AG82" s="402"/>
      <c r="AH82" s="309"/>
      <c r="AI82" s="402"/>
      <c r="AJ82" s="402"/>
      <c r="AK82" s="309"/>
      <c r="AL82" s="402"/>
      <c r="AM82" s="402"/>
    </row>
    <row r="83" spans="3:39" s="270" customFormat="1" ht="15" customHeight="1">
      <c r="C83" s="482"/>
      <c r="D83" s="479"/>
      <c r="E83" s="479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Z83" s="402"/>
      <c r="AA83" s="487"/>
      <c r="AB83" s="309"/>
      <c r="AC83" s="402"/>
      <c r="AD83" s="402"/>
      <c r="AE83" s="309"/>
      <c r="AF83" s="402"/>
      <c r="AG83" s="402"/>
      <c r="AH83" s="309"/>
      <c r="AI83" s="402"/>
      <c r="AJ83" s="402"/>
      <c r="AK83" s="309"/>
      <c r="AL83" s="402"/>
      <c r="AM83" s="402"/>
    </row>
    <row r="84" spans="3:39" s="270" customFormat="1" ht="15" customHeight="1">
      <c r="C84" s="62"/>
      <c r="D84" s="64"/>
      <c r="E84" s="64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Z84" s="402"/>
      <c r="AA84" s="68"/>
      <c r="AB84" s="309"/>
      <c r="AC84" s="402"/>
      <c r="AD84" s="402"/>
      <c r="AE84" s="309"/>
      <c r="AF84" s="402"/>
      <c r="AG84" s="402"/>
      <c r="AH84" s="309"/>
      <c r="AI84" s="402"/>
      <c r="AJ84" s="402"/>
      <c r="AK84" s="309"/>
      <c r="AL84" s="402"/>
      <c r="AM84" s="402"/>
    </row>
    <row r="85" spans="3:47" s="270" customFormat="1" ht="15" customHeight="1">
      <c r="C85" s="479"/>
      <c r="D85" s="479"/>
      <c r="E85" s="479"/>
      <c r="F85" s="482"/>
      <c r="G85" s="68"/>
      <c r="H85" s="482"/>
      <c r="I85" s="68"/>
      <c r="J85" s="482"/>
      <c r="K85" s="482"/>
      <c r="L85" s="482"/>
      <c r="M85" s="482"/>
      <c r="N85" s="482"/>
      <c r="O85" s="479"/>
      <c r="P85" s="68"/>
      <c r="Q85" s="68"/>
      <c r="R85" s="479"/>
      <c r="S85" s="479"/>
      <c r="T85" s="482"/>
      <c r="U85" s="482"/>
      <c r="Y85" s="289"/>
      <c r="Z85" s="484"/>
      <c r="AA85" s="484"/>
      <c r="AB85" s="309"/>
      <c r="AC85" s="484"/>
      <c r="AD85" s="484"/>
      <c r="AE85" s="309"/>
      <c r="AF85" s="484"/>
      <c r="AG85" s="484"/>
      <c r="AH85" s="309"/>
      <c r="AI85" s="484"/>
      <c r="AJ85" s="484"/>
      <c r="AK85" s="309"/>
      <c r="AL85" s="484"/>
      <c r="AM85" s="484"/>
      <c r="AN85" s="289"/>
      <c r="AO85" s="289"/>
      <c r="AP85" s="289"/>
      <c r="AQ85" s="289"/>
      <c r="AR85" s="289"/>
      <c r="AS85" s="289"/>
      <c r="AT85" s="289"/>
      <c r="AU85" s="289"/>
    </row>
    <row r="86" spans="3:39" ht="15" customHeight="1">
      <c r="C86" s="126"/>
      <c r="D86" s="126"/>
      <c r="E86" s="126"/>
      <c r="F86" s="126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Z86" s="140"/>
      <c r="AA86" s="140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0"/>
      <c r="AM86" s="140"/>
    </row>
    <row r="87" spans="3:39" ht="14.25">
      <c r="C87" s="26"/>
      <c r="D87" s="26"/>
      <c r="E87" s="26"/>
      <c r="F87" s="26"/>
      <c r="Z87" s="140"/>
      <c r="AA87" s="140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0"/>
      <c r="AM87" s="140"/>
    </row>
    <row r="88" spans="26:39" ht="14.25">
      <c r="Z88" s="140"/>
      <c r="AA88" s="140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0"/>
      <c r="AM88" s="140"/>
    </row>
    <row r="89" spans="26:39" ht="14.25"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</row>
    <row r="90" spans="26:39" ht="14.25"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</row>
    <row r="91" spans="26:39" ht="14.25"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</row>
    <row r="92" spans="26:39" ht="14.25"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</row>
    <row r="93" spans="26:39" ht="14.25"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</row>
    <row r="94" spans="26:39" ht="14.25"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</row>
    <row r="95" spans="26:39" ht="14.25"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</row>
    <row r="96" spans="26:39" ht="14.25"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</row>
    <row r="97" spans="26:39" ht="14.25"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</row>
    <row r="98" spans="26:39" ht="14.25"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</row>
    <row r="99" spans="26:39" ht="14.25"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</row>
    <row r="100" spans="26:39" ht="14.25"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</row>
    <row r="101" spans="26:39" ht="14.25"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</row>
    <row r="102" spans="26:39" ht="14.25"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</row>
    <row r="103" spans="26:39" ht="14.25"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</row>
    <row r="104" spans="26:39" ht="14.25"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</row>
    <row r="105" spans="26:39" ht="14.25"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</row>
    <row r="106" spans="26:39" ht="14.25"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</row>
    <row r="107" spans="26:39" ht="14.25"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</row>
    <row r="108" spans="26:39" ht="14.25"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</row>
    <row r="109" spans="26:39" ht="14.25"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</row>
    <row r="110" spans="26:39" ht="14.25"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</row>
    <row r="111" spans="26:39" ht="14.25"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</row>
  </sheetData>
  <sheetProtection/>
  <mergeCells count="91">
    <mergeCell ref="W5:Y7"/>
    <mergeCell ref="Z5:AA7"/>
    <mergeCell ref="AB5:AJ5"/>
    <mergeCell ref="A2:U2"/>
    <mergeCell ref="W2:AM2"/>
    <mergeCell ref="A3:U3"/>
    <mergeCell ref="W3:AM3"/>
    <mergeCell ref="A5:B9"/>
    <mergeCell ref="C5:R5"/>
    <mergeCell ref="S5:U6"/>
    <mergeCell ref="AM6:AM7"/>
    <mergeCell ref="S7:U8"/>
    <mergeCell ref="J8:K8"/>
    <mergeCell ref="A10:B10"/>
    <mergeCell ref="W10:Y10"/>
    <mergeCell ref="AK5:AM5"/>
    <mergeCell ref="C6:P6"/>
    <mergeCell ref="AB6:AD6"/>
    <mergeCell ref="AK6:AK7"/>
    <mergeCell ref="AL6:AL7"/>
    <mergeCell ref="W8:Y8"/>
    <mergeCell ref="AE6:AG6"/>
    <mergeCell ref="AH6:AJ6"/>
    <mergeCell ref="A11:B11"/>
    <mergeCell ref="W11:Y11"/>
    <mergeCell ref="H7:I8"/>
    <mergeCell ref="J7:K7"/>
    <mergeCell ref="O7:P8"/>
    <mergeCell ref="Q7:R7"/>
    <mergeCell ref="C7:E8"/>
    <mergeCell ref="F7:G8"/>
    <mergeCell ref="W9:Y9"/>
    <mergeCell ref="M7:N8"/>
    <mergeCell ref="A12:B12"/>
    <mergeCell ref="W12:Y12"/>
    <mergeCell ref="A13:B13"/>
    <mergeCell ref="W14:Y14"/>
    <mergeCell ref="A14:B14"/>
    <mergeCell ref="W15:Y15"/>
    <mergeCell ref="W16:Y16"/>
    <mergeCell ref="A16:B16"/>
    <mergeCell ref="A17:B17"/>
    <mergeCell ref="W18:Y18"/>
    <mergeCell ref="A18:B18"/>
    <mergeCell ref="X19:Y19"/>
    <mergeCell ref="X20:Y20"/>
    <mergeCell ref="A20:B20"/>
    <mergeCell ref="X21:Y21"/>
    <mergeCell ref="A21:B21"/>
    <mergeCell ref="A22:B22"/>
    <mergeCell ref="X23:Y23"/>
    <mergeCell ref="A23:B23"/>
    <mergeCell ref="X24:Y24"/>
    <mergeCell ref="X22:Y22"/>
    <mergeCell ref="A24:B24"/>
    <mergeCell ref="X25:Y25"/>
    <mergeCell ref="A25:B25"/>
    <mergeCell ref="X26:Y26"/>
    <mergeCell ref="A26:B26"/>
    <mergeCell ref="W29:Y29"/>
    <mergeCell ref="A29:B29"/>
    <mergeCell ref="A28:B28"/>
    <mergeCell ref="X28:Y28"/>
    <mergeCell ref="X27:Y27"/>
    <mergeCell ref="A27:B27"/>
    <mergeCell ref="X30:Y30"/>
    <mergeCell ref="A30:B30"/>
    <mergeCell ref="A31:B31"/>
    <mergeCell ref="X33:Y33"/>
    <mergeCell ref="A48:B48"/>
    <mergeCell ref="A34:B34"/>
    <mergeCell ref="X36:Y36"/>
    <mergeCell ref="A37:B37"/>
    <mergeCell ref="X39:Y39"/>
    <mergeCell ref="A40:B40"/>
    <mergeCell ref="X43:Y43"/>
    <mergeCell ref="A45:B45"/>
    <mergeCell ref="A41:B41"/>
    <mergeCell ref="X40:Y40"/>
    <mergeCell ref="X61:Y61"/>
    <mergeCell ref="X62:Y62"/>
    <mergeCell ref="X57:Y57"/>
    <mergeCell ref="A53:B53"/>
    <mergeCell ref="X56:Y56"/>
    <mergeCell ref="X53:Y53"/>
    <mergeCell ref="X54:Y54"/>
    <mergeCell ref="X55:Y55"/>
    <mergeCell ref="X44:Y44"/>
    <mergeCell ref="X47:Y47"/>
    <mergeCell ref="W51:Y51"/>
    <mergeCell ref="X52:Y52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80" zoomScaleNormal="80" zoomScalePageLayoutView="0" workbookViewId="0" topLeftCell="V1">
      <selection activeCell="AC1" sqref="AC1"/>
    </sheetView>
  </sheetViews>
  <sheetFormatPr defaultColWidth="10.59765625" defaultRowHeight="15"/>
  <cols>
    <col min="1" max="2" width="2.59765625" style="5" customWidth="1"/>
    <col min="3" max="9" width="9.59765625" style="5" customWidth="1"/>
    <col min="10" max="30" width="8.69921875" style="5" customWidth="1"/>
    <col min="31" max="16384" width="10.59765625" style="5" customWidth="1"/>
  </cols>
  <sheetData>
    <row r="1" spans="1:30" s="269" customFormat="1" ht="19.5" customHeight="1">
      <c r="A1" s="1" t="s">
        <v>379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2" t="s">
        <v>380</v>
      </c>
    </row>
    <row r="2" spans="1:30" s="270" customFormat="1" ht="19.5" customHeight="1">
      <c r="A2" s="797" t="s">
        <v>381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</row>
    <row r="3" spans="1:30" s="270" customFormat="1" ht="19.5" customHeight="1">
      <c r="A3" s="687" t="s">
        <v>382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</row>
    <row r="4" spans="2:30" s="270" customFormat="1" ht="18" customHeight="1" thickBo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98" t="s">
        <v>337</v>
      </c>
    </row>
    <row r="5" spans="1:30" s="270" customFormat="1" ht="15" customHeight="1">
      <c r="A5" s="688" t="s">
        <v>70</v>
      </c>
      <c r="B5" s="688"/>
      <c r="C5" s="716"/>
      <c r="D5" s="706" t="s">
        <v>383</v>
      </c>
      <c r="E5" s="706"/>
      <c r="F5" s="707"/>
      <c r="G5" s="705" t="s">
        <v>168</v>
      </c>
      <c r="H5" s="706"/>
      <c r="I5" s="706"/>
      <c r="J5" s="706"/>
      <c r="K5" s="706"/>
      <c r="L5" s="706"/>
      <c r="M5" s="706"/>
      <c r="N5" s="706"/>
      <c r="O5" s="706"/>
      <c r="P5" s="706"/>
      <c r="Q5" s="707"/>
      <c r="R5" s="705" t="s">
        <v>169</v>
      </c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</row>
    <row r="6" spans="1:30" s="270" customFormat="1" ht="15" customHeight="1">
      <c r="A6" s="722"/>
      <c r="B6" s="722"/>
      <c r="C6" s="718"/>
      <c r="D6" s="822" t="s">
        <v>212</v>
      </c>
      <c r="E6" s="739" t="s">
        <v>213</v>
      </c>
      <c r="F6" s="739" t="s">
        <v>214</v>
      </c>
      <c r="G6" s="711" t="s">
        <v>212</v>
      </c>
      <c r="H6" s="712"/>
      <c r="I6" s="713"/>
      <c r="J6" s="711" t="s">
        <v>170</v>
      </c>
      <c r="K6" s="713"/>
      <c r="L6" s="711" t="s">
        <v>171</v>
      </c>
      <c r="M6" s="713"/>
      <c r="N6" s="711" t="s">
        <v>172</v>
      </c>
      <c r="O6" s="713"/>
      <c r="P6" s="711" t="s">
        <v>173</v>
      </c>
      <c r="Q6" s="713"/>
      <c r="R6" s="711" t="s">
        <v>212</v>
      </c>
      <c r="S6" s="712"/>
      <c r="T6" s="713"/>
      <c r="U6" s="711" t="s">
        <v>170</v>
      </c>
      <c r="V6" s="713"/>
      <c r="W6" s="711" t="s">
        <v>171</v>
      </c>
      <c r="X6" s="713"/>
      <c r="Y6" s="711" t="s">
        <v>172</v>
      </c>
      <c r="Z6" s="713"/>
      <c r="AA6" s="711" t="s">
        <v>174</v>
      </c>
      <c r="AB6" s="713"/>
      <c r="AC6" s="711" t="s">
        <v>173</v>
      </c>
      <c r="AD6" s="712"/>
    </row>
    <row r="7" spans="1:30" s="270" customFormat="1" ht="15" customHeight="1">
      <c r="A7" s="690"/>
      <c r="B7" s="690"/>
      <c r="C7" s="719"/>
      <c r="D7" s="701"/>
      <c r="E7" s="731"/>
      <c r="F7" s="731"/>
      <c r="G7" s="303" t="s">
        <v>212</v>
      </c>
      <c r="H7" s="303" t="s">
        <v>213</v>
      </c>
      <c r="I7" s="303" t="s">
        <v>214</v>
      </c>
      <c r="J7" s="303" t="s">
        <v>213</v>
      </c>
      <c r="K7" s="303" t="s">
        <v>214</v>
      </c>
      <c r="L7" s="303" t="s">
        <v>213</v>
      </c>
      <c r="M7" s="303" t="s">
        <v>214</v>
      </c>
      <c r="N7" s="303" t="s">
        <v>213</v>
      </c>
      <c r="O7" s="303" t="s">
        <v>214</v>
      </c>
      <c r="P7" s="303" t="s">
        <v>213</v>
      </c>
      <c r="Q7" s="303" t="s">
        <v>214</v>
      </c>
      <c r="R7" s="303" t="s">
        <v>212</v>
      </c>
      <c r="S7" s="303" t="s">
        <v>213</v>
      </c>
      <c r="T7" s="303" t="s">
        <v>214</v>
      </c>
      <c r="U7" s="303" t="s">
        <v>213</v>
      </c>
      <c r="V7" s="303" t="s">
        <v>214</v>
      </c>
      <c r="W7" s="303" t="s">
        <v>213</v>
      </c>
      <c r="X7" s="303" t="s">
        <v>214</v>
      </c>
      <c r="Y7" s="303" t="s">
        <v>213</v>
      </c>
      <c r="Z7" s="303" t="s">
        <v>214</v>
      </c>
      <c r="AA7" s="303" t="s">
        <v>213</v>
      </c>
      <c r="AB7" s="305" t="s">
        <v>214</v>
      </c>
      <c r="AC7" s="465" t="s">
        <v>213</v>
      </c>
      <c r="AD7" s="422" t="s">
        <v>214</v>
      </c>
    </row>
    <row r="8" spans="1:30" s="270" customFormat="1" ht="15" customHeight="1">
      <c r="A8" s="732" t="s">
        <v>175</v>
      </c>
      <c r="B8" s="733"/>
      <c r="C8" s="734"/>
      <c r="D8" s="590">
        <f>SUM(E8:F8)</f>
        <v>37454</v>
      </c>
      <c r="E8" s="590">
        <f aca="true" t="shared" si="0" ref="E8:F11">SUM(H8,S8)</f>
        <v>18834</v>
      </c>
      <c r="F8" s="590">
        <f t="shared" si="0"/>
        <v>18620</v>
      </c>
      <c r="G8" s="590">
        <f>SUM(H8:I8)</f>
        <v>36388</v>
      </c>
      <c r="H8" s="590">
        <f aca="true" t="shared" si="1" ref="H8:I11">SUM(J8,L8,N8,P8)</f>
        <v>18166</v>
      </c>
      <c r="I8" s="590">
        <f t="shared" si="1"/>
        <v>18222</v>
      </c>
      <c r="J8" s="590">
        <v>6158</v>
      </c>
      <c r="K8" s="590">
        <v>6080</v>
      </c>
      <c r="L8" s="590">
        <v>6072</v>
      </c>
      <c r="M8" s="590">
        <v>5884</v>
      </c>
      <c r="N8" s="590">
        <v>5915</v>
      </c>
      <c r="O8" s="590">
        <v>6185</v>
      </c>
      <c r="P8" s="590">
        <v>21</v>
      </c>
      <c r="Q8" s="590">
        <v>73</v>
      </c>
      <c r="R8" s="590">
        <f>SUM(S8:T8)</f>
        <v>1066</v>
      </c>
      <c r="S8" s="590">
        <f aca="true" t="shared" si="2" ref="S8:T11">SUM(U8,W8,Y8,AA8,AC8)</f>
        <v>668</v>
      </c>
      <c r="T8" s="590">
        <f t="shared" si="2"/>
        <v>398</v>
      </c>
      <c r="U8" s="590">
        <v>207</v>
      </c>
      <c r="V8" s="590">
        <v>136</v>
      </c>
      <c r="W8" s="590">
        <v>147</v>
      </c>
      <c r="X8" s="590">
        <v>97</v>
      </c>
      <c r="Y8" s="590">
        <v>161</v>
      </c>
      <c r="Z8" s="590">
        <v>98</v>
      </c>
      <c r="AA8" s="590">
        <v>114</v>
      </c>
      <c r="AB8" s="590">
        <v>55</v>
      </c>
      <c r="AC8" s="590">
        <v>39</v>
      </c>
      <c r="AD8" s="590">
        <v>12</v>
      </c>
    </row>
    <row r="9" spans="1:30" s="270" customFormat="1" ht="15" customHeight="1">
      <c r="A9" s="737" t="s">
        <v>176</v>
      </c>
      <c r="B9" s="737"/>
      <c r="C9" s="738"/>
      <c r="D9" s="590">
        <f>SUM(E9:F9)</f>
        <v>36406</v>
      </c>
      <c r="E9" s="590">
        <f t="shared" si="0"/>
        <v>18528</v>
      </c>
      <c r="F9" s="590">
        <f t="shared" si="0"/>
        <v>17878</v>
      </c>
      <c r="G9" s="590">
        <f>SUM(H9:I9)</f>
        <v>35376</v>
      </c>
      <c r="H9" s="590">
        <f t="shared" si="1"/>
        <v>17910</v>
      </c>
      <c r="I9" s="590">
        <f t="shared" si="1"/>
        <v>17466</v>
      </c>
      <c r="J9" s="590">
        <v>5959</v>
      </c>
      <c r="K9" s="590">
        <v>5741</v>
      </c>
      <c r="L9" s="590">
        <v>5970</v>
      </c>
      <c r="M9" s="590">
        <v>5908</v>
      </c>
      <c r="N9" s="590">
        <v>5967</v>
      </c>
      <c r="O9" s="590">
        <v>5740</v>
      </c>
      <c r="P9" s="590">
        <v>14</v>
      </c>
      <c r="Q9" s="590">
        <v>77</v>
      </c>
      <c r="R9" s="590">
        <f>SUM(S9:T9)</f>
        <v>1030</v>
      </c>
      <c r="S9" s="590">
        <f t="shared" si="2"/>
        <v>618</v>
      </c>
      <c r="T9" s="590">
        <f t="shared" si="2"/>
        <v>412</v>
      </c>
      <c r="U9" s="590">
        <v>173</v>
      </c>
      <c r="V9" s="590">
        <v>144</v>
      </c>
      <c r="W9" s="590">
        <v>162</v>
      </c>
      <c r="X9" s="590">
        <v>101</v>
      </c>
      <c r="Y9" s="590">
        <v>145</v>
      </c>
      <c r="Z9" s="590">
        <v>96</v>
      </c>
      <c r="AA9" s="590">
        <v>108</v>
      </c>
      <c r="AB9" s="590">
        <v>60</v>
      </c>
      <c r="AC9" s="590">
        <v>30</v>
      </c>
      <c r="AD9" s="590">
        <v>11</v>
      </c>
    </row>
    <row r="10" spans="1:30" s="270" customFormat="1" ht="15" customHeight="1">
      <c r="A10" s="737" t="s">
        <v>177</v>
      </c>
      <c r="B10" s="737"/>
      <c r="C10" s="738"/>
      <c r="D10" s="590">
        <f>SUM(E10:F10)</f>
        <v>35793</v>
      </c>
      <c r="E10" s="590">
        <f t="shared" si="0"/>
        <v>18166</v>
      </c>
      <c r="F10" s="590">
        <f t="shared" si="0"/>
        <v>17627</v>
      </c>
      <c r="G10" s="590">
        <f>SUM(H10:I10)</f>
        <v>34852</v>
      </c>
      <c r="H10" s="590">
        <f t="shared" si="1"/>
        <v>17593</v>
      </c>
      <c r="I10" s="590">
        <f t="shared" si="1"/>
        <v>17259</v>
      </c>
      <c r="J10" s="590">
        <v>5976</v>
      </c>
      <c r="K10" s="590">
        <v>5859</v>
      </c>
      <c r="L10" s="590">
        <v>5756</v>
      </c>
      <c r="M10" s="590">
        <v>5551</v>
      </c>
      <c r="N10" s="590">
        <v>5846</v>
      </c>
      <c r="O10" s="590">
        <v>5772</v>
      </c>
      <c r="P10" s="590">
        <v>15</v>
      </c>
      <c r="Q10" s="590">
        <v>77</v>
      </c>
      <c r="R10" s="590">
        <f>SUM(S10:T10)</f>
        <v>941</v>
      </c>
      <c r="S10" s="590">
        <f t="shared" si="2"/>
        <v>573</v>
      </c>
      <c r="T10" s="590">
        <f t="shared" si="2"/>
        <v>368</v>
      </c>
      <c r="U10" s="590">
        <v>147</v>
      </c>
      <c r="V10" s="590">
        <v>121</v>
      </c>
      <c r="W10" s="590">
        <v>128</v>
      </c>
      <c r="X10" s="590">
        <v>89</v>
      </c>
      <c r="Y10" s="590">
        <v>165</v>
      </c>
      <c r="Z10" s="590">
        <v>94</v>
      </c>
      <c r="AA10" s="590">
        <v>106</v>
      </c>
      <c r="AB10" s="590">
        <v>57</v>
      </c>
      <c r="AC10" s="590">
        <v>27</v>
      </c>
      <c r="AD10" s="590">
        <v>7</v>
      </c>
    </row>
    <row r="11" spans="1:30" s="270" customFormat="1" ht="15" customHeight="1">
      <c r="A11" s="737" t="s">
        <v>178</v>
      </c>
      <c r="B11" s="777"/>
      <c r="C11" s="778"/>
      <c r="D11" s="590">
        <f>SUM(E11:F11)</f>
        <v>34743</v>
      </c>
      <c r="E11" s="590">
        <f t="shared" si="0"/>
        <v>17658</v>
      </c>
      <c r="F11" s="590">
        <f t="shared" si="0"/>
        <v>17085</v>
      </c>
      <c r="G11" s="590">
        <f>SUM(H11:I11)</f>
        <v>33815</v>
      </c>
      <c r="H11" s="590">
        <f t="shared" si="1"/>
        <v>17103</v>
      </c>
      <c r="I11" s="590">
        <f t="shared" si="1"/>
        <v>16712</v>
      </c>
      <c r="J11" s="590">
        <v>5685</v>
      </c>
      <c r="K11" s="590">
        <v>5546</v>
      </c>
      <c r="L11" s="590">
        <v>5772</v>
      </c>
      <c r="M11" s="590">
        <v>5695</v>
      </c>
      <c r="N11" s="590">
        <v>5627</v>
      </c>
      <c r="O11" s="590">
        <v>5399</v>
      </c>
      <c r="P11" s="590">
        <v>19</v>
      </c>
      <c r="Q11" s="590">
        <v>72</v>
      </c>
      <c r="R11" s="590">
        <f>SUM(S11:T11)</f>
        <v>928</v>
      </c>
      <c r="S11" s="590">
        <f t="shared" si="2"/>
        <v>555</v>
      </c>
      <c r="T11" s="590">
        <f t="shared" si="2"/>
        <v>373</v>
      </c>
      <c r="U11" s="590">
        <v>150</v>
      </c>
      <c r="V11" s="590">
        <v>131</v>
      </c>
      <c r="W11" s="590">
        <v>128</v>
      </c>
      <c r="X11" s="590">
        <v>95</v>
      </c>
      <c r="Y11" s="590">
        <v>129</v>
      </c>
      <c r="Z11" s="590">
        <v>85</v>
      </c>
      <c r="AA11" s="590">
        <v>119</v>
      </c>
      <c r="AB11" s="590">
        <v>56</v>
      </c>
      <c r="AC11" s="590">
        <v>29</v>
      </c>
      <c r="AD11" s="590">
        <v>6</v>
      </c>
    </row>
    <row r="12" spans="1:30" ht="15" customHeight="1">
      <c r="A12" s="743" t="s">
        <v>841</v>
      </c>
      <c r="B12" s="743"/>
      <c r="C12" s="744"/>
      <c r="D12" s="148">
        <f>SUM(D14,D16,D49)</f>
        <v>33845</v>
      </c>
      <c r="E12" s="148">
        <f aca="true" t="shared" si="3" ref="E12:AD12">SUM(E14,E16,E49)</f>
        <v>17005</v>
      </c>
      <c r="F12" s="148">
        <f t="shared" si="3"/>
        <v>16840</v>
      </c>
      <c r="G12" s="148">
        <f t="shared" si="3"/>
        <v>32942</v>
      </c>
      <c r="H12" s="148">
        <f t="shared" si="3"/>
        <v>16474</v>
      </c>
      <c r="I12" s="148">
        <f t="shared" si="3"/>
        <v>16468</v>
      </c>
      <c r="J12" s="148">
        <f t="shared" si="3"/>
        <v>5378</v>
      </c>
      <c r="K12" s="148">
        <f t="shared" si="3"/>
        <v>5477</v>
      </c>
      <c r="L12" s="148">
        <f t="shared" si="3"/>
        <v>5470</v>
      </c>
      <c r="M12" s="148">
        <f t="shared" si="3"/>
        <v>5357</v>
      </c>
      <c r="N12" s="148">
        <f t="shared" si="3"/>
        <v>5611</v>
      </c>
      <c r="O12" s="148">
        <f t="shared" si="3"/>
        <v>5564</v>
      </c>
      <c r="P12" s="148">
        <f t="shared" si="3"/>
        <v>15</v>
      </c>
      <c r="Q12" s="148">
        <f t="shared" si="3"/>
        <v>70</v>
      </c>
      <c r="R12" s="148">
        <f>SUM(R14,R16,R49)</f>
        <v>903</v>
      </c>
      <c r="S12" s="148">
        <f t="shared" si="3"/>
        <v>531</v>
      </c>
      <c r="T12" s="148">
        <f t="shared" si="3"/>
        <v>372</v>
      </c>
      <c r="U12" s="148">
        <f t="shared" si="3"/>
        <v>155</v>
      </c>
      <c r="V12" s="148">
        <f t="shared" si="3"/>
        <v>117</v>
      </c>
      <c r="W12" s="148">
        <f t="shared" si="3"/>
        <v>137</v>
      </c>
      <c r="X12" s="148">
        <f t="shared" si="3"/>
        <v>109</v>
      </c>
      <c r="Y12" s="148">
        <f t="shared" si="3"/>
        <v>119</v>
      </c>
      <c r="Z12" s="148">
        <f t="shared" si="3"/>
        <v>83</v>
      </c>
      <c r="AA12" s="148">
        <f t="shared" si="3"/>
        <v>102</v>
      </c>
      <c r="AB12" s="148">
        <f t="shared" si="3"/>
        <v>58</v>
      </c>
      <c r="AC12" s="148">
        <f t="shared" si="3"/>
        <v>18</v>
      </c>
      <c r="AD12" s="148">
        <f t="shared" si="3"/>
        <v>5</v>
      </c>
    </row>
    <row r="13" spans="1:30" ht="9" customHeight="1">
      <c r="A13" s="53"/>
      <c r="B13" s="53"/>
      <c r="C13" s="51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</row>
    <row r="14" spans="1:30" s="270" customFormat="1" ht="15" customHeight="1">
      <c r="A14" s="746" t="s">
        <v>384</v>
      </c>
      <c r="B14" s="746"/>
      <c r="C14" s="747"/>
      <c r="D14" s="148">
        <f>SUM(E14:F14)</f>
        <v>371</v>
      </c>
      <c r="E14" s="148">
        <f>SUM(H14,S14)</f>
        <v>201</v>
      </c>
      <c r="F14" s="148">
        <f>SUM(I14,T14)</f>
        <v>170</v>
      </c>
      <c r="G14" s="148">
        <f>SUM(H14:I14)</f>
        <v>371</v>
      </c>
      <c r="H14" s="148">
        <f>SUM(J14,L14,N14,P14)</f>
        <v>201</v>
      </c>
      <c r="I14" s="148">
        <f>SUM(K14,M14,O14,Q14)</f>
        <v>170</v>
      </c>
      <c r="J14" s="145">
        <v>58</v>
      </c>
      <c r="K14" s="145">
        <v>63</v>
      </c>
      <c r="L14" s="145">
        <v>75</v>
      </c>
      <c r="M14" s="145">
        <v>50</v>
      </c>
      <c r="N14" s="145">
        <v>68</v>
      </c>
      <c r="O14" s="145">
        <v>57</v>
      </c>
      <c r="P14" s="145" t="s">
        <v>291</v>
      </c>
      <c r="Q14" s="145" t="s">
        <v>291</v>
      </c>
      <c r="R14" s="145" t="s">
        <v>291</v>
      </c>
      <c r="S14" s="145" t="s">
        <v>291</v>
      </c>
      <c r="T14" s="145" t="s">
        <v>291</v>
      </c>
      <c r="U14" s="145" t="s">
        <v>291</v>
      </c>
      <c r="V14" s="145" t="s">
        <v>291</v>
      </c>
      <c r="W14" s="145" t="s">
        <v>291</v>
      </c>
      <c r="X14" s="145" t="s">
        <v>291</v>
      </c>
      <c r="Y14" s="145" t="s">
        <v>291</v>
      </c>
      <c r="Z14" s="145" t="s">
        <v>291</v>
      </c>
      <c r="AA14" s="145" t="s">
        <v>291</v>
      </c>
      <c r="AB14" s="145" t="s">
        <v>291</v>
      </c>
      <c r="AC14" s="145" t="s">
        <v>291</v>
      </c>
      <c r="AD14" s="145" t="s">
        <v>291</v>
      </c>
    </row>
    <row r="15" spans="1:30" s="270" customFormat="1" ht="9" customHeight="1">
      <c r="A15" s="146"/>
      <c r="B15" s="146"/>
      <c r="C15" s="147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</row>
    <row r="16" spans="1:30" s="270" customFormat="1" ht="15" customHeight="1">
      <c r="A16" s="746" t="s">
        <v>385</v>
      </c>
      <c r="B16" s="746"/>
      <c r="C16" s="747"/>
      <c r="D16" s="148">
        <f>SUM(D17:D26,D28,D31,D34,D38,D42,D45)</f>
        <v>25512</v>
      </c>
      <c r="E16" s="148">
        <f aca="true" t="shared" si="4" ref="E16:AD16">SUM(E17:E26,E28,E31,E34,E38,E42,E45)</f>
        <v>12350</v>
      </c>
      <c r="F16" s="148">
        <f t="shared" si="4"/>
        <v>13162</v>
      </c>
      <c r="G16" s="148">
        <f t="shared" si="4"/>
        <v>24609</v>
      </c>
      <c r="H16" s="148">
        <f t="shared" si="4"/>
        <v>11819</v>
      </c>
      <c r="I16" s="148">
        <f t="shared" si="4"/>
        <v>12790</v>
      </c>
      <c r="J16" s="148">
        <f t="shared" si="4"/>
        <v>3940</v>
      </c>
      <c r="K16" s="148">
        <f t="shared" si="4"/>
        <v>4254</v>
      </c>
      <c r="L16" s="148">
        <f t="shared" si="4"/>
        <v>3861</v>
      </c>
      <c r="M16" s="148">
        <f t="shared" si="4"/>
        <v>4155</v>
      </c>
      <c r="N16" s="148">
        <f t="shared" si="4"/>
        <v>4003</v>
      </c>
      <c r="O16" s="148">
        <f t="shared" si="4"/>
        <v>4311</v>
      </c>
      <c r="P16" s="148">
        <f t="shared" si="4"/>
        <v>15</v>
      </c>
      <c r="Q16" s="148">
        <f t="shared" si="4"/>
        <v>70</v>
      </c>
      <c r="R16" s="148">
        <f t="shared" si="4"/>
        <v>903</v>
      </c>
      <c r="S16" s="148">
        <f t="shared" si="4"/>
        <v>531</v>
      </c>
      <c r="T16" s="148">
        <f t="shared" si="4"/>
        <v>372</v>
      </c>
      <c r="U16" s="148">
        <f t="shared" si="4"/>
        <v>155</v>
      </c>
      <c r="V16" s="148">
        <f t="shared" si="4"/>
        <v>117</v>
      </c>
      <c r="W16" s="148">
        <f t="shared" si="4"/>
        <v>137</v>
      </c>
      <c r="X16" s="148">
        <f t="shared" si="4"/>
        <v>109</v>
      </c>
      <c r="Y16" s="148">
        <f t="shared" si="4"/>
        <v>119</v>
      </c>
      <c r="Z16" s="148">
        <f t="shared" si="4"/>
        <v>83</v>
      </c>
      <c r="AA16" s="148">
        <f t="shared" si="4"/>
        <v>102</v>
      </c>
      <c r="AB16" s="148">
        <f t="shared" si="4"/>
        <v>58</v>
      </c>
      <c r="AC16" s="148">
        <f t="shared" si="4"/>
        <v>18</v>
      </c>
      <c r="AD16" s="148">
        <f t="shared" si="4"/>
        <v>5</v>
      </c>
    </row>
    <row r="17" spans="1:30" s="270" customFormat="1" ht="15" customHeight="1">
      <c r="A17" s="154"/>
      <c r="B17" s="746" t="s">
        <v>305</v>
      </c>
      <c r="C17" s="747"/>
      <c r="D17" s="148">
        <f aca="true" t="shared" si="5" ref="D17:D23">SUM(E17:F17)</f>
        <v>10638</v>
      </c>
      <c r="E17" s="148">
        <f aca="true" t="shared" si="6" ref="E17:E23">SUM(H17,S17)</f>
        <v>4935</v>
      </c>
      <c r="F17" s="148">
        <f aca="true" t="shared" si="7" ref="F17:F23">SUM(I17,T17)</f>
        <v>5703</v>
      </c>
      <c r="G17" s="148">
        <f aca="true" t="shared" si="8" ref="G17:G23">SUM(H17:I17)</f>
        <v>10109</v>
      </c>
      <c r="H17" s="148">
        <f aca="true" t="shared" si="9" ref="H17:H23">SUM(J17,L17,N17,P17)</f>
        <v>4609</v>
      </c>
      <c r="I17" s="148">
        <f aca="true" t="shared" si="10" ref="I17:I23">SUM(K17,M17,O17,Q17)</f>
        <v>5500</v>
      </c>
      <c r="J17" s="155">
        <v>1522</v>
      </c>
      <c r="K17" s="155">
        <v>1868</v>
      </c>
      <c r="L17" s="155">
        <v>1554</v>
      </c>
      <c r="M17" s="155">
        <v>1807</v>
      </c>
      <c r="N17" s="155">
        <v>1533</v>
      </c>
      <c r="O17" s="155">
        <v>1825</v>
      </c>
      <c r="P17" s="155" t="s">
        <v>291</v>
      </c>
      <c r="Q17" s="155" t="s">
        <v>291</v>
      </c>
      <c r="R17" s="148">
        <f aca="true" t="shared" si="11" ref="R17:R23">SUM(S17:T17)</f>
        <v>529</v>
      </c>
      <c r="S17" s="148">
        <f aca="true" t="shared" si="12" ref="S17:T20">SUM(U17,W17,Y17,AA17,AC17)</f>
        <v>326</v>
      </c>
      <c r="T17" s="148">
        <f t="shared" si="12"/>
        <v>203</v>
      </c>
      <c r="U17" s="155">
        <v>105</v>
      </c>
      <c r="V17" s="155">
        <v>67</v>
      </c>
      <c r="W17" s="155">
        <v>75</v>
      </c>
      <c r="X17" s="155">
        <v>60</v>
      </c>
      <c r="Y17" s="155">
        <v>73</v>
      </c>
      <c r="Z17" s="155">
        <v>44</v>
      </c>
      <c r="AA17" s="155">
        <v>55</v>
      </c>
      <c r="AB17" s="155">
        <v>27</v>
      </c>
      <c r="AC17" s="155">
        <v>18</v>
      </c>
      <c r="AD17" s="155">
        <v>5</v>
      </c>
    </row>
    <row r="18" spans="1:30" s="270" customFormat="1" ht="15" customHeight="1">
      <c r="A18" s="154"/>
      <c r="B18" s="746" t="s">
        <v>231</v>
      </c>
      <c r="C18" s="747"/>
      <c r="D18" s="148">
        <f t="shared" si="5"/>
        <v>1753</v>
      </c>
      <c r="E18" s="148">
        <f t="shared" si="6"/>
        <v>777</v>
      </c>
      <c r="F18" s="148">
        <f t="shared" si="7"/>
        <v>976</v>
      </c>
      <c r="G18" s="148">
        <f t="shared" si="8"/>
        <v>1711</v>
      </c>
      <c r="H18" s="148">
        <f t="shared" si="9"/>
        <v>750</v>
      </c>
      <c r="I18" s="148">
        <f t="shared" si="10"/>
        <v>961</v>
      </c>
      <c r="J18" s="148">
        <v>253</v>
      </c>
      <c r="K18" s="148">
        <v>287</v>
      </c>
      <c r="L18" s="148">
        <v>238</v>
      </c>
      <c r="M18" s="148">
        <v>297</v>
      </c>
      <c r="N18" s="148">
        <v>257</v>
      </c>
      <c r="O18" s="148">
        <v>307</v>
      </c>
      <c r="P18" s="153">
        <v>2</v>
      </c>
      <c r="Q18" s="153">
        <v>70</v>
      </c>
      <c r="R18" s="148">
        <f t="shared" si="11"/>
        <v>42</v>
      </c>
      <c r="S18" s="148">
        <f t="shared" si="12"/>
        <v>27</v>
      </c>
      <c r="T18" s="148">
        <f t="shared" si="12"/>
        <v>15</v>
      </c>
      <c r="U18" s="148">
        <v>3</v>
      </c>
      <c r="V18" s="148">
        <v>7</v>
      </c>
      <c r="W18" s="148">
        <v>10</v>
      </c>
      <c r="X18" s="148">
        <v>5</v>
      </c>
      <c r="Y18" s="148">
        <v>6</v>
      </c>
      <c r="Z18" s="148">
        <v>2</v>
      </c>
      <c r="AA18" s="148">
        <v>8</v>
      </c>
      <c r="AB18" s="148">
        <v>1</v>
      </c>
      <c r="AC18" s="156" t="s">
        <v>291</v>
      </c>
      <c r="AD18" s="156" t="s">
        <v>291</v>
      </c>
    </row>
    <row r="19" spans="1:30" s="270" customFormat="1" ht="15" customHeight="1">
      <c r="A19" s="154"/>
      <c r="B19" s="746" t="s">
        <v>306</v>
      </c>
      <c r="C19" s="747"/>
      <c r="D19" s="148">
        <f t="shared" si="5"/>
        <v>3632</v>
      </c>
      <c r="E19" s="148">
        <f t="shared" si="6"/>
        <v>1850</v>
      </c>
      <c r="F19" s="148">
        <f t="shared" si="7"/>
        <v>1782</v>
      </c>
      <c r="G19" s="148">
        <f t="shared" si="8"/>
        <v>3487</v>
      </c>
      <c r="H19" s="148">
        <f t="shared" si="9"/>
        <v>1769</v>
      </c>
      <c r="I19" s="148">
        <f t="shared" si="10"/>
        <v>1718</v>
      </c>
      <c r="J19" s="148">
        <v>579</v>
      </c>
      <c r="K19" s="148">
        <v>584</v>
      </c>
      <c r="L19" s="148">
        <v>597</v>
      </c>
      <c r="M19" s="148">
        <v>560</v>
      </c>
      <c r="N19" s="148">
        <v>593</v>
      </c>
      <c r="O19" s="148">
        <v>574</v>
      </c>
      <c r="P19" s="153" t="s">
        <v>291</v>
      </c>
      <c r="Q19" s="153" t="s">
        <v>291</v>
      </c>
      <c r="R19" s="148">
        <f t="shared" si="11"/>
        <v>145</v>
      </c>
      <c r="S19" s="148">
        <f t="shared" si="12"/>
        <v>81</v>
      </c>
      <c r="T19" s="148">
        <f t="shared" si="12"/>
        <v>64</v>
      </c>
      <c r="U19" s="148">
        <v>25</v>
      </c>
      <c r="V19" s="148">
        <v>16</v>
      </c>
      <c r="W19" s="148">
        <v>23</v>
      </c>
      <c r="X19" s="148">
        <v>19</v>
      </c>
      <c r="Y19" s="148">
        <v>15</v>
      </c>
      <c r="Z19" s="148">
        <v>16</v>
      </c>
      <c r="AA19" s="148">
        <v>18</v>
      </c>
      <c r="AB19" s="153">
        <v>13</v>
      </c>
      <c r="AC19" s="153" t="s">
        <v>291</v>
      </c>
      <c r="AD19" s="153" t="s">
        <v>291</v>
      </c>
    </row>
    <row r="20" spans="1:30" s="270" customFormat="1" ht="15" customHeight="1">
      <c r="A20" s="154"/>
      <c r="B20" s="746" t="s">
        <v>307</v>
      </c>
      <c r="C20" s="747"/>
      <c r="D20" s="148">
        <f t="shared" si="5"/>
        <v>808</v>
      </c>
      <c r="E20" s="148">
        <f t="shared" si="6"/>
        <v>392</v>
      </c>
      <c r="F20" s="148">
        <f t="shared" si="7"/>
        <v>416</v>
      </c>
      <c r="G20" s="148">
        <f t="shared" si="8"/>
        <v>794</v>
      </c>
      <c r="H20" s="148">
        <f t="shared" si="9"/>
        <v>386</v>
      </c>
      <c r="I20" s="148">
        <f t="shared" si="10"/>
        <v>408</v>
      </c>
      <c r="J20" s="148">
        <v>128</v>
      </c>
      <c r="K20" s="148">
        <v>122</v>
      </c>
      <c r="L20" s="148">
        <v>137</v>
      </c>
      <c r="M20" s="148">
        <v>128</v>
      </c>
      <c r="N20" s="148">
        <v>121</v>
      </c>
      <c r="O20" s="148">
        <v>158</v>
      </c>
      <c r="P20" s="153" t="s">
        <v>291</v>
      </c>
      <c r="Q20" s="153" t="s">
        <v>291</v>
      </c>
      <c r="R20" s="148">
        <f t="shared" si="11"/>
        <v>14</v>
      </c>
      <c r="S20" s="148">
        <f t="shared" si="12"/>
        <v>6</v>
      </c>
      <c r="T20" s="148">
        <f t="shared" si="12"/>
        <v>8</v>
      </c>
      <c r="U20" s="153" t="s">
        <v>291</v>
      </c>
      <c r="V20" s="148">
        <v>3</v>
      </c>
      <c r="W20" s="148">
        <v>3</v>
      </c>
      <c r="X20" s="148">
        <v>3</v>
      </c>
      <c r="Y20" s="153">
        <v>3</v>
      </c>
      <c r="Z20" s="153">
        <v>2</v>
      </c>
      <c r="AA20" s="153" t="s">
        <v>291</v>
      </c>
      <c r="AB20" s="153" t="s">
        <v>291</v>
      </c>
      <c r="AC20" s="153" t="s">
        <v>291</v>
      </c>
      <c r="AD20" s="153" t="s">
        <v>291</v>
      </c>
    </row>
    <row r="21" spans="1:30" s="270" customFormat="1" ht="15" customHeight="1">
      <c r="A21" s="154"/>
      <c r="B21" s="746" t="s">
        <v>308</v>
      </c>
      <c r="C21" s="747"/>
      <c r="D21" s="148">
        <f t="shared" si="5"/>
        <v>648</v>
      </c>
      <c r="E21" s="148">
        <f t="shared" si="6"/>
        <v>325</v>
      </c>
      <c r="F21" s="148">
        <f t="shared" si="7"/>
        <v>323</v>
      </c>
      <c r="G21" s="148">
        <f t="shared" si="8"/>
        <v>648</v>
      </c>
      <c r="H21" s="148">
        <f t="shared" si="9"/>
        <v>325</v>
      </c>
      <c r="I21" s="148">
        <f t="shared" si="10"/>
        <v>323</v>
      </c>
      <c r="J21" s="148">
        <v>106</v>
      </c>
      <c r="K21" s="148">
        <v>101</v>
      </c>
      <c r="L21" s="148">
        <v>108</v>
      </c>
      <c r="M21" s="148">
        <v>100</v>
      </c>
      <c r="N21" s="148">
        <v>111</v>
      </c>
      <c r="O21" s="148">
        <v>122</v>
      </c>
      <c r="P21" s="153" t="s">
        <v>291</v>
      </c>
      <c r="Q21" s="153" t="s">
        <v>291</v>
      </c>
      <c r="R21" s="145" t="s">
        <v>291</v>
      </c>
      <c r="S21" s="153" t="s">
        <v>291</v>
      </c>
      <c r="T21" s="153" t="s">
        <v>291</v>
      </c>
      <c r="U21" s="153" t="s">
        <v>291</v>
      </c>
      <c r="V21" s="153" t="s">
        <v>291</v>
      </c>
      <c r="W21" s="153" t="s">
        <v>291</v>
      </c>
      <c r="X21" s="153" t="s">
        <v>291</v>
      </c>
      <c r="Y21" s="153" t="s">
        <v>291</v>
      </c>
      <c r="Z21" s="153" t="s">
        <v>291</v>
      </c>
      <c r="AA21" s="153" t="s">
        <v>291</v>
      </c>
      <c r="AB21" s="153" t="s">
        <v>291</v>
      </c>
      <c r="AC21" s="153" t="s">
        <v>291</v>
      </c>
      <c r="AD21" s="153" t="s">
        <v>291</v>
      </c>
    </row>
    <row r="22" spans="1:30" s="270" customFormat="1" ht="15" customHeight="1">
      <c r="A22" s="154"/>
      <c r="B22" s="746" t="s">
        <v>309</v>
      </c>
      <c r="C22" s="747"/>
      <c r="D22" s="148">
        <f t="shared" si="5"/>
        <v>1617</v>
      </c>
      <c r="E22" s="148">
        <f t="shared" si="6"/>
        <v>753</v>
      </c>
      <c r="F22" s="148">
        <f t="shared" si="7"/>
        <v>864</v>
      </c>
      <c r="G22" s="148">
        <f t="shared" si="8"/>
        <v>1522</v>
      </c>
      <c r="H22" s="148">
        <f t="shared" si="9"/>
        <v>701</v>
      </c>
      <c r="I22" s="148">
        <f t="shared" si="10"/>
        <v>821</v>
      </c>
      <c r="J22" s="148">
        <v>247</v>
      </c>
      <c r="K22" s="148">
        <v>253</v>
      </c>
      <c r="L22" s="148">
        <v>197</v>
      </c>
      <c r="M22" s="148">
        <v>271</v>
      </c>
      <c r="N22" s="148">
        <v>257</v>
      </c>
      <c r="O22" s="148">
        <v>297</v>
      </c>
      <c r="P22" s="153" t="s">
        <v>291</v>
      </c>
      <c r="Q22" s="153" t="s">
        <v>291</v>
      </c>
      <c r="R22" s="148">
        <f t="shared" si="11"/>
        <v>95</v>
      </c>
      <c r="S22" s="148">
        <f>SUM(U22,W22,Y22,AA22,AC22)</f>
        <v>52</v>
      </c>
      <c r="T22" s="148">
        <f>SUM(V22,X22,Z22,AB22,AD22)</f>
        <v>43</v>
      </c>
      <c r="U22" s="153">
        <v>14</v>
      </c>
      <c r="V22" s="153">
        <v>14</v>
      </c>
      <c r="W22" s="153">
        <v>17</v>
      </c>
      <c r="X22" s="153">
        <v>12</v>
      </c>
      <c r="Y22" s="153">
        <v>11</v>
      </c>
      <c r="Z22" s="153">
        <v>7</v>
      </c>
      <c r="AA22" s="153">
        <v>10</v>
      </c>
      <c r="AB22" s="153">
        <v>10</v>
      </c>
      <c r="AC22" s="153" t="s">
        <v>291</v>
      </c>
      <c r="AD22" s="153" t="s">
        <v>291</v>
      </c>
    </row>
    <row r="23" spans="1:30" s="270" customFormat="1" ht="15" customHeight="1">
      <c r="A23" s="154"/>
      <c r="B23" s="746" t="s">
        <v>310</v>
      </c>
      <c r="C23" s="747"/>
      <c r="D23" s="148">
        <f t="shared" si="5"/>
        <v>1071</v>
      </c>
      <c r="E23" s="148">
        <f t="shared" si="6"/>
        <v>627</v>
      </c>
      <c r="F23" s="148">
        <f t="shared" si="7"/>
        <v>444</v>
      </c>
      <c r="G23" s="148">
        <f t="shared" si="8"/>
        <v>993</v>
      </c>
      <c r="H23" s="148">
        <f t="shared" si="9"/>
        <v>588</v>
      </c>
      <c r="I23" s="148">
        <f t="shared" si="10"/>
        <v>405</v>
      </c>
      <c r="J23" s="148">
        <v>187</v>
      </c>
      <c r="K23" s="148">
        <v>131</v>
      </c>
      <c r="L23" s="148">
        <v>193</v>
      </c>
      <c r="M23" s="148">
        <v>128</v>
      </c>
      <c r="N23" s="148">
        <v>208</v>
      </c>
      <c r="O23" s="148">
        <v>146</v>
      </c>
      <c r="P23" s="153" t="s">
        <v>291</v>
      </c>
      <c r="Q23" s="153" t="s">
        <v>291</v>
      </c>
      <c r="R23" s="148">
        <f t="shared" si="11"/>
        <v>78</v>
      </c>
      <c r="S23" s="148">
        <f>SUM(U23,W23,Y23,AA23,AC23)</f>
        <v>39</v>
      </c>
      <c r="T23" s="148">
        <f>SUM(V23,X23,Z23,AB23,AD23)</f>
        <v>39</v>
      </c>
      <c r="U23" s="148">
        <v>8</v>
      </c>
      <c r="V23" s="148">
        <v>10</v>
      </c>
      <c r="W23" s="148">
        <v>9</v>
      </c>
      <c r="X23" s="148">
        <v>10</v>
      </c>
      <c r="Y23" s="148">
        <v>11</v>
      </c>
      <c r="Z23" s="148">
        <v>12</v>
      </c>
      <c r="AA23" s="148">
        <v>11</v>
      </c>
      <c r="AB23" s="148">
        <v>7</v>
      </c>
      <c r="AC23" s="153" t="s">
        <v>291</v>
      </c>
      <c r="AD23" s="153" t="s">
        <v>291</v>
      </c>
    </row>
    <row r="24" spans="1:30" s="270" customFormat="1" ht="15" customHeight="1">
      <c r="A24" s="154"/>
      <c r="B24" s="746" t="s">
        <v>71</v>
      </c>
      <c r="C24" s="747"/>
      <c r="D24" s="153" t="s">
        <v>839</v>
      </c>
      <c r="E24" s="153" t="s">
        <v>291</v>
      </c>
      <c r="F24" s="153" t="s">
        <v>291</v>
      </c>
      <c r="G24" s="153" t="s">
        <v>291</v>
      </c>
      <c r="H24" s="153" t="s">
        <v>291</v>
      </c>
      <c r="I24" s="153" t="s">
        <v>291</v>
      </c>
      <c r="J24" s="153" t="s">
        <v>291</v>
      </c>
      <c r="K24" s="153" t="s">
        <v>291</v>
      </c>
      <c r="L24" s="153" t="s">
        <v>291</v>
      </c>
      <c r="M24" s="153" t="s">
        <v>291</v>
      </c>
      <c r="N24" s="153" t="s">
        <v>291</v>
      </c>
      <c r="O24" s="153" t="s">
        <v>291</v>
      </c>
      <c r="P24" s="153" t="s">
        <v>291</v>
      </c>
      <c r="Q24" s="153" t="s">
        <v>291</v>
      </c>
      <c r="R24" s="153" t="s">
        <v>291</v>
      </c>
      <c r="S24" s="153" t="s">
        <v>291</v>
      </c>
      <c r="T24" s="153" t="s">
        <v>291</v>
      </c>
      <c r="U24" s="153" t="s">
        <v>291</v>
      </c>
      <c r="V24" s="153" t="s">
        <v>291</v>
      </c>
      <c r="W24" s="153" t="s">
        <v>291</v>
      </c>
      <c r="X24" s="153" t="s">
        <v>291</v>
      </c>
      <c r="Y24" s="153" t="s">
        <v>291</v>
      </c>
      <c r="Z24" s="153" t="s">
        <v>291</v>
      </c>
      <c r="AA24" s="153" t="s">
        <v>291</v>
      </c>
      <c r="AB24" s="153" t="s">
        <v>291</v>
      </c>
      <c r="AC24" s="153" t="s">
        <v>291</v>
      </c>
      <c r="AD24" s="153" t="s">
        <v>291</v>
      </c>
    </row>
    <row r="25" spans="1:30" s="270" customFormat="1" ht="15" customHeight="1">
      <c r="A25" s="154"/>
      <c r="B25" s="746" t="s">
        <v>326</v>
      </c>
      <c r="C25" s="747"/>
      <c r="D25" s="148">
        <f>SUM(E25:F25)</f>
        <v>1380</v>
      </c>
      <c r="E25" s="148">
        <f>SUM(H25,S25)</f>
        <v>750</v>
      </c>
      <c r="F25" s="148">
        <f>SUM(I25,T25)</f>
        <v>630</v>
      </c>
      <c r="G25" s="148">
        <f>SUM(H25:I25)</f>
        <v>1380</v>
      </c>
      <c r="H25" s="148">
        <f>SUM(J25,L25,N25,P25)</f>
        <v>750</v>
      </c>
      <c r="I25" s="148">
        <f>SUM(K25,M25,O25,Q25)</f>
        <v>630</v>
      </c>
      <c r="J25" s="148">
        <v>257</v>
      </c>
      <c r="K25" s="148">
        <v>228</v>
      </c>
      <c r="L25" s="148">
        <v>252</v>
      </c>
      <c r="M25" s="148">
        <v>206</v>
      </c>
      <c r="N25" s="148">
        <v>241</v>
      </c>
      <c r="O25" s="148">
        <v>196</v>
      </c>
      <c r="P25" s="153" t="s">
        <v>291</v>
      </c>
      <c r="Q25" s="153" t="s">
        <v>291</v>
      </c>
      <c r="R25" s="153" t="s">
        <v>291</v>
      </c>
      <c r="S25" s="153" t="s">
        <v>291</v>
      </c>
      <c r="T25" s="153" t="s">
        <v>291</v>
      </c>
      <c r="U25" s="153" t="s">
        <v>291</v>
      </c>
      <c r="V25" s="153" t="s">
        <v>291</v>
      </c>
      <c r="W25" s="153" t="s">
        <v>291</v>
      </c>
      <c r="X25" s="153" t="s">
        <v>291</v>
      </c>
      <c r="Y25" s="153" t="s">
        <v>291</v>
      </c>
      <c r="Z25" s="153" t="s">
        <v>291</v>
      </c>
      <c r="AA25" s="153" t="s">
        <v>291</v>
      </c>
      <c r="AB25" s="153" t="s">
        <v>291</v>
      </c>
      <c r="AC25" s="153" t="s">
        <v>291</v>
      </c>
      <c r="AD25" s="153" t="s">
        <v>291</v>
      </c>
    </row>
    <row r="26" spans="1:30" s="270" customFormat="1" ht="15" customHeight="1">
      <c r="A26" s="154"/>
      <c r="B26" s="746" t="s">
        <v>327</v>
      </c>
      <c r="C26" s="747"/>
      <c r="D26" s="148">
        <f>SUM(E26:F26)</f>
        <v>464</v>
      </c>
      <c r="E26" s="148">
        <f>SUM(H26,S26)</f>
        <v>213</v>
      </c>
      <c r="F26" s="148">
        <f>SUM(I26,T26)</f>
        <v>251</v>
      </c>
      <c r="G26" s="148">
        <f>SUM(H26:I26)</f>
        <v>464</v>
      </c>
      <c r="H26" s="148">
        <f>SUM(J26,L26,N26,P26)</f>
        <v>213</v>
      </c>
      <c r="I26" s="148">
        <f>SUM(K26,M26,O26,Q26)</f>
        <v>251</v>
      </c>
      <c r="J26" s="148">
        <v>82</v>
      </c>
      <c r="K26" s="148">
        <v>82</v>
      </c>
      <c r="L26" s="148">
        <v>63</v>
      </c>
      <c r="M26" s="148">
        <v>87</v>
      </c>
      <c r="N26" s="148">
        <v>68</v>
      </c>
      <c r="O26" s="148">
        <v>82</v>
      </c>
      <c r="P26" s="153" t="s">
        <v>291</v>
      </c>
      <c r="Q26" s="153" t="s">
        <v>291</v>
      </c>
      <c r="R26" s="153" t="s">
        <v>291</v>
      </c>
      <c r="S26" s="153" t="s">
        <v>291</v>
      </c>
      <c r="T26" s="153" t="s">
        <v>291</v>
      </c>
      <c r="U26" s="153" t="s">
        <v>291</v>
      </c>
      <c r="V26" s="153" t="s">
        <v>291</v>
      </c>
      <c r="W26" s="153" t="s">
        <v>291</v>
      </c>
      <c r="X26" s="153" t="s">
        <v>291</v>
      </c>
      <c r="Y26" s="153" t="s">
        <v>291</v>
      </c>
      <c r="Z26" s="153" t="s">
        <v>291</v>
      </c>
      <c r="AA26" s="153" t="s">
        <v>291</v>
      </c>
      <c r="AB26" s="153" t="s">
        <v>291</v>
      </c>
      <c r="AC26" s="153" t="s">
        <v>291</v>
      </c>
      <c r="AD26" s="153" t="s">
        <v>291</v>
      </c>
    </row>
    <row r="27" spans="1:30" s="270" customFormat="1" ht="15" customHeight="1">
      <c r="A27" s="146"/>
      <c r="B27" s="765"/>
      <c r="C27" s="767"/>
      <c r="D27" s="157"/>
      <c r="E27" s="157"/>
      <c r="F27" s="594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</row>
    <row r="28" spans="1:30" s="270" customFormat="1" ht="15" customHeight="1">
      <c r="A28" s="53"/>
      <c r="B28" s="763" t="s">
        <v>311</v>
      </c>
      <c r="C28" s="764"/>
      <c r="D28" s="157" t="s">
        <v>291</v>
      </c>
      <c r="E28" s="157" t="s">
        <v>291</v>
      </c>
      <c r="F28" s="157" t="s">
        <v>291</v>
      </c>
      <c r="G28" s="157" t="s">
        <v>291</v>
      </c>
      <c r="H28" s="157" t="s">
        <v>291</v>
      </c>
      <c r="I28" s="157" t="s">
        <v>291</v>
      </c>
      <c r="J28" s="157" t="s">
        <v>291</v>
      </c>
      <c r="K28" s="157" t="s">
        <v>291</v>
      </c>
      <c r="L28" s="157" t="s">
        <v>291</v>
      </c>
      <c r="M28" s="157" t="s">
        <v>291</v>
      </c>
      <c r="N28" s="157" t="s">
        <v>291</v>
      </c>
      <c r="O28" s="157" t="s">
        <v>291</v>
      </c>
      <c r="P28" s="157" t="s">
        <v>291</v>
      </c>
      <c r="Q28" s="157" t="s">
        <v>291</v>
      </c>
      <c r="R28" s="153" t="s">
        <v>291</v>
      </c>
      <c r="S28" s="153" t="s">
        <v>291</v>
      </c>
      <c r="T28" s="153" t="s">
        <v>291</v>
      </c>
      <c r="U28" s="153" t="s">
        <v>291</v>
      </c>
      <c r="V28" s="153" t="s">
        <v>291</v>
      </c>
      <c r="W28" s="153" t="s">
        <v>291</v>
      </c>
      <c r="X28" s="153" t="s">
        <v>291</v>
      </c>
      <c r="Y28" s="153" t="s">
        <v>291</v>
      </c>
      <c r="Z28" s="153" t="s">
        <v>291</v>
      </c>
      <c r="AA28" s="153" t="s">
        <v>291</v>
      </c>
      <c r="AB28" s="153" t="s">
        <v>291</v>
      </c>
      <c r="AC28" s="153" t="s">
        <v>291</v>
      </c>
      <c r="AD28" s="153" t="s">
        <v>291</v>
      </c>
    </row>
    <row r="29" spans="1:30" s="270" customFormat="1" ht="15" customHeight="1">
      <c r="A29" s="290"/>
      <c r="B29" s="426"/>
      <c r="C29" s="331" t="s">
        <v>386</v>
      </c>
      <c r="D29" s="593" t="s">
        <v>291</v>
      </c>
      <c r="E29" s="593" t="s">
        <v>291</v>
      </c>
      <c r="F29" s="593" t="s">
        <v>291</v>
      </c>
      <c r="G29" s="593" t="s">
        <v>291</v>
      </c>
      <c r="H29" s="593" t="s">
        <v>291</v>
      </c>
      <c r="I29" s="593" t="s">
        <v>291</v>
      </c>
      <c r="J29" s="593" t="s">
        <v>291</v>
      </c>
      <c r="K29" s="593" t="s">
        <v>291</v>
      </c>
      <c r="L29" s="593" t="s">
        <v>291</v>
      </c>
      <c r="M29" s="593" t="s">
        <v>291</v>
      </c>
      <c r="N29" s="593" t="s">
        <v>291</v>
      </c>
      <c r="O29" s="593" t="s">
        <v>291</v>
      </c>
      <c r="P29" s="593" t="s">
        <v>291</v>
      </c>
      <c r="Q29" s="593" t="s">
        <v>291</v>
      </c>
      <c r="R29" s="575" t="s">
        <v>291</v>
      </c>
      <c r="S29" s="575" t="s">
        <v>291</v>
      </c>
      <c r="T29" s="575" t="s">
        <v>291</v>
      </c>
      <c r="U29" s="575" t="s">
        <v>291</v>
      </c>
      <c r="V29" s="575" t="s">
        <v>291</v>
      </c>
      <c r="W29" s="575" t="s">
        <v>291</v>
      </c>
      <c r="X29" s="575" t="s">
        <v>291</v>
      </c>
      <c r="Y29" s="575" t="s">
        <v>291</v>
      </c>
      <c r="Z29" s="575" t="s">
        <v>291</v>
      </c>
      <c r="AA29" s="575" t="s">
        <v>291</v>
      </c>
      <c r="AB29" s="575" t="s">
        <v>291</v>
      </c>
      <c r="AC29" s="575" t="s">
        <v>291</v>
      </c>
      <c r="AD29" s="575" t="s">
        <v>291</v>
      </c>
    </row>
    <row r="30" spans="1:30" s="270" customFormat="1" ht="15" customHeight="1">
      <c r="A30" s="290"/>
      <c r="B30" s="426"/>
      <c r="C30" s="331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/>
    </row>
    <row r="31" spans="1:30" ht="15" customHeight="1">
      <c r="A31" s="290"/>
      <c r="B31" s="763" t="s">
        <v>313</v>
      </c>
      <c r="C31" s="764"/>
      <c r="D31" s="153">
        <f>SUM(D32)</f>
        <v>957</v>
      </c>
      <c r="E31" s="153">
        <f aca="true" t="shared" si="13" ref="E31:O31">SUM(E32)</f>
        <v>440</v>
      </c>
      <c r="F31" s="153">
        <f t="shared" si="13"/>
        <v>517</v>
      </c>
      <c r="G31" s="153">
        <f t="shared" si="13"/>
        <v>957</v>
      </c>
      <c r="H31" s="153">
        <f t="shared" si="13"/>
        <v>440</v>
      </c>
      <c r="I31" s="153">
        <f t="shared" si="13"/>
        <v>517</v>
      </c>
      <c r="J31" s="153">
        <f t="shared" si="13"/>
        <v>138</v>
      </c>
      <c r="K31" s="153">
        <f t="shared" si="13"/>
        <v>182</v>
      </c>
      <c r="L31" s="153">
        <f t="shared" si="13"/>
        <v>146</v>
      </c>
      <c r="M31" s="153">
        <f t="shared" si="13"/>
        <v>172</v>
      </c>
      <c r="N31" s="153">
        <f t="shared" si="13"/>
        <v>156</v>
      </c>
      <c r="O31" s="153">
        <f t="shared" si="13"/>
        <v>163</v>
      </c>
      <c r="P31" s="153" t="s">
        <v>291</v>
      </c>
      <c r="Q31" s="153" t="s">
        <v>291</v>
      </c>
      <c r="R31" s="153" t="s">
        <v>291</v>
      </c>
      <c r="S31" s="153" t="s">
        <v>291</v>
      </c>
      <c r="T31" s="153" t="s">
        <v>291</v>
      </c>
      <c r="U31" s="153" t="s">
        <v>291</v>
      </c>
      <c r="V31" s="153" t="s">
        <v>291</v>
      </c>
      <c r="W31" s="153" t="s">
        <v>291</v>
      </c>
      <c r="X31" s="153" t="s">
        <v>291</v>
      </c>
      <c r="Y31" s="153" t="s">
        <v>291</v>
      </c>
      <c r="Z31" s="153" t="s">
        <v>291</v>
      </c>
      <c r="AA31" s="153" t="s">
        <v>291</v>
      </c>
      <c r="AB31" s="153" t="s">
        <v>291</v>
      </c>
      <c r="AC31" s="153" t="s">
        <v>291</v>
      </c>
      <c r="AD31" s="153" t="s">
        <v>291</v>
      </c>
    </row>
    <row r="32" spans="1:30" s="270" customFormat="1" ht="15" customHeight="1">
      <c r="A32" s="3"/>
      <c r="B32" s="70"/>
      <c r="C32" s="80" t="s">
        <v>314</v>
      </c>
      <c r="D32" s="590">
        <f>SUM(E32:F32)</f>
        <v>957</v>
      </c>
      <c r="E32" s="590">
        <f>SUM(H32,S32)</f>
        <v>440</v>
      </c>
      <c r="F32" s="590">
        <f>SUM(I32,T32)</f>
        <v>517</v>
      </c>
      <c r="G32" s="590">
        <f>SUM(H32:I32)</f>
        <v>957</v>
      </c>
      <c r="H32" s="590">
        <f>SUM(J32,L32,N32,P32)</f>
        <v>440</v>
      </c>
      <c r="I32" s="590">
        <f>SUM(K32,M32,O32,Q32)</f>
        <v>517</v>
      </c>
      <c r="J32" s="590">
        <v>138</v>
      </c>
      <c r="K32" s="590">
        <v>182</v>
      </c>
      <c r="L32" s="590">
        <v>146</v>
      </c>
      <c r="M32" s="590">
        <v>172</v>
      </c>
      <c r="N32" s="590">
        <v>156</v>
      </c>
      <c r="O32" s="590">
        <v>163</v>
      </c>
      <c r="P32" s="575" t="s">
        <v>291</v>
      </c>
      <c r="Q32" s="575" t="s">
        <v>291</v>
      </c>
      <c r="R32" s="575" t="s">
        <v>291</v>
      </c>
      <c r="S32" s="575" t="s">
        <v>291</v>
      </c>
      <c r="T32" s="575" t="s">
        <v>291</v>
      </c>
      <c r="U32" s="575" t="s">
        <v>291</v>
      </c>
      <c r="V32" s="575" t="s">
        <v>291</v>
      </c>
      <c r="W32" s="575" t="s">
        <v>291</v>
      </c>
      <c r="X32" s="575" t="s">
        <v>291</v>
      </c>
      <c r="Y32" s="575" t="s">
        <v>291</v>
      </c>
      <c r="Z32" s="575" t="s">
        <v>291</v>
      </c>
      <c r="AA32" s="575" t="s">
        <v>291</v>
      </c>
      <c r="AB32" s="575" t="s">
        <v>291</v>
      </c>
      <c r="AC32" s="575" t="s">
        <v>291</v>
      </c>
      <c r="AD32" s="575" t="s">
        <v>291</v>
      </c>
    </row>
    <row r="33" spans="1:30" ht="15" customHeight="1">
      <c r="A33" s="3"/>
      <c r="B33" s="765"/>
      <c r="C33" s="767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5"/>
      <c r="T33" s="575"/>
      <c r="U33" s="575"/>
      <c r="V33" s="575"/>
      <c r="W33" s="575"/>
      <c r="X33" s="575"/>
      <c r="Y33" s="575"/>
      <c r="Z33" s="575"/>
      <c r="AA33" s="575"/>
      <c r="AB33" s="575"/>
      <c r="AC33" s="575"/>
      <c r="AD33" s="575"/>
    </row>
    <row r="34" spans="1:30" ht="15" customHeight="1">
      <c r="A34" s="3"/>
      <c r="B34" s="763" t="s">
        <v>315</v>
      </c>
      <c r="C34" s="764"/>
      <c r="D34" s="153">
        <f>SUM(D35:D36)</f>
        <v>905</v>
      </c>
      <c r="E34" s="153">
        <f aca="true" t="shared" si="14" ref="E34:O34">SUM(E35:E36)</f>
        <v>510</v>
      </c>
      <c r="F34" s="153">
        <f t="shared" si="14"/>
        <v>395</v>
      </c>
      <c r="G34" s="153">
        <f t="shared" si="14"/>
        <v>905</v>
      </c>
      <c r="H34" s="153">
        <f t="shared" si="14"/>
        <v>510</v>
      </c>
      <c r="I34" s="153">
        <f t="shared" si="14"/>
        <v>395</v>
      </c>
      <c r="J34" s="153">
        <f t="shared" si="14"/>
        <v>186</v>
      </c>
      <c r="K34" s="153">
        <f t="shared" si="14"/>
        <v>142</v>
      </c>
      <c r="L34" s="153">
        <f t="shared" si="14"/>
        <v>150</v>
      </c>
      <c r="M34" s="153">
        <f t="shared" si="14"/>
        <v>109</v>
      </c>
      <c r="N34" s="153">
        <f t="shared" si="14"/>
        <v>174</v>
      </c>
      <c r="O34" s="153">
        <f t="shared" si="14"/>
        <v>144</v>
      </c>
      <c r="P34" s="153" t="s">
        <v>291</v>
      </c>
      <c r="Q34" s="153" t="s">
        <v>291</v>
      </c>
      <c r="R34" s="153" t="s">
        <v>291</v>
      </c>
      <c r="S34" s="153" t="s">
        <v>291</v>
      </c>
      <c r="T34" s="153" t="s">
        <v>291</v>
      </c>
      <c r="U34" s="153" t="s">
        <v>291</v>
      </c>
      <c r="V34" s="153" t="s">
        <v>291</v>
      </c>
      <c r="W34" s="153" t="s">
        <v>291</v>
      </c>
      <c r="X34" s="153" t="s">
        <v>291</v>
      </c>
      <c r="Y34" s="153" t="s">
        <v>291</v>
      </c>
      <c r="Z34" s="153" t="s">
        <v>291</v>
      </c>
      <c r="AA34" s="153" t="s">
        <v>291</v>
      </c>
      <c r="AB34" s="153" t="s">
        <v>291</v>
      </c>
      <c r="AC34" s="153" t="s">
        <v>291</v>
      </c>
      <c r="AD34" s="153" t="s">
        <v>291</v>
      </c>
    </row>
    <row r="35" spans="1:30" ht="15" customHeight="1">
      <c r="A35" s="3"/>
      <c r="B35" s="81"/>
      <c r="C35" s="80" t="s">
        <v>316</v>
      </c>
      <c r="D35" s="590">
        <f>SUM(E35:F35)</f>
        <v>667</v>
      </c>
      <c r="E35" s="590">
        <f>SUM(H35,S35)</f>
        <v>389</v>
      </c>
      <c r="F35" s="590">
        <f>SUM(I35,T35)</f>
        <v>278</v>
      </c>
      <c r="G35" s="590">
        <f>SUM(H35:I35)</f>
        <v>667</v>
      </c>
      <c r="H35" s="590">
        <f>SUM(J35,L35,N35,P35)</f>
        <v>389</v>
      </c>
      <c r="I35" s="590">
        <f>SUM(K35,M35,O35,Q35)</f>
        <v>278</v>
      </c>
      <c r="J35" s="590">
        <v>140</v>
      </c>
      <c r="K35" s="590">
        <v>101</v>
      </c>
      <c r="L35" s="590">
        <v>116</v>
      </c>
      <c r="M35" s="590">
        <v>73</v>
      </c>
      <c r="N35" s="590">
        <v>133</v>
      </c>
      <c r="O35" s="590">
        <v>104</v>
      </c>
      <c r="P35" s="575" t="s">
        <v>291</v>
      </c>
      <c r="Q35" s="575" t="s">
        <v>291</v>
      </c>
      <c r="R35" s="575" t="s">
        <v>291</v>
      </c>
      <c r="S35" s="575" t="s">
        <v>291</v>
      </c>
      <c r="T35" s="575" t="s">
        <v>291</v>
      </c>
      <c r="U35" s="575" t="s">
        <v>291</v>
      </c>
      <c r="V35" s="575" t="s">
        <v>291</v>
      </c>
      <c r="W35" s="575" t="s">
        <v>291</v>
      </c>
      <c r="X35" s="575" t="s">
        <v>291</v>
      </c>
      <c r="Y35" s="575" t="s">
        <v>291</v>
      </c>
      <c r="Z35" s="575" t="s">
        <v>291</v>
      </c>
      <c r="AA35" s="575" t="s">
        <v>291</v>
      </c>
      <c r="AB35" s="575" t="s">
        <v>291</v>
      </c>
      <c r="AC35" s="575" t="s">
        <v>291</v>
      </c>
      <c r="AD35" s="575" t="s">
        <v>291</v>
      </c>
    </row>
    <row r="36" spans="1:30" ht="15" customHeight="1">
      <c r="A36" s="3"/>
      <c r="B36" s="81"/>
      <c r="C36" s="80" t="s">
        <v>317</v>
      </c>
      <c r="D36" s="590">
        <f>SUM(E36:F36)</f>
        <v>238</v>
      </c>
      <c r="E36" s="590">
        <f>SUM(H36,S36)</f>
        <v>121</v>
      </c>
      <c r="F36" s="590">
        <f>SUM(I36,T36)</f>
        <v>117</v>
      </c>
      <c r="G36" s="590">
        <f>SUM(H36:I36)</f>
        <v>238</v>
      </c>
      <c r="H36" s="590">
        <f>SUM(J36,L36,N36,P36)</f>
        <v>121</v>
      </c>
      <c r="I36" s="590">
        <f>SUM(K36,M36,O36,Q36)</f>
        <v>117</v>
      </c>
      <c r="J36" s="575">
        <v>46</v>
      </c>
      <c r="K36" s="575">
        <v>41</v>
      </c>
      <c r="L36" s="575">
        <v>34</v>
      </c>
      <c r="M36" s="575">
        <v>36</v>
      </c>
      <c r="N36" s="575">
        <v>41</v>
      </c>
      <c r="O36" s="575">
        <v>40</v>
      </c>
      <c r="P36" s="575" t="s">
        <v>291</v>
      </c>
      <c r="Q36" s="575" t="s">
        <v>291</v>
      </c>
      <c r="R36" s="575" t="s">
        <v>291</v>
      </c>
      <c r="S36" s="575" t="s">
        <v>291</v>
      </c>
      <c r="T36" s="575" t="s">
        <v>291</v>
      </c>
      <c r="U36" s="575" t="s">
        <v>291</v>
      </c>
      <c r="V36" s="575" t="s">
        <v>291</v>
      </c>
      <c r="W36" s="575" t="s">
        <v>291</v>
      </c>
      <c r="X36" s="575" t="s">
        <v>291</v>
      </c>
      <c r="Y36" s="575" t="s">
        <v>291</v>
      </c>
      <c r="Z36" s="575" t="s">
        <v>291</v>
      </c>
      <c r="AA36" s="575" t="s">
        <v>291</v>
      </c>
      <c r="AB36" s="575" t="s">
        <v>291</v>
      </c>
      <c r="AC36" s="575" t="s">
        <v>291</v>
      </c>
      <c r="AD36" s="575" t="s">
        <v>291</v>
      </c>
    </row>
    <row r="37" spans="1:30" ht="15" customHeight="1">
      <c r="A37" s="3"/>
      <c r="B37" s="765"/>
      <c r="C37" s="751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</row>
    <row r="38" spans="1:30" ht="15" customHeight="1">
      <c r="A38" s="3"/>
      <c r="B38" s="763" t="s">
        <v>318</v>
      </c>
      <c r="C38" s="768"/>
      <c r="D38" s="153">
        <f>SUM(D39:D40)</f>
        <v>558</v>
      </c>
      <c r="E38" s="153">
        <f aca="true" t="shared" si="15" ref="E38:O38">SUM(E39:E40)</f>
        <v>258</v>
      </c>
      <c r="F38" s="153">
        <f t="shared" si="15"/>
        <v>300</v>
      </c>
      <c r="G38" s="153">
        <f t="shared" si="15"/>
        <v>558</v>
      </c>
      <c r="H38" s="153">
        <f t="shared" si="15"/>
        <v>258</v>
      </c>
      <c r="I38" s="153">
        <f t="shared" si="15"/>
        <v>300</v>
      </c>
      <c r="J38" s="153">
        <f t="shared" si="15"/>
        <v>95</v>
      </c>
      <c r="K38" s="153">
        <f t="shared" si="15"/>
        <v>89</v>
      </c>
      <c r="L38" s="153">
        <f t="shared" si="15"/>
        <v>71</v>
      </c>
      <c r="M38" s="153">
        <f t="shared" si="15"/>
        <v>103</v>
      </c>
      <c r="N38" s="153">
        <f t="shared" si="15"/>
        <v>92</v>
      </c>
      <c r="O38" s="153">
        <f t="shared" si="15"/>
        <v>108</v>
      </c>
      <c r="P38" s="153" t="s">
        <v>291</v>
      </c>
      <c r="Q38" s="153" t="s">
        <v>291</v>
      </c>
      <c r="R38" s="153" t="s">
        <v>291</v>
      </c>
      <c r="S38" s="153" t="s">
        <v>291</v>
      </c>
      <c r="T38" s="153" t="s">
        <v>291</v>
      </c>
      <c r="U38" s="153" t="s">
        <v>291</v>
      </c>
      <c r="V38" s="153" t="s">
        <v>291</v>
      </c>
      <c r="W38" s="153" t="s">
        <v>291</v>
      </c>
      <c r="X38" s="153" t="s">
        <v>291</v>
      </c>
      <c r="Y38" s="153" t="s">
        <v>291</v>
      </c>
      <c r="Z38" s="153" t="s">
        <v>291</v>
      </c>
      <c r="AA38" s="153" t="s">
        <v>291</v>
      </c>
      <c r="AB38" s="153" t="s">
        <v>291</v>
      </c>
      <c r="AC38" s="153" t="s">
        <v>291</v>
      </c>
      <c r="AD38" s="153" t="s">
        <v>291</v>
      </c>
    </row>
    <row r="39" spans="1:30" s="270" customFormat="1" ht="15" customHeight="1">
      <c r="A39" s="3"/>
      <c r="B39" s="9"/>
      <c r="C39" s="80" t="s">
        <v>319</v>
      </c>
      <c r="D39" s="590">
        <f>SUM(E39:F39)</f>
        <v>329</v>
      </c>
      <c r="E39" s="590">
        <f>SUM(H39,S39)</f>
        <v>167</v>
      </c>
      <c r="F39" s="590">
        <f>SUM(I39,T39)</f>
        <v>162</v>
      </c>
      <c r="G39" s="590">
        <f>SUM(H39:I39)</f>
        <v>329</v>
      </c>
      <c r="H39" s="590">
        <f>SUM(J39,L39,N39,P39)</f>
        <v>167</v>
      </c>
      <c r="I39" s="590">
        <f>SUM(K39,M39,O39,Q39)</f>
        <v>162</v>
      </c>
      <c r="J39" s="590">
        <v>57</v>
      </c>
      <c r="K39" s="590">
        <v>51</v>
      </c>
      <c r="L39" s="590">
        <v>42</v>
      </c>
      <c r="M39" s="590">
        <v>54</v>
      </c>
      <c r="N39" s="590">
        <v>68</v>
      </c>
      <c r="O39" s="590">
        <v>57</v>
      </c>
      <c r="P39" s="575" t="s">
        <v>291</v>
      </c>
      <c r="Q39" s="575" t="s">
        <v>291</v>
      </c>
      <c r="R39" s="575" t="s">
        <v>291</v>
      </c>
      <c r="S39" s="575" t="s">
        <v>291</v>
      </c>
      <c r="T39" s="575" t="s">
        <v>291</v>
      </c>
      <c r="U39" s="575" t="s">
        <v>291</v>
      </c>
      <c r="V39" s="575" t="s">
        <v>291</v>
      </c>
      <c r="W39" s="575" t="s">
        <v>291</v>
      </c>
      <c r="X39" s="575" t="s">
        <v>291</v>
      </c>
      <c r="Y39" s="575" t="s">
        <v>291</v>
      </c>
      <c r="Z39" s="575" t="s">
        <v>291</v>
      </c>
      <c r="AA39" s="575" t="s">
        <v>291</v>
      </c>
      <c r="AB39" s="575" t="s">
        <v>291</v>
      </c>
      <c r="AC39" s="575" t="s">
        <v>291</v>
      </c>
      <c r="AD39" s="575" t="s">
        <v>291</v>
      </c>
    </row>
    <row r="40" spans="1:30" s="276" customFormat="1" ht="15" customHeight="1">
      <c r="A40" s="290"/>
      <c r="B40" s="424"/>
      <c r="C40" s="158" t="s">
        <v>328</v>
      </c>
      <c r="D40" s="590">
        <f>SUM(E40:F40)</f>
        <v>229</v>
      </c>
      <c r="E40" s="590">
        <f>SUM(H40,S40)</f>
        <v>91</v>
      </c>
      <c r="F40" s="590">
        <f>SUM(I40,T40)</f>
        <v>138</v>
      </c>
      <c r="G40" s="590">
        <f>SUM(H40:I40)</f>
        <v>229</v>
      </c>
      <c r="H40" s="590">
        <f>SUM(J40,L40,N40,P40)</f>
        <v>91</v>
      </c>
      <c r="I40" s="590">
        <f>SUM(K40,M40,O40,Q40)</f>
        <v>138</v>
      </c>
      <c r="J40" s="575">
        <v>38</v>
      </c>
      <c r="K40" s="575">
        <v>38</v>
      </c>
      <c r="L40" s="575">
        <v>29</v>
      </c>
      <c r="M40" s="575">
        <v>49</v>
      </c>
      <c r="N40" s="575">
        <v>24</v>
      </c>
      <c r="O40" s="575">
        <v>51</v>
      </c>
      <c r="P40" s="575" t="s">
        <v>291</v>
      </c>
      <c r="Q40" s="575" t="s">
        <v>291</v>
      </c>
      <c r="R40" s="575" t="s">
        <v>291</v>
      </c>
      <c r="S40" s="575" t="s">
        <v>291</v>
      </c>
      <c r="T40" s="575" t="s">
        <v>291</v>
      </c>
      <c r="U40" s="575" t="s">
        <v>291</v>
      </c>
      <c r="V40" s="575" t="s">
        <v>291</v>
      </c>
      <c r="W40" s="575" t="s">
        <v>291</v>
      </c>
      <c r="X40" s="575" t="s">
        <v>291</v>
      </c>
      <c r="Y40" s="575" t="s">
        <v>291</v>
      </c>
      <c r="Z40" s="575" t="s">
        <v>291</v>
      </c>
      <c r="AA40" s="575" t="s">
        <v>291</v>
      </c>
      <c r="AB40" s="575" t="s">
        <v>291</v>
      </c>
      <c r="AC40" s="575" t="s">
        <v>291</v>
      </c>
      <c r="AD40" s="575" t="s">
        <v>291</v>
      </c>
    </row>
    <row r="41" spans="1:30" s="276" customFormat="1" ht="15" customHeight="1">
      <c r="A41" s="466"/>
      <c r="B41" s="467"/>
      <c r="C41" s="468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</row>
    <row r="42" spans="1:30" ht="15.75" customHeight="1">
      <c r="A42" s="466"/>
      <c r="B42" s="763" t="s">
        <v>351</v>
      </c>
      <c r="C42" s="768"/>
      <c r="D42" s="153">
        <f>SUM(D43)</f>
        <v>478</v>
      </c>
      <c r="E42" s="153">
        <f aca="true" t="shared" si="16" ref="E42:O42">SUM(E43)</f>
        <v>180</v>
      </c>
      <c r="F42" s="153">
        <f t="shared" si="16"/>
        <v>298</v>
      </c>
      <c r="G42" s="153">
        <f t="shared" si="16"/>
        <v>478</v>
      </c>
      <c r="H42" s="153">
        <f t="shared" si="16"/>
        <v>180</v>
      </c>
      <c r="I42" s="153">
        <f t="shared" si="16"/>
        <v>298</v>
      </c>
      <c r="J42" s="153">
        <f t="shared" si="16"/>
        <v>65</v>
      </c>
      <c r="K42" s="153">
        <f t="shared" si="16"/>
        <v>96</v>
      </c>
      <c r="L42" s="153">
        <f t="shared" si="16"/>
        <v>48</v>
      </c>
      <c r="M42" s="153">
        <f t="shared" si="16"/>
        <v>110</v>
      </c>
      <c r="N42" s="153">
        <f t="shared" si="16"/>
        <v>67</v>
      </c>
      <c r="O42" s="153">
        <f t="shared" si="16"/>
        <v>92</v>
      </c>
      <c r="P42" s="153" t="s">
        <v>291</v>
      </c>
      <c r="Q42" s="153" t="s">
        <v>291</v>
      </c>
      <c r="R42" s="153" t="s">
        <v>291</v>
      </c>
      <c r="S42" s="153" t="s">
        <v>291</v>
      </c>
      <c r="T42" s="153" t="s">
        <v>291</v>
      </c>
      <c r="U42" s="153" t="s">
        <v>291</v>
      </c>
      <c r="V42" s="153" t="s">
        <v>291</v>
      </c>
      <c r="W42" s="153" t="s">
        <v>291</v>
      </c>
      <c r="X42" s="153" t="s">
        <v>291</v>
      </c>
      <c r="Y42" s="153" t="s">
        <v>291</v>
      </c>
      <c r="Z42" s="153" t="s">
        <v>291</v>
      </c>
      <c r="AA42" s="153" t="s">
        <v>291</v>
      </c>
      <c r="AB42" s="153" t="s">
        <v>291</v>
      </c>
      <c r="AC42" s="153" t="s">
        <v>291</v>
      </c>
      <c r="AD42" s="153" t="s">
        <v>291</v>
      </c>
    </row>
    <row r="43" spans="1:30" ht="15" customHeight="1">
      <c r="A43" s="3"/>
      <c r="B43" s="81"/>
      <c r="C43" s="80" t="s">
        <v>352</v>
      </c>
      <c r="D43" s="590">
        <f>SUM(E43:F43)</f>
        <v>478</v>
      </c>
      <c r="E43" s="590">
        <f>SUM(H43,S43)</f>
        <v>180</v>
      </c>
      <c r="F43" s="590">
        <f>SUM(I43,T43)</f>
        <v>298</v>
      </c>
      <c r="G43" s="590">
        <f>SUM(H43:I43)</f>
        <v>478</v>
      </c>
      <c r="H43" s="590">
        <f>SUM(J43,L43,N43,P43)</f>
        <v>180</v>
      </c>
      <c r="I43" s="590">
        <f>SUM(K43,M43,O43,Q43)</f>
        <v>298</v>
      </c>
      <c r="J43" s="590">
        <v>65</v>
      </c>
      <c r="K43" s="590">
        <v>96</v>
      </c>
      <c r="L43" s="590">
        <v>48</v>
      </c>
      <c r="M43" s="590">
        <v>110</v>
      </c>
      <c r="N43" s="590">
        <v>67</v>
      </c>
      <c r="O43" s="590">
        <v>92</v>
      </c>
      <c r="P43" s="575" t="s">
        <v>291</v>
      </c>
      <c r="Q43" s="575" t="s">
        <v>291</v>
      </c>
      <c r="R43" s="575" t="s">
        <v>291</v>
      </c>
      <c r="S43" s="575" t="s">
        <v>291</v>
      </c>
      <c r="T43" s="575" t="s">
        <v>291</v>
      </c>
      <c r="U43" s="575" t="s">
        <v>291</v>
      </c>
      <c r="V43" s="575" t="s">
        <v>291</v>
      </c>
      <c r="W43" s="575" t="s">
        <v>291</v>
      </c>
      <c r="X43" s="575" t="s">
        <v>291</v>
      </c>
      <c r="Y43" s="575" t="s">
        <v>291</v>
      </c>
      <c r="Z43" s="575" t="s">
        <v>291</v>
      </c>
      <c r="AA43" s="575" t="s">
        <v>291</v>
      </c>
      <c r="AB43" s="575" t="s">
        <v>291</v>
      </c>
      <c r="AC43" s="575" t="s">
        <v>291</v>
      </c>
      <c r="AD43" s="575" t="s">
        <v>291</v>
      </c>
    </row>
    <row r="44" spans="1:30" ht="15" customHeight="1">
      <c r="A44" s="3"/>
      <c r="B44" s="81"/>
      <c r="C44" s="8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</row>
    <row r="45" spans="1:30" ht="15" customHeight="1">
      <c r="A45" s="3"/>
      <c r="B45" s="763" t="s">
        <v>330</v>
      </c>
      <c r="C45" s="768"/>
      <c r="D45" s="153">
        <f>SUM(D46:D47)</f>
        <v>603</v>
      </c>
      <c r="E45" s="153">
        <f aca="true" t="shared" si="17" ref="E45:P45">SUM(E46:E47)</f>
        <v>340</v>
      </c>
      <c r="F45" s="153">
        <f t="shared" si="17"/>
        <v>263</v>
      </c>
      <c r="G45" s="153">
        <f t="shared" si="17"/>
        <v>603</v>
      </c>
      <c r="H45" s="153">
        <f t="shared" si="17"/>
        <v>340</v>
      </c>
      <c r="I45" s="153">
        <f t="shared" si="17"/>
        <v>263</v>
      </c>
      <c r="J45" s="153">
        <f t="shared" si="17"/>
        <v>95</v>
      </c>
      <c r="K45" s="153">
        <f t="shared" si="17"/>
        <v>89</v>
      </c>
      <c r="L45" s="153">
        <f t="shared" si="17"/>
        <v>107</v>
      </c>
      <c r="M45" s="153">
        <f t="shared" si="17"/>
        <v>77</v>
      </c>
      <c r="N45" s="153">
        <f t="shared" si="17"/>
        <v>125</v>
      </c>
      <c r="O45" s="153">
        <f t="shared" si="17"/>
        <v>97</v>
      </c>
      <c r="P45" s="153">
        <f t="shared" si="17"/>
        <v>13</v>
      </c>
      <c r="Q45" s="153" t="s">
        <v>291</v>
      </c>
      <c r="R45" s="153" t="s">
        <v>291</v>
      </c>
      <c r="S45" s="153" t="s">
        <v>291</v>
      </c>
      <c r="T45" s="153" t="s">
        <v>291</v>
      </c>
      <c r="U45" s="153" t="s">
        <v>291</v>
      </c>
      <c r="V45" s="153" t="s">
        <v>291</v>
      </c>
      <c r="W45" s="153" t="s">
        <v>291</v>
      </c>
      <c r="X45" s="153" t="s">
        <v>291</v>
      </c>
      <c r="Y45" s="153" t="s">
        <v>291</v>
      </c>
      <c r="Z45" s="153" t="s">
        <v>291</v>
      </c>
      <c r="AA45" s="153" t="s">
        <v>291</v>
      </c>
      <c r="AB45" s="153" t="s">
        <v>291</v>
      </c>
      <c r="AC45" s="153" t="s">
        <v>291</v>
      </c>
      <c r="AD45" s="153" t="s">
        <v>291</v>
      </c>
    </row>
    <row r="46" spans="1:30" ht="14.25" customHeight="1">
      <c r="A46" s="3"/>
      <c r="B46" s="81"/>
      <c r="C46" s="80" t="s">
        <v>320</v>
      </c>
      <c r="D46" s="590">
        <f>SUM(E46:F46)</f>
        <v>176</v>
      </c>
      <c r="E46" s="590">
        <f>SUM(H46,S46)</f>
        <v>107</v>
      </c>
      <c r="F46" s="590">
        <f>SUM(I46,T46)</f>
        <v>69</v>
      </c>
      <c r="G46" s="590">
        <f>SUM(H46:I46)</f>
        <v>176</v>
      </c>
      <c r="H46" s="590">
        <f>SUM(J46,L46,N46,P46)</f>
        <v>107</v>
      </c>
      <c r="I46" s="590">
        <f>SUM(K46,M46,O46,Q46)</f>
        <v>69</v>
      </c>
      <c r="J46" s="575">
        <v>20</v>
      </c>
      <c r="K46" s="575">
        <v>25</v>
      </c>
      <c r="L46" s="575">
        <v>43</v>
      </c>
      <c r="M46" s="575">
        <v>22</v>
      </c>
      <c r="N46" s="575">
        <v>44</v>
      </c>
      <c r="O46" s="575">
        <v>22</v>
      </c>
      <c r="P46" s="575" t="s">
        <v>291</v>
      </c>
      <c r="Q46" s="575" t="s">
        <v>291</v>
      </c>
      <c r="R46" s="575" t="s">
        <v>291</v>
      </c>
      <c r="S46" s="575" t="s">
        <v>291</v>
      </c>
      <c r="T46" s="575" t="s">
        <v>291</v>
      </c>
      <c r="U46" s="575" t="s">
        <v>291</v>
      </c>
      <c r="V46" s="575" t="s">
        <v>291</v>
      </c>
      <c r="W46" s="575" t="s">
        <v>291</v>
      </c>
      <c r="X46" s="575" t="s">
        <v>291</v>
      </c>
      <c r="Y46" s="575" t="s">
        <v>291</v>
      </c>
      <c r="Z46" s="575" t="s">
        <v>291</v>
      </c>
      <c r="AA46" s="575" t="s">
        <v>291</v>
      </c>
      <c r="AB46" s="575" t="s">
        <v>291</v>
      </c>
      <c r="AC46" s="575" t="s">
        <v>291</v>
      </c>
      <c r="AD46" s="575" t="s">
        <v>291</v>
      </c>
    </row>
    <row r="47" spans="1:30" ht="15" customHeight="1">
      <c r="A47" s="3"/>
      <c r="B47" s="81"/>
      <c r="C47" s="80" t="s">
        <v>331</v>
      </c>
      <c r="D47" s="590">
        <f>SUM(E47:F47)</f>
        <v>427</v>
      </c>
      <c r="E47" s="590">
        <f>SUM(H47,S47)</f>
        <v>233</v>
      </c>
      <c r="F47" s="590">
        <f>SUM(I47,T47)</f>
        <v>194</v>
      </c>
      <c r="G47" s="590">
        <f>SUM(H47:I47)</f>
        <v>427</v>
      </c>
      <c r="H47" s="590">
        <f>SUM(J47,L47,N47,P47)</f>
        <v>233</v>
      </c>
      <c r="I47" s="590">
        <f>SUM(K47,M47,O47,Q47)</f>
        <v>194</v>
      </c>
      <c r="J47" s="575">
        <v>75</v>
      </c>
      <c r="K47" s="575">
        <v>64</v>
      </c>
      <c r="L47" s="575">
        <v>64</v>
      </c>
      <c r="M47" s="575">
        <v>55</v>
      </c>
      <c r="N47" s="575">
        <v>81</v>
      </c>
      <c r="O47" s="575">
        <v>75</v>
      </c>
      <c r="P47" s="575">
        <v>13</v>
      </c>
      <c r="Q47" s="575" t="s">
        <v>291</v>
      </c>
      <c r="R47" s="575" t="s">
        <v>291</v>
      </c>
      <c r="S47" s="575" t="s">
        <v>291</v>
      </c>
      <c r="T47" s="575" t="s">
        <v>291</v>
      </c>
      <c r="U47" s="575" t="s">
        <v>291</v>
      </c>
      <c r="V47" s="575" t="s">
        <v>291</v>
      </c>
      <c r="W47" s="575" t="s">
        <v>291</v>
      </c>
      <c r="X47" s="575" t="s">
        <v>291</v>
      </c>
      <c r="Y47" s="575" t="s">
        <v>291</v>
      </c>
      <c r="Z47" s="575" t="s">
        <v>291</v>
      </c>
      <c r="AA47" s="575" t="s">
        <v>291</v>
      </c>
      <c r="AB47" s="575" t="s">
        <v>291</v>
      </c>
      <c r="AC47" s="575" t="s">
        <v>291</v>
      </c>
      <c r="AD47" s="575" t="s">
        <v>291</v>
      </c>
    </row>
    <row r="48" spans="1:30" ht="15" customHeight="1">
      <c r="A48" s="3"/>
      <c r="B48" s="81"/>
      <c r="C48" s="80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/>
    </row>
    <row r="49" spans="1:30" ht="15" customHeight="1">
      <c r="A49" s="746" t="s">
        <v>387</v>
      </c>
      <c r="B49" s="746"/>
      <c r="C49" s="747"/>
      <c r="D49" s="153">
        <f>SUM(D50:D53)</f>
        <v>7962</v>
      </c>
      <c r="E49" s="153">
        <f aca="true" t="shared" si="18" ref="E49:O49">SUM(E50:E53)</f>
        <v>4454</v>
      </c>
      <c r="F49" s="153">
        <f t="shared" si="18"/>
        <v>3508</v>
      </c>
      <c r="G49" s="153">
        <f t="shared" si="18"/>
        <v>7962</v>
      </c>
      <c r="H49" s="153">
        <f t="shared" si="18"/>
        <v>4454</v>
      </c>
      <c r="I49" s="153">
        <f t="shared" si="18"/>
        <v>3508</v>
      </c>
      <c r="J49" s="153">
        <f t="shared" si="18"/>
        <v>1380</v>
      </c>
      <c r="K49" s="153">
        <f t="shared" si="18"/>
        <v>1160</v>
      </c>
      <c r="L49" s="153">
        <f t="shared" si="18"/>
        <v>1534</v>
      </c>
      <c r="M49" s="153">
        <f t="shared" si="18"/>
        <v>1152</v>
      </c>
      <c r="N49" s="153">
        <f t="shared" si="18"/>
        <v>1540</v>
      </c>
      <c r="O49" s="153">
        <f t="shared" si="18"/>
        <v>1196</v>
      </c>
      <c r="P49" s="153" t="s">
        <v>291</v>
      </c>
      <c r="Q49" s="153" t="s">
        <v>291</v>
      </c>
      <c r="R49" s="153" t="s">
        <v>291</v>
      </c>
      <c r="S49" s="153" t="s">
        <v>291</v>
      </c>
      <c r="T49" s="153" t="s">
        <v>291</v>
      </c>
      <c r="U49" s="153" t="s">
        <v>291</v>
      </c>
      <c r="V49" s="153" t="s">
        <v>291</v>
      </c>
      <c r="W49" s="153" t="s">
        <v>291</v>
      </c>
      <c r="X49" s="153" t="s">
        <v>291</v>
      </c>
      <c r="Y49" s="153" t="s">
        <v>291</v>
      </c>
      <c r="Z49" s="153" t="s">
        <v>291</v>
      </c>
      <c r="AA49" s="153" t="s">
        <v>291</v>
      </c>
      <c r="AB49" s="153" t="s">
        <v>291</v>
      </c>
      <c r="AC49" s="153" t="s">
        <v>291</v>
      </c>
      <c r="AD49" s="153" t="s">
        <v>291</v>
      </c>
    </row>
    <row r="50" spans="1:30" ht="15" customHeight="1">
      <c r="A50" s="146"/>
      <c r="B50" s="746" t="s">
        <v>305</v>
      </c>
      <c r="C50" s="747"/>
      <c r="D50" s="148">
        <f>SUM(E50:F50)</f>
        <v>6340</v>
      </c>
      <c r="E50" s="148">
        <f aca="true" t="shared" si="19" ref="E50:F53">SUM(H50,S50)</f>
        <v>3374</v>
      </c>
      <c r="F50" s="148">
        <f t="shared" si="19"/>
        <v>2966</v>
      </c>
      <c r="G50" s="148">
        <f>SUM(H50:I50)</f>
        <v>6340</v>
      </c>
      <c r="H50" s="148">
        <f aca="true" t="shared" si="20" ref="H50:I53">SUM(J50,L50,N50,P50)</f>
        <v>3374</v>
      </c>
      <c r="I50" s="148">
        <f t="shared" si="20"/>
        <v>2966</v>
      </c>
      <c r="J50" s="153">
        <v>1024</v>
      </c>
      <c r="K50" s="153">
        <v>944</v>
      </c>
      <c r="L50" s="153">
        <v>1132</v>
      </c>
      <c r="M50" s="153">
        <v>966</v>
      </c>
      <c r="N50" s="153">
        <v>1218</v>
      </c>
      <c r="O50" s="153">
        <v>1056</v>
      </c>
      <c r="P50" s="153" t="s">
        <v>291</v>
      </c>
      <c r="Q50" s="153" t="s">
        <v>291</v>
      </c>
      <c r="R50" s="153" t="s">
        <v>291</v>
      </c>
      <c r="S50" s="153" t="s">
        <v>291</v>
      </c>
      <c r="T50" s="153" t="s">
        <v>291</v>
      </c>
      <c r="U50" s="153" t="s">
        <v>291</v>
      </c>
      <c r="V50" s="153" t="s">
        <v>291</v>
      </c>
      <c r="W50" s="153" t="s">
        <v>291</v>
      </c>
      <c r="X50" s="153" t="s">
        <v>291</v>
      </c>
      <c r="Y50" s="153" t="s">
        <v>291</v>
      </c>
      <c r="Z50" s="153" t="s">
        <v>291</v>
      </c>
      <c r="AA50" s="153" t="s">
        <v>291</v>
      </c>
      <c r="AB50" s="153" t="s">
        <v>291</v>
      </c>
      <c r="AC50" s="153" t="s">
        <v>291</v>
      </c>
      <c r="AD50" s="153" t="s">
        <v>291</v>
      </c>
    </row>
    <row r="51" spans="1:30" s="270" customFormat="1" ht="15" customHeight="1">
      <c r="A51" s="146"/>
      <c r="B51" s="746" t="s">
        <v>231</v>
      </c>
      <c r="C51" s="747"/>
      <c r="D51" s="148">
        <f>SUM(E51:F51)</f>
        <v>280</v>
      </c>
      <c r="E51" s="148">
        <f t="shared" si="19"/>
        <v>129</v>
      </c>
      <c r="F51" s="148">
        <f t="shared" si="19"/>
        <v>151</v>
      </c>
      <c r="G51" s="148">
        <f>SUM(H51:I51)</f>
        <v>280</v>
      </c>
      <c r="H51" s="148">
        <f t="shared" si="20"/>
        <v>129</v>
      </c>
      <c r="I51" s="148">
        <f t="shared" si="20"/>
        <v>151</v>
      </c>
      <c r="J51" s="148">
        <v>43</v>
      </c>
      <c r="K51" s="148">
        <v>54</v>
      </c>
      <c r="L51" s="148">
        <v>57</v>
      </c>
      <c r="M51" s="148">
        <v>67</v>
      </c>
      <c r="N51" s="148">
        <v>29</v>
      </c>
      <c r="O51" s="148">
        <v>30</v>
      </c>
      <c r="P51" s="153" t="s">
        <v>291</v>
      </c>
      <c r="Q51" s="153" t="s">
        <v>291</v>
      </c>
      <c r="R51" s="153" t="s">
        <v>291</v>
      </c>
      <c r="S51" s="153" t="s">
        <v>291</v>
      </c>
      <c r="T51" s="153" t="s">
        <v>291</v>
      </c>
      <c r="U51" s="153" t="s">
        <v>291</v>
      </c>
      <c r="V51" s="153" t="s">
        <v>291</v>
      </c>
      <c r="W51" s="153" t="s">
        <v>291</v>
      </c>
      <c r="X51" s="153" t="s">
        <v>291</v>
      </c>
      <c r="Y51" s="153" t="s">
        <v>291</v>
      </c>
      <c r="Z51" s="153" t="s">
        <v>291</v>
      </c>
      <c r="AA51" s="153" t="s">
        <v>291</v>
      </c>
      <c r="AB51" s="153" t="s">
        <v>291</v>
      </c>
      <c r="AC51" s="153" t="s">
        <v>291</v>
      </c>
      <c r="AD51" s="153" t="s">
        <v>291</v>
      </c>
    </row>
    <row r="52" spans="1:30" ht="15" customHeight="1">
      <c r="A52" s="146"/>
      <c r="B52" s="746" t="s">
        <v>306</v>
      </c>
      <c r="C52" s="747"/>
      <c r="D52" s="148">
        <f>SUM(E52:F52)</f>
        <v>770</v>
      </c>
      <c r="E52" s="148">
        <f t="shared" si="19"/>
        <v>442</v>
      </c>
      <c r="F52" s="148">
        <f t="shared" si="19"/>
        <v>328</v>
      </c>
      <c r="G52" s="148">
        <f>SUM(H52:I52)</f>
        <v>770</v>
      </c>
      <c r="H52" s="148">
        <f t="shared" si="20"/>
        <v>442</v>
      </c>
      <c r="I52" s="148">
        <f t="shared" si="20"/>
        <v>328</v>
      </c>
      <c r="J52" s="148">
        <v>144</v>
      </c>
      <c r="K52" s="148">
        <v>131</v>
      </c>
      <c r="L52" s="148">
        <v>168</v>
      </c>
      <c r="M52" s="148">
        <v>101</v>
      </c>
      <c r="N52" s="148">
        <v>130</v>
      </c>
      <c r="O52" s="148">
        <v>96</v>
      </c>
      <c r="P52" s="153" t="s">
        <v>291</v>
      </c>
      <c r="Q52" s="153" t="s">
        <v>291</v>
      </c>
      <c r="R52" s="153" t="s">
        <v>291</v>
      </c>
      <c r="S52" s="153" t="s">
        <v>291</v>
      </c>
      <c r="T52" s="153" t="s">
        <v>291</v>
      </c>
      <c r="U52" s="153" t="s">
        <v>291</v>
      </c>
      <c r="V52" s="153" t="s">
        <v>291</v>
      </c>
      <c r="W52" s="153" t="s">
        <v>291</v>
      </c>
      <c r="X52" s="153" t="s">
        <v>291</v>
      </c>
      <c r="Y52" s="153" t="s">
        <v>291</v>
      </c>
      <c r="Z52" s="153" t="s">
        <v>291</v>
      </c>
      <c r="AA52" s="153" t="s">
        <v>291</v>
      </c>
      <c r="AB52" s="153" t="s">
        <v>291</v>
      </c>
      <c r="AC52" s="153" t="s">
        <v>291</v>
      </c>
      <c r="AD52" s="153" t="s">
        <v>291</v>
      </c>
    </row>
    <row r="53" spans="1:30" s="26" customFormat="1" ht="15" customHeight="1">
      <c r="A53" s="146"/>
      <c r="B53" s="746" t="s">
        <v>388</v>
      </c>
      <c r="C53" s="747"/>
      <c r="D53" s="148">
        <f>SUM(E53:F53)</f>
        <v>572</v>
      </c>
      <c r="E53" s="148">
        <f t="shared" si="19"/>
        <v>509</v>
      </c>
      <c r="F53" s="148">
        <f t="shared" si="19"/>
        <v>63</v>
      </c>
      <c r="G53" s="148">
        <f>SUM(H53:I53)</f>
        <v>572</v>
      </c>
      <c r="H53" s="148">
        <f t="shared" si="20"/>
        <v>509</v>
      </c>
      <c r="I53" s="148">
        <f t="shared" si="20"/>
        <v>63</v>
      </c>
      <c r="J53" s="148">
        <v>169</v>
      </c>
      <c r="K53" s="148">
        <v>31</v>
      </c>
      <c r="L53" s="148">
        <v>177</v>
      </c>
      <c r="M53" s="148">
        <v>18</v>
      </c>
      <c r="N53" s="148">
        <v>163</v>
      </c>
      <c r="O53" s="148">
        <v>14</v>
      </c>
      <c r="P53" s="153" t="s">
        <v>291</v>
      </c>
      <c r="Q53" s="153" t="s">
        <v>291</v>
      </c>
      <c r="R53" s="153" t="s">
        <v>291</v>
      </c>
      <c r="S53" s="153" t="s">
        <v>291</v>
      </c>
      <c r="T53" s="153" t="s">
        <v>291</v>
      </c>
      <c r="U53" s="153" t="s">
        <v>291</v>
      </c>
      <c r="V53" s="153" t="s">
        <v>291</v>
      </c>
      <c r="W53" s="153" t="s">
        <v>291</v>
      </c>
      <c r="X53" s="153" t="s">
        <v>291</v>
      </c>
      <c r="Y53" s="153" t="s">
        <v>291</v>
      </c>
      <c r="Z53" s="153" t="s">
        <v>291</v>
      </c>
      <c r="AA53" s="153" t="s">
        <v>291</v>
      </c>
      <c r="AB53" s="153" t="s">
        <v>291</v>
      </c>
      <c r="AC53" s="153" t="s">
        <v>291</v>
      </c>
      <c r="AD53" s="153" t="s">
        <v>291</v>
      </c>
    </row>
    <row r="54" spans="1:30" ht="15" customHeight="1">
      <c r="A54" s="159"/>
      <c r="B54" s="823"/>
      <c r="C54" s="82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 s="270" customFormat="1" ht="15" customHeight="1">
      <c r="A55" s="29" t="s">
        <v>255</v>
      </c>
      <c r="B55" s="23"/>
      <c r="C55" s="23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2"/>
      <c r="Q55" s="162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</row>
    <row r="56" spans="1:30" s="270" customFormat="1" ht="15" customHeight="1">
      <c r="A56" s="424"/>
      <c r="B56" s="424"/>
      <c r="C56" s="424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</row>
    <row r="57" spans="1:30" ht="14.25" customHeight="1">
      <c r="A57" s="424"/>
      <c r="B57" s="424"/>
      <c r="C57" s="424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</row>
    <row r="58" spans="1:30" ht="14.25" customHeight="1">
      <c r="A58" s="9"/>
      <c r="B58" s="9"/>
      <c r="C58" s="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</row>
    <row r="59" spans="1:30" ht="14.25" customHeight="1">
      <c r="A59" s="9"/>
      <c r="B59" s="9"/>
      <c r="C59" s="9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14.25" customHeight="1">
      <c r="A60" s="9"/>
      <c r="B60" s="9"/>
      <c r="C60" s="9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14.25" customHeight="1">
      <c r="A61" s="9"/>
      <c r="B61" s="9"/>
      <c r="C61" s="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14.25" customHeight="1">
      <c r="A62" s="9"/>
      <c r="B62" s="9"/>
      <c r="C62" s="9"/>
      <c r="D62" s="152"/>
      <c r="E62" s="152"/>
      <c r="F62" s="155"/>
      <c r="G62" s="152"/>
      <c r="H62" s="152"/>
      <c r="I62" s="155"/>
      <c r="J62" s="155"/>
      <c r="K62" s="155"/>
      <c r="L62" s="152"/>
      <c r="M62" s="155"/>
      <c r="N62" s="152"/>
      <c r="O62" s="155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</row>
    <row r="63" spans="1:30" ht="14.25" customHeight="1">
      <c r="A63" s="9"/>
      <c r="B63" s="9"/>
      <c r="C63" s="9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  <row r="64" spans="1:30" ht="14.25" customHeight="1">
      <c r="A64" s="9"/>
      <c r="B64" s="9"/>
      <c r="C64" s="9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</row>
    <row r="65" spans="1:3" ht="14.25" customHeight="1">
      <c r="A65" s="9"/>
      <c r="B65" s="9"/>
      <c r="C65" s="9"/>
    </row>
    <row r="66" spans="1:3" ht="14.25" customHeight="1">
      <c r="A66" s="9"/>
      <c r="B66" s="9"/>
      <c r="C66" s="9"/>
    </row>
    <row r="67" spans="1:3" ht="14.25" customHeight="1">
      <c r="A67" s="9"/>
      <c r="B67" s="9"/>
      <c r="C67" s="9"/>
    </row>
    <row r="68" spans="1:3" ht="14.25" customHeight="1">
      <c r="A68" s="9"/>
      <c r="B68" s="9"/>
      <c r="C68" s="9"/>
    </row>
    <row r="69" spans="1:3" ht="14.25" customHeight="1">
      <c r="A69" s="9"/>
      <c r="B69" s="9"/>
      <c r="C69" s="9"/>
    </row>
    <row r="70" spans="1:3" ht="14.25" customHeight="1">
      <c r="A70" s="9"/>
      <c r="B70" s="9"/>
      <c r="C70" s="9"/>
    </row>
    <row r="71" spans="1:3" ht="14.25" customHeight="1">
      <c r="A71" s="9"/>
      <c r="B71" s="9"/>
      <c r="C71" s="9"/>
    </row>
    <row r="72" spans="1:19" ht="14.25" customHeight="1">
      <c r="A72" s="9"/>
      <c r="B72" s="9"/>
      <c r="C72" s="9"/>
      <c r="R72" s="121"/>
      <c r="S72" s="121"/>
    </row>
    <row r="73" spans="1:3" ht="14.25" customHeight="1">
      <c r="A73" s="9"/>
      <c r="B73" s="9"/>
      <c r="C73" s="9"/>
    </row>
    <row r="74" spans="1:3" ht="14.25" customHeight="1">
      <c r="A74" s="9"/>
      <c r="B74" s="9"/>
      <c r="C74" s="9"/>
    </row>
    <row r="75" spans="1:3" ht="14.25" customHeight="1">
      <c r="A75" s="9"/>
      <c r="B75" s="9"/>
      <c r="C75" s="9"/>
    </row>
    <row r="76" spans="1:3" ht="14.25" customHeight="1">
      <c r="A76" s="9"/>
      <c r="B76" s="9"/>
      <c r="C76" s="9"/>
    </row>
    <row r="77" spans="1:3" ht="14.25" customHeight="1">
      <c r="A77" s="9"/>
      <c r="B77" s="9"/>
      <c r="C77" s="9"/>
    </row>
    <row r="78" spans="1:3" ht="14.25" customHeight="1">
      <c r="A78" s="9"/>
      <c r="B78" s="9"/>
      <c r="C78" s="9"/>
    </row>
    <row r="79" spans="1:3" ht="14.25" customHeight="1">
      <c r="A79" s="9"/>
      <c r="B79" s="9"/>
      <c r="C79" s="9"/>
    </row>
    <row r="80" spans="1:3" ht="14.25" customHeight="1">
      <c r="A80" s="9"/>
      <c r="B80" s="9"/>
      <c r="C80" s="9"/>
    </row>
    <row r="81" spans="1:3" ht="14.25" customHeight="1">
      <c r="A81" s="9"/>
      <c r="B81" s="9"/>
      <c r="C81" s="9"/>
    </row>
    <row r="82" spans="2:3" ht="14.25" customHeight="1">
      <c r="B82" s="9"/>
      <c r="C82" s="9"/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/>
  <mergeCells count="52">
    <mergeCell ref="B24:C24"/>
    <mergeCell ref="B45:C45"/>
    <mergeCell ref="B54:C54"/>
    <mergeCell ref="A49:C49"/>
    <mergeCell ref="B50:C50"/>
    <mergeCell ref="B51:C51"/>
    <mergeCell ref="B53:C53"/>
    <mergeCell ref="B52:C52"/>
    <mergeCell ref="B27:C27"/>
    <mergeCell ref="B37:C37"/>
    <mergeCell ref="B42:C42"/>
    <mergeCell ref="B38:C38"/>
    <mergeCell ref="B34:C34"/>
    <mergeCell ref="B33:C33"/>
    <mergeCell ref="B28:C28"/>
    <mergeCell ref="B31:C31"/>
    <mergeCell ref="B26:C26"/>
    <mergeCell ref="B25:C25"/>
    <mergeCell ref="A16:C16"/>
    <mergeCell ref="B17:C17"/>
    <mergeCell ref="B18:C18"/>
    <mergeCell ref="B19:C19"/>
    <mergeCell ref="B20:C20"/>
    <mergeCell ref="B21:C21"/>
    <mergeCell ref="B22:C22"/>
    <mergeCell ref="B23:C23"/>
    <mergeCell ref="A10:C10"/>
    <mergeCell ref="A11:C11"/>
    <mergeCell ref="A12:C12"/>
    <mergeCell ref="A14:C14"/>
    <mergeCell ref="W6:X6"/>
    <mergeCell ref="Y6:Z6"/>
    <mergeCell ref="J6:K6"/>
    <mergeCell ref="L6:M6"/>
    <mergeCell ref="A8:C8"/>
    <mergeCell ref="A9:C9"/>
    <mergeCell ref="R6:T6"/>
    <mergeCell ref="U6:V6"/>
    <mergeCell ref="F6:F7"/>
    <mergeCell ref="G6:I6"/>
    <mergeCell ref="N6:O6"/>
    <mergeCell ref="P6:Q6"/>
    <mergeCell ref="A2:AD2"/>
    <mergeCell ref="A3:AD3"/>
    <mergeCell ref="A5:C7"/>
    <mergeCell ref="D5:F5"/>
    <mergeCell ref="G5:Q5"/>
    <mergeCell ref="R5:AD5"/>
    <mergeCell ref="D6:D7"/>
    <mergeCell ref="E6:E7"/>
    <mergeCell ref="AA6:AB6"/>
    <mergeCell ref="AC6:AD6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zoomScale="80" zoomScaleNormal="80" zoomScalePageLayoutView="0" workbookViewId="0" topLeftCell="V1">
      <selection activeCell="AC1" sqref="AC1"/>
    </sheetView>
  </sheetViews>
  <sheetFormatPr defaultColWidth="10.59765625" defaultRowHeight="15"/>
  <cols>
    <col min="1" max="1" width="14.09765625" style="270" customWidth="1"/>
    <col min="2" max="16" width="6.59765625" style="270" customWidth="1"/>
    <col min="17" max="17" width="7.59765625" style="270" customWidth="1"/>
    <col min="18" max="18" width="2.59765625" style="270" customWidth="1"/>
    <col min="19" max="19" width="13.59765625" style="270" customWidth="1"/>
    <col min="20" max="29" width="7.59765625" style="270" customWidth="1"/>
    <col min="30" max="16384" width="10.59765625" style="270" customWidth="1"/>
  </cols>
  <sheetData>
    <row r="1" spans="1:29" s="269" customFormat="1" ht="19.5" customHeight="1">
      <c r="A1" s="1" t="s">
        <v>389</v>
      </c>
      <c r="AC1" s="2" t="s">
        <v>390</v>
      </c>
    </row>
    <row r="2" spans="1:29" ht="19.5" customHeight="1">
      <c r="A2" s="715" t="s">
        <v>391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274"/>
      <c r="M2" s="274"/>
      <c r="N2" s="274"/>
      <c r="O2" s="296"/>
      <c r="P2" s="296"/>
      <c r="Q2" s="296"/>
      <c r="R2" s="715" t="s">
        <v>392</v>
      </c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</row>
    <row r="3" spans="1:29" ht="19.5" customHeight="1">
      <c r="A3" s="687" t="s">
        <v>393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274"/>
      <c r="M3" s="274"/>
      <c r="N3" s="274"/>
      <c r="O3" s="296"/>
      <c r="P3" s="296"/>
      <c r="Q3" s="296"/>
      <c r="R3" s="687" t="s">
        <v>394</v>
      </c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</row>
    <row r="4" spans="1:29" ht="18" customHeight="1" thickBo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461" t="s">
        <v>395</v>
      </c>
      <c r="L4" s="274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C4" s="298" t="s">
        <v>395</v>
      </c>
    </row>
    <row r="5" spans="1:29" ht="15.75" customHeight="1">
      <c r="A5" s="726" t="s">
        <v>396</v>
      </c>
      <c r="B5" s="705" t="s">
        <v>397</v>
      </c>
      <c r="C5" s="706"/>
      <c r="D5" s="707"/>
      <c r="E5" s="705" t="s">
        <v>398</v>
      </c>
      <c r="F5" s="706"/>
      <c r="G5" s="707"/>
      <c r="H5" s="705" t="s">
        <v>399</v>
      </c>
      <c r="I5" s="706"/>
      <c r="J5" s="706"/>
      <c r="K5" s="706"/>
      <c r="L5" s="296"/>
      <c r="M5" s="296"/>
      <c r="N5" s="296"/>
      <c r="O5" s="296"/>
      <c r="P5" s="296"/>
      <c r="Q5" s="296"/>
      <c r="R5" s="725" t="s">
        <v>400</v>
      </c>
      <c r="S5" s="698"/>
      <c r="T5" s="705" t="s">
        <v>397</v>
      </c>
      <c r="U5" s="706"/>
      <c r="V5" s="707"/>
      <c r="W5" s="705" t="s">
        <v>398</v>
      </c>
      <c r="X5" s="706"/>
      <c r="Y5" s="707"/>
      <c r="Z5" s="705" t="s">
        <v>47</v>
      </c>
      <c r="AA5" s="706"/>
      <c r="AB5" s="706"/>
      <c r="AC5" s="706"/>
    </row>
    <row r="6" spans="1:29" ht="15.75" customHeight="1">
      <c r="A6" s="701"/>
      <c r="B6" s="303" t="s">
        <v>212</v>
      </c>
      <c r="C6" s="303" t="s">
        <v>213</v>
      </c>
      <c r="D6" s="303" t="s">
        <v>214</v>
      </c>
      <c r="E6" s="303" t="s">
        <v>212</v>
      </c>
      <c r="F6" s="303" t="s">
        <v>213</v>
      </c>
      <c r="G6" s="303" t="s">
        <v>214</v>
      </c>
      <c r="H6" s="303" t="s">
        <v>212</v>
      </c>
      <c r="I6" s="303" t="s">
        <v>401</v>
      </c>
      <c r="J6" s="303" t="s">
        <v>402</v>
      </c>
      <c r="K6" s="305" t="s">
        <v>403</v>
      </c>
      <c r="L6" s="296"/>
      <c r="M6" s="296"/>
      <c r="N6" s="296"/>
      <c r="O6" s="296"/>
      <c r="P6" s="296"/>
      <c r="Q6" s="296"/>
      <c r="R6" s="700"/>
      <c r="S6" s="701"/>
      <c r="T6" s="303" t="s">
        <v>212</v>
      </c>
      <c r="U6" s="284" t="s">
        <v>213</v>
      </c>
      <c r="V6" s="284" t="s">
        <v>214</v>
      </c>
      <c r="W6" s="284" t="s">
        <v>212</v>
      </c>
      <c r="X6" s="284" t="s">
        <v>213</v>
      </c>
      <c r="Y6" s="284" t="s">
        <v>214</v>
      </c>
      <c r="Z6" s="284" t="s">
        <v>212</v>
      </c>
      <c r="AA6" s="284" t="s">
        <v>401</v>
      </c>
      <c r="AB6" s="284" t="s">
        <v>402</v>
      </c>
      <c r="AC6" s="282" t="s">
        <v>403</v>
      </c>
    </row>
    <row r="7" spans="1:29" ht="15.75" customHeight="1">
      <c r="A7" s="352" t="s">
        <v>766</v>
      </c>
      <c r="B7" s="582">
        <f>SUM(C7:D7)</f>
        <v>46</v>
      </c>
      <c r="C7" s="595">
        <v>27</v>
      </c>
      <c r="D7" s="595">
        <v>19</v>
      </c>
      <c r="E7" s="582">
        <f>SUM(F7:G7)</f>
        <v>29</v>
      </c>
      <c r="F7" s="595">
        <v>2</v>
      </c>
      <c r="G7" s="595">
        <v>27</v>
      </c>
      <c r="H7" s="582">
        <f>SUM(I7:K7)</f>
        <v>18</v>
      </c>
      <c r="I7" s="296">
        <v>4</v>
      </c>
      <c r="J7" s="296">
        <v>1</v>
      </c>
      <c r="K7" s="296">
        <v>13</v>
      </c>
      <c r="L7" s="296"/>
      <c r="M7" s="296"/>
      <c r="N7" s="296"/>
      <c r="O7" s="296"/>
      <c r="P7" s="296"/>
      <c r="Q7" s="296"/>
      <c r="R7" s="732" t="s">
        <v>766</v>
      </c>
      <c r="S7" s="822" t="s">
        <v>404</v>
      </c>
      <c r="T7" s="582">
        <f>SUM(U7:V7)</f>
        <v>567</v>
      </c>
      <c r="U7" s="595">
        <v>217</v>
      </c>
      <c r="V7" s="595">
        <v>350</v>
      </c>
      <c r="W7" s="582">
        <f>SUM(X7:Y7)</f>
        <v>160</v>
      </c>
      <c r="X7" s="595">
        <v>39</v>
      </c>
      <c r="Y7" s="595">
        <v>121</v>
      </c>
      <c r="Z7" s="598">
        <f>SUM(AA7:AC7)</f>
        <v>243</v>
      </c>
      <c r="AA7" s="296">
        <v>95</v>
      </c>
      <c r="AB7" s="296">
        <v>71</v>
      </c>
      <c r="AC7" s="296">
        <v>77</v>
      </c>
    </row>
    <row r="8" spans="1:29" ht="15.75" customHeight="1">
      <c r="A8" s="288" t="s">
        <v>17</v>
      </c>
      <c r="B8" s="582">
        <f>SUM(C8:D8)</f>
        <v>46</v>
      </c>
      <c r="C8" s="595">
        <v>27</v>
      </c>
      <c r="D8" s="595">
        <v>19</v>
      </c>
      <c r="E8" s="582">
        <f>SUM(F8:G8)</f>
        <v>29</v>
      </c>
      <c r="F8" s="595">
        <v>3</v>
      </c>
      <c r="G8" s="595">
        <v>26</v>
      </c>
      <c r="H8" s="582">
        <f>SUM(I8:K8)</f>
        <v>19</v>
      </c>
      <c r="I8" s="296">
        <v>4</v>
      </c>
      <c r="J8" s="296">
        <v>3</v>
      </c>
      <c r="K8" s="296">
        <v>12</v>
      </c>
      <c r="L8" s="296"/>
      <c r="M8" s="296"/>
      <c r="N8" s="296"/>
      <c r="O8" s="296"/>
      <c r="P8" s="296"/>
      <c r="Q8" s="296"/>
      <c r="R8" s="737" t="s">
        <v>17</v>
      </c>
      <c r="S8" s="738" t="s">
        <v>273</v>
      </c>
      <c r="T8" s="582">
        <f>SUM(U8:V8)</f>
        <v>576</v>
      </c>
      <c r="U8" s="595">
        <v>212</v>
      </c>
      <c r="V8" s="595">
        <v>364</v>
      </c>
      <c r="W8" s="582">
        <f>SUM(X8:Y8)</f>
        <v>163</v>
      </c>
      <c r="X8" s="595">
        <v>42</v>
      </c>
      <c r="Y8" s="595">
        <v>121</v>
      </c>
      <c r="Z8" s="598">
        <f>SUM(AA8:AC8)</f>
        <v>264</v>
      </c>
      <c r="AA8" s="296">
        <v>100</v>
      </c>
      <c r="AB8" s="296">
        <v>82</v>
      </c>
      <c r="AC8" s="296">
        <v>82</v>
      </c>
    </row>
    <row r="9" spans="1:29" ht="15.75" customHeight="1">
      <c r="A9" s="288" t="s">
        <v>18</v>
      </c>
      <c r="B9" s="582">
        <f>SUM(C9:D9)</f>
        <v>42</v>
      </c>
      <c r="C9" s="595">
        <v>26</v>
      </c>
      <c r="D9" s="595">
        <v>16</v>
      </c>
      <c r="E9" s="582">
        <f>SUM(F9:G9)</f>
        <v>28</v>
      </c>
      <c r="F9" s="595">
        <v>3</v>
      </c>
      <c r="G9" s="595">
        <v>25</v>
      </c>
      <c r="H9" s="582">
        <f>SUM(I9:K9)</f>
        <v>18</v>
      </c>
      <c r="I9" s="296">
        <v>5</v>
      </c>
      <c r="J9" s="296">
        <v>2</v>
      </c>
      <c r="K9" s="296">
        <v>11</v>
      </c>
      <c r="L9" s="296"/>
      <c r="M9" s="296"/>
      <c r="N9" s="296"/>
      <c r="O9" s="296"/>
      <c r="P9" s="296"/>
      <c r="Q9" s="296"/>
      <c r="R9" s="737" t="s">
        <v>18</v>
      </c>
      <c r="S9" s="738" t="s">
        <v>274</v>
      </c>
      <c r="T9" s="582">
        <f>SUM(U9:V9)</f>
        <v>579</v>
      </c>
      <c r="U9" s="595">
        <v>221</v>
      </c>
      <c r="V9" s="595">
        <v>358</v>
      </c>
      <c r="W9" s="582">
        <f>SUM(X9:Y9)</f>
        <v>158</v>
      </c>
      <c r="X9" s="595">
        <v>42</v>
      </c>
      <c r="Y9" s="595">
        <v>116</v>
      </c>
      <c r="Z9" s="598">
        <f>SUM(AA9:AC9)</f>
        <v>254</v>
      </c>
      <c r="AA9" s="296">
        <v>101</v>
      </c>
      <c r="AB9" s="296">
        <v>68</v>
      </c>
      <c r="AC9" s="296">
        <v>85</v>
      </c>
    </row>
    <row r="10" spans="1:29" ht="15.75" customHeight="1">
      <c r="A10" s="288" t="s">
        <v>19</v>
      </c>
      <c r="B10" s="582">
        <f>SUM(C10:D10)</f>
        <v>38</v>
      </c>
      <c r="C10" s="595">
        <v>19</v>
      </c>
      <c r="D10" s="595">
        <v>19</v>
      </c>
      <c r="E10" s="582">
        <f>SUM(F10:G10)</f>
        <v>27</v>
      </c>
      <c r="F10" s="595">
        <v>4</v>
      </c>
      <c r="G10" s="595">
        <v>23</v>
      </c>
      <c r="H10" s="582">
        <f>SUM(I10:K10)</f>
        <v>16</v>
      </c>
      <c r="I10" s="296">
        <v>5</v>
      </c>
      <c r="J10" s="296">
        <v>2</v>
      </c>
      <c r="K10" s="296">
        <v>9</v>
      </c>
      <c r="R10" s="737" t="s">
        <v>19</v>
      </c>
      <c r="S10" s="738" t="s">
        <v>275</v>
      </c>
      <c r="T10" s="582">
        <f>SUM(U10:V10)</f>
        <v>567</v>
      </c>
      <c r="U10" s="595">
        <v>209</v>
      </c>
      <c r="V10" s="595">
        <v>358</v>
      </c>
      <c r="W10" s="582">
        <f>SUM(X10:Y10)</f>
        <v>151</v>
      </c>
      <c r="X10" s="595">
        <v>40</v>
      </c>
      <c r="Y10" s="595">
        <v>111</v>
      </c>
      <c r="Z10" s="598">
        <f>SUM(AA10:AC10)</f>
        <v>253</v>
      </c>
      <c r="AA10" s="296">
        <v>99</v>
      </c>
      <c r="AB10" s="296">
        <v>69</v>
      </c>
      <c r="AC10" s="296">
        <v>85</v>
      </c>
    </row>
    <row r="11" spans="1:29" s="5" customFormat="1" ht="15.75" customHeight="1">
      <c r="A11" s="596" t="s">
        <v>841</v>
      </c>
      <c r="B11" s="267">
        <f>SUM(C11:D11)</f>
        <v>39</v>
      </c>
      <c r="C11" s="597">
        <v>20</v>
      </c>
      <c r="D11" s="597">
        <v>19</v>
      </c>
      <c r="E11" s="267">
        <f>SUM(F11:G11)</f>
        <v>27</v>
      </c>
      <c r="F11" s="597">
        <v>3</v>
      </c>
      <c r="G11" s="597">
        <v>24</v>
      </c>
      <c r="H11" s="267">
        <f>SUM(I11:K11)</f>
        <v>16</v>
      </c>
      <c r="I11" s="597">
        <v>4</v>
      </c>
      <c r="J11" s="597">
        <v>1</v>
      </c>
      <c r="K11" s="597">
        <v>11</v>
      </c>
      <c r="R11" s="826" t="s">
        <v>841</v>
      </c>
      <c r="S11" s="827" t="s">
        <v>276</v>
      </c>
      <c r="T11" s="267">
        <f>SUM(U11:V11)</f>
        <v>575</v>
      </c>
      <c r="U11" s="597">
        <v>219</v>
      </c>
      <c r="V11" s="597">
        <v>356</v>
      </c>
      <c r="W11" s="267">
        <f>SUM(X11:Y11)</f>
        <v>155</v>
      </c>
      <c r="X11" s="597">
        <v>44</v>
      </c>
      <c r="Y11" s="597">
        <v>111</v>
      </c>
      <c r="Z11" s="163">
        <f>SUM(AA11:AC11)</f>
        <v>265</v>
      </c>
      <c r="AA11" s="597">
        <v>103</v>
      </c>
      <c r="AB11" s="597">
        <v>67</v>
      </c>
      <c r="AC11" s="597">
        <v>95</v>
      </c>
    </row>
    <row r="12" spans="1:29" s="5" customFormat="1" ht="15" customHeight="1">
      <c r="A12" s="5" t="s">
        <v>48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R12" s="27" t="s">
        <v>48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3" s="5" customFormat="1" ht="15" customHeight="1">
      <c r="A13" s="29" t="s">
        <v>255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0"/>
      <c r="M13" s="10"/>
      <c r="N13" s="10"/>
      <c r="O13" s="10"/>
      <c r="P13" s="10"/>
      <c r="Q13" s="10"/>
      <c r="R13" s="29" t="s">
        <v>255</v>
      </c>
      <c r="S13" s="26"/>
      <c r="T13" s="26"/>
      <c r="U13" s="26"/>
      <c r="V13" s="26"/>
      <c r="W13" s="26"/>
    </row>
    <row r="14" spans="12:17" s="5" customFormat="1" ht="15" customHeight="1">
      <c r="L14" s="10"/>
      <c r="M14" s="10"/>
      <c r="N14" s="10"/>
      <c r="O14" s="10"/>
      <c r="P14" s="10"/>
      <c r="Q14" s="10"/>
    </row>
    <row r="15" spans="12:17" s="5" customFormat="1" ht="15" customHeight="1">
      <c r="L15" s="10"/>
      <c r="M15" s="10"/>
      <c r="N15" s="10"/>
      <c r="O15" s="10"/>
      <c r="P15" s="10"/>
      <c r="Q15" s="10"/>
    </row>
    <row r="16" s="5" customFormat="1" ht="15" customHeight="1"/>
    <row r="17" s="5" customFormat="1" ht="15" customHeight="1"/>
    <row r="18" s="5" customFormat="1" ht="15" customHeight="1"/>
    <row r="19" spans="1:16" ht="19.5" customHeight="1">
      <c r="A19" s="715" t="s">
        <v>49</v>
      </c>
      <c r="B19" s="715"/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</row>
    <row r="20" spans="1:16" ht="19.5" customHeight="1">
      <c r="A20" s="687" t="s">
        <v>405</v>
      </c>
      <c r="B20" s="687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</row>
    <row r="21" ht="18" customHeight="1" thickBot="1">
      <c r="P21" s="462" t="s">
        <v>337</v>
      </c>
    </row>
    <row r="22" spans="1:16" ht="15.75" customHeight="1">
      <c r="A22" s="726" t="s">
        <v>396</v>
      </c>
      <c r="B22" s="724" t="s">
        <v>50</v>
      </c>
      <c r="C22" s="697"/>
      <c r="D22" s="698"/>
      <c r="E22" s="724" t="s">
        <v>51</v>
      </c>
      <c r="F22" s="698"/>
      <c r="G22" s="724" t="s">
        <v>52</v>
      </c>
      <c r="H22" s="698"/>
      <c r="I22" s="705" t="s">
        <v>53</v>
      </c>
      <c r="J22" s="706"/>
      <c r="K22" s="706"/>
      <c r="L22" s="706"/>
      <c r="M22" s="706"/>
      <c r="N22" s="706"/>
      <c r="O22" s="706"/>
      <c r="P22" s="706"/>
    </row>
    <row r="23" spans="1:29" s="276" customFormat="1" ht="15.75" customHeight="1">
      <c r="A23" s="778"/>
      <c r="B23" s="699"/>
      <c r="C23" s="700"/>
      <c r="D23" s="701"/>
      <c r="E23" s="699"/>
      <c r="F23" s="701"/>
      <c r="G23" s="699"/>
      <c r="H23" s="701"/>
      <c r="I23" s="711" t="s">
        <v>212</v>
      </c>
      <c r="J23" s="713"/>
      <c r="K23" s="711" t="s">
        <v>406</v>
      </c>
      <c r="L23" s="713"/>
      <c r="M23" s="711" t="s">
        <v>407</v>
      </c>
      <c r="N23" s="713"/>
      <c r="O23" s="711" t="s">
        <v>408</v>
      </c>
      <c r="P23" s="712"/>
      <c r="Q23" s="270"/>
      <c r="R23" s="715" t="s">
        <v>54</v>
      </c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164"/>
    </row>
    <row r="24" spans="1:29" s="276" customFormat="1" ht="15.75" customHeight="1">
      <c r="A24" s="828"/>
      <c r="B24" s="445" t="s">
        <v>212</v>
      </c>
      <c r="C24" s="445" t="s">
        <v>213</v>
      </c>
      <c r="D24" s="445" t="s">
        <v>214</v>
      </c>
      <c r="E24" s="445" t="s">
        <v>213</v>
      </c>
      <c r="F24" s="445" t="s">
        <v>214</v>
      </c>
      <c r="G24" s="445" t="s">
        <v>213</v>
      </c>
      <c r="H24" s="445" t="s">
        <v>214</v>
      </c>
      <c r="I24" s="445" t="s">
        <v>213</v>
      </c>
      <c r="J24" s="445" t="s">
        <v>214</v>
      </c>
      <c r="K24" s="445" t="s">
        <v>213</v>
      </c>
      <c r="L24" s="445" t="s">
        <v>214</v>
      </c>
      <c r="M24" s="445" t="s">
        <v>213</v>
      </c>
      <c r="N24" s="445" t="s">
        <v>214</v>
      </c>
      <c r="O24" s="445" t="s">
        <v>213</v>
      </c>
      <c r="P24" s="446" t="s">
        <v>214</v>
      </c>
      <c r="R24" s="825" t="s">
        <v>409</v>
      </c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441"/>
    </row>
    <row r="25" spans="1:28" ht="15.75" customHeight="1" thickBot="1">
      <c r="A25" s="344" t="s">
        <v>166</v>
      </c>
      <c r="B25" s="582">
        <f>SUM(C25:D25)</f>
        <v>41</v>
      </c>
      <c r="C25" s="598">
        <f aca="true" t="shared" si="0" ref="C25:D29">SUM(E25,G25,I25)</f>
        <v>24</v>
      </c>
      <c r="D25" s="598">
        <f t="shared" si="0"/>
        <v>17</v>
      </c>
      <c r="E25" s="595">
        <v>1</v>
      </c>
      <c r="F25" s="595">
        <v>5</v>
      </c>
      <c r="G25" s="595">
        <v>1</v>
      </c>
      <c r="H25" s="592" t="s">
        <v>840</v>
      </c>
      <c r="I25" s="598">
        <f aca="true" t="shared" si="1" ref="I25:J29">SUM(K25,M25,O25)</f>
        <v>22</v>
      </c>
      <c r="J25" s="598">
        <f t="shared" si="1"/>
        <v>12</v>
      </c>
      <c r="K25" s="457">
        <v>6</v>
      </c>
      <c r="L25" s="457">
        <v>5</v>
      </c>
      <c r="M25" s="457">
        <v>16</v>
      </c>
      <c r="N25" s="457">
        <v>7</v>
      </c>
      <c r="O25" s="457" t="s">
        <v>728</v>
      </c>
      <c r="P25" s="457" t="s">
        <v>728</v>
      </c>
      <c r="AB25" s="335" t="s">
        <v>410</v>
      </c>
    </row>
    <row r="26" spans="1:28" ht="15.75" customHeight="1">
      <c r="A26" s="288" t="s">
        <v>167</v>
      </c>
      <c r="B26" s="582">
        <f>SUM(C26:D26)</f>
        <v>39</v>
      </c>
      <c r="C26" s="598">
        <f t="shared" si="0"/>
        <v>22</v>
      </c>
      <c r="D26" s="598">
        <f t="shared" si="0"/>
        <v>17</v>
      </c>
      <c r="E26" s="595">
        <v>2</v>
      </c>
      <c r="F26" s="595">
        <v>3</v>
      </c>
      <c r="G26" s="595">
        <v>2</v>
      </c>
      <c r="H26" s="595">
        <v>2</v>
      </c>
      <c r="I26" s="598">
        <f t="shared" si="1"/>
        <v>18</v>
      </c>
      <c r="J26" s="598">
        <f t="shared" si="1"/>
        <v>12</v>
      </c>
      <c r="K26" s="457">
        <v>6</v>
      </c>
      <c r="L26" s="457">
        <v>4</v>
      </c>
      <c r="M26" s="457">
        <v>12</v>
      </c>
      <c r="N26" s="457">
        <v>8</v>
      </c>
      <c r="O26" s="457" t="s">
        <v>728</v>
      </c>
      <c r="P26" s="457" t="s">
        <v>728</v>
      </c>
      <c r="Q26" s="296"/>
      <c r="R26" s="725" t="s">
        <v>400</v>
      </c>
      <c r="S26" s="698"/>
      <c r="T26" s="705" t="s">
        <v>411</v>
      </c>
      <c r="U26" s="706"/>
      <c r="V26" s="707"/>
      <c r="W26" s="705" t="s">
        <v>55</v>
      </c>
      <c r="X26" s="707"/>
      <c r="Y26" s="705" t="s">
        <v>56</v>
      </c>
      <c r="Z26" s="707"/>
      <c r="AA26" s="705" t="s">
        <v>57</v>
      </c>
      <c r="AB26" s="706"/>
    </row>
    <row r="27" spans="1:28" ht="15.75" customHeight="1">
      <c r="A27" s="288" t="s">
        <v>18</v>
      </c>
      <c r="B27" s="582">
        <f>SUM(C27:D27)</f>
        <v>34</v>
      </c>
      <c r="C27" s="598">
        <f t="shared" si="0"/>
        <v>20</v>
      </c>
      <c r="D27" s="598">
        <f t="shared" si="0"/>
        <v>14</v>
      </c>
      <c r="E27" s="595">
        <v>4</v>
      </c>
      <c r="F27" s="595">
        <v>3</v>
      </c>
      <c r="G27" s="595">
        <v>1</v>
      </c>
      <c r="H27" s="595">
        <v>2</v>
      </c>
      <c r="I27" s="598">
        <f t="shared" si="1"/>
        <v>15</v>
      </c>
      <c r="J27" s="598">
        <f t="shared" si="1"/>
        <v>9</v>
      </c>
      <c r="K27" s="457">
        <v>5</v>
      </c>
      <c r="L27" s="457">
        <v>3</v>
      </c>
      <c r="M27" s="457">
        <v>10</v>
      </c>
      <c r="N27" s="457">
        <v>6</v>
      </c>
      <c r="O27" s="457" t="s">
        <v>776</v>
      </c>
      <c r="P27" s="457" t="s">
        <v>291</v>
      </c>
      <c r="R27" s="700"/>
      <c r="S27" s="701"/>
      <c r="T27" s="303" t="s">
        <v>212</v>
      </c>
      <c r="U27" s="284" t="s">
        <v>213</v>
      </c>
      <c r="V27" s="284" t="s">
        <v>214</v>
      </c>
      <c r="W27" s="284" t="s">
        <v>213</v>
      </c>
      <c r="X27" s="284" t="s">
        <v>214</v>
      </c>
      <c r="Y27" s="284" t="s">
        <v>213</v>
      </c>
      <c r="Z27" s="284" t="s">
        <v>214</v>
      </c>
      <c r="AA27" s="284" t="s">
        <v>213</v>
      </c>
      <c r="AB27" s="282" t="s">
        <v>214</v>
      </c>
    </row>
    <row r="28" spans="1:28" ht="15.75" customHeight="1">
      <c r="A28" s="288" t="s">
        <v>19</v>
      </c>
      <c r="B28" s="582">
        <f>SUM(C28:D28)</f>
        <v>27</v>
      </c>
      <c r="C28" s="598">
        <f t="shared" si="0"/>
        <v>13</v>
      </c>
      <c r="D28" s="598">
        <f t="shared" si="0"/>
        <v>14</v>
      </c>
      <c r="E28" s="595">
        <v>4</v>
      </c>
      <c r="F28" s="595">
        <v>3</v>
      </c>
      <c r="G28" s="595">
        <v>1</v>
      </c>
      <c r="H28" s="595">
        <v>2</v>
      </c>
      <c r="I28" s="598">
        <f t="shared" si="1"/>
        <v>8</v>
      </c>
      <c r="J28" s="598">
        <f t="shared" si="1"/>
        <v>9</v>
      </c>
      <c r="K28" s="457">
        <v>2</v>
      </c>
      <c r="L28" s="457">
        <v>1</v>
      </c>
      <c r="M28" s="457">
        <v>6</v>
      </c>
      <c r="N28" s="457">
        <v>8</v>
      </c>
      <c r="O28" s="457" t="s">
        <v>291</v>
      </c>
      <c r="P28" s="457" t="s">
        <v>291</v>
      </c>
      <c r="Q28" s="296"/>
      <c r="R28" s="732" t="s">
        <v>766</v>
      </c>
      <c r="S28" s="822" t="s">
        <v>404</v>
      </c>
      <c r="T28" s="582">
        <f>SUM(U28:V28)</f>
        <v>708</v>
      </c>
      <c r="U28" s="598">
        <f aca="true" t="shared" si="2" ref="U28:V32">SUM(W28,Y28,AA28)</f>
        <v>472</v>
      </c>
      <c r="V28" s="598">
        <f t="shared" si="2"/>
        <v>236</v>
      </c>
      <c r="W28" s="296">
        <v>156</v>
      </c>
      <c r="X28" s="296">
        <v>67</v>
      </c>
      <c r="Y28" s="296">
        <v>118</v>
      </c>
      <c r="Z28" s="296">
        <v>71</v>
      </c>
      <c r="AA28" s="296">
        <v>198</v>
      </c>
      <c r="AB28" s="296">
        <v>98</v>
      </c>
    </row>
    <row r="29" spans="1:28" ht="15.75" customHeight="1">
      <c r="A29" s="596" t="s">
        <v>841</v>
      </c>
      <c r="B29" s="267">
        <f>SUM(C29:D29)</f>
        <v>30</v>
      </c>
      <c r="C29" s="599">
        <f t="shared" si="0"/>
        <v>16</v>
      </c>
      <c r="D29" s="599">
        <f t="shared" si="0"/>
        <v>14</v>
      </c>
      <c r="E29" s="178">
        <v>4</v>
      </c>
      <c r="F29" s="178">
        <v>3</v>
      </c>
      <c r="G29" s="178">
        <v>1</v>
      </c>
      <c r="H29" s="178" t="s">
        <v>839</v>
      </c>
      <c r="I29" s="599">
        <f t="shared" si="1"/>
        <v>11</v>
      </c>
      <c r="J29" s="599">
        <f t="shared" si="1"/>
        <v>11</v>
      </c>
      <c r="K29" s="178">
        <v>3</v>
      </c>
      <c r="L29" s="178">
        <v>3</v>
      </c>
      <c r="M29" s="178">
        <v>8</v>
      </c>
      <c r="N29" s="178">
        <v>8</v>
      </c>
      <c r="O29" s="178" t="s">
        <v>839</v>
      </c>
      <c r="P29" s="178" t="s">
        <v>839</v>
      </c>
      <c r="Q29" s="10"/>
      <c r="R29" s="775" t="s">
        <v>17</v>
      </c>
      <c r="S29" s="829" t="s">
        <v>273</v>
      </c>
      <c r="T29" s="582">
        <f>SUM(U29:V29)</f>
        <v>724</v>
      </c>
      <c r="U29" s="598">
        <f t="shared" si="2"/>
        <v>462</v>
      </c>
      <c r="V29" s="598">
        <f t="shared" si="2"/>
        <v>262</v>
      </c>
      <c r="W29" s="296">
        <v>142</v>
      </c>
      <c r="X29" s="296">
        <v>77</v>
      </c>
      <c r="Y29" s="296">
        <v>117</v>
      </c>
      <c r="Z29" s="296">
        <v>80</v>
      </c>
      <c r="AA29" s="296">
        <v>203</v>
      </c>
      <c r="AB29" s="296">
        <v>105</v>
      </c>
    </row>
    <row r="30" spans="1:28" ht="15.75" customHeight="1">
      <c r="A30" s="356" t="s">
        <v>255</v>
      </c>
      <c r="B30" s="313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737" t="s">
        <v>58</v>
      </c>
      <c r="S30" s="738" t="s">
        <v>274</v>
      </c>
      <c r="T30" s="582">
        <f>SUM(U30:V30)</f>
        <v>731</v>
      </c>
      <c r="U30" s="598">
        <f t="shared" si="2"/>
        <v>470</v>
      </c>
      <c r="V30" s="598">
        <f t="shared" si="2"/>
        <v>261</v>
      </c>
      <c r="W30" s="296">
        <v>156</v>
      </c>
      <c r="X30" s="296">
        <v>77</v>
      </c>
      <c r="Y30" s="296">
        <v>106</v>
      </c>
      <c r="Z30" s="296">
        <v>69</v>
      </c>
      <c r="AA30" s="296">
        <v>208</v>
      </c>
      <c r="AB30" s="296">
        <v>115</v>
      </c>
    </row>
    <row r="31" spans="17:28" ht="15.75" customHeight="1">
      <c r="Q31" s="296"/>
      <c r="R31" s="737" t="s">
        <v>59</v>
      </c>
      <c r="S31" s="738" t="s">
        <v>275</v>
      </c>
      <c r="T31" s="582">
        <f>SUM(U31:V31)</f>
        <v>762</v>
      </c>
      <c r="U31" s="598">
        <f t="shared" si="2"/>
        <v>496</v>
      </c>
      <c r="V31" s="598">
        <f t="shared" si="2"/>
        <v>266</v>
      </c>
      <c r="W31" s="296">
        <v>177</v>
      </c>
      <c r="X31" s="296">
        <v>77</v>
      </c>
      <c r="Y31" s="296">
        <v>113</v>
      </c>
      <c r="Z31" s="296">
        <v>69</v>
      </c>
      <c r="AA31" s="296">
        <v>206</v>
      </c>
      <c r="AB31" s="296">
        <v>120</v>
      </c>
    </row>
    <row r="32" spans="1:28" s="5" customFormat="1" ht="15.75" customHeight="1">
      <c r="A32" s="296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826" t="s">
        <v>844</v>
      </c>
      <c r="S32" s="827" t="s">
        <v>276</v>
      </c>
      <c r="T32" s="267">
        <f>SUM(U32:V32)</f>
        <v>769</v>
      </c>
      <c r="U32" s="599">
        <f t="shared" si="2"/>
        <v>504</v>
      </c>
      <c r="V32" s="599">
        <f t="shared" si="2"/>
        <v>265</v>
      </c>
      <c r="W32" s="599">
        <v>174</v>
      </c>
      <c r="X32" s="597">
        <v>77</v>
      </c>
      <c r="Y32" s="597">
        <v>119</v>
      </c>
      <c r="Z32" s="597">
        <v>64</v>
      </c>
      <c r="AA32" s="597">
        <v>211</v>
      </c>
      <c r="AB32" s="597">
        <v>124</v>
      </c>
    </row>
    <row r="33" spans="17:28" s="5" customFormat="1" ht="15" customHeight="1">
      <c r="Q33" s="10"/>
      <c r="R33" s="29" t="s">
        <v>255</v>
      </c>
      <c r="S33" s="27"/>
      <c r="T33" s="27"/>
      <c r="W33" s="26"/>
      <c r="X33" s="27"/>
      <c r="Y33" s="27"/>
      <c r="Z33" s="27"/>
      <c r="AA33" s="27"/>
      <c r="AB33" s="27"/>
    </row>
    <row r="34" spans="17:28" s="5" customFormat="1" ht="15" customHeight="1">
      <c r="Q34" s="10"/>
      <c r="X34" s="26"/>
      <c r="Y34" s="26"/>
      <c r="Z34" s="26"/>
      <c r="AA34" s="26"/>
      <c r="AB34" s="26"/>
    </row>
    <row r="35" spans="1:17" s="5" customFormat="1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9.5" customHeight="1">
      <c r="A36" s="715" t="s">
        <v>60</v>
      </c>
      <c r="B36" s="715"/>
      <c r="C36" s="715"/>
      <c r="D36" s="715"/>
      <c r="E36" s="715"/>
      <c r="F36" s="715"/>
      <c r="G36" s="715"/>
      <c r="H36" s="715"/>
      <c r="I36" s="715"/>
      <c r="J36" s="715"/>
      <c r="K36" s="715"/>
      <c r="L36" s="715"/>
      <c r="M36" s="296"/>
      <c r="N36" s="296"/>
      <c r="O36" s="296"/>
      <c r="P36" s="296"/>
      <c r="Q36" s="296"/>
    </row>
    <row r="37" spans="1:17" ht="19.5" customHeight="1">
      <c r="A37" s="687" t="s">
        <v>393</v>
      </c>
      <c r="B37" s="687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296"/>
      <c r="N37" s="296"/>
      <c r="O37" s="296"/>
      <c r="P37" s="296"/>
      <c r="Q37" s="296"/>
    </row>
    <row r="38" ht="18" customHeight="1" thickBot="1">
      <c r="L38" s="462" t="s">
        <v>395</v>
      </c>
    </row>
    <row r="39" spans="1:12" ht="15.75" customHeight="1">
      <c r="A39" s="726" t="s">
        <v>396</v>
      </c>
      <c r="B39" s="705" t="s">
        <v>61</v>
      </c>
      <c r="C39" s="706"/>
      <c r="D39" s="707"/>
      <c r="E39" s="705" t="s">
        <v>62</v>
      </c>
      <c r="F39" s="706"/>
      <c r="G39" s="707"/>
      <c r="H39" s="705" t="s">
        <v>63</v>
      </c>
      <c r="I39" s="706"/>
      <c r="J39" s="706"/>
      <c r="K39" s="706"/>
      <c r="L39" s="706"/>
    </row>
    <row r="40" spans="1:12" ht="15.75" customHeight="1">
      <c r="A40" s="701"/>
      <c r="B40" s="303" t="s">
        <v>212</v>
      </c>
      <c r="C40" s="303" t="s">
        <v>213</v>
      </c>
      <c r="D40" s="303" t="s">
        <v>214</v>
      </c>
      <c r="E40" s="303" t="s">
        <v>212</v>
      </c>
      <c r="F40" s="303" t="s">
        <v>213</v>
      </c>
      <c r="G40" s="303" t="s">
        <v>214</v>
      </c>
      <c r="H40" s="303" t="s">
        <v>212</v>
      </c>
      <c r="I40" s="303" t="s">
        <v>412</v>
      </c>
      <c r="J40" s="303" t="s">
        <v>401</v>
      </c>
      <c r="K40" s="303" t="s">
        <v>402</v>
      </c>
      <c r="L40" s="305" t="s">
        <v>403</v>
      </c>
    </row>
    <row r="41" spans="1:12" ht="15.75" customHeight="1">
      <c r="A41" s="352" t="s">
        <v>766</v>
      </c>
      <c r="B41" s="582">
        <f>SUM(C41:D41)</f>
        <v>48</v>
      </c>
      <c r="C41" s="595">
        <v>20</v>
      </c>
      <c r="D41" s="595">
        <v>28</v>
      </c>
      <c r="E41" s="582">
        <f>SUM(F41:G41)</f>
        <v>25</v>
      </c>
      <c r="F41" s="595">
        <v>3</v>
      </c>
      <c r="G41" s="595">
        <v>22</v>
      </c>
      <c r="H41" s="582">
        <f>SUM(I41:L41)</f>
        <v>20</v>
      </c>
      <c r="I41" s="296">
        <v>6</v>
      </c>
      <c r="J41" s="296">
        <v>5</v>
      </c>
      <c r="K41" s="296">
        <v>3</v>
      </c>
      <c r="L41" s="296">
        <v>6</v>
      </c>
    </row>
    <row r="42" spans="1:12" ht="15.75" customHeight="1">
      <c r="A42" s="288" t="s">
        <v>17</v>
      </c>
      <c r="B42" s="582">
        <f>SUM(C42:D42)</f>
        <v>47</v>
      </c>
      <c r="C42" s="595">
        <v>19</v>
      </c>
      <c r="D42" s="595">
        <v>28</v>
      </c>
      <c r="E42" s="582">
        <f>SUM(F42:G42)</f>
        <v>26</v>
      </c>
      <c r="F42" s="595">
        <v>4</v>
      </c>
      <c r="G42" s="595">
        <v>22</v>
      </c>
      <c r="H42" s="582">
        <f>SUM(I42:L42)</f>
        <v>20</v>
      </c>
      <c r="I42" s="296">
        <v>5</v>
      </c>
      <c r="J42" s="296">
        <v>7</v>
      </c>
      <c r="K42" s="296">
        <v>2</v>
      </c>
      <c r="L42" s="296">
        <v>6</v>
      </c>
    </row>
    <row r="43" spans="1:12" ht="15.75" customHeight="1">
      <c r="A43" s="288" t="s">
        <v>18</v>
      </c>
      <c r="B43" s="582">
        <f>SUM(C43:D43)</f>
        <v>46</v>
      </c>
      <c r="C43" s="595">
        <v>18</v>
      </c>
      <c r="D43" s="595">
        <v>28</v>
      </c>
      <c r="E43" s="582">
        <f>SUM(F43:G43)</f>
        <v>25</v>
      </c>
      <c r="F43" s="595">
        <v>4</v>
      </c>
      <c r="G43" s="595">
        <v>21</v>
      </c>
      <c r="H43" s="582">
        <f>SUM(I43:L43)</f>
        <v>18</v>
      </c>
      <c r="I43" s="296">
        <v>3</v>
      </c>
      <c r="J43" s="296">
        <v>7</v>
      </c>
      <c r="K43" s="296">
        <v>3</v>
      </c>
      <c r="L43" s="296">
        <v>5</v>
      </c>
    </row>
    <row r="44" spans="1:29" ht="15.75" customHeight="1">
      <c r="A44" s="288" t="s">
        <v>19</v>
      </c>
      <c r="B44" s="582">
        <f>SUM(C44:D44)</f>
        <v>50</v>
      </c>
      <c r="C44" s="595">
        <v>16</v>
      </c>
      <c r="D44" s="595">
        <v>34</v>
      </c>
      <c r="E44" s="582">
        <f>SUM(F44:G44)</f>
        <v>25</v>
      </c>
      <c r="F44" s="595">
        <v>4</v>
      </c>
      <c r="G44" s="595">
        <v>21</v>
      </c>
      <c r="H44" s="582">
        <f>SUM(I44:L44)</f>
        <v>23</v>
      </c>
      <c r="I44" s="296">
        <v>4</v>
      </c>
      <c r="J44" s="296">
        <v>8</v>
      </c>
      <c r="K44" s="296">
        <v>4</v>
      </c>
      <c r="L44" s="296">
        <v>7</v>
      </c>
      <c r="R44" s="715" t="s">
        <v>64</v>
      </c>
      <c r="S44" s="715"/>
      <c r="T44" s="715"/>
      <c r="U44" s="715"/>
      <c r="V44" s="715"/>
      <c r="W44" s="715"/>
      <c r="X44" s="715"/>
      <c r="Y44" s="715"/>
      <c r="Z44" s="715"/>
      <c r="AA44" s="715"/>
      <c r="AB44" s="715"/>
      <c r="AC44" s="715"/>
    </row>
    <row r="45" spans="1:29" s="5" customFormat="1" ht="15.75" customHeight="1">
      <c r="A45" s="596" t="s">
        <v>841</v>
      </c>
      <c r="B45" s="267">
        <f>SUM(C45:D45)</f>
        <v>48</v>
      </c>
      <c r="C45" s="597">
        <v>17</v>
      </c>
      <c r="D45" s="597">
        <v>31</v>
      </c>
      <c r="E45" s="267">
        <f>SUM(F45:G45)</f>
        <v>25</v>
      </c>
      <c r="F45" s="597">
        <v>4</v>
      </c>
      <c r="G45" s="597">
        <v>21</v>
      </c>
      <c r="H45" s="600">
        <f>SUM(I45:L45)</f>
        <v>23</v>
      </c>
      <c r="I45" s="597">
        <v>4</v>
      </c>
      <c r="J45" s="597">
        <v>9</v>
      </c>
      <c r="K45" s="597">
        <v>3</v>
      </c>
      <c r="L45" s="597">
        <v>7</v>
      </c>
      <c r="S45" s="57"/>
      <c r="T45" s="57" t="s">
        <v>65</v>
      </c>
      <c r="U45" s="57"/>
      <c r="V45" s="57"/>
      <c r="W45" s="57"/>
      <c r="X45" s="57"/>
      <c r="Y45" s="57"/>
      <c r="Z45" s="57"/>
      <c r="AA45" s="57"/>
      <c r="AB45" s="57"/>
      <c r="AC45" s="57"/>
    </row>
    <row r="46" spans="1:29" s="5" customFormat="1" ht="15.75" customHeight="1" thickBot="1">
      <c r="A46" s="27" t="s">
        <v>48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S46" s="4"/>
      <c r="T46" s="4"/>
      <c r="U46" s="4"/>
      <c r="V46" s="4"/>
      <c r="W46" s="4"/>
      <c r="X46" s="4"/>
      <c r="Y46" s="4"/>
      <c r="Z46" s="4"/>
      <c r="AA46" s="4"/>
      <c r="AC46" s="31" t="s">
        <v>413</v>
      </c>
    </row>
    <row r="47" spans="1:29" s="5" customFormat="1" ht="15.75" customHeight="1">
      <c r="A47" s="29" t="s">
        <v>255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0"/>
      <c r="N47" s="10"/>
      <c r="O47" s="10"/>
      <c r="P47" s="10"/>
      <c r="Q47" s="10"/>
      <c r="R47" s="832" t="s">
        <v>414</v>
      </c>
      <c r="S47" s="833"/>
      <c r="T47" s="43"/>
      <c r="U47" s="837" t="s">
        <v>66</v>
      </c>
      <c r="V47" s="838"/>
      <c r="W47" s="838"/>
      <c r="X47" s="838"/>
      <c r="Y47" s="838"/>
      <c r="Z47" s="838"/>
      <c r="AA47" s="838"/>
      <c r="AB47" s="838"/>
      <c r="AC47" s="838"/>
    </row>
    <row r="48" spans="13:29" s="5" customFormat="1" ht="15.75" customHeight="1">
      <c r="M48" s="10"/>
      <c r="N48" s="10"/>
      <c r="O48" s="10"/>
      <c r="P48" s="10"/>
      <c r="Q48" s="10"/>
      <c r="R48" s="834"/>
      <c r="S48" s="776"/>
      <c r="T48" s="11" t="s">
        <v>415</v>
      </c>
      <c r="U48" s="839" t="s">
        <v>67</v>
      </c>
      <c r="V48" s="840"/>
      <c r="W48" s="841"/>
      <c r="X48" s="839" t="s">
        <v>416</v>
      </c>
      <c r="Y48" s="841"/>
      <c r="Z48" s="839" t="s">
        <v>417</v>
      </c>
      <c r="AA48" s="841"/>
      <c r="AB48" s="166" t="s">
        <v>418</v>
      </c>
      <c r="AC48" s="166"/>
    </row>
    <row r="49" spans="13:29" s="5" customFormat="1" ht="15.75" customHeight="1">
      <c r="M49" s="10"/>
      <c r="N49" s="10"/>
      <c r="O49" s="10"/>
      <c r="P49" s="10"/>
      <c r="Q49" s="10"/>
      <c r="R49" s="835"/>
      <c r="S49" s="836"/>
      <c r="T49" s="14"/>
      <c r="U49" s="15" t="s">
        <v>212</v>
      </c>
      <c r="V49" s="44" t="s">
        <v>68</v>
      </c>
      <c r="W49" s="14" t="s">
        <v>419</v>
      </c>
      <c r="X49" s="16" t="s">
        <v>68</v>
      </c>
      <c r="Y49" s="14" t="s">
        <v>419</v>
      </c>
      <c r="Z49" s="14" t="s">
        <v>68</v>
      </c>
      <c r="AA49" s="14" t="s">
        <v>419</v>
      </c>
      <c r="AB49" s="14" t="s">
        <v>68</v>
      </c>
      <c r="AC49" s="15" t="s">
        <v>419</v>
      </c>
    </row>
    <row r="50" spans="1:29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 s="10"/>
      <c r="O50" s="10"/>
      <c r="P50" s="10"/>
      <c r="Q50" s="10"/>
      <c r="R50" s="830" t="s">
        <v>837</v>
      </c>
      <c r="S50" s="831"/>
      <c r="T50" s="163">
        <f>SUM(T52,T54,T56)</f>
        <v>37</v>
      </c>
      <c r="U50" s="163">
        <f aca="true" t="shared" si="3" ref="U50:AA50">SUM(U52,U54,U56)</f>
        <v>103</v>
      </c>
      <c r="V50" s="163">
        <f t="shared" si="3"/>
        <v>100</v>
      </c>
      <c r="W50" s="163">
        <f t="shared" si="3"/>
        <v>3</v>
      </c>
      <c r="X50" s="163">
        <f t="shared" si="3"/>
        <v>3</v>
      </c>
      <c r="Y50" s="163">
        <f t="shared" si="3"/>
        <v>1</v>
      </c>
      <c r="Z50" s="163">
        <f t="shared" si="3"/>
        <v>97</v>
      </c>
      <c r="AA50" s="163">
        <f t="shared" si="3"/>
        <v>2</v>
      </c>
      <c r="AB50" s="171" t="s">
        <v>291</v>
      </c>
      <c r="AC50" s="171" t="s">
        <v>291</v>
      </c>
    </row>
    <row r="51" spans="1:27" ht="15.7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0"/>
      <c r="S51" s="329"/>
      <c r="T51" s="598"/>
      <c r="U51" s="598"/>
      <c r="V51" s="598"/>
      <c r="W51" s="598"/>
      <c r="X51" s="598"/>
      <c r="Y51" s="598"/>
      <c r="Z51" s="598"/>
      <c r="AA51" s="598"/>
    </row>
    <row r="52" spans="1:29" ht="15.75" customHeigh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735" t="s">
        <v>420</v>
      </c>
      <c r="S52" s="803"/>
      <c r="T52" s="591" t="s">
        <v>840</v>
      </c>
      <c r="U52" s="591" t="s">
        <v>291</v>
      </c>
      <c r="V52" s="591" t="s">
        <v>291</v>
      </c>
      <c r="W52" s="591" t="s">
        <v>291</v>
      </c>
      <c r="X52" s="591" t="s">
        <v>291</v>
      </c>
      <c r="Y52" s="591" t="s">
        <v>291</v>
      </c>
      <c r="Z52" s="591" t="s">
        <v>291</v>
      </c>
      <c r="AA52" s="591" t="s">
        <v>291</v>
      </c>
      <c r="AB52" s="335" t="s">
        <v>291</v>
      </c>
      <c r="AC52" s="298" t="s">
        <v>291</v>
      </c>
    </row>
    <row r="53" spans="1:29" ht="15" customHeight="1">
      <c r="A53" s="715" t="s">
        <v>69</v>
      </c>
      <c r="B53" s="715"/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296"/>
      <c r="N53" s="296"/>
      <c r="O53" s="296"/>
      <c r="P53" s="296"/>
      <c r="Q53" s="296"/>
      <c r="R53" s="290"/>
      <c r="S53" s="329"/>
      <c r="T53" s="598"/>
      <c r="U53" s="598"/>
      <c r="V53" s="598"/>
      <c r="W53" s="598"/>
      <c r="X53" s="598"/>
      <c r="Y53" s="598"/>
      <c r="Z53" s="598"/>
      <c r="AA53" s="598"/>
      <c r="AC53" s="271"/>
    </row>
    <row r="54" spans="1:29" ht="15" customHeight="1">
      <c r="A54" s="274" t="s">
        <v>421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96"/>
      <c r="N54" s="296"/>
      <c r="O54" s="296"/>
      <c r="P54" s="296"/>
      <c r="Q54" s="296"/>
      <c r="R54" s="735" t="s">
        <v>422</v>
      </c>
      <c r="S54" s="803"/>
      <c r="T54" s="582">
        <v>3</v>
      </c>
      <c r="U54" s="582">
        <f>SUM(V54:W54)</f>
        <v>8</v>
      </c>
      <c r="V54" s="582">
        <f>SUM(X54,Z54,AB54)</f>
        <v>8</v>
      </c>
      <c r="W54" s="581" t="s">
        <v>291</v>
      </c>
      <c r="X54" s="582">
        <v>1</v>
      </c>
      <c r="Y54" s="581" t="s">
        <v>291</v>
      </c>
      <c r="Z54" s="582">
        <v>7</v>
      </c>
      <c r="AA54" s="581" t="s">
        <v>291</v>
      </c>
      <c r="AB54" s="335" t="s">
        <v>291</v>
      </c>
      <c r="AC54" s="335" t="s">
        <v>291</v>
      </c>
    </row>
    <row r="55" spans="1:27" ht="15" customHeight="1" thickBo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461" t="s">
        <v>337</v>
      </c>
      <c r="M55" s="296"/>
      <c r="N55" s="296"/>
      <c r="O55" s="296"/>
      <c r="P55" s="296"/>
      <c r="Q55" s="296"/>
      <c r="R55" s="290"/>
      <c r="S55" s="329"/>
      <c r="T55" s="582"/>
      <c r="U55" s="582"/>
      <c r="V55" s="582"/>
      <c r="W55" s="582"/>
      <c r="X55" s="582"/>
      <c r="Y55" s="582"/>
      <c r="Z55" s="582"/>
      <c r="AA55" s="582"/>
    </row>
    <row r="56" spans="1:29" ht="15.75" customHeight="1">
      <c r="A56" s="726" t="s">
        <v>423</v>
      </c>
      <c r="B56" s="705" t="s">
        <v>424</v>
      </c>
      <c r="C56" s="706"/>
      <c r="D56" s="707"/>
      <c r="E56" s="705" t="s">
        <v>425</v>
      </c>
      <c r="F56" s="707"/>
      <c r="G56" s="705" t="s">
        <v>426</v>
      </c>
      <c r="H56" s="707"/>
      <c r="I56" s="705" t="s">
        <v>427</v>
      </c>
      <c r="J56" s="707"/>
      <c r="K56" s="705" t="s">
        <v>428</v>
      </c>
      <c r="L56" s="706"/>
      <c r="M56" s="296"/>
      <c r="N56" s="296"/>
      <c r="O56" s="296"/>
      <c r="P56" s="296"/>
      <c r="Q56" s="296"/>
      <c r="R56" s="735" t="s">
        <v>429</v>
      </c>
      <c r="S56" s="803"/>
      <c r="T56" s="582">
        <f>SUM(T57:T62)</f>
        <v>34</v>
      </c>
      <c r="U56" s="582">
        <f>SUM(U57:U62)</f>
        <v>95</v>
      </c>
      <c r="V56" s="582">
        <f aca="true" t="shared" si="4" ref="V56:AA56">SUM(V57:V62)</f>
        <v>92</v>
      </c>
      <c r="W56" s="582">
        <f t="shared" si="4"/>
        <v>3</v>
      </c>
      <c r="X56" s="582">
        <f t="shared" si="4"/>
        <v>2</v>
      </c>
      <c r="Y56" s="582">
        <f t="shared" si="4"/>
        <v>1</v>
      </c>
      <c r="Z56" s="582">
        <f t="shared" si="4"/>
        <v>90</v>
      </c>
      <c r="AA56" s="582">
        <f t="shared" si="4"/>
        <v>2</v>
      </c>
      <c r="AB56" s="335" t="s">
        <v>291</v>
      </c>
      <c r="AC56" s="335" t="s">
        <v>291</v>
      </c>
    </row>
    <row r="57" spans="1:29" ht="15.75" customHeight="1">
      <c r="A57" s="842"/>
      <c r="B57" s="303" t="s">
        <v>212</v>
      </c>
      <c r="C57" s="303" t="s">
        <v>213</v>
      </c>
      <c r="D57" s="303" t="s">
        <v>214</v>
      </c>
      <c r="E57" s="303" t="s">
        <v>213</v>
      </c>
      <c r="F57" s="303" t="s">
        <v>214</v>
      </c>
      <c r="G57" s="303" t="s">
        <v>213</v>
      </c>
      <c r="H57" s="303" t="s">
        <v>214</v>
      </c>
      <c r="I57" s="303" t="s">
        <v>213</v>
      </c>
      <c r="J57" s="303" t="s">
        <v>214</v>
      </c>
      <c r="K57" s="303" t="s">
        <v>213</v>
      </c>
      <c r="L57" s="305" t="s">
        <v>214</v>
      </c>
      <c r="M57" s="296"/>
      <c r="N57" s="296"/>
      <c r="O57" s="296"/>
      <c r="P57" s="296"/>
      <c r="Q57" s="296"/>
      <c r="R57" s="424"/>
      <c r="S57" s="331" t="s">
        <v>430</v>
      </c>
      <c r="T57" s="582">
        <v>6</v>
      </c>
      <c r="U57" s="582">
        <f aca="true" t="shared" si="5" ref="U57:U62">SUM(V57:W57)</f>
        <v>17</v>
      </c>
      <c r="V57" s="582">
        <f>SUM(X57,Z57,AB57)</f>
        <v>16</v>
      </c>
      <c r="W57" s="582">
        <f>SUM(Y57,AA57,AC57)</f>
        <v>1</v>
      </c>
      <c r="X57" s="582">
        <v>1</v>
      </c>
      <c r="Y57" s="582">
        <v>1</v>
      </c>
      <c r="Z57" s="582">
        <v>15</v>
      </c>
      <c r="AA57" s="581" t="s">
        <v>291</v>
      </c>
      <c r="AB57" s="335" t="s">
        <v>291</v>
      </c>
      <c r="AC57" s="335" t="s">
        <v>291</v>
      </c>
    </row>
    <row r="58" spans="1:29" ht="15.75" customHeight="1">
      <c r="A58" s="352" t="s">
        <v>766</v>
      </c>
      <c r="B58" s="582">
        <f>SUM(C58:D58)</f>
        <v>63</v>
      </c>
      <c r="C58" s="598">
        <f aca="true" t="shared" si="6" ref="C58:D62">SUM(E58,G58,I58,K58)</f>
        <v>40</v>
      </c>
      <c r="D58" s="598">
        <f t="shared" si="6"/>
        <v>23</v>
      </c>
      <c r="E58" s="296">
        <v>15</v>
      </c>
      <c r="F58" s="296">
        <v>10</v>
      </c>
      <c r="G58" s="296">
        <v>10</v>
      </c>
      <c r="H58" s="296">
        <v>4</v>
      </c>
      <c r="I58" s="296">
        <v>5</v>
      </c>
      <c r="J58" s="296">
        <v>3</v>
      </c>
      <c r="K58" s="296">
        <v>10</v>
      </c>
      <c r="L58" s="296">
        <v>6</v>
      </c>
      <c r="M58" s="296"/>
      <c r="N58" s="296"/>
      <c r="O58" s="296"/>
      <c r="P58" s="296"/>
      <c r="Q58" s="296"/>
      <c r="R58" s="424"/>
      <c r="S58" s="331" t="s">
        <v>431</v>
      </c>
      <c r="T58" s="598">
        <v>16</v>
      </c>
      <c r="U58" s="582">
        <f t="shared" si="5"/>
        <v>53</v>
      </c>
      <c r="V58" s="582">
        <f>SUM(X58,Z58,AB58)</f>
        <v>51</v>
      </c>
      <c r="W58" s="582">
        <f>SUM(Y58,AA58,AC58)</f>
        <v>2</v>
      </c>
      <c r="X58" s="591" t="s">
        <v>291</v>
      </c>
      <c r="Y58" s="591" t="s">
        <v>291</v>
      </c>
      <c r="Z58" s="598">
        <v>51</v>
      </c>
      <c r="AA58" s="598">
        <v>2</v>
      </c>
      <c r="AB58" s="335" t="s">
        <v>291</v>
      </c>
      <c r="AC58" s="298" t="s">
        <v>291</v>
      </c>
    </row>
    <row r="59" spans="1:29" ht="15.75" customHeight="1">
      <c r="A59" s="288" t="s">
        <v>17</v>
      </c>
      <c r="B59" s="582">
        <f>SUM(C59:D59)</f>
        <v>56</v>
      </c>
      <c r="C59" s="598">
        <f t="shared" si="6"/>
        <v>34</v>
      </c>
      <c r="D59" s="598">
        <f t="shared" si="6"/>
        <v>22</v>
      </c>
      <c r="E59" s="296">
        <v>10</v>
      </c>
      <c r="F59" s="296">
        <v>8</v>
      </c>
      <c r="G59" s="296">
        <v>14</v>
      </c>
      <c r="H59" s="296">
        <v>7</v>
      </c>
      <c r="I59" s="296">
        <v>2</v>
      </c>
      <c r="J59" s="457" t="s">
        <v>776</v>
      </c>
      <c r="K59" s="296">
        <v>8</v>
      </c>
      <c r="L59" s="296">
        <v>7</v>
      </c>
      <c r="M59" s="296"/>
      <c r="N59" s="296"/>
      <c r="O59" s="296"/>
      <c r="P59" s="296"/>
      <c r="Q59" s="296"/>
      <c r="R59" s="424"/>
      <c r="S59" s="331" t="s">
        <v>432</v>
      </c>
      <c r="T59" s="582">
        <v>1</v>
      </c>
      <c r="U59" s="582">
        <f t="shared" si="5"/>
        <v>1</v>
      </c>
      <c r="V59" s="582">
        <f>SUM(X59,Z59,AB59)</f>
        <v>1</v>
      </c>
      <c r="W59" s="581" t="s">
        <v>291</v>
      </c>
      <c r="X59" s="581" t="s">
        <v>291</v>
      </c>
      <c r="Y59" s="581" t="s">
        <v>291</v>
      </c>
      <c r="Z59" s="582">
        <v>1</v>
      </c>
      <c r="AA59" s="581" t="s">
        <v>291</v>
      </c>
      <c r="AB59" s="335" t="s">
        <v>291</v>
      </c>
      <c r="AC59" s="335" t="s">
        <v>291</v>
      </c>
    </row>
    <row r="60" spans="1:29" ht="15.75" customHeight="1">
      <c r="A60" s="288" t="s">
        <v>18</v>
      </c>
      <c r="B60" s="582">
        <f>SUM(C60:D60)</f>
        <v>49</v>
      </c>
      <c r="C60" s="598">
        <f t="shared" si="6"/>
        <v>29</v>
      </c>
      <c r="D60" s="598">
        <f t="shared" si="6"/>
        <v>20</v>
      </c>
      <c r="E60" s="296">
        <v>4</v>
      </c>
      <c r="F60" s="296">
        <v>3</v>
      </c>
      <c r="G60" s="296">
        <v>14</v>
      </c>
      <c r="H60" s="296">
        <v>10</v>
      </c>
      <c r="I60" s="296">
        <v>5</v>
      </c>
      <c r="J60" s="457" t="s">
        <v>291</v>
      </c>
      <c r="K60" s="296">
        <v>6</v>
      </c>
      <c r="L60" s="296">
        <v>7</v>
      </c>
      <c r="R60" s="424"/>
      <c r="S60" s="331" t="s">
        <v>433</v>
      </c>
      <c r="T60" s="582">
        <v>5</v>
      </c>
      <c r="U60" s="582">
        <f t="shared" si="5"/>
        <v>6</v>
      </c>
      <c r="V60" s="582">
        <f>SUM(X60,Z60,AB60)</f>
        <v>6</v>
      </c>
      <c r="W60" s="581" t="s">
        <v>291</v>
      </c>
      <c r="X60" s="582">
        <v>1</v>
      </c>
      <c r="Y60" s="581" t="s">
        <v>291</v>
      </c>
      <c r="Z60" s="582">
        <v>5</v>
      </c>
      <c r="AA60" s="581" t="s">
        <v>291</v>
      </c>
      <c r="AB60" s="335" t="s">
        <v>291</v>
      </c>
      <c r="AC60" s="335" t="s">
        <v>291</v>
      </c>
    </row>
    <row r="61" spans="1:29" ht="15.75" customHeight="1">
      <c r="A61" s="288" t="s">
        <v>19</v>
      </c>
      <c r="B61" s="582">
        <f>SUM(C61:D61)</f>
        <v>58</v>
      </c>
      <c r="C61" s="598">
        <f t="shared" si="6"/>
        <v>33</v>
      </c>
      <c r="D61" s="598">
        <f t="shared" si="6"/>
        <v>25</v>
      </c>
      <c r="E61" s="296">
        <v>5</v>
      </c>
      <c r="F61" s="296">
        <v>3</v>
      </c>
      <c r="G61" s="296">
        <v>14</v>
      </c>
      <c r="H61" s="296">
        <v>13</v>
      </c>
      <c r="I61" s="296">
        <v>8</v>
      </c>
      <c r="J61" s="457">
        <v>2</v>
      </c>
      <c r="K61" s="296">
        <v>6</v>
      </c>
      <c r="L61" s="296">
        <v>7</v>
      </c>
      <c r="R61" s="424"/>
      <c r="S61" s="331" t="s">
        <v>434</v>
      </c>
      <c r="T61" s="582">
        <v>2</v>
      </c>
      <c r="U61" s="582">
        <f t="shared" si="5"/>
        <v>2</v>
      </c>
      <c r="V61" s="582">
        <f>SUM(X61,Z61,AB61)</f>
        <v>2</v>
      </c>
      <c r="W61" s="581" t="s">
        <v>291</v>
      </c>
      <c r="X61" s="581" t="s">
        <v>291</v>
      </c>
      <c r="Y61" s="581" t="s">
        <v>291</v>
      </c>
      <c r="Z61" s="582">
        <v>2</v>
      </c>
      <c r="AA61" s="581" t="s">
        <v>291</v>
      </c>
      <c r="AB61" s="335" t="s">
        <v>291</v>
      </c>
      <c r="AC61" s="335" t="s">
        <v>291</v>
      </c>
    </row>
    <row r="62" spans="1:29" ht="15.75" customHeight="1">
      <c r="A62" s="596" t="s">
        <v>844</v>
      </c>
      <c r="B62" s="267">
        <f>SUM(C62:D62)</f>
        <v>63</v>
      </c>
      <c r="C62" s="163">
        <f t="shared" si="6"/>
        <v>37</v>
      </c>
      <c r="D62" s="163">
        <f t="shared" si="6"/>
        <v>26</v>
      </c>
      <c r="E62" s="597">
        <v>8</v>
      </c>
      <c r="F62" s="597">
        <v>3</v>
      </c>
      <c r="G62" s="597">
        <v>16</v>
      </c>
      <c r="H62" s="597">
        <v>13</v>
      </c>
      <c r="I62" s="597">
        <v>7</v>
      </c>
      <c r="J62" s="156">
        <v>2</v>
      </c>
      <c r="K62" s="597">
        <v>6</v>
      </c>
      <c r="L62" s="597">
        <v>8</v>
      </c>
      <c r="M62" s="77"/>
      <c r="R62" s="463"/>
      <c r="S62" s="452" t="s">
        <v>435</v>
      </c>
      <c r="T62" s="582">
        <v>4</v>
      </c>
      <c r="U62" s="582">
        <f t="shared" si="5"/>
        <v>16</v>
      </c>
      <c r="V62" s="582">
        <f>SUM(X62,Z62,AB62)</f>
        <v>16</v>
      </c>
      <c r="W62" s="581" t="s">
        <v>291</v>
      </c>
      <c r="X62" s="581" t="s">
        <v>291</v>
      </c>
      <c r="Y62" s="581" t="s">
        <v>291</v>
      </c>
      <c r="Z62" s="582">
        <v>16</v>
      </c>
      <c r="AA62" s="581" t="s">
        <v>291</v>
      </c>
      <c r="AB62" s="335" t="s">
        <v>291</v>
      </c>
      <c r="AC62" s="335" t="s">
        <v>291</v>
      </c>
    </row>
    <row r="63" spans="1:29" ht="15" customHeight="1">
      <c r="A63" s="356" t="s">
        <v>255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R63" s="356" t="s">
        <v>255</v>
      </c>
      <c r="T63" s="450"/>
      <c r="U63" s="450"/>
      <c r="V63" s="450"/>
      <c r="W63" s="464"/>
      <c r="X63" s="450"/>
      <c r="Y63" s="464"/>
      <c r="Z63" s="450"/>
      <c r="AA63" s="464"/>
      <c r="AB63" s="464"/>
      <c r="AC63" s="464"/>
    </row>
    <row r="64" spans="1:29" ht="14.2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T64" s="289"/>
      <c r="U64" s="289"/>
      <c r="V64" s="289"/>
      <c r="W64" s="403"/>
      <c r="X64" s="403"/>
      <c r="Y64" s="403"/>
      <c r="Z64" s="289"/>
      <c r="AA64" s="403"/>
      <c r="AB64" s="403"/>
      <c r="AC64" s="403"/>
    </row>
    <row r="65" spans="1:29" ht="14.25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T65" s="289"/>
      <c r="U65" s="289"/>
      <c r="V65" s="289"/>
      <c r="W65" s="403"/>
      <c r="X65" s="403"/>
      <c r="Y65" s="403"/>
      <c r="Z65" s="289"/>
      <c r="AA65" s="403"/>
      <c r="AB65" s="403"/>
      <c r="AC65" s="403"/>
    </row>
    <row r="66" spans="13:23" ht="14.25">
      <c r="M66" s="296"/>
      <c r="N66" s="296"/>
      <c r="O66" s="296"/>
      <c r="P66" s="296"/>
      <c r="Q66" s="296"/>
      <c r="W66" s="289"/>
    </row>
  </sheetData>
  <sheetProtection/>
  <mergeCells count="63">
    <mergeCell ref="I56:J56"/>
    <mergeCell ref="K56:L56"/>
    <mergeCell ref="R56:S56"/>
    <mergeCell ref="A56:A57"/>
    <mergeCell ref="B56:D56"/>
    <mergeCell ref="E56:F56"/>
    <mergeCell ref="G56:H56"/>
    <mergeCell ref="R50:S50"/>
    <mergeCell ref="R52:S52"/>
    <mergeCell ref="A53:L53"/>
    <mergeCell ref="R54:S54"/>
    <mergeCell ref="R44:AC44"/>
    <mergeCell ref="R47:S49"/>
    <mergeCell ref="U47:AC47"/>
    <mergeCell ref="U48:W48"/>
    <mergeCell ref="X48:Y48"/>
    <mergeCell ref="Z48:AA48"/>
    <mergeCell ref="A39:A40"/>
    <mergeCell ref="B39:D39"/>
    <mergeCell ref="E39:G39"/>
    <mergeCell ref="H39:L39"/>
    <mergeCell ref="R31:S31"/>
    <mergeCell ref="R32:S32"/>
    <mergeCell ref="A36:L36"/>
    <mergeCell ref="A37:L37"/>
    <mergeCell ref="AA26:AB26"/>
    <mergeCell ref="R28:S28"/>
    <mergeCell ref="R29:S29"/>
    <mergeCell ref="R30:S30"/>
    <mergeCell ref="R26:S27"/>
    <mergeCell ref="T26:V26"/>
    <mergeCell ref="W26:X26"/>
    <mergeCell ref="Y26:Z26"/>
    <mergeCell ref="R24:AB24"/>
    <mergeCell ref="R11:S11"/>
    <mergeCell ref="A19:P19"/>
    <mergeCell ref="A20:P20"/>
    <mergeCell ref="A22:A24"/>
    <mergeCell ref="B22:D23"/>
    <mergeCell ref="E22:F23"/>
    <mergeCell ref="R7:S7"/>
    <mergeCell ref="R8:S8"/>
    <mergeCell ref="R9:S9"/>
    <mergeCell ref="R10:S10"/>
    <mergeCell ref="M23:N23"/>
    <mergeCell ref="O23:P23"/>
    <mergeCell ref="R23:AB23"/>
    <mergeCell ref="E5:G5"/>
    <mergeCell ref="H5:K5"/>
    <mergeCell ref="G22:H23"/>
    <mergeCell ref="I22:P22"/>
    <mergeCell ref="I23:J23"/>
    <mergeCell ref="K23:L23"/>
    <mergeCell ref="A2:K2"/>
    <mergeCell ref="R2:AC2"/>
    <mergeCell ref="A3:K3"/>
    <mergeCell ref="R3:AC3"/>
    <mergeCell ref="R5:S6"/>
    <mergeCell ref="T5:V5"/>
    <mergeCell ref="W5:Y5"/>
    <mergeCell ref="Z5:AC5"/>
    <mergeCell ref="A5:A6"/>
    <mergeCell ref="B5:D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SheetLayoutView="85" zoomScalePageLayoutView="0" workbookViewId="0" topLeftCell="A1">
      <selection activeCell="A1" sqref="A1"/>
    </sheetView>
  </sheetViews>
  <sheetFormatPr defaultColWidth="10.59765625" defaultRowHeight="15"/>
  <cols>
    <col min="1" max="1" width="2.59765625" style="270" customWidth="1"/>
    <col min="2" max="2" width="19.59765625" style="270" customWidth="1"/>
    <col min="3" max="8" width="12.59765625" style="270" customWidth="1"/>
    <col min="9" max="9" width="6.5" style="270" customWidth="1"/>
    <col min="10" max="10" width="7.59765625" style="270" customWidth="1"/>
    <col min="11" max="11" width="2.09765625" style="270" customWidth="1"/>
    <col min="12" max="12" width="3.59765625" style="270" customWidth="1"/>
    <col min="13" max="13" width="11.59765625" style="270" customWidth="1"/>
    <col min="14" max="27" width="5.59765625" style="270" customWidth="1"/>
    <col min="28" max="16384" width="10.59765625" style="270" customWidth="1"/>
  </cols>
  <sheetData>
    <row r="1" spans="1:27" s="269" customFormat="1" ht="19.5" customHeight="1">
      <c r="A1" s="1" t="s">
        <v>436</v>
      </c>
      <c r="AA1" s="440" t="s">
        <v>151</v>
      </c>
    </row>
    <row r="2" spans="1:27" s="276" customFormat="1" ht="19.5" customHeight="1">
      <c r="A2" s="797" t="s">
        <v>152</v>
      </c>
      <c r="B2" s="797"/>
      <c r="C2" s="797"/>
      <c r="D2" s="797"/>
      <c r="E2" s="797"/>
      <c r="F2" s="797"/>
      <c r="G2" s="797"/>
      <c r="H2" s="797"/>
      <c r="I2" s="167"/>
      <c r="J2" s="797" t="s">
        <v>437</v>
      </c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167"/>
      <c r="AA2" s="167"/>
    </row>
    <row r="3" spans="1:25" s="276" customFormat="1" ht="19.5" customHeight="1">
      <c r="A3" s="825" t="s">
        <v>153</v>
      </c>
      <c r="B3" s="825"/>
      <c r="C3" s="825"/>
      <c r="D3" s="825"/>
      <c r="E3" s="825"/>
      <c r="F3" s="825"/>
      <c r="G3" s="825"/>
      <c r="H3" s="825"/>
      <c r="J3" s="825" t="s">
        <v>154</v>
      </c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</row>
    <row r="4" spans="1:25" s="276" customFormat="1" ht="18" customHeight="1">
      <c r="A4" s="825" t="s">
        <v>155</v>
      </c>
      <c r="B4" s="825"/>
      <c r="C4" s="825"/>
      <c r="D4" s="825"/>
      <c r="E4" s="825"/>
      <c r="F4" s="825"/>
      <c r="G4" s="825"/>
      <c r="H4" s="825"/>
      <c r="I4" s="341"/>
      <c r="J4" s="825" t="s">
        <v>156</v>
      </c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</row>
    <row r="5" spans="2:25" s="276" customFormat="1" ht="18" customHeight="1" thickBot="1">
      <c r="B5" s="442"/>
      <c r="C5" s="442"/>
      <c r="D5" s="442"/>
      <c r="E5" s="442"/>
      <c r="F5" s="442"/>
      <c r="G5" s="442"/>
      <c r="H5" s="443" t="s">
        <v>337</v>
      </c>
      <c r="I5" s="341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3" t="s">
        <v>337</v>
      </c>
    </row>
    <row r="6" spans="1:25" s="276" customFormat="1" ht="16.5" customHeight="1">
      <c r="A6" s="860" t="s">
        <v>157</v>
      </c>
      <c r="B6" s="861"/>
      <c r="C6" s="846" t="s">
        <v>438</v>
      </c>
      <c r="D6" s="847"/>
      <c r="E6" s="848"/>
      <c r="F6" s="846" t="s">
        <v>439</v>
      </c>
      <c r="G6" s="847"/>
      <c r="H6" s="847"/>
      <c r="I6" s="341"/>
      <c r="J6" s="860" t="s">
        <v>158</v>
      </c>
      <c r="K6" s="860"/>
      <c r="L6" s="863"/>
      <c r="M6" s="861"/>
      <c r="N6" s="846" t="s">
        <v>159</v>
      </c>
      <c r="O6" s="847"/>
      <c r="P6" s="847"/>
      <c r="Q6" s="847"/>
      <c r="R6" s="847"/>
      <c r="S6" s="848"/>
      <c r="T6" s="846" t="s">
        <v>160</v>
      </c>
      <c r="U6" s="847"/>
      <c r="V6" s="847"/>
      <c r="W6" s="847"/>
      <c r="X6" s="847"/>
      <c r="Y6" s="847"/>
    </row>
    <row r="7" spans="1:25" s="276" customFormat="1" ht="16.5" customHeight="1">
      <c r="A7" s="862"/>
      <c r="B7" s="828"/>
      <c r="C7" s="444" t="s">
        <v>212</v>
      </c>
      <c r="D7" s="444" t="s">
        <v>213</v>
      </c>
      <c r="E7" s="444" t="s">
        <v>214</v>
      </c>
      <c r="F7" s="445" t="s">
        <v>212</v>
      </c>
      <c r="G7" s="445" t="s">
        <v>213</v>
      </c>
      <c r="H7" s="446" t="s">
        <v>214</v>
      </c>
      <c r="I7" s="341"/>
      <c r="J7" s="862"/>
      <c r="K7" s="862"/>
      <c r="L7" s="862"/>
      <c r="M7" s="828"/>
      <c r="N7" s="844" t="s">
        <v>212</v>
      </c>
      <c r="O7" s="845"/>
      <c r="P7" s="844" t="s">
        <v>213</v>
      </c>
      <c r="Q7" s="845"/>
      <c r="R7" s="844" t="s">
        <v>214</v>
      </c>
      <c r="S7" s="845"/>
      <c r="T7" s="844" t="s">
        <v>212</v>
      </c>
      <c r="U7" s="845"/>
      <c r="V7" s="844" t="s">
        <v>213</v>
      </c>
      <c r="W7" s="845"/>
      <c r="X7" s="844" t="s">
        <v>214</v>
      </c>
      <c r="Y7" s="857"/>
    </row>
    <row r="8" spans="1:26" ht="16.5" customHeight="1">
      <c r="A8" s="830" t="s">
        <v>440</v>
      </c>
      <c r="B8" s="831"/>
      <c r="C8" s="152">
        <f aca="true" t="shared" si="0" ref="C8:H8">SUM(C10,C13,C18)</f>
        <v>5011</v>
      </c>
      <c r="D8" s="152">
        <f t="shared" si="0"/>
        <v>1881</v>
      </c>
      <c r="E8" s="152">
        <f t="shared" si="0"/>
        <v>3130</v>
      </c>
      <c r="F8" s="152">
        <f t="shared" si="0"/>
        <v>2172</v>
      </c>
      <c r="G8" s="152">
        <f t="shared" si="0"/>
        <v>874</v>
      </c>
      <c r="H8" s="152">
        <f t="shared" si="0"/>
        <v>1298</v>
      </c>
      <c r="I8" s="296"/>
      <c r="J8" s="830" t="s">
        <v>440</v>
      </c>
      <c r="K8" s="830"/>
      <c r="L8" s="858"/>
      <c r="M8" s="859"/>
      <c r="N8" s="856">
        <f>SUM(N10,N12,N15)</f>
        <v>120</v>
      </c>
      <c r="O8" s="843"/>
      <c r="P8" s="843">
        <f>SUM(P10,P12,P15)</f>
        <v>37</v>
      </c>
      <c r="Q8" s="843"/>
      <c r="R8" s="843">
        <f>SUM(R10,R12,R15)</f>
        <v>83</v>
      </c>
      <c r="S8" s="843"/>
      <c r="T8" s="843">
        <f>SUM(T10,T12,T15)</f>
        <v>59</v>
      </c>
      <c r="U8" s="843"/>
      <c r="V8" s="843">
        <f>SUM(V10,V12,V15)</f>
        <v>23</v>
      </c>
      <c r="W8" s="843"/>
      <c r="X8" s="843">
        <f>SUM(X10,X12,X15)</f>
        <v>36</v>
      </c>
      <c r="Y8" s="843"/>
      <c r="Z8" s="145"/>
    </row>
    <row r="9" spans="2:25" ht="16.5" customHeight="1">
      <c r="B9" s="447"/>
      <c r="C9" s="601"/>
      <c r="D9" s="601"/>
      <c r="E9" s="601"/>
      <c r="F9" s="601"/>
      <c r="G9" s="601"/>
      <c r="H9" s="601"/>
      <c r="I9" s="296"/>
      <c r="J9" s="290"/>
      <c r="K9" s="290"/>
      <c r="L9" s="448"/>
      <c r="M9" s="349"/>
      <c r="N9" s="854"/>
      <c r="O9" s="855"/>
      <c r="P9" s="849"/>
      <c r="Q9" s="849"/>
      <c r="R9" s="849"/>
      <c r="S9" s="849"/>
      <c r="T9" s="849"/>
      <c r="U9" s="849"/>
      <c r="V9" s="849"/>
      <c r="W9" s="849"/>
      <c r="X9" s="849"/>
      <c r="Y9" s="849"/>
    </row>
    <row r="10" spans="1:25" ht="16.5" customHeight="1">
      <c r="A10" s="735" t="s">
        <v>229</v>
      </c>
      <c r="B10" s="853"/>
      <c r="C10" s="578" t="s">
        <v>30</v>
      </c>
      <c r="D10" s="578" t="s">
        <v>291</v>
      </c>
      <c r="E10" s="578" t="s">
        <v>291</v>
      </c>
      <c r="F10" s="578" t="s">
        <v>291</v>
      </c>
      <c r="G10" s="578" t="s">
        <v>291</v>
      </c>
      <c r="H10" s="578" t="s">
        <v>291</v>
      </c>
      <c r="I10" s="296"/>
      <c r="J10" s="735" t="s">
        <v>323</v>
      </c>
      <c r="K10" s="735"/>
      <c r="L10" s="735"/>
      <c r="M10" s="853"/>
      <c r="N10" s="854" t="s">
        <v>840</v>
      </c>
      <c r="O10" s="855"/>
      <c r="P10" s="849" t="s">
        <v>30</v>
      </c>
      <c r="Q10" s="849"/>
      <c r="R10" s="849" t="s">
        <v>30</v>
      </c>
      <c r="S10" s="849"/>
      <c r="T10" s="849" t="s">
        <v>30</v>
      </c>
      <c r="U10" s="849"/>
      <c r="V10" s="849" t="s">
        <v>30</v>
      </c>
      <c r="W10" s="849"/>
      <c r="X10" s="849" t="s">
        <v>30</v>
      </c>
      <c r="Y10" s="849"/>
    </row>
    <row r="11" spans="1:25" ht="16.5" customHeight="1">
      <c r="A11" s="448"/>
      <c r="B11" s="310" t="s">
        <v>38</v>
      </c>
      <c r="C11" s="578" t="s">
        <v>291</v>
      </c>
      <c r="D11" s="578" t="s">
        <v>291</v>
      </c>
      <c r="E11" s="578" t="s">
        <v>291</v>
      </c>
      <c r="F11" s="578" t="s">
        <v>291</v>
      </c>
      <c r="G11" s="578" t="s">
        <v>291</v>
      </c>
      <c r="H11" s="578" t="s">
        <v>291</v>
      </c>
      <c r="I11" s="296"/>
      <c r="J11" s="290"/>
      <c r="K11" s="290"/>
      <c r="L11" s="448"/>
      <c r="M11" s="351"/>
      <c r="N11" s="854"/>
      <c r="O11" s="855"/>
      <c r="P11" s="849"/>
      <c r="Q11" s="849"/>
      <c r="R11" s="849"/>
      <c r="S11" s="849"/>
      <c r="T11" s="849"/>
      <c r="U11" s="849"/>
      <c r="V11" s="849"/>
      <c r="W11" s="849"/>
      <c r="X11" s="849"/>
      <c r="Y11" s="849"/>
    </row>
    <row r="12" spans="2:25" ht="16.5" customHeight="1">
      <c r="B12" s="447"/>
      <c r="C12" s="601"/>
      <c r="D12" s="601"/>
      <c r="E12" s="601"/>
      <c r="F12" s="601"/>
      <c r="G12" s="601"/>
      <c r="H12" s="601"/>
      <c r="I12" s="296"/>
      <c r="J12" s="735" t="s">
        <v>441</v>
      </c>
      <c r="K12" s="735"/>
      <c r="L12" s="735"/>
      <c r="M12" s="853"/>
      <c r="N12" s="854">
        <f>SUM(N13)</f>
        <v>37</v>
      </c>
      <c r="O12" s="855"/>
      <c r="P12" s="852">
        <f>SUM(P13)</f>
        <v>7</v>
      </c>
      <c r="Q12" s="852"/>
      <c r="R12" s="852">
        <f>SUM(R13)</f>
        <v>30</v>
      </c>
      <c r="S12" s="852"/>
      <c r="T12" s="852">
        <f>SUM(T13)</f>
        <v>20</v>
      </c>
      <c r="U12" s="852"/>
      <c r="V12" s="852">
        <f>SUM(V13)</f>
        <v>4</v>
      </c>
      <c r="W12" s="852"/>
      <c r="X12" s="852">
        <f>SUM(X13)</f>
        <v>16</v>
      </c>
      <c r="Y12" s="852"/>
    </row>
    <row r="13" spans="1:25" ht="16.5" customHeight="1">
      <c r="A13" s="735" t="s">
        <v>230</v>
      </c>
      <c r="B13" s="853"/>
      <c r="C13" s="602">
        <f aca="true" t="shared" si="1" ref="C13:H13">SUM(C14:C16)</f>
        <v>485</v>
      </c>
      <c r="D13" s="602">
        <f t="shared" si="1"/>
        <v>69</v>
      </c>
      <c r="E13" s="602">
        <f t="shared" si="1"/>
        <v>416</v>
      </c>
      <c r="F13" s="602">
        <f t="shared" si="1"/>
        <v>167</v>
      </c>
      <c r="G13" s="602">
        <f t="shared" si="1"/>
        <v>26</v>
      </c>
      <c r="H13" s="602">
        <f t="shared" si="1"/>
        <v>141</v>
      </c>
      <c r="I13" s="296"/>
      <c r="K13" s="736" t="s">
        <v>442</v>
      </c>
      <c r="L13" s="736"/>
      <c r="M13" s="803"/>
      <c r="N13" s="854">
        <f>SUM(P13:S13)</f>
        <v>37</v>
      </c>
      <c r="O13" s="855"/>
      <c r="P13" s="849">
        <v>7</v>
      </c>
      <c r="Q13" s="849"/>
      <c r="R13" s="849">
        <v>30</v>
      </c>
      <c r="S13" s="849"/>
      <c r="T13" s="852">
        <f>SUM(V13:Y13)</f>
        <v>20</v>
      </c>
      <c r="U13" s="852"/>
      <c r="V13" s="849">
        <v>4</v>
      </c>
      <c r="W13" s="849"/>
      <c r="X13" s="849">
        <v>16</v>
      </c>
      <c r="Y13" s="849"/>
    </row>
    <row r="14" spans="1:25" ht="16.5" customHeight="1">
      <c r="A14" s="448"/>
      <c r="B14" s="310" t="s">
        <v>39</v>
      </c>
      <c r="C14" s="603">
        <f>SUM(D14:E14)</f>
        <v>328</v>
      </c>
      <c r="D14" s="603">
        <v>64</v>
      </c>
      <c r="E14" s="603">
        <v>264</v>
      </c>
      <c r="F14" s="603">
        <f>SUM(G14:H14)</f>
        <v>96</v>
      </c>
      <c r="G14" s="603">
        <v>24</v>
      </c>
      <c r="H14" s="603">
        <v>72</v>
      </c>
      <c r="I14" s="296"/>
      <c r="M14" s="447"/>
      <c r="N14" s="854"/>
      <c r="O14" s="855"/>
      <c r="P14" s="849"/>
      <c r="Q14" s="849"/>
      <c r="R14" s="849"/>
      <c r="S14" s="849"/>
      <c r="T14" s="849"/>
      <c r="U14" s="849"/>
      <c r="V14" s="849"/>
      <c r="W14" s="849"/>
      <c r="X14" s="849"/>
      <c r="Y14" s="849"/>
    </row>
    <row r="15" spans="1:25" ht="16.5" customHeight="1">
      <c r="A15" s="448"/>
      <c r="B15" s="310" t="s">
        <v>443</v>
      </c>
      <c r="C15" s="603" t="s">
        <v>291</v>
      </c>
      <c r="D15" s="603" t="s">
        <v>291</v>
      </c>
      <c r="E15" s="603" t="s">
        <v>291</v>
      </c>
      <c r="F15" s="603" t="s">
        <v>291</v>
      </c>
      <c r="G15" s="603" t="s">
        <v>291</v>
      </c>
      <c r="H15" s="603" t="s">
        <v>291</v>
      </c>
      <c r="I15" s="296"/>
      <c r="J15" s="735" t="s">
        <v>325</v>
      </c>
      <c r="K15" s="735"/>
      <c r="L15" s="735"/>
      <c r="M15" s="853"/>
      <c r="N15" s="854">
        <f>SUM(N16:O18)</f>
        <v>83</v>
      </c>
      <c r="O15" s="855"/>
      <c r="P15" s="852">
        <f>SUM(P16:Q18)</f>
        <v>30</v>
      </c>
      <c r="Q15" s="852"/>
      <c r="R15" s="852">
        <f>SUM(R16:S18)</f>
        <v>53</v>
      </c>
      <c r="S15" s="852"/>
      <c r="T15" s="852">
        <f>SUM(T16:U18)</f>
        <v>39</v>
      </c>
      <c r="U15" s="852"/>
      <c r="V15" s="852">
        <f>SUM(V16:W18)</f>
        <v>19</v>
      </c>
      <c r="W15" s="852"/>
      <c r="X15" s="852">
        <f>SUM(X16:Y18)</f>
        <v>20</v>
      </c>
      <c r="Y15" s="852"/>
    </row>
    <row r="16" spans="2:25" ht="16.5" customHeight="1">
      <c r="B16" s="331" t="s">
        <v>444</v>
      </c>
      <c r="C16" s="603">
        <f>SUM(D16:E16)</f>
        <v>157</v>
      </c>
      <c r="D16" s="604">
        <v>5</v>
      </c>
      <c r="E16" s="604">
        <v>152</v>
      </c>
      <c r="F16" s="603">
        <f>SUM(G16:H16)</f>
        <v>71</v>
      </c>
      <c r="G16" s="604">
        <v>2</v>
      </c>
      <c r="H16" s="604">
        <v>69</v>
      </c>
      <c r="I16" s="296"/>
      <c r="J16" s="330"/>
      <c r="K16" s="736" t="s">
        <v>445</v>
      </c>
      <c r="L16" s="736"/>
      <c r="M16" s="803"/>
      <c r="N16" s="854">
        <f>SUM(P16:S16)</f>
        <v>55</v>
      </c>
      <c r="O16" s="855"/>
      <c r="P16" s="849">
        <v>30</v>
      </c>
      <c r="Q16" s="849"/>
      <c r="R16" s="849">
        <v>25</v>
      </c>
      <c r="S16" s="849"/>
      <c r="T16" s="852">
        <f>SUM(V16:Y16)</f>
        <v>33</v>
      </c>
      <c r="U16" s="852"/>
      <c r="V16" s="849">
        <v>19</v>
      </c>
      <c r="W16" s="849"/>
      <c r="X16" s="849">
        <v>14</v>
      </c>
      <c r="Y16" s="849"/>
    </row>
    <row r="17" spans="2:25" ht="16.5" customHeight="1">
      <c r="B17" s="447"/>
      <c r="C17" s="604"/>
      <c r="D17" s="604"/>
      <c r="E17" s="604"/>
      <c r="F17" s="604"/>
      <c r="G17" s="604"/>
      <c r="H17" s="604"/>
      <c r="I17" s="296"/>
      <c r="J17" s="330"/>
      <c r="K17" s="736" t="s">
        <v>446</v>
      </c>
      <c r="L17" s="736"/>
      <c r="M17" s="803"/>
      <c r="N17" s="854">
        <f>SUM(P17:S17)</f>
        <v>28</v>
      </c>
      <c r="O17" s="855"/>
      <c r="P17" s="849" t="s">
        <v>30</v>
      </c>
      <c r="Q17" s="849"/>
      <c r="R17" s="849">
        <v>28</v>
      </c>
      <c r="S17" s="849"/>
      <c r="T17" s="852">
        <f>SUM(V17:Y17)</f>
        <v>6</v>
      </c>
      <c r="U17" s="852"/>
      <c r="V17" s="849" t="s">
        <v>30</v>
      </c>
      <c r="W17" s="849"/>
      <c r="X17" s="849">
        <v>6</v>
      </c>
      <c r="Y17" s="849"/>
    </row>
    <row r="18" spans="1:25" ht="16.5" customHeight="1">
      <c r="A18" s="735" t="s">
        <v>238</v>
      </c>
      <c r="B18" s="853"/>
      <c r="C18" s="602">
        <f aca="true" t="shared" si="2" ref="C18:H18">SUM(C19:C46)</f>
        <v>4526</v>
      </c>
      <c r="D18" s="602">
        <f t="shared" si="2"/>
        <v>1812</v>
      </c>
      <c r="E18" s="602">
        <f t="shared" si="2"/>
        <v>2714</v>
      </c>
      <c r="F18" s="602">
        <f t="shared" si="2"/>
        <v>2005</v>
      </c>
      <c r="G18" s="602">
        <f t="shared" si="2"/>
        <v>848</v>
      </c>
      <c r="H18" s="602">
        <f t="shared" si="2"/>
        <v>1157</v>
      </c>
      <c r="I18" s="296"/>
      <c r="J18" s="449"/>
      <c r="K18" s="864" t="s">
        <v>40</v>
      </c>
      <c r="L18" s="864"/>
      <c r="M18" s="865"/>
      <c r="N18" s="850" t="s">
        <v>37</v>
      </c>
      <c r="O18" s="850"/>
      <c r="P18" s="850" t="s">
        <v>37</v>
      </c>
      <c r="Q18" s="850"/>
      <c r="R18" s="850" t="s">
        <v>37</v>
      </c>
      <c r="S18" s="850"/>
      <c r="T18" s="850" t="s">
        <v>37</v>
      </c>
      <c r="U18" s="850"/>
      <c r="V18" s="851" t="s">
        <v>37</v>
      </c>
      <c r="W18" s="851"/>
      <c r="X18" s="851" t="s">
        <v>37</v>
      </c>
      <c r="Y18" s="851"/>
    </row>
    <row r="19" spans="2:22" ht="16.5" customHeight="1">
      <c r="B19" s="310" t="s">
        <v>447</v>
      </c>
      <c r="C19" s="603">
        <f aca="true" t="shared" si="3" ref="C19:C42">SUM(D19:E19)</f>
        <v>92</v>
      </c>
      <c r="D19" s="604">
        <v>62</v>
      </c>
      <c r="E19" s="604">
        <v>30</v>
      </c>
      <c r="F19" s="603">
        <f aca="true" t="shared" si="4" ref="F19:F42">SUM(G19:H19)</f>
        <v>43</v>
      </c>
      <c r="G19" s="603">
        <v>31</v>
      </c>
      <c r="H19" s="604">
        <v>12</v>
      </c>
      <c r="I19" s="296"/>
      <c r="J19" s="356" t="s">
        <v>255</v>
      </c>
      <c r="M19" s="289"/>
      <c r="N19" s="450"/>
      <c r="O19" s="450"/>
      <c r="P19" s="450"/>
      <c r="Q19" s="450"/>
      <c r="R19" s="450"/>
      <c r="S19" s="450"/>
      <c r="T19" s="450"/>
      <c r="U19" s="450"/>
      <c r="V19" s="289"/>
    </row>
    <row r="20" spans="1:9" ht="16.5" customHeight="1">
      <c r="A20" s="448"/>
      <c r="B20" s="310" t="s">
        <v>448</v>
      </c>
      <c r="C20" s="603">
        <f t="shared" si="3"/>
        <v>52</v>
      </c>
      <c r="D20" s="604">
        <v>32</v>
      </c>
      <c r="E20" s="604">
        <v>20</v>
      </c>
      <c r="F20" s="603">
        <f t="shared" si="4"/>
        <v>29</v>
      </c>
      <c r="G20" s="604">
        <v>16</v>
      </c>
      <c r="H20" s="604">
        <v>13</v>
      </c>
      <c r="I20" s="296"/>
    </row>
    <row r="21" spans="1:25" ht="16.5" customHeight="1">
      <c r="A21" s="448"/>
      <c r="B21" s="310" t="s">
        <v>449</v>
      </c>
      <c r="C21" s="603">
        <f t="shared" si="3"/>
        <v>211</v>
      </c>
      <c r="D21" s="604">
        <v>209</v>
      </c>
      <c r="E21" s="604">
        <v>2</v>
      </c>
      <c r="F21" s="603">
        <f t="shared" si="4"/>
        <v>92</v>
      </c>
      <c r="G21" s="604">
        <v>92</v>
      </c>
      <c r="H21" s="603" t="s">
        <v>291</v>
      </c>
      <c r="I21" s="296"/>
      <c r="J21" s="797" t="s">
        <v>437</v>
      </c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797"/>
      <c r="W21" s="797"/>
      <c r="X21" s="797"/>
      <c r="Y21" s="797"/>
    </row>
    <row r="22" spans="1:25" ht="16.5" customHeight="1">
      <c r="A22" s="448"/>
      <c r="B22" s="310" t="s">
        <v>450</v>
      </c>
      <c r="C22" s="603">
        <f t="shared" si="3"/>
        <v>3</v>
      </c>
      <c r="D22" s="604">
        <v>3</v>
      </c>
      <c r="E22" s="603" t="s">
        <v>291</v>
      </c>
      <c r="F22" s="603">
        <f t="shared" si="4"/>
        <v>3</v>
      </c>
      <c r="G22" s="577">
        <v>3</v>
      </c>
      <c r="H22" s="603" t="s">
        <v>291</v>
      </c>
      <c r="I22" s="296"/>
      <c r="J22" s="687" t="s">
        <v>154</v>
      </c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</row>
    <row r="23" spans="1:25" ht="16.5" customHeight="1">
      <c r="A23" s="448"/>
      <c r="B23" s="310" t="s">
        <v>451</v>
      </c>
      <c r="C23" s="603">
        <f t="shared" si="3"/>
        <v>295</v>
      </c>
      <c r="D23" s="602">
        <v>253</v>
      </c>
      <c r="E23" s="602">
        <v>42</v>
      </c>
      <c r="F23" s="603">
        <f t="shared" si="4"/>
        <v>135</v>
      </c>
      <c r="G23" s="602">
        <v>113</v>
      </c>
      <c r="H23" s="602">
        <v>22</v>
      </c>
      <c r="I23" s="296"/>
      <c r="J23" s="687" t="s">
        <v>161</v>
      </c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</row>
    <row r="24" spans="1:25" ht="16.5" customHeight="1" thickBot="1">
      <c r="A24" s="448"/>
      <c r="B24" s="310" t="s">
        <v>452</v>
      </c>
      <c r="C24" s="603">
        <f t="shared" si="3"/>
        <v>264</v>
      </c>
      <c r="D24" s="602">
        <v>250</v>
      </c>
      <c r="E24" s="602">
        <v>14</v>
      </c>
      <c r="F24" s="603">
        <f t="shared" si="4"/>
        <v>134</v>
      </c>
      <c r="G24" s="602">
        <v>130</v>
      </c>
      <c r="H24" s="602">
        <v>4</v>
      </c>
      <c r="I24" s="296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98" t="s">
        <v>337</v>
      </c>
    </row>
    <row r="25" spans="1:25" ht="16.5" customHeight="1">
      <c r="A25" s="448"/>
      <c r="B25" s="310" t="s">
        <v>453</v>
      </c>
      <c r="C25" s="603">
        <f t="shared" si="3"/>
        <v>983</v>
      </c>
      <c r="D25" s="604">
        <v>105</v>
      </c>
      <c r="E25" s="604">
        <v>878</v>
      </c>
      <c r="F25" s="603">
        <f t="shared" si="4"/>
        <v>284</v>
      </c>
      <c r="G25" s="604">
        <v>34</v>
      </c>
      <c r="H25" s="604">
        <v>250</v>
      </c>
      <c r="I25" s="296"/>
      <c r="J25" s="725" t="s">
        <v>158</v>
      </c>
      <c r="K25" s="725"/>
      <c r="L25" s="697"/>
      <c r="M25" s="698"/>
      <c r="N25" s="705" t="s">
        <v>159</v>
      </c>
      <c r="O25" s="866"/>
      <c r="P25" s="866"/>
      <c r="Q25" s="866"/>
      <c r="R25" s="866"/>
      <c r="S25" s="867"/>
      <c r="T25" s="705" t="s">
        <v>160</v>
      </c>
      <c r="U25" s="706"/>
      <c r="V25" s="706"/>
      <c r="W25" s="706"/>
      <c r="X25" s="706"/>
      <c r="Y25" s="706"/>
    </row>
    <row r="26" spans="1:25" ht="16.5" customHeight="1">
      <c r="A26" s="448"/>
      <c r="B26" s="310" t="s">
        <v>454</v>
      </c>
      <c r="C26" s="603">
        <f t="shared" si="3"/>
        <v>101</v>
      </c>
      <c r="D26" s="577" t="s">
        <v>291</v>
      </c>
      <c r="E26" s="602">
        <v>101</v>
      </c>
      <c r="F26" s="603">
        <f t="shared" si="4"/>
        <v>50</v>
      </c>
      <c r="G26" s="577" t="s">
        <v>291</v>
      </c>
      <c r="H26" s="602">
        <v>50</v>
      </c>
      <c r="I26" s="296"/>
      <c r="J26" s="700"/>
      <c r="K26" s="700"/>
      <c r="L26" s="700"/>
      <c r="M26" s="701"/>
      <c r="N26" s="711" t="s">
        <v>212</v>
      </c>
      <c r="O26" s="713"/>
      <c r="P26" s="711" t="s">
        <v>213</v>
      </c>
      <c r="Q26" s="713"/>
      <c r="R26" s="711" t="s">
        <v>214</v>
      </c>
      <c r="S26" s="713"/>
      <c r="T26" s="711" t="s">
        <v>212</v>
      </c>
      <c r="U26" s="713"/>
      <c r="V26" s="711" t="s">
        <v>213</v>
      </c>
      <c r="W26" s="713"/>
      <c r="X26" s="711" t="s">
        <v>214</v>
      </c>
      <c r="Y26" s="712"/>
    </row>
    <row r="27" spans="2:25" ht="16.5" customHeight="1">
      <c r="B27" s="310" t="s">
        <v>455</v>
      </c>
      <c r="C27" s="603">
        <f t="shared" si="3"/>
        <v>27</v>
      </c>
      <c r="D27" s="604">
        <v>12</v>
      </c>
      <c r="E27" s="577">
        <v>15</v>
      </c>
      <c r="F27" s="603">
        <f t="shared" si="4"/>
        <v>9</v>
      </c>
      <c r="G27" s="604">
        <v>4</v>
      </c>
      <c r="H27" s="577">
        <v>5</v>
      </c>
      <c r="I27" s="296"/>
      <c r="J27" s="830" t="s">
        <v>456</v>
      </c>
      <c r="K27" s="830"/>
      <c r="L27" s="830"/>
      <c r="M27" s="831"/>
      <c r="N27" s="145"/>
      <c r="O27" s="145" t="s">
        <v>162</v>
      </c>
      <c r="P27" s="156"/>
      <c r="Q27" s="145" t="s">
        <v>291</v>
      </c>
      <c r="R27" s="156"/>
      <c r="S27" s="145" t="s">
        <v>291</v>
      </c>
      <c r="T27" s="156"/>
      <c r="U27" s="145" t="s">
        <v>291</v>
      </c>
      <c r="V27" s="156"/>
      <c r="W27" s="145" t="s">
        <v>291</v>
      </c>
      <c r="X27" s="156"/>
      <c r="Y27" s="145" t="s">
        <v>291</v>
      </c>
    </row>
    <row r="28" spans="1:26" ht="16.5" customHeight="1">
      <c r="A28" s="448"/>
      <c r="B28" s="310" t="s">
        <v>457</v>
      </c>
      <c r="C28" s="603">
        <f t="shared" si="3"/>
        <v>180</v>
      </c>
      <c r="D28" s="604">
        <v>151</v>
      </c>
      <c r="E28" s="604">
        <v>29</v>
      </c>
      <c r="F28" s="603">
        <f t="shared" si="4"/>
        <v>63</v>
      </c>
      <c r="G28" s="604">
        <v>52</v>
      </c>
      <c r="H28" s="577">
        <v>11</v>
      </c>
      <c r="I28" s="296"/>
      <c r="J28" s="451"/>
      <c r="K28" s="451"/>
      <c r="L28" s="451"/>
      <c r="M28" s="310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89"/>
    </row>
    <row r="29" spans="1:25" ht="16.5" customHeight="1">
      <c r="A29" s="448"/>
      <c r="B29" s="331" t="s">
        <v>458</v>
      </c>
      <c r="C29" s="603">
        <f t="shared" si="3"/>
        <v>242</v>
      </c>
      <c r="D29" s="577">
        <v>132</v>
      </c>
      <c r="E29" s="604">
        <v>110</v>
      </c>
      <c r="F29" s="603">
        <f t="shared" si="4"/>
        <v>64</v>
      </c>
      <c r="G29" s="577">
        <v>40</v>
      </c>
      <c r="H29" s="577">
        <v>24</v>
      </c>
      <c r="J29" s="736" t="s">
        <v>459</v>
      </c>
      <c r="K29" s="736"/>
      <c r="L29" s="736"/>
      <c r="M29" s="803"/>
      <c r="N29" s="335"/>
      <c r="O29" s="403" t="s">
        <v>291</v>
      </c>
      <c r="P29" s="403"/>
      <c r="Q29" s="171" t="s">
        <v>291</v>
      </c>
      <c r="R29" s="403"/>
      <c r="S29" s="171" t="s">
        <v>291</v>
      </c>
      <c r="T29" s="403"/>
      <c r="U29" s="403" t="s">
        <v>291</v>
      </c>
      <c r="V29" s="335"/>
      <c r="W29" s="335" t="s">
        <v>291</v>
      </c>
      <c r="X29" s="335"/>
      <c r="Y29" s="335" t="s">
        <v>291</v>
      </c>
    </row>
    <row r="30" spans="1:25" ht="16.5" customHeight="1">
      <c r="A30" s="448"/>
      <c r="B30" s="310" t="s">
        <v>460</v>
      </c>
      <c r="C30" s="603">
        <f t="shared" si="3"/>
        <v>191</v>
      </c>
      <c r="D30" s="603">
        <v>107</v>
      </c>
      <c r="E30" s="577">
        <v>84</v>
      </c>
      <c r="F30" s="603">
        <f t="shared" si="4"/>
        <v>163</v>
      </c>
      <c r="G30" s="603">
        <v>86</v>
      </c>
      <c r="H30" s="577">
        <v>77</v>
      </c>
      <c r="I30" s="296"/>
      <c r="J30" s="736" t="s">
        <v>461</v>
      </c>
      <c r="K30" s="736"/>
      <c r="L30" s="736"/>
      <c r="M30" s="803"/>
      <c r="N30" s="335"/>
      <c r="O30" s="403" t="s">
        <v>291</v>
      </c>
      <c r="P30" s="298"/>
      <c r="Q30" s="171" t="s">
        <v>291</v>
      </c>
      <c r="R30" s="298"/>
      <c r="S30" s="171" t="s">
        <v>291</v>
      </c>
      <c r="T30" s="298"/>
      <c r="U30" s="403" t="s">
        <v>291</v>
      </c>
      <c r="V30" s="298"/>
      <c r="W30" s="335" t="s">
        <v>291</v>
      </c>
      <c r="X30" s="298"/>
      <c r="Y30" s="335" t="s">
        <v>291</v>
      </c>
    </row>
    <row r="31" spans="1:25" ht="16.5" customHeight="1">
      <c r="A31" s="448"/>
      <c r="B31" s="310" t="s">
        <v>462</v>
      </c>
      <c r="C31" s="603">
        <f t="shared" si="3"/>
        <v>243</v>
      </c>
      <c r="D31" s="577">
        <v>66</v>
      </c>
      <c r="E31" s="577">
        <v>177</v>
      </c>
      <c r="F31" s="603">
        <f t="shared" si="4"/>
        <v>137</v>
      </c>
      <c r="G31" s="577">
        <v>38</v>
      </c>
      <c r="H31" s="577">
        <v>99</v>
      </c>
      <c r="I31" s="296"/>
      <c r="J31" s="736" t="s">
        <v>463</v>
      </c>
      <c r="K31" s="736"/>
      <c r="L31" s="736"/>
      <c r="M31" s="803"/>
      <c r="N31" s="335"/>
      <c r="O31" s="403" t="s">
        <v>291</v>
      </c>
      <c r="P31" s="403"/>
      <c r="Q31" s="403" t="s">
        <v>291</v>
      </c>
      <c r="R31" s="403"/>
      <c r="S31" s="403" t="s">
        <v>291</v>
      </c>
      <c r="T31" s="403"/>
      <c r="U31" s="403" t="s">
        <v>291</v>
      </c>
      <c r="V31" s="335"/>
      <c r="W31" s="335" t="s">
        <v>291</v>
      </c>
      <c r="X31" s="335"/>
      <c r="Y31" s="335" t="s">
        <v>291</v>
      </c>
    </row>
    <row r="32" spans="2:25" ht="16.5" customHeight="1">
      <c r="B32" s="310" t="s">
        <v>464</v>
      </c>
      <c r="C32" s="603">
        <f t="shared" si="3"/>
        <v>19</v>
      </c>
      <c r="D32" s="604">
        <v>18</v>
      </c>
      <c r="E32" s="604">
        <v>1</v>
      </c>
      <c r="F32" s="603">
        <f t="shared" si="4"/>
        <v>9</v>
      </c>
      <c r="G32" s="604">
        <v>9</v>
      </c>
      <c r="H32" s="603" t="s">
        <v>291</v>
      </c>
      <c r="I32" s="296"/>
      <c r="J32" s="421"/>
      <c r="K32" s="421"/>
      <c r="L32" s="804"/>
      <c r="M32" s="805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</row>
    <row r="33" spans="1:13" ht="16.5" customHeight="1">
      <c r="A33" s="448"/>
      <c r="B33" s="331" t="s">
        <v>465</v>
      </c>
      <c r="C33" s="603">
        <f t="shared" si="3"/>
        <v>74</v>
      </c>
      <c r="D33" s="577">
        <v>11</v>
      </c>
      <c r="E33" s="604">
        <v>63</v>
      </c>
      <c r="F33" s="603">
        <f t="shared" si="4"/>
        <v>50</v>
      </c>
      <c r="G33" s="577">
        <v>8</v>
      </c>
      <c r="H33" s="604">
        <v>42</v>
      </c>
      <c r="I33" s="296"/>
      <c r="J33" s="270" t="s">
        <v>466</v>
      </c>
      <c r="M33" s="289"/>
    </row>
    <row r="34" spans="1:9" ht="16.5" customHeight="1">
      <c r="A34" s="448"/>
      <c r="B34" s="310" t="s">
        <v>467</v>
      </c>
      <c r="C34" s="603">
        <f t="shared" si="3"/>
        <v>95</v>
      </c>
      <c r="D34" s="604">
        <v>25</v>
      </c>
      <c r="E34" s="604">
        <v>70</v>
      </c>
      <c r="F34" s="603">
        <f t="shared" si="4"/>
        <v>42</v>
      </c>
      <c r="G34" s="604">
        <v>13</v>
      </c>
      <c r="H34" s="604">
        <v>29</v>
      </c>
      <c r="I34" s="296"/>
    </row>
    <row r="35" spans="1:9" ht="16.5" customHeight="1">
      <c r="A35" s="448"/>
      <c r="B35" s="310" t="s">
        <v>468</v>
      </c>
      <c r="C35" s="603">
        <f t="shared" si="3"/>
        <v>158</v>
      </c>
      <c r="D35" s="604">
        <v>56</v>
      </c>
      <c r="E35" s="604">
        <v>102</v>
      </c>
      <c r="F35" s="603">
        <f t="shared" si="4"/>
        <v>78</v>
      </c>
      <c r="G35" s="604">
        <v>26</v>
      </c>
      <c r="H35" s="604">
        <v>52</v>
      </c>
      <c r="I35" s="296"/>
    </row>
    <row r="36" spans="1:27" s="5" customFormat="1" ht="16.5" customHeight="1">
      <c r="A36" s="448"/>
      <c r="B36" s="310" t="s">
        <v>469</v>
      </c>
      <c r="C36" s="603">
        <f t="shared" si="3"/>
        <v>146</v>
      </c>
      <c r="D36" s="602">
        <v>62</v>
      </c>
      <c r="E36" s="602">
        <v>84</v>
      </c>
      <c r="F36" s="603">
        <f t="shared" si="4"/>
        <v>44</v>
      </c>
      <c r="G36" s="602">
        <v>17</v>
      </c>
      <c r="H36" s="602">
        <v>27</v>
      </c>
      <c r="I36" s="296"/>
      <c r="J36" s="797" t="s">
        <v>470</v>
      </c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868"/>
      <c r="W36" s="868"/>
      <c r="X36" s="868"/>
      <c r="Y36" s="868"/>
      <c r="Z36" s="868"/>
      <c r="AA36" s="868"/>
    </row>
    <row r="37" spans="2:27" s="5" customFormat="1" ht="16.5" customHeight="1">
      <c r="B37" s="20" t="s">
        <v>471</v>
      </c>
      <c r="C37" s="603">
        <f t="shared" si="3"/>
        <v>32</v>
      </c>
      <c r="D37" s="603" t="s">
        <v>291</v>
      </c>
      <c r="E37" s="604">
        <v>32</v>
      </c>
      <c r="F37" s="603">
        <f t="shared" si="4"/>
        <v>17</v>
      </c>
      <c r="G37" s="603" t="s">
        <v>291</v>
      </c>
      <c r="H37" s="604">
        <v>17</v>
      </c>
      <c r="I37" s="10"/>
      <c r="K37" s="3"/>
      <c r="L37" s="3"/>
      <c r="M37" s="3"/>
      <c r="N37" s="3" t="s">
        <v>163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A37" s="3"/>
    </row>
    <row r="38" spans="1:27" s="5" customFormat="1" ht="16.5" customHeight="1" thickBot="1">
      <c r="A38" s="57"/>
      <c r="B38" s="20" t="s">
        <v>472</v>
      </c>
      <c r="C38" s="603">
        <f t="shared" si="3"/>
        <v>319</v>
      </c>
      <c r="D38" s="604">
        <v>53</v>
      </c>
      <c r="E38" s="604">
        <v>266</v>
      </c>
      <c r="F38" s="603">
        <f t="shared" si="4"/>
        <v>170</v>
      </c>
      <c r="G38" s="604">
        <v>30</v>
      </c>
      <c r="H38" s="604">
        <v>140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31" t="s">
        <v>337</v>
      </c>
    </row>
    <row r="39" spans="1:27" s="5" customFormat="1" ht="16.5" customHeight="1">
      <c r="A39" s="57"/>
      <c r="B39" s="20" t="s">
        <v>473</v>
      </c>
      <c r="C39" s="603">
        <f t="shared" si="3"/>
        <v>58</v>
      </c>
      <c r="D39" s="604">
        <v>14</v>
      </c>
      <c r="E39" s="604">
        <v>44</v>
      </c>
      <c r="F39" s="603">
        <f t="shared" si="4"/>
        <v>32</v>
      </c>
      <c r="G39" s="604">
        <v>10</v>
      </c>
      <c r="H39" s="604">
        <v>22</v>
      </c>
      <c r="I39" s="10"/>
      <c r="J39" s="832" t="s">
        <v>474</v>
      </c>
      <c r="K39" s="832"/>
      <c r="L39" s="833"/>
      <c r="M39" s="837" t="s">
        <v>164</v>
      </c>
      <c r="N39" s="878"/>
      <c r="O39" s="878"/>
      <c r="P39" s="878"/>
      <c r="Q39" s="879"/>
      <c r="R39" s="837" t="s">
        <v>475</v>
      </c>
      <c r="S39" s="838"/>
      <c r="T39" s="838"/>
      <c r="U39" s="838"/>
      <c r="V39" s="871"/>
      <c r="W39" s="837" t="s">
        <v>41</v>
      </c>
      <c r="X39" s="838"/>
      <c r="Y39" s="838"/>
      <c r="Z39" s="838"/>
      <c r="AA39" s="838"/>
    </row>
    <row r="40" spans="1:27" s="5" customFormat="1" ht="16.5" customHeight="1">
      <c r="A40" s="57"/>
      <c r="B40" s="20" t="s">
        <v>42</v>
      </c>
      <c r="C40" s="603">
        <f t="shared" si="3"/>
        <v>48</v>
      </c>
      <c r="D40" s="602">
        <v>14</v>
      </c>
      <c r="E40" s="602">
        <v>34</v>
      </c>
      <c r="F40" s="603">
        <f t="shared" si="4"/>
        <v>23</v>
      </c>
      <c r="G40" s="577">
        <v>5</v>
      </c>
      <c r="H40" s="602">
        <v>18</v>
      </c>
      <c r="I40" s="10"/>
      <c r="J40" s="870"/>
      <c r="K40" s="870"/>
      <c r="L40" s="776"/>
      <c r="M40" s="172"/>
      <c r="N40" s="454"/>
      <c r="O40" s="454"/>
      <c r="P40" s="454"/>
      <c r="Q40" s="455"/>
      <c r="R40" s="172"/>
      <c r="S40" s="15"/>
      <c r="T40" s="15"/>
      <c r="U40" s="15"/>
      <c r="V40" s="11"/>
      <c r="W40" s="15"/>
      <c r="X40" s="15"/>
      <c r="Y40" s="15"/>
      <c r="Z40" s="15"/>
      <c r="AA40" s="12"/>
    </row>
    <row r="41" spans="1:27" ht="16.5" customHeight="1">
      <c r="A41" s="57"/>
      <c r="B41" s="20" t="s">
        <v>476</v>
      </c>
      <c r="C41" s="603">
        <f t="shared" si="3"/>
        <v>13</v>
      </c>
      <c r="D41" s="577">
        <v>2</v>
      </c>
      <c r="E41" s="577">
        <v>11</v>
      </c>
      <c r="F41" s="603">
        <f t="shared" si="4"/>
        <v>5</v>
      </c>
      <c r="G41" s="577" t="s">
        <v>291</v>
      </c>
      <c r="H41" s="577">
        <v>5</v>
      </c>
      <c r="I41" s="5"/>
      <c r="J41" s="834"/>
      <c r="K41" s="834"/>
      <c r="L41" s="776"/>
      <c r="M41" s="839" t="s">
        <v>43</v>
      </c>
      <c r="N41" s="874"/>
      <c r="O41" s="874"/>
      <c r="P41" s="875"/>
      <c r="Q41" s="872" t="s">
        <v>477</v>
      </c>
      <c r="R41" s="711" t="s">
        <v>43</v>
      </c>
      <c r="S41" s="795"/>
      <c r="T41" s="795"/>
      <c r="U41" s="796"/>
      <c r="V41" s="872" t="s">
        <v>477</v>
      </c>
      <c r="W41" s="711" t="s">
        <v>43</v>
      </c>
      <c r="X41" s="876"/>
      <c r="Y41" s="876"/>
      <c r="Z41" s="877"/>
      <c r="AA41" s="869" t="s">
        <v>477</v>
      </c>
    </row>
    <row r="42" spans="1:27" ht="16.5" customHeight="1">
      <c r="A42" s="448"/>
      <c r="B42" s="310" t="s">
        <v>478</v>
      </c>
      <c r="C42" s="603">
        <f t="shared" si="3"/>
        <v>306</v>
      </c>
      <c r="D42" s="604">
        <v>109</v>
      </c>
      <c r="E42" s="604">
        <v>197</v>
      </c>
      <c r="F42" s="603">
        <f t="shared" si="4"/>
        <v>136</v>
      </c>
      <c r="G42" s="602">
        <v>48</v>
      </c>
      <c r="H42" s="602">
        <v>88</v>
      </c>
      <c r="I42" s="296"/>
      <c r="J42" s="700"/>
      <c r="K42" s="700"/>
      <c r="L42" s="701"/>
      <c r="M42" s="284" t="s">
        <v>212</v>
      </c>
      <c r="N42" s="284" t="s">
        <v>44</v>
      </c>
      <c r="O42" s="284" t="s">
        <v>45</v>
      </c>
      <c r="P42" s="423" t="s">
        <v>46</v>
      </c>
      <c r="Q42" s="873"/>
      <c r="R42" s="284" t="s">
        <v>212</v>
      </c>
      <c r="S42" s="284" t="s">
        <v>44</v>
      </c>
      <c r="T42" s="284" t="s">
        <v>45</v>
      </c>
      <c r="U42" s="423" t="s">
        <v>46</v>
      </c>
      <c r="V42" s="873"/>
      <c r="W42" s="284" t="s">
        <v>212</v>
      </c>
      <c r="X42" s="284" t="s">
        <v>479</v>
      </c>
      <c r="Y42" s="284" t="s">
        <v>480</v>
      </c>
      <c r="Z42" s="303" t="s">
        <v>481</v>
      </c>
      <c r="AA42" s="814"/>
    </row>
    <row r="43" spans="1:17" ht="16.5" customHeight="1">
      <c r="A43" s="448"/>
      <c r="B43" s="310" t="s">
        <v>482</v>
      </c>
      <c r="C43" s="603" t="s">
        <v>291</v>
      </c>
      <c r="D43" s="603" t="s">
        <v>291</v>
      </c>
      <c r="E43" s="603" t="s">
        <v>291</v>
      </c>
      <c r="F43" s="603" t="s">
        <v>291</v>
      </c>
      <c r="G43" s="577" t="s">
        <v>291</v>
      </c>
      <c r="H43" s="577" t="s">
        <v>291</v>
      </c>
      <c r="J43" s="173"/>
      <c r="K43" s="173"/>
      <c r="L43" s="174"/>
      <c r="M43" s="145"/>
      <c r="N43" s="145"/>
      <c r="O43" s="145"/>
      <c r="P43" s="145"/>
      <c r="Q43" s="145"/>
    </row>
    <row r="44" spans="1:27" ht="16.5" customHeight="1">
      <c r="A44" s="448"/>
      <c r="B44" s="310" t="s">
        <v>483</v>
      </c>
      <c r="C44" s="603">
        <f>SUM(D44:E44)</f>
        <v>141</v>
      </c>
      <c r="D44" s="604">
        <v>18</v>
      </c>
      <c r="E44" s="604">
        <v>123</v>
      </c>
      <c r="F44" s="603">
        <f>SUM(G44:H44)</f>
        <v>74</v>
      </c>
      <c r="G44" s="577">
        <v>10</v>
      </c>
      <c r="H44" s="604">
        <v>64</v>
      </c>
      <c r="J44" s="55"/>
      <c r="K44" s="55"/>
      <c r="L44" s="18" t="s">
        <v>219</v>
      </c>
      <c r="M44" s="145" t="s">
        <v>811</v>
      </c>
      <c r="N44" s="145" t="s">
        <v>291</v>
      </c>
      <c r="O44" s="145" t="s">
        <v>291</v>
      </c>
      <c r="P44" s="145" t="s">
        <v>291</v>
      </c>
      <c r="Q44" s="145" t="s">
        <v>291</v>
      </c>
      <c r="R44" s="145">
        <f>SUM(R45:R46)</f>
        <v>50</v>
      </c>
      <c r="S44" s="145">
        <f>SUM(S45:S46)</f>
        <v>7</v>
      </c>
      <c r="T44" s="145">
        <f>SUM(T45:T46)</f>
        <v>43</v>
      </c>
      <c r="U44" s="145" t="s">
        <v>291</v>
      </c>
      <c r="V44" s="145">
        <f>SUM(V45:V46)</f>
        <v>13</v>
      </c>
      <c r="W44" s="145">
        <f>SUM(W45:W46)</f>
        <v>302</v>
      </c>
      <c r="X44" s="145">
        <f>SUM(X45:X46)</f>
        <v>7</v>
      </c>
      <c r="Y44" s="145">
        <f>SUM(Y45:Y46)</f>
        <v>295</v>
      </c>
      <c r="Z44" s="145" t="s">
        <v>291</v>
      </c>
      <c r="AA44" s="145">
        <f>SUM(AA45:AA46)</f>
        <v>124</v>
      </c>
    </row>
    <row r="45" spans="1:27" ht="16.5" customHeight="1">
      <c r="A45" s="448"/>
      <c r="B45" s="310" t="s">
        <v>484</v>
      </c>
      <c r="C45" s="603">
        <f>SUM(D45:E45)</f>
        <v>34</v>
      </c>
      <c r="D45" s="604">
        <v>26</v>
      </c>
      <c r="E45" s="604">
        <v>8</v>
      </c>
      <c r="F45" s="603">
        <f>SUM(G45:H45)</f>
        <v>34</v>
      </c>
      <c r="G45" s="577">
        <v>26</v>
      </c>
      <c r="H45" s="604">
        <v>8</v>
      </c>
      <c r="J45" s="456" t="s">
        <v>165</v>
      </c>
      <c r="K45" s="448"/>
      <c r="L45" s="413" t="s">
        <v>222</v>
      </c>
      <c r="M45" s="145" t="s">
        <v>291</v>
      </c>
      <c r="N45" s="145" t="s">
        <v>291</v>
      </c>
      <c r="O45" s="145" t="s">
        <v>291</v>
      </c>
      <c r="P45" s="145" t="s">
        <v>291</v>
      </c>
      <c r="Q45" s="145" t="s">
        <v>291</v>
      </c>
      <c r="R45" s="591">
        <f>SUM(S45:U45)</f>
        <v>6</v>
      </c>
      <c r="S45" s="591" t="s">
        <v>291</v>
      </c>
      <c r="T45" s="591">
        <v>6</v>
      </c>
      <c r="U45" s="591" t="s">
        <v>291</v>
      </c>
      <c r="V45" s="591">
        <v>8</v>
      </c>
      <c r="W45" s="591">
        <f>SUM(X45:Z45)</f>
        <v>139</v>
      </c>
      <c r="X45" s="591">
        <v>4</v>
      </c>
      <c r="Y45" s="591">
        <v>135</v>
      </c>
      <c r="Z45" s="591" t="s">
        <v>291</v>
      </c>
      <c r="AA45" s="591">
        <v>48</v>
      </c>
    </row>
    <row r="46" spans="1:27" ht="16.5" customHeight="1">
      <c r="A46" s="448"/>
      <c r="B46" s="332" t="s">
        <v>485</v>
      </c>
      <c r="C46" s="603">
        <f>SUM(D46:E46)</f>
        <v>199</v>
      </c>
      <c r="D46" s="577">
        <v>22</v>
      </c>
      <c r="E46" s="604">
        <v>177</v>
      </c>
      <c r="F46" s="603">
        <f>SUM(G46:H46)</f>
        <v>85</v>
      </c>
      <c r="G46" s="577">
        <v>7</v>
      </c>
      <c r="H46" s="604">
        <v>78</v>
      </c>
      <c r="J46" s="297"/>
      <c r="K46" s="290"/>
      <c r="L46" s="413" t="s">
        <v>223</v>
      </c>
      <c r="M46" s="145" t="s">
        <v>291</v>
      </c>
      <c r="N46" s="145" t="s">
        <v>291</v>
      </c>
      <c r="O46" s="145" t="s">
        <v>291</v>
      </c>
      <c r="P46" s="145" t="s">
        <v>291</v>
      </c>
      <c r="Q46" s="145" t="s">
        <v>291</v>
      </c>
      <c r="R46" s="591">
        <f>SUM(S46:U46)</f>
        <v>44</v>
      </c>
      <c r="S46" s="591">
        <v>7</v>
      </c>
      <c r="T46" s="592">
        <v>37</v>
      </c>
      <c r="U46" s="591" t="s">
        <v>291</v>
      </c>
      <c r="V46" s="591">
        <v>5</v>
      </c>
      <c r="W46" s="591">
        <f>SUM(X46:Z46)</f>
        <v>163</v>
      </c>
      <c r="X46" s="592">
        <v>3</v>
      </c>
      <c r="Y46" s="592">
        <v>160</v>
      </c>
      <c r="Z46" s="591" t="s">
        <v>291</v>
      </c>
      <c r="AA46" s="592">
        <v>76</v>
      </c>
    </row>
    <row r="47" spans="1:27" ht="16.5" customHeight="1">
      <c r="A47" s="356" t="s">
        <v>255</v>
      </c>
      <c r="C47" s="458"/>
      <c r="D47" s="312"/>
      <c r="E47" s="312"/>
      <c r="F47" s="458"/>
      <c r="G47" s="312"/>
      <c r="H47" s="312"/>
      <c r="I47" s="296"/>
      <c r="J47" s="201"/>
      <c r="K47" s="289"/>
      <c r="L47" s="150"/>
      <c r="R47" s="582"/>
      <c r="S47" s="582"/>
      <c r="T47" s="582"/>
      <c r="U47" s="582"/>
      <c r="V47" s="582"/>
      <c r="W47" s="582"/>
      <c r="X47" s="582"/>
      <c r="Y47" s="582"/>
      <c r="Z47" s="582"/>
      <c r="AA47" s="582"/>
    </row>
    <row r="48" spans="1:27" s="5" customFormat="1" ht="16.5" customHeight="1">
      <c r="A48" s="270"/>
      <c r="B48" s="270"/>
      <c r="C48" s="309"/>
      <c r="D48" s="271"/>
      <c r="E48" s="271"/>
      <c r="F48" s="309"/>
      <c r="G48" s="271"/>
      <c r="H48" s="271"/>
      <c r="I48" s="296"/>
      <c r="J48" s="177"/>
      <c r="K48" s="55"/>
      <c r="L48" s="18" t="s">
        <v>219</v>
      </c>
      <c r="M48" s="145" t="s">
        <v>291</v>
      </c>
      <c r="N48" s="145" t="s">
        <v>291</v>
      </c>
      <c r="O48" s="145" t="s">
        <v>291</v>
      </c>
      <c r="P48" s="145" t="s">
        <v>291</v>
      </c>
      <c r="Q48" s="145" t="s">
        <v>486</v>
      </c>
      <c r="R48" s="145">
        <f>SUM(R49:R50)</f>
        <v>316</v>
      </c>
      <c r="S48" s="145">
        <f>SUM(S49:S50)</f>
        <v>53</v>
      </c>
      <c r="T48" s="145">
        <f>SUM(T49:T50)</f>
        <v>263</v>
      </c>
      <c r="U48" s="145" t="s">
        <v>291</v>
      </c>
      <c r="V48" s="145" t="s">
        <v>486</v>
      </c>
      <c r="W48" s="145">
        <f>SUM(W49:W50)</f>
        <v>927</v>
      </c>
      <c r="X48" s="145">
        <f>SUM(X49:X50)</f>
        <v>16</v>
      </c>
      <c r="Y48" s="145">
        <f>SUM(Y49:Y50)</f>
        <v>911</v>
      </c>
      <c r="Z48" s="145" t="s">
        <v>291</v>
      </c>
      <c r="AA48" s="156" t="s">
        <v>486</v>
      </c>
    </row>
    <row r="49" spans="1:27" ht="16.5" customHeight="1">
      <c r="A49" s="5"/>
      <c r="B49" s="5"/>
      <c r="C49" s="5"/>
      <c r="D49" s="5"/>
      <c r="E49" s="5"/>
      <c r="F49" s="5"/>
      <c r="G49" s="5"/>
      <c r="H49" s="5"/>
      <c r="I49" s="10"/>
      <c r="J49" s="175" t="s">
        <v>487</v>
      </c>
      <c r="K49" s="57"/>
      <c r="L49" s="11" t="s">
        <v>222</v>
      </c>
      <c r="M49" s="145" t="s">
        <v>291</v>
      </c>
      <c r="N49" s="145" t="s">
        <v>291</v>
      </c>
      <c r="O49" s="145" t="s">
        <v>291</v>
      </c>
      <c r="P49" s="145" t="s">
        <v>291</v>
      </c>
      <c r="Q49" s="298" t="s">
        <v>486</v>
      </c>
      <c r="R49" s="591">
        <f>SUM(S49:U49)</f>
        <v>163</v>
      </c>
      <c r="S49" s="581">
        <v>34</v>
      </c>
      <c r="T49" s="581">
        <v>129</v>
      </c>
      <c r="U49" s="581" t="s">
        <v>291</v>
      </c>
      <c r="V49" s="581" t="s">
        <v>486</v>
      </c>
      <c r="W49" s="591">
        <f>SUM(X49:Z49)</f>
        <v>528</v>
      </c>
      <c r="X49" s="581">
        <v>10</v>
      </c>
      <c r="Y49" s="581">
        <v>518</v>
      </c>
      <c r="Z49" s="581" t="s">
        <v>291</v>
      </c>
      <c r="AA49" s="581" t="s">
        <v>486</v>
      </c>
    </row>
    <row r="50" spans="9:27" ht="16.5" customHeight="1">
      <c r="I50" s="296"/>
      <c r="J50" s="459"/>
      <c r="K50" s="459"/>
      <c r="L50" s="303" t="s">
        <v>223</v>
      </c>
      <c r="M50" s="178" t="s">
        <v>291</v>
      </c>
      <c r="N50" s="178" t="s">
        <v>291</v>
      </c>
      <c r="O50" s="178" t="s">
        <v>291</v>
      </c>
      <c r="P50" s="178" t="s">
        <v>291</v>
      </c>
      <c r="Q50" s="460" t="s">
        <v>486</v>
      </c>
      <c r="R50" s="591">
        <f>SUM(S50:U50)</f>
        <v>153</v>
      </c>
      <c r="S50" s="591">
        <v>19</v>
      </c>
      <c r="T50" s="591">
        <v>134</v>
      </c>
      <c r="U50" s="591" t="s">
        <v>291</v>
      </c>
      <c r="V50" s="591" t="s">
        <v>486</v>
      </c>
      <c r="W50" s="591">
        <f>SUM(X50:Z50)</f>
        <v>399</v>
      </c>
      <c r="X50" s="581">
        <v>6</v>
      </c>
      <c r="Y50" s="591">
        <v>393</v>
      </c>
      <c r="Z50" s="591" t="s">
        <v>291</v>
      </c>
      <c r="AA50" s="591" t="s">
        <v>486</v>
      </c>
    </row>
    <row r="51" spans="9:27" ht="16.5" customHeight="1">
      <c r="I51" s="296"/>
      <c r="J51" s="356" t="s">
        <v>255</v>
      </c>
      <c r="R51" s="450"/>
      <c r="S51" s="450"/>
      <c r="T51" s="450"/>
      <c r="U51" s="450"/>
      <c r="V51" s="450"/>
      <c r="W51" s="450"/>
      <c r="X51" s="450"/>
      <c r="Y51" s="450"/>
      <c r="Z51" s="450"/>
      <c r="AA51" s="450"/>
    </row>
    <row r="52" ht="16.5" customHeight="1">
      <c r="I52" s="296"/>
    </row>
    <row r="53" ht="16.5" customHeight="1">
      <c r="I53" s="296"/>
    </row>
    <row r="54" ht="16.5" customHeight="1">
      <c r="I54" s="296"/>
    </row>
    <row r="55" ht="16.5" customHeight="1">
      <c r="I55" s="296"/>
    </row>
    <row r="56" ht="16.5" customHeight="1">
      <c r="I56" s="296"/>
    </row>
    <row r="57" ht="16.5" customHeight="1">
      <c r="I57" s="296"/>
    </row>
    <row r="58" ht="16.5" customHeight="1">
      <c r="I58" s="296"/>
    </row>
    <row r="59" ht="15" customHeight="1">
      <c r="I59" s="296"/>
    </row>
  </sheetData>
  <sheetProtection/>
  <mergeCells count="124">
    <mergeCell ref="J22:Y22"/>
    <mergeCell ref="AA41:AA42"/>
    <mergeCell ref="J39:L42"/>
    <mergeCell ref="R39:V39"/>
    <mergeCell ref="Q41:Q42"/>
    <mergeCell ref="R41:U41"/>
    <mergeCell ref="V41:V42"/>
    <mergeCell ref="M41:P41"/>
    <mergeCell ref="W41:Z41"/>
    <mergeCell ref="M39:Q39"/>
    <mergeCell ref="W39:AA39"/>
    <mergeCell ref="J31:M31"/>
    <mergeCell ref="L32:M32"/>
    <mergeCell ref="J27:M27"/>
    <mergeCell ref="J29:M29"/>
    <mergeCell ref="J30:M30"/>
    <mergeCell ref="J36:AA36"/>
    <mergeCell ref="J23:Y23"/>
    <mergeCell ref="J25:M26"/>
    <mergeCell ref="T25:Y25"/>
    <mergeCell ref="R26:S26"/>
    <mergeCell ref="T26:U26"/>
    <mergeCell ref="V26:W26"/>
    <mergeCell ref="X26:Y26"/>
    <mergeCell ref="N25:S25"/>
    <mergeCell ref="P26:Q26"/>
    <mergeCell ref="N26:O26"/>
    <mergeCell ref="K16:M16"/>
    <mergeCell ref="A18:B18"/>
    <mergeCell ref="K17:M17"/>
    <mergeCell ref="K18:M18"/>
    <mergeCell ref="J10:M10"/>
    <mergeCell ref="A10:B10"/>
    <mergeCell ref="A13:B13"/>
    <mergeCell ref="J15:M15"/>
    <mergeCell ref="X7:Y7"/>
    <mergeCell ref="A8:B8"/>
    <mergeCell ref="J8:M8"/>
    <mergeCell ref="A6:B7"/>
    <mergeCell ref="C6:E6"/>
    <mergeCell ref="F6:H6"/>
    <mergeCell ref="J6:M7"/>
    <mergeCell ref="T6:Y6"/>
    <mergeCell ref="X8:Y8"/>
    <mergeCell ref="T8:U8"/>
    <mergeCell ref="A2:H2"/>
    <mergeCell ref="J2:Y2"/>
    <mergeCell ref="A4:H4"/>
    <mergeCell ref="J4:Y4"/>
    <mergeCell ref="A3:H3"/>
    <mergeCell ref="J3:Y3"/>
    <mergeCell ref="N9:O9"/>
    <mergeCell ref="N10:O10"/>
    <mergeCell ref="N11:O11"/>
    <mergeCell ref="P8:Q8"/>
    <mergeCell ref="P9:Q9"/>
    <mergeCell ref="P10:Q10"/>
    <mergeCell ref="P11:Q11"/>
    <mergeCell ref="N8:O8"/>
    <mergeCell ref="J21:Y21"/>
    <mergeCell ref="J12:M12"/>
    <mergeCell ref="K13:M13"/>
    <mergeCell ref="N12:O12"/>
    <mergeCell ref="N13:O13"/>
    <mergeCell ref="N14:O14"/>
    <mergeCell ref="N15:O15"/>
    <mergeCell ref="N16:O16"/>
    <mergeCell ref="N17:O17"/>
    <mergeCell ref="N18:O18"/>
    <mergeCell ref="P12:Q12"/>
    <mergeCell ref="P13:Q13"/>
    <mergeCell ref="P14:Q14"/>
    <mergeCell ref="R9:S9"/>
    <mergeCell ref="R11:S11"/>
    <mergeCell ref="R13:S13"/>
    <mergeCell ref="T9:U9"/>
    <mergeCell ref="V9:W9"/>
    <mergeCell ref="X9:Y9"/>
    <mergeCell ref="R10:S10"/>
    <mergeCell ref="T10:U10"/>
    <mergeCell ref="V10:W10"/>
    <mergeCell ref="X10:Y10"/>
    <mergeCell ref="T11:U11"/>
    <mergeCell ref="V11:W11"/>
    <mergeCell ref="X11:Y11"/>
    <mergeCell ref="R12:S12"/>
    <mergeCell ref="T12:U12"/>
    <mergeCell ref="V12:W12"/>
    <mergeCell ref="X12:Y12"/>
    <mergeCell ref="T13:U13"/>
    <mergeCell ref="V13:W13"/>
    <mergeCell ref="X13:Y13"/>
    <mergeCell ref="R14:S14"/>
    <mergeCell ref="T14:U14"/>
    <mergeCell ref="V14:W14"/>
    <mergeCell ref="X14:Y14"/>
    <mergeCell ref="X15:Y15"/>
    <mergeCell ref="P16:Q16"/>
    <mergeCell ref="R16:S16"/>
    <mergeCell ref="T16:U16"/>
    <mergeCell ref="V16:W16"/>
    <mergeCell ref="X16:Y16"/>
    <mergeCell ref="P15:Q15"/>
    <mergeCell ref="R15:S15"/>
    <mergeCell ref="T15:U15"/>
    <mergeCell ref="V15:W15"/>
    <mergeCell ref="X17:Y17"/>
    <mergeCell ref="P18:Q18"/>
    <mergeCell ref="R18:S18"/>
    <mergeCell ref="T18:U18"/>
    <mergeCell ref="V18:W18"/>
    <mergeCell ref="X18:Y18"/>
    <mergeCell ref="P17:Q17"/>
    <mergeCell ref="R17:S17"/>
    <mergeCell ref="T17:U17"/>
    <mergeCell ref="V17:W17"/>
    <mergeCell ref="V8:W8"/>
    <mergeCell ref="T7:U7"/>
    <mergeCell ref="N6:S6"/>
    <mergeCell ref="R8:S8"/>
    <mergeCell ref="R7:S7"/>
    <mergeCell ref="N7:O7"/>
    <mergeCell ref="P7:Q7"/>
    <mergeCell ref="V7:W7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0"/>
  <sheetViews>
    <sheetView view="pageBreakPreview" zoomScaleNormal="75" zoomScaleSheetLayoutView="100" zoomScalePageLayoutView="0" workbookViewId="0" topLeftCell="AU1">
      <selection activeCell="BK1" sqref="BK1"/>
    </sheetView>
  </sheetViews>
  <sheetFormatPr defaultColWidth="10.59765625" defaultRowHeight="15"/>
  <cols>
    <col min="1" max="1" width="5.09765625" style="383" customWidth="1"/>
    <col min="2" max="2" width="2.09765625" style="383" customWidth="1"/>
    <col min="3" max="3" width="8" style="383" customWidth="1"/>
    <col min="4" max="14" width="4.59765625" style="383" customWidth="1"/>
    <col min="15" max="15" width="6.59765625" style="383" customWidth="1"/>
    <col min="16" max="30" width="4.59765625" style="383" customWidth="1"/>
    <col min="31" max="31" width="4.8984375" style="383" customWidth="1"/>
    <col min="32" max="37" width="4.59765625" style="383" customWidth="1"/>
    <col min="38" max="40" width="5.59765625" style="383" customWidth="1"/>
    <col min="41" max="41" width="3.59765625" style="383" customWidth="1"/>
    <col min="42" max="42" width="2.09765625" style="383" customWidth="1"/>
    <col min="43" max="43" width="7.59765625" style="383" customWidth="1"/>
    <col min="44" max="44" width="2.09765625" style="383" customWidth="1"/>
    <col min="45" max="45" width="9.19921875" style="383" customWidth="1"/>
    <col min="46" max="46" width="8.09765625" style="383" customWidth="1"/>
    <col min="47" max="47" width="8.5" style="383" customWidth="1"/>
    <col min="48" max="49" width="8.09765625" style="383" customWidth="1"/>
    <col min="50" max="50" width="8.3984375" style="383" customWidth="1"/>
    <col min="51" max="51" width="6.59765625" style="383" customWidth="1"/>
    <col min="52" max="52" width="8.09765625" style="383" customWidth="1"/>
    <col min="53" max="53" width="7.59765625" style="383" customWidth="1"/>
    <col min="54" max="54" width="7.09765625" style="383" customWidth="1"/>
    <col min="55" max="58" width="6.59765625" style="383" customWidth="1"/>
    <col min="59" max="59" width="7.69921875" style="383" customWidth="1"/>
    <col min="60" max="64" width="6.59765625" style="383" customWidth="1"/>
    <col min="65" max="16384" width="10.59765625" style="383" customWidth="1"/>
  </cols>
  <sheetData>
    <row r="1" spans="1:64" s="379" customFormat="1" ht="19.5" customHeight="1">
      <c r="A1" s="179" t="s">
        <v>488</v>
      </c>
      <c r="B1" s="179"/>
      <c r="BL1" s="180" t="s">
        <v>489</v>
      </c>
    </row>
    <row r="2" spans="1:64" ht="19.5" customHeight="1">
      <c r="A2" s="893" t="s">
        <v>490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380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893" t="s">
        <v>491</v>
      </c>
      <c r="AP2" s="893"/>
      <c r="AQ2" s="893"/>
      <c r="AR2" s="893"/>
      <c r="AS2" s="893"/>
      <c r="AT2" s="893"/>
      <c r="AU2" s="893"/>
      <c r="AV2" s="893"/>
      <c r="AW2" s="893"/>
      <c r="AX2" s="893"/>
      <c r="AY2" s="893"/>
      <c r="AZ2" s="893"/>
      <c r="BA2" s="893"/>
      <c r="BB2" s="893"/>
      <c r="BC2" s="893"/>
      <c r="BD2" s="893"/>
      <c r="BE2" s="893"/>
      <c r="BF2" s="893"/>
      <c r="BG2" s="893"/>
      <c r="BH2" s="893"/>
      <c r="BI2" s="893"/>
      <c r="BJ2" s="893"/>
      <c r="BK2" s="893"/>
      <c r="BL2" s="382"/>
    </row>
    <row r="3" spans="1:63" ht="19.5" customHeight="1">
      <c r="A3" s="894" t="s">
        <v>492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38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P3" s="380"/>
      <c r="AQ3" s="380"/>
      <c r="AR3" s="380"/>
      <c r="AS3" s="380"/>
      <c r="AT3" s="380"/>
      <c r="AU3" s="380"/>
      <c r="AV3" s="380" t="s">
        <v>140</v>
      </c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</row>
    <row r="4" spans="1:64" ht="18" customHeight="1" thickBot="1">
      <c r="A4" s="386"/>
      <c r="B4" s="386"/>
      <c r="C4" s="295"/>
      <c r="D4" s="295"/>
      <c r="E4" s="295"/>
      <c r="G4" s="295"/>
      <c r="H4" s="295"/>
      <c r="J4" s="295"/>
      <c r="K4" s="295"/>
      <c r="M4" s="295"/>
      <c r="N4" s="295"/>
      <c r="P4" s="295"/>
      <c r="Q4" s="295"/>
      <c r="T4" s="295"/>
      <c r="U4" s="295"/>
      <c r="V4" s="295"/>
      <c r="X4" s="295"/>
      <c r="Y4" s="295"/>
      <c r="AA4" s="295"/>
      <c r="AC4" s="387" t="s">
        <v>141</v>
      </c>
      <c r="AD4" s="380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894" t="s">
        <v>142</v>
      </c>
      <c r="AP4" s="894"/>
      <c r="AQ4" s="894"/>
      <c r="AR4" s="894"/>
      <c r="AS4" s="894"/>
      <c r="AT4" s="894"/>
      <c r="AU4" s="894"/>
      <c r="AV4" s="894"/>
      <c r="AW4" s="894"/>
      <c r="AX4" s="894"/>
      <c r="AY4" s="894"/>
      <c r="AZ4" s="894"/>
      <c r="BA4" s="894"/>
      <c r="BB4" s="894"/>
      <c r="BC4" s="894"/>
      <c r="BD4" s="894"/>
      <c r="BE4" s="894"/>
      <c r="BF4" s="894"/>
      <c r="BG4" s="894"/>
      <c r="BH4" s="894"/>
      <c r="BI4" s="894"/>
      <c r="BJ4" s="894"/>
      <c r="BK4" s="894"/>
      <c r="BL4" s="382"/>
    </row>
    <row r="5" spans="1:63" ht="19.5" customHeight="1" thickBot="1">
      <c r="A5" s="895" t="s">
        <v>493</v>
      </c>
      <c r="B5" s="895"/>
      <c r="C5" s="896"/>
      <c r="D5" s="897" t="s">
        <v>494</v>
      </c>
      <c r="E5" s="898"/>
      <c r="F5" s="899"/>
      <c r="G5" s="897" t="s">
        <v>495</v>
      </c>
      <c r="H5" s="898"/>
      <c r="I5" s="899"/>
      <c r="J5" s="903" t="s">
        <v>143</v>
      </c>
      <c r="K5" s="904"/>
      <c r="L5" s="904"/>
      <c r="M5" s="904"/>
      <c r="N5" s="904"/>
      <c r="O5" s="904"/>
      <c r="P5" s="904"/>
      <c r="Q5" s="904"/>
      <c r="R5" s="905"/>
      <c r="S5" s="388"/>
      <c r="T5" s="907" t="s">
        <v>496</v>
      </c>
      <c r="U5" s="908"/>
      <c r="V5" s="908"/>
      <c r="W5" s="908"/>
      <c r="X5" s="908"/>
      <c r="Y5" s="908"/>
      <c r="Z5" s="908"/>
      <c r="AA5" s="908"/>
      <c r="AB5" s="908"/>
      <c r="AC5" s="908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9"/>
      <c r="BH5" s="380"/>
      <c r="BI5" s="380"/>
      <c r="BJ5" s="380"/>
      <c r="BK5" s="390" t="s">
        <v>337</v>
      </c>
    </row>
    <row r="6" spans="1:64" s="389" customFormat="1" ht="19.5" customHeight="1">
      <c r="A6" s="710"/>
      <c r="B6" s="710"/>
      <c r="C6" s="719"/>
      <c r="D6" s="900"/>
      <c r="E6" s="901"/>
      <c r="F6" s="902"/>
      <c r="G6" s="900"/>
      <c r="H6" s="901"/>
      <c r="I6" s="902"/>
      <c r="J6" s="900" t="s">
        <v>212</v>
      </c>
      <c r="K6" s="901"/>
      <c r="L6" s="902"/>
      <c r="M6" s="900" t="s">
        <v>213</v>
      </c>
      <c r="N6" s="901"/>
      <c r="O6" s="902"/>
      <c r="P6" s="900" t="s">
        <v>214</v>
      </c>
      <c r="Q6" s="901"/>
      <c r="R6" s="902"/>
      <c r="S6" s="391"/>
      <c r="T6" s="909" t="s">
        <v>212</v>
      </c>
      <c r="U6" s="910"/>
      <c r="V6" s="910"/>
      <c r="W6" s="911"/>
      <c r="X6" s="913" t="s">
        <v>213</v>
      </c>
      <c r="Y6" s="910"/>
      <c r="Z6" s="911"/>
      <c r="AA6" s="913" t="s">
        <v>214</v>
      </c>
      <c r="AB6" s="910"/>
      <c r="AC6" s="910"/>
      <c r="AD6" s="295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898" t="s">
        <v>828</v>
      </c>
      <c r="AP6" s="898"/>
      <c r="AQ6" s="899"/>
      <c r="AR6" s="897" t="s">
        <v>0</v>
      </c>
      <c r="AS6" s="898"/>
      <c r="AT6" s="898"/>
      <c r="AU6" s="899"/>
      <c r="AV6" s="903" t="s">
        <v>497</v>
      </c>
      <c r="AW6" s="904"/>
      <c r="AX6" s="904"/>
      <c r="AY6" s="904"/>
      <c r="AZ6" s="904"/>
      <c r="BA6" s="904"/>
      <c r="BB6" s="904"/>
      <c r="BC6" s="905"/>
      <c r="BD6" s="903" t="s">
        <v>498</v>
      </c>
      <c r="BE6" s="904"/>
      <c r="BF6" s="904"/>
      <c r="BG6" s="904"/>
      <c r="BH6" s="904"/>
      <c r="BI6" s="904"/>
      <c r="BJ6" s="904"/>
      <c r="BK6" s="904"/>
      <c r="BL6" s="380"/>
    </row>
    <row r="7" spans="1:64" s="389" customFormat="1" ht="19.5" customHeight="1">
      <c r="A7" s="732" t="s">
        <v>1</v>
      </c>
      <c r="B7" s="733"/>
      <c r="C7" s="734"/>
      <c r="D7" s="395"/>
      <c r="E7" s="383"/>
      <c r="F7" s="182">
        <v>31</v>
      </c>
      <c r="G7" s="614"/>
      <c r="H7" s="614"/>
      <c r="I7" s="182">
        <v>57</v>
      </c>
      <c r="J7" s="614"/>
      <c r="K7" s="614"/>
      <c r="L7" s="182">
        <f>SUM(O7:R7)</f>
        <v>509</v>
      </c>
      <c r="M7" s="614"/>
      <c r="N7" s="614"/>
      <c r="O7" s="182">
        <v>412</v>
      </c>
      <c r="P7" s="614"/>
      <c r="Q7" s="614"/>
      <c r="R7" s="182">
        <v>97</v>
      </c>
      <c r="S7" s="182"/>
      <c r="T7" s="614"/>
      <c r="U7" s="614"/>
      <c r="V7" s="614"/>
      <c r="W7" s="182">
        <f>SUM(Z7:AC7)</f>
        <v>135</v>
      </c>
      <c r="X7" s="614"/>
      <c r="Y7" s="614"/>
      <c r="Z7" s="182">
        <v>69</v>
      </c>
      <c r="AA7" s="614"/>
      <c r="AB7" s="614"/>
      <c r="AC7" s="182">
        <v>66</v>
      </c>
      <c r="AD7" s="295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894"/>
      <c r="AP7" s="894"/>
      <c r="AQ7" s="912"/>
      <c r="AR7" s="900"/>
      <c r="AS7" s="901"/>
      <c r="AT7" s="901"/>
      <c r="AU7" s="902"/>
      <c r="AV7" s="913" t="s">
        <v>499</v>
      </c>
      <c r="AW7" s="914"/>
      <c r="AX7" s="913" t="s">
        <v>2</v>
      </c>
      <c r="AY7" s="914"/>
      <c r="AZ7" s="913" t="s">
        <v>3</v>
      </c>
      <c r="BA7" s="914"/>
      <c r="BB7" s="913" t="s">
        <v>4</v>
      </c>
      <c r="BC7" s="914"/>
      <c r="BD7" s="913" t="s">
        <v>499</v>
      </c>
      <c r="BE7" s="914"/>
      <c r="BF7" s="913" t="s">
        <v>2</v>
      </c>
      <c r="BG7" s="914"/>
      <c r="BH7" s="913" t="s">
        <v>3</v>
      </c>
      <c r="BI7" s="914"/>
      <c r="BJ7" s="913" t="s">
        <v>4</v>
      </c>
      <c r="BK7" s="909"/>
      <c r="BL7" s="294"/>
    </row>
    <row r="8" spans="1:63" ht="19.5" customHeight="1">
      <c r="A8" s="737" t="s">
        <v>5</v>
      </c>
      <c r="B8" s="737"/>
      <c r="C8" s="738"/>
      <c r="D8" s="395"/>
      <c r="F8" s="182">
        <v>29</v>
      </c>
      <c r="G8" s="614"/>
      <c r="H8" s="614"/>
      <c r="I8" s="182">
        <v>57</v>
      </c>
      <c r="J8" s="614"/>
      <c r="K8" s="614"/>
      <c r="L8" s="182">
        <f>SUM(O8:R8)</f>
        <v>496</v>
      </c>
      <c r="M8" s="614"/>
      <c r="N8" s="614"/>
      <c r="O8" s="182">
        <v>396</v>
      </c>
      <c r="P8" s="614"/>
      <c r="Q8" s="614"/>
      <c r="R8" s="182">
        <v>100</v>
      </c>
      <c r="S8" s="182"/>
      <c r="T8" s="614"/>
      <c r="U8" s="614"/>
      <c r="V8" s="614"/>
      <c r="W8" s="182">
        <f>SUM(Z8:AC8)</f>
        <v>142</v>
      </c>
      <c r="X8" s="614"/>
      <c r="Y8" s="614"/>
      <c r="Z8" s="182">
        <v>72</v>
      </c>
      <c r="AA8" s="614"/>
      <c r="AB8" s="614"/>
      <c r="AC8" s="182">
        <v>70</v>
      </c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901"/>
      <c r="AP8" s="901"/>
      <c r="AQ8" s="902"/>
      <c r="AR8" s="913" t="s">
        <v>212</v>
      </c>
      <c r="AS8" s="796"/>
      <c r="AT8" s="393" t="s">
        <v>213</v>
      </c>
      <c r="AU8" s="393" t="s">
        <v>214</v>
      </c>
      <c r="AV8" s="393" t="s">
        <v>213</v>
      </c>
      <c r="AW8" s="393" t="s">
        <v>214</v>
      </c>
      <c r="AX8" s="393" t="s">
        <v>213</v>
      </c>
      <c r="AY8" s="393" t="s">
        <v>214</v>
      </c>
      <c r="AZ8" s="393" t="s">
        <v>213</v>
      </c>
      <c r="BA8" s="393" t="s">
        <v>214</v>
      </c>
      <c r="BB8" s="393" t="s">
        <v>213</v>
      </c>
      <c r="BC8" s="393" t="s">
        <v>214</v>
      </c>
      <c r="BD8" s="393" t="s">
        <v>213</v>
      </c>
      <c r="BE8" s="393" t="s">
        <v>214</v>
      </c>
      <c r="BF8" s="393" t="s">
        <v>213</v>
      </c>
      <c r="BG8" s="393" t="s">
        <v>214</v>
      </c>
      <c r="BH8" s="393" t="s">
        <v>213</v>
      </c>
      <c r="BI8" s="393" t="s">
        <v>214</v>
      </c>
      <c r="BJ8" s="393" t="s">
        <v>213</v>
      </c>
      <c r="BK8" s="392" t="s">
        <v>214</v>
      </c>
    </row>
    <row r="9" spans="1:63" ht="19.5" customHeight="1">
      <c r="A9" s="737" t="s">
        <v>6</v>
      </c>
      <c r="B9" s="737"/>
      <c r="C9" s="738"/>
      <c r="D9" s="395"/>
      <c r="F9" s="182">
        <v>29</v>
      </c>
      <c r="G9" s="614"/>
      <c r="H9" s="614"/>
      <c r="I9" s="182">
        <v>58</v>
      </c>
      <c r="J9" s="614"/>
      <c r="K9" s="182"/>
      <c r="L9" s="182">
        <f>SUM(O9:R9)</f>
        <v>515</v>
      </c>
      <c r="M9" s="614"/>
      <c r="N9" s="182"/>
      <c r="O9" s="182">
        <v>412</v>
      </c>
      <c r="P9" s="614"/>
      <c r="Q9" s="182"/>
      <c r="R9" s="182">
        <v>103</v>
      </c>
      <c r="S9" s="182"/>
      <c r="T9" s="614"/>
      <c r="U9" s="182"/>
      <c r="V9" s="182"/>
      <c r="W9" s="182">
        <f>SUM(Z9:AC9)</f>
        <v>133</v>
      </c>
      <c r="X9" s="614"/>
      <c r="Y9" s="182"/>
      <c r="Z9" s="182">
        <v>64</v>
      </c>
      <c r="AA9" s="614"/>
      <c r="AB9" s="182"/>
      <c r="AC9" s="182">
        <v>69</v>
      </c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915" t="s">
        <v>500</v>
      </c>
      <c r="AP9" s="915"/>
      <c r="AQ9" s="859"/>
      <c r="AR9" s="168"/>
      <c r="AS9" s="183">
        <f>SUM(AS11,AS25)</f>
        <v>4126</v>
      </c>
      <c r="AT9" s="183">
        <f aca="true" t="shared" si="0" ref="AT9:BK9">SUM(AT11,AT25)</f>
        <v>3349</v>
      </c>
      <c r="AU9" s="183">
        <f t="shared" si="0"/>
        <v>777</v>
      </c>
      <c r="AV9" s="183">
        <f t="shared" si="0"/>
        <v>3078</v>
      </c>
      <c r="AW9" s="183">
        <f t="shared" si="0"/>
        <v>601</v>
      </c>
      <c r="AX9" s="183">
        <f t="shared" si="0"/>
        <v>1598</v>
      </c>
      <c r="AY9" s="183">
        <f t="shared" si="0"/>
        <v>291</v>
      </c>
      <c r="AZ9" s="183">
        <f t="shared" si="0"/>
        <v>173</v>
      </c>
      <c r="BA9" s="183">
        <f t="shared" si="0"/>
        <v>78</v>
      </c>
      <c r="BB9" s="183">
        <f t="shared" si="0"/>
        <v>1307</v>
      </c>
      <c r="BC9" s="183">
        <f t="shared" si="0"/>
        <v>232</v>
      </c>
      <c r="BD9" s="183">
        <f t="shared" si="0"/>
        <v>271</v>
      </c>
      <c r="BE9" s="183">
        <f t="shared" si="0"/>
        <v>176</v>
      </c>
      <c r="BF9" s="183" t="s">
        <v>839</v>
      </c>
      <c r="BG9" s="183" t="s">
        <v>839</v>
      </c>
      <c r="BH9" s="183">
        <f>SUM(BH11,BH25)</f>
        <v>68</v>
      </c>
      <c r="BI9" s="183">
        <f>SUM(BI11,BI25)</f>
        <v>5</v>
      </c>
      <c r="BJ9" s="183">
        <f t="shared" si="0"/>
        <v>203</v>
      </c>
      <c r="BK9" s="183">
        <f t="shared" si="0"/>
        <v>171</v>
      </c>
    </row>
    <row r="10" spans="1:63" ht="19.5" customHeight="1">
      <c r="A10" s="737" t="s">
        <v>7</v>
      </c>
      <c r="B10" s="777"/>
      <c r="C10" s="778"/>
      <c r="D10" s="395"/>
      <c r="F10" s="182">
        <v>29</v>
      </c>
      <c r="G10" s="614"/>
      <c r="H10" s="614"/>
      <c r="I10" s="182">
        <v>47</v>
      </c>
      <c r="J10" s="614"/>
      <c r="K10" s="182"/>
      <c r="L10" s="182">
        <f>SUM(O10:R10)</f>
        <v>471</v>
      </c>
      <c r="M10" s="614"/>
      <c r="N10" s="182"/>
      <c r="O10" s="182">
        <v>386</v>
      </c>
      <c r="P10" s="614"/>
      <c r="Q10" s="182"/>
      <c r="R10" s="182">
        <v>85</v>
      </c>
      <c r="S10" s="182"/>
      <c r="T10" s="614"/>
      <c r="U10" s="182"/>
      <c r="V10" s="182"/>
      <c r="W10" s="182">
        <f>SUM(Z10:AC10)</f>
        <v>133</v>
      </c>
      <c r="X10" s="614"/>
      <c r="Y10" s="182"/>
      <c r="Z10" s="182">
        <v>64</v>
      </c>
      <c r="AA10" s="614"/>
      <c r="AB10" s="182"/>
      <c r="AC10" s="182">
        <v>69</v>
      </c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4"/>
      <c r="AP10" s="294"/>
      <c r="AQ10" s="398"/>
      <c r="AR10" s="380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</row>
    <row r="11" spans="1:63" ht="19.5" customHeight="1">
      <c r="A11" s="743" t="s">
        <v>844</v>
      </c>
      <c r="B11" s="743"/>
      <c r="C11" s="744"/>
      <c r="D11" s="184"/>
      <c r="E11" s="185"/>
      <c r="F11" s="86">
        <f>SUM(F13:F14)</f>
        <v>27</v>
      </c>
      <c r="G11" s="187"/>
      <c r="H11" s="187"/>
      <c r="I11" s="86">
        <f>SUM(I13:I14)</f>
        <v>45</v>
      </c>
      <c r="J11" s="187"/>
      <c r="K11" s="86"/>
      <c r="L11" s="86">
        <f>SUM(L13:L14)</f>
        <v>444</v>
      </c>
      <c r="M11" s="187"/>
      <c r="N11" s="86"/>
      <c r="O11" s="86">
        <f>SUM(O13:O14)</f>
        <v>362</v>
      </c>
      <c r="P11" s="187"/>
      <c r="Q11" s="86"/>
      <c r="R11" s="86">
        <f>SUM(R13:R14)</f>
        <v>82</v>
      </c>
      <c r="S11" s="86"/>
      <c r="T11" s="187"/>
      <c r="U11" s="86"/>
      <c r="V11" s="86"/>
      <c r="W11" s="86">
        <f>SUM(W13:W14)</f>
        <v>170</v>
      </c>
      <c r="X11" s="187"/>
      <c r="Y11" s="86"/>
      <c r="Z11" s="86">
        <f>SUM(Z13:Z14)</f>
        <v>97</v>
      </c>
      <c r="AA11" s="187"/>
      <c r="AB11" s="86"/>
      <c r="AC11" s="86">
        <f>SUM(AC13:AC14)</f>
        <v>73</v>
      </c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82"/>
      <c r="AP11" s="182"/>
      <c r="AQ11" s="188" t="s">
        <v>212</v>
      </c>
      <c r="AR11" s="189"/>
      <c r="AS11" s="95">
        <v>2569</v>
      </c>
      <c r="AT11" s="95">
        <v>2154</v>
      </c>
      <c r="AU11" s="95">
        <v>415</v>
      </c>
      <c r="AV11" s="95">
        <v>2065</v>
      </c>
      <c r="AW11" s="95">
        <v>361</v>
      </c>
      <c r="AX11" s="95">
        <v>1036</v>
      </c>
      <c r="AY11" s="95">
        <v>148</v>
      </c>
      <c r="AZ11" s="95">
        <v>121</v>
      </c>
      <c r="BA11" s="95">
        <v>52</v>
      </c>
      <c r="BB11" s="95">
        <v>908</v>
      </c>
      <c r="BC11" s="95">
        <v>161</v>
      </c>
      <c r="BD11" s="95">
        <v>89</v>
      </c>
      <c r="BE11" s="95">
        <f>SUM(BE13:BE23)</f>
        <v>54</v>
      </c>
      <c r="BF11" s="95" t="s">
        <v>839</v>
      </c>
      <c r="BG11" s="95" t="s">
        <v>839</v>
      </c>
      <c r="BH11" s="95" t="s">
        <v>839</v>
      </c>
      <c r="BI11" s="95" t="s">
        <v>839</v>
      </c>
      <c r="BJ11" s="95">
        <v>89</v>
      </c>
      <c r="BK11" s="95">
        <v>54</v>
      </c>
    </row>
    <row r="12" spans="1:63" ht="19.5" customHeight="1">
      <c r="A12" s="380"/>
      <c r="B12" s="380"/>
      <c r="C12" s="399"/>
      <c r="D12" s="395"/>
      <c r="G12" s="389"/>
      <c r="H12" s="389"/>
      <c r="I12" s="384"/>
      <c r="J12" s="389"/>
      <c r="K12" s="389"/>
      <c r="L12" s="384"/>
      <c r="M12" s="389"/>
      <c r="N12" s="389"/>
      <c r="O12" s="384"/>
      <c r="P12" s="389"/>
      <c r="Q12" s="389"/>
      <c r="R12" s="384"/>
      <c r="S12" s="384"/>
      <c r="T12" s="389"/>
      <c r="U12" s="389"/>
      <c r="V12" s="389"/>
      <c r="W12" s="384"/>
      <c r="X12" s="389"/>
      <c r="Y12" s="389"/>
      <c r="Z12" s="384"/>
      <c r="AA12" s="389"/>
      <c r="AB12" s="389"/>
      <c r="AC12" s="384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4"/>
      <c r="AP12" s="294"/>
      <c r="AQ12" s="398"/>
      <c r="AR12" s="380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</row>
    <row r="13" spans="1:63" ht="19.5" customHeight="1">
      <c r="A13" s="919" t="s">
        <v>825</v>
      </c>
      <c r="B13" s="919"/>
      <c r="C13" s="883"/>
      <c r="D13" s="395"/>
      <c r="F13" s="402" t="s">
        <v>501</v>
      </c>
      <c r="G13" s="389"/>
      <c r="H13" s="389"/>
      <c r="I13" s="402" t="s">
        <v>501</v>
      </c>
      <c r="J13" s="389"/>
      <c r="K13" s="389"/>
      <c r="L13" s="402" t="s">
        <v>501</v>
      </c>
      <c r="M13" s="403"/>
      <c r="N13" s="389"/>
      <c r="O13" s="190" t="s">
        <v>501</v>
      </c>
      <c r="P13" s="389"/>
      <c r="Q13" s="389"/>
      <c r="R13" s="402" t="s">
        <v>501</v>
      </c>
      <c r="S13" s="294"/>
      <c r="T13" s="389"/>
      <c r="U13" s="389"/>
      <c r="V13" s="389"/>
      <c r="W13" s="402" t="s">
        <v>501</v>
      </c>
      <c r="X13" s="390"/>
      <c r="Y13" s="390"/>
      <c r="Z13" s="402" t="s">
        <v>501</v>
      </c>
      <c r="AA13" s="390"/>
      <c r="AB13" s="390"/>
      <c r="AC13" s="402" t="s">
        <v>501</v>
      </c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4"/>
      <c r="AP13" s="294"/>
      <c r="AQ13" s="404" t="s">
        <v>502</v>
      </c>
      <c r="AR13" s="405"/>
      <c r="AS13" s="95">
        <f>SUM(AT13:AU13)</f>
        <v>13</v>
      </c>
      <c r="AT13" s="95">
        <f>SUM(AV13,BD13)</f>
        <v>12</v>
      </c>
      <c r="AU13" s="95">
        <f>SUM(AW13,BE13)</f>
        <v>1</v>
      </c>
      <c r="AV13" s="95">
        <f>SUM(AX13,AZ13,BB13)</f>
        <v>9</v>
      </c>
      <c r="AW13" s="95">
        <f>SUM(AY13,BA13,BC13)</f>
        <v>1</v>
      </c>
      <c r="AX13" s="95">
        <v>2</v>
      </c>
      <c r="AY13" s="95" t="s">
        <v>839</v>
      </c>
      <c r="AZ13" s="95">
        <v>1</v>
      </c>
      <c r="BA13" s="95">
        <v>1</v>
      </c>
      <c r="BB13" s="95">
        <v>6</v>
      </c>
      <c r="BC13" s="95" t="s">
        <v>839</v>
      </c>
      <c r="BD13" s="95">
        <f>SUM(BF13,BH13,BJ13)</f>
        <v>3</v>
      </c>
      <c r="BE13" s="95" t="s">
        <v>839</v>
      </c>
      <c r="BF13" s="95" t="s">
        <v>839</v>
      </c>
      <c r="BG13" s="95" t="s">
        <v>839</v>
      </c>
      <c r="BH13" s="95" t="s">
        <v>839</v>
      </c>
      <c r="BI13" s="95" t="s">
        <v>839</v>
      </c>
      <c r="BJ13" s="95">
        <v>3</v>
      </c>
      <c r="BK13" s="95" t="s">
        <v>839</v>
      </c>
    </row>
    <row r="14" spans="1:63" ht="19.5" customHeight="1">
      <c r="A14" s="920" t="s">
        <v>826</v>
      </c>
      <c r="B14" s="920"/>
      <c r="C14" s="921"/>
      <c r="D14" s="407"/>
      <c r="E14" s="408"/>
      <c r="F14" s="409">
        <v>27</v>
      </c>
      <c r="G14" s="410"/>
      <c r="H14" s="410"/>
      <c r="I14" s="409">
        <v>45</v>
      </c>
      <c r="J14" s="410"/>
      <c r="K14" s="410"/>
      <c r="L14" s="191">
        <v>444</v>
      </c>
      <c r="M14" s="410"/>
      <c r="N14" s="410"/>
      <c r="O14" s="411">
        <v>362</v>
      </c>
      <c r="P14" s="410"/>
      <c r="Q14" s="410"/>
      <c r="R14" s="411">
        <v>82</v>
      </c>
      <c r="S14" s="411"/>
      <c r="T14" s="410"/>
      <c r="U14" s="410"/>
      <c r="V14" s="410"/>
      <c r="W14" s="191">
        <v>170</v>
      </c>
      <c r="X14" s="412"/>
      <c r="Y14" s="412"/>
      <c r="Z14" s="191">
        <v>97</v>
      </c>
      <c r="AA14" s="412"/>
      <c r="AB14" s="412"/>
      <c r="AC14" s="191">
        <v>73</v>
      </c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4"/>
      <c r="AP14" s="294"/>
      <c r="AQ14" s="401"/>
      <c r="AR14" s="400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</row>
    <row r="15" spans="1:63" ht="19.5" customHeight="1">
      <c r="A15" s="414" t="s">
        <v>8</v>
      </c>
      <c r="B15" s="414"/>
      <c r="C15" s="414"/>
      <c r="D15" s="384"/>
      <c r="E15" s="384"/>
      <c r="F15" s="384"/>
      <c r="G15" s="384"/>
      <c r="H15" s="384"/>
      <c r="I15" s="384"/>
      <c r="J15" s="384"/>
      <c r="K15" s="384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916" t="s">
        <v>503</v>
      </c>
      <c r="AP15" s="294"/>
      <c r="AQ15" s="401" t="s">
        <v>504</v>
      </c>
      <c r="AR15" s="400"/>
      <c r="AS15" s="95">
        <f>SUM(AT15:AU15)</f>
        <v>15</v>
      </c>
      <c r="AT15" s="95">
        <f>SUM(AV15,BD15)</f>
        <v>14</v>
      </c>
      <c r="AU15" s="95">
        <f>SUM(AW15,BE15)</f>
        <v>1</v>
      </c>
      <c r="AV15" s="95">
        <f>SUM(AX15,AZ15,BB15)</f>
        <v>12</v>
      </c>
      <c r="AW15" s="95" t="s">
        <v>839</v>
      </c>
      <c r="AX15" s="95">
        <v>5</v>
      </c>
      <c r="AY15" s="95" t="s">
        <v>839</v>
      </c>
      <c r="AZ15" s="95" t="s">
        <v>839</v>
      </c>
      <c r="BA15" s="95" t="s">
        <v>839</v>
      </c>
      <c r="BB15" s="95">
        <v>7</v>
      </c>
      <c r="BC15" s="95" t="s">
        <v>839</v>
      </c>
      <c r="BD15" s="95">
        <f>SUM(BF15,BH15,BJ15)</f>
        <v>2</v>
      </c>
      <c r="BE15" s="95">
        <f>SUM(BG15,BI15,BK15)</f>
        <v>1</v>
      </c>
      <c r="BF15" s="95" t="s">
        <v>839</v>
      </c>
      <c r="BG15" s="95" t="s">
        <v>839</v>
      </c>
      <c r="BH15" s="95" t="s">
        <v>839</v>
      </c>
      <c r="BI15" s="95" t="s">
        <v>839</v>
      </c>
      <c r="BJ15" s="95">
        <v>2</v>
      </c>
      <c r="BK15" s="525">
        <v>1</v>
      </c>
    </row>
    <row r="16" spans="1:63" ht="19.5" customHeight="1">
      <c r="A16" s="356" t="s">
        <v>255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917"/>
      <c r="AP16" s="294"/>
      <c r="AQ16" s="401"/>
      <c r="AR16" s="400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</row>
    <row r="17" spans="21:63" ht="19.5" customHeight="1"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917"/>
      <c r="AP17" s="294"/>
      <c r="AQ17" s="401" t="s">
        <v>9</v>
      </c>
      <c r="AR17" s="400"/>
      <c r="AS17" s="95">
        <f>SUM(AT17:AU17)</f>
        <v>959</v>
      </c>
      <c r="AT17" s="95">
        <f>SUM(AV17,BD17)</f>
        <v>891</v>
      </c>
      <c r="AU17" s="95">
        <f>SUM(AW17,BE17)</f>
        <v>68</v>
      </c>
      <c r="AV17" s="95">
        <f>SUM(AX17,AZ17,BB17)</f>
        <v>856</v>
      </c>
      <c r="AW17" s="95">
        <f>SUM(AY17,BA17,BC17)</f>
        <v>54</v>
      </c>
      <c r="AX17" s="95">
        <v>412</v>
      </c>
      <c r="AY17" s="95">
        <v>29</v>
      </c>
      <c r="AZ17" s="95">
        <v>64</v>
      </c>
      <c r="BA17" s="95">
        <v>8</v>
      </c>
      <c r="BB17" s="95">
        <v>380</v>
      </c>
      <c r="BC17" s="95">
        <v>17</v>
      </c>
      <c r="BD17" s="95">
        <f>SUM(BF17,BH17,BJ17)</f>
        <v>35</v>
      </c>
      <c r="BE17" s="95">
        <f>SUM(BG17,BI17,BK17)</f>
        <v>14</v>
      </c>
      <c r="BF17" s="95" t="s">
        <v>839</v>
      </c>
      <c r="BG17" s="95" t="s">
        <v>839</v>
      </c>
      <c r="BH17" s="95" t="s">
        <v>839</v>
      </c>
      <c r="BI17" s="95" t="s">
        <v>839</v>
      </c>
      <c r="BJ17" s="95">
        <v>35</v>
      </c>
      <c r="BK17" s="95">
        <v>14</v>
      </c>
    </row>
    <row r="18" spans="23:63" ht="19.5" customHeight="1"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917"/>
      <c r="AP18" s="294"/>
      <c r="AQ18" s="401"/>
      <c r="AR18" s="400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</row>
    <row r="19" spans="1:63" ht="19.5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917"/>
      <c r="AP19" s="294"/>
      <c r="AQ19" s="401" t="s">
        <v>505</v>
      </c>
      <c r="AR19" s="400"/>
      <c r="AS19" s="95">
        <f>SUM(AT19:AU19)</f>
        <v>607</v>
      </c>
      <c r="AT19" s="95">
        <f>SUM(AV19,BD19)</f>
        <v>498</v>
      </c>
      <c r="AU19" s="95">
        <f>SUM(AW19,BE19)</f>
        <v>109</v>
      </c>
      <c r="AV19" s="95">
        <f>SUM(AX19,AZ19,BB19)</f>
        <v>474</v>
      </c>
      <c r="AW19" s="95">
        <f>SUM(AY19,BA19,BC19)</f>
        <v>93</v>
      </c>
      <c r="AX19" s="95">
        <v>277</v>
      </c>
      <c r="AY19" s="95">
        <v>46</v>
      </c>
      <c r="AZ19" s="95">
        <v>35</v>
      </c>
      <c r="BA19" s="95">
        <v>15</v>
      </c>
      <c r="BB19" s="95">
        <v>162</v>
      </c>
      <c r="BC19" s="95">
        <v>32</v>
      </c>
      <c r="BD19" s="95">
        <f>SUM(BF19,BH19,BJ19)</f>
        <v>24</v>
      </c>
      <c r="BE19" s="95">
        <f>SUM(BG19,BI19,BK19)</f>
        <v>16</v>
      </c>
      <c r="BF19" s="95" t="s">
        <v>839</v>
      </c>
      <c r="BG19" s="95" t="s">
        <v>839</v>
      </c>
      <c r="BH19" s="95">
        <v>3</v>
      </c>
      <c r="BI19" s="95" t="s">
        <v>839</v>
      </c>
      <c r="BJ19" s="95">
        <v>21</v>
      </c>
      <c r="BK19" s="95">
        <v>16</v>
      </c>
    </row>
    <row r="20" spans="1:63" ht="19.5" customHeight="1">
      <c r="A20" s="893" t="s">
        <v>838</v>
      </c>
      <c r="B20" s="893"/>
      <c r="C20" s="893"/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4"/>
      <c r="AP20" s="294"/>
      <c r="AQ20" s="401"/>
      <c r="AR20" s="400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</row>
    <row r="21" spans="1:63" ht="19.5" customHeight="1">
      <c r="A21" s="918" t="s">
        <v>10</v>
      </c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381"/>
      <c r="AE21" s="381"/>
      <c r="AF21" s="381"/>
      <c r="AG21" s="381"/>
      <c r="AH21" s="381"/>
      <c r="AI21" s="295"/>
      <c r="AJ21" s="295"/>
      <c r="AK21" s="295"/>
      <c r="AL21" s="295"/>
      <c r="AM21" s="295"/>
      <c r="AN21" s="295"/>
      <c r="AO21" s="294"/>
      <c r="AP21" s="294"/>
      <c r="AQ21" s="401" t="s">
        <v>11</v>
      </c>
      <c r="AR21" s="400"/>
      <c r="AS21" s="95">
        <f>SUM(AT21:AU21)</f>
        <v>346</v>
      </c>
      <c r="AT21" s="95">
        <f>SUM(AV21,BD21)</f>
        <v>262</v>
      </c>
      <c r="AU21" s="95">
        <f>SUM(AW21,BE21)</f>
        <v>84</v>
      </c>
      <c r="AV21" s="95">
        <f>SUM(AX21,AZ21,BB21)</f>
        <v>240</v>
      </c>
      <c r="AW21" s="95">
        <f>SUM(AY21,BA21,BC21)</f>
        <v>66</v>
      </c>
      <c r="AX21" s="95">
        <v>80</v>
      </c>
      <c r="AY21" s="95">
        <v>10</v>
      </c>
      <c r="AZ21" s="95">
        <v>11</v>
      </c>
      <c r="BA21" s="95">
        <v>4</v>
      </c>
      <c r="BB21" s="95">
        <v>149</v>
      </c>
      <c r="BC21" s="95">
        <v>52</v>
      </c>
      <c r="BD21" s="95">
        <f>SUM(BF21,BH21,BJ21)</f>
        <v>22</v>
      </c>
      <c r="BE21" s="95">
        <f>SUM(BG21,BI21,BK21)</f>
        <v>18</v>
      </c>
      <c r="BF21" s="95" t="s">
        <v>839</v>
      </c>
      <c r="BG21" s="95" t="s">
        <v>839</v>
      </c>
      <c r="BH21" s="95" t="s">
        <v>839</v>
      </c>
      <c r="BI21" s="95">
        <v>1</v>
      </c>
      <c r="BJ21" s="95">
        <v>22</v>
      </c>
      <c r="BK21" s="95">
        <v>17</v>
      </c>
    </row>
    <row r="22" spans="1:63" ht="19.5" customHeight="1">
      <c r="A22" s="918" t="s">
        <v>506</v>
      </c>
      <c r="B22" s="918"/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294"/>
      <c r="AP22" s="294"/>
      <c r="AQ22" s="401"/>
      <c r="AR22" s="400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</row>
    <row r="23" spans="1:63" ht="19.5" customHeight="1" thickBot="1">
      <c r="A23" s="295"/>
      <c r="B23" s="295"/>
      <c r="C23" s="295"/>
      <c r="D23" s="295"/>
      <c r="E23" s="295"/>
      <c r="F23" s="295"/>
      <c r="H23" s="295"/>
      <c r="J23" s="295"/>
      <c r="L23" s="295"/>
      <c r="N23" s="295"/>
      <c r="Q23" s="295"/>
      <c r="R23" s="295"/>
      <c r="S23" s="295"/>
      <c r="U23" s="295"/>
      <c r="V23" s="295"/>
      <c r="X23" s="295"/>
      <c r="AC23" s="387" t="s">
        <v>337</v>
      </c>
      <c r="AD23" s="295"/>
      <c r="AE23" s="295"/>
      <c r="AF23" s="295"/>
      <c r="AG23" s="295"/>
      <c r="AH23" s="295"/>
      <c r="AI23" s="381"/>
      <c r="AJ23" s="381"/>
      <c r="AK23" s="381"/>
      <c r="AL23" s="381"/>
      <c r="AM23" s="381"/>
      <c r="AN23" s="381"/>
      <c r="AO23" s="294"/>
      <c r="AP23" s="294"/>
      <c r="AQ23" s="401" t="s">
        <v>144</v>
      </c>
      <c r="AR23" s="400"/>
      <c r="AS23" s="95">
        <f>SUM(AT23:AU23)</f>
        <v>617</v>
      </c>
      <c r="AT23" s="95">
        <f>SUM(AV23,BD23)</f>
        <v>467</v>
      </c>
      <c r="AU23" s="95">
        <f>SUM(AW23,BE23)</f>
        <v>150</v>
      </c>
      <c r="AV23" s="95">
        <f>SUM(AX23,AZ23,BB23)</f>
        <v>467</v>
      </c>
      <c r="AW23" s="95">
        <f>SUM(AY23,BA23,BC23)</f>
        <v>145</v>
      </c>
      <c r="AX23" s="95">
        <v>273</v>
      </c>
      <c r="AY23" s="95">
        <v>61</v>
      </c>
      <c r="AZ23" s="95">
        <v>6</v>
      </c>
      <c r="BA23" s="95">
        <v>22</v>
      </c>
      <c r="BB23" s="95">
        <v>188</v>
      </c>
      <c r="BC23" s="95">
        <v>62</v>
      </c>
      <c r="BD23" s="95" t="s">
        <v>839</v>
      </c>
      <c r="BE23" s="95">
        <f>SUM(BG23,BI23,BK23)</f>
        <v>5</v>
      </c>
      <c r="BF23" s="95" t="s">
        <v>839</v>
      </c>
      <c r="BG23" s="95" t="s">
        <v>839</v>
      </c>
      <c r="BH23" s="95" t="s">
        <v>839</v>
      </c>
      <c r="BI23" s="95" t="s">
        <v>839</v>
      </c>
      <c r="BJ23" s="95" t="s">
        <v>839</v>
      </c>
      <c r="BK23" s="95">
        <v>5</v>
      </c>
    </row>
    <row r="24" spans="1:63" ht="19.5" customHeight="1">
      <c r="A24" s="898" t="s">
        <v>507</v>
      </c>
      <c r="B24" s="898"/>
      <c r="C24" s="698"/>
      <c r="D24" s="903" t="s">
        <v>12</v>
      </c>
      <c r="E24" s="904"/>
      <c r="F24" s="904"/>
      <c r="G24" s="904"/>
      <c r="H24" s="904"/>
      <c r="I24" s="905"/>
      <c r="J24" s="903" t="s">
        <v>13</v>
      </c>
      <c r="K24" s="904"/>
      <c r="L24" s="904"/>
      <c r="M24" s="904"/>
      <c r="N24" s="904"/>
      <c r="O24" s="905"/>
      <c r="P24" s="903" t="s">
        <v>14</v>
      </c>
      <c r="Q24" s="904"/>
      <c r="R24" s="904"/>
      <c r="S24" s="904"/>
      <c r="T24" s="904"/>
      <c r="U24" s="904"/>
      <c r="V24" s="904"/>
      <c r="W24" s="905"/>
      <c r="X24" s="903" t="s">
        <v>15</v>
      </c>
      <c r="Y24" s="904"/>
      <c r="Z24" s="904"/>
      <c r="AA24" s="904"/>
      <c r="AB24" s="904"/>
      <c r="AC24" s="904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4"/>
      <c r="AP24" s="294"/>
      <c r="AQ24" s="396"/>
      <c r="AR24" s="384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</row>
    <row r="25" spans="1:63" ht="19.5" customHeight="1">
      <c r="A25" s="700"/>
      <c r="B25" s="700"/>
      <c r="C25" s="701"/>
      <c r="D25" s="913" t="s">
        <v>212</v>
      </c>
      <c r="E25" s="909"/>
      <c r="F25" s="922" t="s">
        <v>213</v>
      </c>
      <c r="G25" s="922"/>
      <c r="H25" s="922" t="s">
        <v>214</v>
      </c>
      <c r="I25" s="922"/>
      <c r="J25" s="922" t="s">
        <v>212</v>
      </c>
      <c r="K25" s="922"/>
      <c r="L25" s="922" t="s">
        <v>213</v>
      </c>
      <c r="M25" s="922"/>
      <c r="N25" s="922" t="s">
        <v>214</v>
      </c>
      <c r="O25" s="922"/>
      <c r="P25" s="922" t="s">
        <v>212</v>
      </c>
      <c r="Q25" s="922"/>
      <c r="R25" s="922" t="s">
        <v>213</v>
      </c>
      <c r="S25" s="922"/>
      <c r="T25" s="922"/>
      <c r="U25" s="922" t="s">
        <v>214</v>
      </c>
      <c r="V25" s="922"/>
      <c r="W25" s="922"/>
      <c r="X25" s="922" t="s">
        <v>212</v>
      </c>
      <c r="Y25" s="922"/>
      <c r="Z25" s="922" t="s">
        <v>213</v>
      </c>
      <c r="AA25" s="922"/>
      <c r="AB25" s="909" t="s">
        <v>214</v>
      </c>
      <c r="AC25" s="909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920" t="s">
        <v>16</v>
      </c>
      <c r="AP25" s="920"/>
      <c r="AQ25" s="921"/>
      <c r="AR25" s="406"/>
      <c r="AS25" s="526">
        <f>SUM(AT25:AU25)</f>
        <v>1557</v>
      </c>
      <c r="AT25" s="526">
        <f>SUM(AV25,BD25)</f>
        <v>1195</v>
      </c>
      <c r="AU25" s="526">
        <f>SUM(AW25,BE25)</f>
        <v>362</v>
      </c>
      <c r="AV25" s="526">
        <f>SUM(AX25,AZ25,BB25)</f>
        <v>1013</v>
      </c>
      <c r="AW25" s="526">
        <f>SUM(AY25,BA25,BC25)</f>
        <v>240</v>
      </c>
      <c r="AX25" s="526">
        <v>562</v>
      </c>
      <c r="AY25" s="526">
        <v>143</v>
      </c>
      <c r="AZ25" s="526">
        <v>52</v>
      </c>
      <c r="BA25" s="526">
        <v>26</v>
      </c>
      <c r="BB25" s="526">
        <v>399</v>
      </c>
      <c r="BC25" s="526">
        <v>71</v>
      </c>
      <c r="BD25" s="526">
        <f>SUM(BF25,BH25,BJ25)</f>
        <v>182</v>
      </c>
      <c r="BE25" s="526">
        <f>SUM(BG25,BI25,BK25)</f>
        <v>122</v>
      </c>
      <c r="BF25" s="526" t="s">
        <v>839</v>
      </c>
      <c r="BG25" s="526" t="s">
        <v>839</v>
      </c>
      <c r="BH25" s="526">
        <v>68</v>
      </c>
      <c r="BI25" s="526">
        <v>5</v>
      </c>
      <c r="BJ25" s="526">
        <v>114</v>
      </c>
      <c r="BK25" s="526">
        <v>117</v>
      </c>
    </row>
    <row r="26" spans="1:59" ht="19.5" customHeight="1">
      <c r="A26" s="732" t="s">
        <v>766</v>
      </c>
      <c r="B26" s="733"/>
      <c r="C26" s="734"/>
      <c r="D26" s="927">
        <f>SUM(F26:I26)</f>
        <v>5121</v>
      </c>
      <c r="E26" s="928"/>
      <c r="F26" s="923">
        <f>SUM(M26,T26,Z26)</f>
        <v>2701</v>
      </c>
      <c r="G26" s="928"/>
      <c r="H26" s="929">
        <f>SUM(O26,W26,AB26)</f>
        <v>2420</v>
      </c>
      <c r="I26" s="929"/>
      <c r="J26" s="95"/>
      <c r="K26" s="69" t="s">
        <v>839</v>
      </c>
      <c r="L26" s="95"/>
      <c r="M26" s="69" t="s">
        <v>839</v>
      </c>
      <c r="N26" s="95"/>
      <c r="O26" s="69" t="s">
        <v>839</v>
      </c>
      <c r="P26" s="182"/>
      <c r="Q26" s="95">
        <f>SUM(T26,W26)</f>
        <v>29</v>
      </c>
      <c r="R26" s="95"/>
      <c r="S26" s="95" t="s">
        <v>845</v>
      </c>
      <c r="T26" s="69" t="s">
        <v>839</v>
      </c>
      <c r="U26" s="182"/>
      <c r="V26" s="95" t="s">
        <v>845</v>
      </c>
      <c r="W26" s="95">
        <v>29</v>
      </c>
      <c r="X26" s="923">
        <f>SUM(Z26:AC26)</f>
        <v>5092</v>
      </c>
      <c r="Y26" s="928"/>
      <c r="Z26" s="925">
        <v>2701</v>
      </c>
      <c r="AA26" s="926"/>
      <c r="AB26" s="925">
        <v>2391</v>
      </c>
      <c r="AC26" s="926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 t="s">
        <v>508</v>
      </c>
      <c r="AP26" s="295"/>
      <c r="AQ26" s="381"/>
      <c r="AR26" s="381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</row>
    <row r="27" spans="1:40" ht="19.5" customHeight="1">
      <c r="A27" s="737" t="s">
        <v>145</v>
      </c>
      <c r="B27" s="737"/>
      <c r="C27" s="738"/>
      <c r="D27" s="927">
        <f>SUM(F27:I27)</f>
        <v>4888</v>
      </c>
      <c r="E27" s="928"/>
      <c r="F27" s="923">
        <f>SUM(M27,T27,Z27)</f>
        <v>2642</v>
      </c>
      <c r="G27" s="928"/>
      <c r="H27" s="923">
        <f>SUM(O27,W27,AB27)</f>
        <v>2246</v>
      </c>
      <c r="I27" s="923"/>
      <c r="J27" s="95"/>
      <c r="K27" s="69" t="s">
        <v>839</v>
      </c>
      <c r="L27" s="95"/>
      <c r="M27" s="69" t="s">
        <v>839</v>
      </c>
      <c r="N27" s="95"/>
      <c r="O27" s="69" t="s">
        <v>839</v>
      </c>
      <c r="P27" s="182"/>
      <c r="Q27" s="95">
        <f>SUM(T27,W27)</f>
        <v>32</v>
      </c>
      <c r="R27" s="95"/>
      <c r="S27" s="95" t="s">
        <v>845</v>
      </c>
      <c r="T27" s="69" t="s">
        <v>839</v>
      </c>
      <c r="U27" s="182"/>
      <c r="V27" s="95" t="s">
        <v>845</v>
      </c>
      <c r="W27" s="95">
        <v>32</v>
      </c>
      <c r="X27" s="923">
        <f>SUM(Z27:AC27)</f>
        <v>4856</v>
      </c>
      <c r="Y27" s="924"/>
      <c r="Z27" s="925">
        <v>2642</v>
      </c>
      <c r="AA27" s="926"/>
      <c r="AB27" s="925">
        <v>2214</v>
      </c>
      <c r="AC27" s="926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</row>
    <row r="28" spans="1:40" ht="19.5" customHeight="1">
      <c r="A28" s="737" t="s">
        <v>146</v>
      </c>
      <c r="B28" s="737"/>
      <c r="C28" s="738"/>
      <c r="D28" s="927">
        <f>SUM(F28:I28)</f>
        <v>4340</v>
      </c>
      <c r="E28" s="928"/>
      <c r="F28" s="923">
        <f>SUM(M28,T28,Z28)</f>
        <v>2445</v>
      </c>
      <c r="G28" s="928"/>
      <c r="H28" s="923">
        <f>SUM(O28,W28,AB28)</f>
        <v>1895</v>
      </c>
      <c r="I28" s="923"/>
      <c r="J28" s="95"/>
      <c r="K28" s="69" t="s">
        <v>839</v>
      </c>
      <c r="L28" s="95"/>
      <c r="M28" s="69" t="s">
        <v>839</v>
      </c>
      <c r="N28" s="95"/>
      <c r="O28" s="69" t="s">
        <v>839</v>
      </c>
      <c r="P28" s="182"/>
      <c r="Q28" s="95">
        <f>SUM(T28,W28)</f>
        <v>32</v>
      </c>
      <c r="R28" s="95"/>
      <c r="S28" s="95" t="s">
        <v>845</v>
      </c>
      <c r="T28" s="69" t="s">
        <v>839</v>
      </c>
      <c r="U28" s="182"/>
      <c r="V28" s="95" t="s">
        <v>845</v>
      </c>
      <c r="W28" s="95">
        <v>32</v>
      </c>
      <c r="X28" s="923">
        <f>SUM(Z28:AC28)</f>
        <v>4308</v>
      </c>
      <c r="Y28" s="924"/>
      <c r="Z28" s="925">
        <v>2445</v>
      </c>
      <c r="AA28" s="926"/>
      <c r="AB28" s="925">
        <v>1863</v>
      </c>
      <c r="AC28" s="926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</row>
    <row r="29" spans="1:40" ht="19.5" customHeight="1">
      <c r="A29" s="737" t="s">
        <v>147</v>
      </c>
      <c r="B29" s="777"/>
      <c r="C29" s="778"/>
      <c r="D29" s="927">
        <f>SUM(F29:I29)</f>
        <v>4091</v>
      </c>
      <c r="E29" s="928"/>
      <c r="F29" s="923">
        <f>SUM(M29,T29,Z29)</f>
        <v>2329</v>
      </c>
      <c r="G29" s="928"/>
      <c r="H29" s="923">
        <f>SUM(O29,W29,AB29)</f>
        <v>1762</v>
      </c>
      <c r="I29" s="923"/>
      <c r="J29" s="95"/>
      <c r="K29" s="69" t="s">
        <v>839</v>
      </c>
      <c r="L29" s="95"/>
      <c r="M29" s="69" t="s">
        <v>839</v>
      </c>
      <c r="N29" s="95"/>
      <c r="O29" s="69" t="s">
        <v>839</v>
      </c>
      <c r="P29" s="182"/>
      <c r="Q29" s="95">
        <f>SUM(T29,W29)</f>
        <v>24</v>
      </c>
      <c r="R29" s="95"/>
      <c r="S29" s="95" t="s">
        <v>845</v>
      </c>
      <c r="T29" s="69" t="s">
        <v>839</v>
      </c>
      <c r="U29" s="182"/>
      <c r="V29" s="95" t="s">
        <v>845</v>
      </c>
      <c r="W29" s="95">
        <v>24</v>
      </c>
      <c r="X29" s="923">
        <f>SUM(Z29:AC29)</f>
        <v>4067</v>
      </c>
      <c r="Y29" s="924"/>
      <c r="Z29" s="925">
        <v>2329</v>
      </c>
      <c r="AA29" s="930"/>
      <c r="AB29" s="925">
        <v>1738</v>
      </c>
      <c r="AC29" s="930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</row>
    <row r="30" spans="1:64" ht="19.5" customHeight="1">
      <c r="A30" s="743" t="s">
        <v>844</v>
      </c>
      <c r="B30" s="743"/>
      <c r="C30" s="744"/>
      <c r="D30" s="935">
        <f>SUM(F30:I30)</f>
        <v>3746</v>
      </c>
      <c r="E30" s="932"/>
      <c r="F30" s="931">
        <f>SUM(M30,T30,Z30)</f>
        <v>2107</v>
      </c>
      <c r="G30" s="932"/>
      <c r="H30" s="931">
        <f>SUM(O30,W30,AB30)</f>
        <v>1639</v>
      </c>
      <c r="I30" s="931"/>
      <c r="J30" s="193"/>
      <c r="K30" s="617" t="s">
        <v>840</v>
      </c>
      <c r="L30" s="193"/>
      <c r="M30" s="617" t="s">
        <v>840</v>
      </c>
      <c r="N30" s="193"/>
      <c r="O30" s="617" t="s">
        <v>840</v>
      </c>
      <c r="P30" s="192"/>
      <c r="Q30" s="194" t="s">
        <v>840</v>
      </c>
      <c r="R30" s="194"/>
      <c r="S30" s="194" t="s">
        <v>846</v>
      </c>
      <c r="T30" s="618" t="s">
        <v>840</v>
      </c>
      <c r="U30" s="192"/>
      <c r="V30" s="194" t="s">
        <v>846</v>
      </c>
      <c r="W30" s="194" t="s">
        <v>840</v>
      </c>
      <c r="X30" s="931">
        <f>SUM(Z30:AC30)</f>
        <v>3746</v>
      </c>
      <c r="Y30" s="932"/>
      <c r="Z30" s="933">
        <v>2107</v>
      </c>
      <c r="AA30" s="934"/>
      <c r="AB30" s="933">
        <v>1639</v>
      </c>
      <c r="AC30" s="934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893" t="s">
        <v>148</v>
      </c>
      <c r="AP30" s="893"/>
      <c r="AQ30" s="893"/>
      <c r="AR30" s="893"/>
      <c r="AS30" s="893"/>
      <c r="AT30" s="893"/>
      <c r="AU30" s="893"/>
      <c r="AV30" s="893"/>
      <c r="AW30" s="893"/>
      <c r="AX30" s="893"/>
      <c r="AY30" s="893"/>
      <c r="AZ30" s="893"/>
      <c r="BA30" s="893"/>
      <c r="BB30" s="893"/>
      <c r="BC30" s="893"/>
      <c r="BD30" s="893"/>
      <c r="BE30" s="893"/>
      <c r="BF30" s="893"/>
      <c r="BG30" s="893"/>
      <c r="BH30" s="893"/>
      <c r="BI30" s="893"/>
      <c r="BJ30" s="893"/>
      <c r="BK30" s="893"/>
      <c r="BL30" s="893"/>
    </row>
    <row r="31" spans="1:64" ht="19.5" customHeight="1">
      <c r="A31" s="416" t="s">
        <v>509</v>
      </c>
      <c r="B31" s="416"/>
      <c r="C31" s="417"/>
      <c r="G31" s="389"/>
      <c r="H31" s="389"/>
      <c r="I31" s="389"/>
      <c r="J31" s="389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I31" s="295"/>
      <c r="AJ31" s="295"/>
      <c r="AK31" s="295"/>
      <c r="AL31" s="295"/>
      <c r="AM31" s="295"/>
      <c r="AN31" s="295"/>
      <c r="AP31" s="380"/>
      <c r="AQ31" s="380"/>
      <c r="AR31" s="380"/>
      <c r="AS31" s="380"/>
      <c r="AT31" s="380"/>
      <c r="AU31" s="380"/>
      <c r="AV31" s="380" t="s">
        <v>20</v>
      </c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</row>
    <row r="32" spans="16:64" ht="19.5" customHeight="1"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O32" s="894" t="s">
        <v>21</v>
      </c>
      <c r="AP32" s="894"/>
      <c r="AQ32" s="894"/>
      <c r="AR32" s="894"/>
      <c r="AS32" s="894"/>
      <c r="AT32" s="894"/>
      <c r="AU32" s="894"/>
      <c r="AV32" s="894"/>
      <c r="AW32" s="894"/>
      <c r="AX32" s="894"/>
      <c r="AY32" s="894"/>
      <c r="AZ32" s="894"/>
      <c r="BA32" s="894"/>
      <c r="BB32" s="894"/>
      <c r="BC32" s="894"/>
      <c r="BD32" s="894"/>
      <c r="BE32" s="894"/>
      <c r="BF32" s="894"/>
      <c r="BG32" s="894"/>
      <c r="BH32" s="894"/>
      <c r="BI32" s="894"/>
      <c r="BJ32" s="894"/>
      <c r="BK32" s="894"/>
      <c r="BL32" s="894"/>
    </row>
    <row r="33" spans="16:64" ht="19.5" customHeight="1" thickBot="1"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L33" s="390" t="s">
        <v>337</v>
      </c>
    </row>
    <row r="34" spans="1:64" ht="19.5" customHeight="1">
      <c r="A34" s="893" t="s">
        <v>22</v>
      </c>
      <c r="B34" s="893"/>
      <c r="C34" s="893"/>
      <c r="D34" s="893"/>
      <c r="E34" s="893"/>
      <c r="F34" s="893"/>
      <c r="G34" s="893"/>
      <c r="H34" s="893"/>
      <c r="I34" s="893"/>
      <c r="J34" s="893"/>
      <c r="K34" s="893"/>
      <c r="L34" s="893"/>
      <c r="M34" s="893"/>
      <c r="N34" s="893"/>
      <c r="O34" s="893"/>
      <c r="P34" s="893"/>
      <c r="Q34" s="893"/>
      <c r="R34" s="893"/>
      <c r="S34" s="893"/>
      <c r="T34" s="893"/>
      <c r="U34" s="893"/>
      <c r="V34" s="893"/>
      <c r="W34" s="893"/>
      <c r="X34" s="893"/>
      <c r="Y34" s="893"/>
      <c r="Z34" s="893"/>
      <c r="AA34" s="893"/>
      <c r="AB34" s="893"/>
      <c r="AC34" s="893"/>
      <c r="AO34" s="898" t="s">
        <v>23</v>
      </c>
      <c r="AP34" s="898"/>
      <c r="AQ34" s="697"/>
      <c r="AR34" s="697"/>
      <c r="AS34" s="698"/>
      <c r="AT34" s="897" t="s">
        <v>820</v>
      </c>
      <c r="AU34" s="697"/>
      <c r="AV34" s="698"/>
      <c r="AW34" s="936" t="s">
        <v>510</v>
      </c>
      <c r="AX34" s="907"/>
      <c r="AY34" s="907"/>
      <c r="AZ34" s="907"/>
      <c r="BA34" s="907"/>
      <c r="BB34" s="907"/>
      <c r="BC34" s="907"/>
      <c r="BD34" s="937"/>
      <c r="BE34" s="936" t="s">
        <v>498</v>
      </c>
      <c r="BF34" s="907"/>
      <c r="BG34" s="907"/>
      <c r="BH34" s="907"/>
      <c r="BI34" s="907"/>
      <c r="BJ34" s="907"/>
      <c r="BK34" s="907"/>
      <c r="BL34" s="907"/>
    </row>
    <row r="35" spans="1:64" ht="19.5" customHeight="1">
      <c r="A35" s="918" t="s">
        <v>24</v>
      </c>
      <c r="B35" s="918"/>
      <c r="C35" s="918"/>
      <c r="D35" s="918"/>
      <c r="E35" s="918"/>
      <c r="F35" s="918"/>
      <c r="G35" s="918"/>
      <c r="H35" s="918"/>
      <c r="I35" s="918"/>
      <c r="J35" s="918"/>
      <c r="K35" s="918"/>
      <c r="L35" s="918"/>
      <c r="M35" s="918"/>
      <c r="N35" s="918"/>
      <c r="O35" s="918"/>
      <c r="P35" s="918"/>
      <c r="Q35" s="918"/>
      <c r="R35" s="918"/>
      <c r="S35" s="918"/>
      <c r="T35" s="918"/>
      <c r="U35" s="918"/>
      <c r="V35" s="918"/>
      <c r="W35" s="918"/>
      <c r="X35" s="918"/>
      <c r="Y35" s="918"/>
      <c r="Z35" s="918"/>
      <c r="AA35" s="918"/>
      <c r="AB35" s="918"/>
      <c r="AC35" s="918"/>
      <c r="AO35" s="777"/>
      <c r="AP35" s="777"/>
      <c r="AQ35" s="777"/>
      <c r="AR35" s="777"/>
      <c r="AS35" s="778"/>
      <c r="AT35" s="699"/>
      <c r="AU35" s="700"/>
      <c r="AV35" s="701"/>
      <c r="AW35" s="938" t="s">
        <v>511</v>
      </c>
      <c r="AX35" s="939"/>
      <c r="AY35" s="913" t="s">
        <v>25</v>
      </c>
      <c r="AZ35" s="914"/>
      <c r="BA35" s="913" t="s">
        <v>512</v>
      </c>
      <c r="BB35" s="914"/>
      <c r="BC35" s="913" t="s">
        <v>513</v>
      </c>
      <c r="BD35" s="914"/>
      <c r="BE35" s="938" t="s">
        <v>511</v>
      </c>
      <c r="BF35" s="939"/>
      <c r="BG35" s="913" t="s">
        <v>26</v>
      </c>
      <c r="BH35" s="914"/>
      <c r="BI35" s="913" t="s">
        <v>512</v>
      </c>
      <c r="BJ35" s="914"/>
      <c r="BK35" s="913" t="s">
        <v>513</v>
      </c>
      <c r="BL35" s="909"/>
    </row>
    <row r="36" spans="2:64" ht="19.5" customHeight="1">
      <c r="B36" s="381"/>
      <c r="C36" s="381"/>
      <c r="D36" s="381"/>
      <c r="E36" s="381"/>
      <c r="F36" s="381"/>
      <c r="G36" s="381"/>
      <c r="H36" s="381" t="s">
        <v>27</v>
      </c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O36" s="700"/>
      <c r="AP36" s="700"/>
      <c r="AQ36" s="700"/>
      <c r="AR36" s="700"/>
      <c r="AS36" s="701"/>
      <c r="AT36" s="397" t="s">
        <v>219</v>
      </c>
      <c r="AU36" s="415" t="s">
        <v>222</v>
      </c>
      <c r="AV36" s="418" t="s">
        <v>223</v>
      </c>
      <c r="AW36" s="418" t="s">
        <v>222</v>
      </c>
      <c r="AX36" s="415" t="s">
        <v>223</v>
      </c>
      <c r="AY36" s="418" t="s">
        <v>222</v>
      </c>
      <c r="AZ36" s="415" t="s">
        <v>223</v>
      </c>
      <c r="BA36" s="418" t="s">
        <v>222</v>
      </c>
      <c r="BB36" s="415" t="s">
        <v>223</v>
      </c>
      <c r="BC36" s="418" t="s">
        <v>222</v>
      </c>
      <c r="BD36" s="415" t="s">
        <v>223</v>
      </c>
      <c r="BE36" s="418" t="s">
        <v>222</v>
      </c>
      <c r="BF36" s="415" t="s">
        <v>223</v>
      </c>
      <c r="BG36" s="418" t="s">
        <v>222</v>
      </c>
      <c r="BH36" s="415" t="s">
        <v>223</v>
      </c>
      <c r="BI36" s="418" t="s">
        <v>222</v>
      </c>
      <c r="BJ36" s="415" t="s">
        <v>223</v>
      </c>
      <c r="BK36" s="418" t="s">
        <v>222</v>
      </c>
      <c r="BL36" s="394" t="s">
        <v>223</v>
      </c>
    </row>
    <row r="37" spans="24:64" ht="19.5" customHeight="1" thickBot="1">
      <c r="X37" s="389"/>
      <c r="Y37" s="390" t="s">
        <v>28</v>
      </c>
      <c r="Z37" s="389"/>
      <c r="AA37" s="390"/>
      <c r="AB37" s="295"/>
      <c r="AE37" s="295"/>
      <c r="AF37" s="295"/>
      <c r="AG37" s="295"/>
      <c r="AH37" s="295"/>
      <c r="AO37" s="915" t="s">
        <v>29</v>
      </c>
      <c r="AP37" s="915"/>
      <c r="AQ37" s="915"/>
      <c r="AR37" s="915"/>
      <c r="AS37" s="950"/>
      <c r="AT37" s="183">
        <v>2862</v>
      </c>
      <c r="AU37" s="183">
        <v>1093</v>
      </c>
      <c r="AV37" s="183">
        <v>1769</v>
      </c>
      <c r="AW37" s="183">
        <f>SUM(AW40:AW48)</f>
        <v>1062</v>
      </c>
      <c r="AX37" s="183">
        <f aca="true" t="shared" si="1" ref="AX37:BF37">SUM(AX40:AX48)</f>
        <v>1711</v>
      </c>
      <c r="AY37" s="183">
        <f t="shared" si="1"/>
        <v>530</v>
      </c>
      <c r="AZ37" s="183">
        <f t="shared" si="1"/>
        <v>745</v>
      </c>
      <c r="BA37" s="183">
        <f t="shared" si="1"/>
        <v>45</v>
      </c>
      <c r="BB37" s="183">
        <f t="shared" si="1"/>
        <v>15</v>
      </c>
      <c r="BC37" s="183">
        <f t="shared" si="1"/>
        <v>487</v>
      </c>
      <c r="BD37" s="183">
        <f t="shared" si="1"/>
        <v>951</v>
      </c>
      <c r="BE37" s="183">
        <f t="shared" si="1"/>
        <v>56</v>
      </c>
      <c r="BF37" s="183">
        <f t="shared" si="1"/>
        <v>63</v>
      </c>
      <c r="BG37" s="183" t="s">
        <v>839</v>
      </c>
      <c r="BH37" s="183" t="s">
        <v>839</v>
      </c>
      <c r="BI37" s="183">
        <f>SUM(BI40:BI48)</f>
        <v>25</v>
      </c>
      <c r="BJ37" s="183">
        <f>SUM(BJ40:BJ48)</f>
        <v>5</v>
      </c>
      <c r="BK37" s="183">
        <f>SUM(BK40:BK52)</f>
        <v>31</v>
      </c>
      <c r="BL37" s="183">
        <f>SUM(BL40:BL48)</f>
        <v>58</v>
      </c>
    </row>
    <row r="38" spans="1:64" ht="19.5" customHeight="1">
      <c r="A38" s="969" t="s">
        <v>31</v>
      </c>
      <c r="B38" s="697"/>
      <c r="C38" s="698"/>
      <c r="D38" s="940" t="s">
        <v>32</v>
      </c>
      <c r="E38" s="698"/>
      <c r="F38" s="936" t="s">
        <v>514</v>
      </c>
      <c r="G38" s="761"/>
      <c r="H38" s="936" t="s">
        <v>515</v>
      </c>
      <c r="I38" s="907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7"/>
      <c r="W38" s="907"/>
      <c r="X38" s="907"/>
      <c r="Y38" s="907"/>
      <c r="Z38" s="953"/>
      <c r="AA38" s="953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951"/>
      <c r="AP38" s="951"/>
      <c r="AQ38" s="951"/>
      <c r="AR38" s="951"/>
      <c r="AS38" s="95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</row>
    <row r="39" spans="1:60" s="142" customFormat="1" ht="19.5" customHeight="1">
      <c r="A39" s="777"/>
      <c r="B39" s="777"/>
      <c r="C39" s="778"/>
      <c r="D39" s="792"/>
      <c r="E39" s="778"/>
      <c r="F39" s="942" t="s">
        <v>516</v>
      </c>
      <c r="G39" s="958"/>
      <c r="H39" s="965" t="s">
        <v>517</v>
      </c>
      <c r="I39" s="966"/>
      <c r="J39" s="965" t="s">
        <v>518</v>
      </c>
      <c r="K39" s="966"/>
      <c r="L39" s="965" t="s">
        <v>516</v>
      </c>
      <c r="M39" s="966"/>
      <c r="N39" s="965" t="s">
        <v>519</v>
      </c>
      <c r="O39" s="966"/>
      <c r="P39" s="965" t="s">
        <v>520</v>
      </c>
      <c r="Q39" s="966"/>
      <c r="R39" s="965" t="s">
        <v>521</v>
      </c>
      <c r="S39" s="966"/>
      <c r="T39" s="965" t="s">
        <v>522</v>
      </c>
      <c r="U39" s="966"/>
      <c r="V39" s="965" t="s">
        <v>523</v>
      </c>
      <c r="W39" s="966"/>
      <c r="X39" s="942" t="s">
        <v>524</v>
      </c>
      <c r="Y39" s="943"/>
      <c r="Z39" s="916"/>
      <c r="AA39" s="947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954"/>
      <c r="AP39" s="954"/>
      <c r="AQ39" s="954"/>
      <c r="AR39" s="954"/>
      <c r="AS39" s="955"/>
      <c r="AT39" s="606"/>
      <c r="AU39" s="95"/>
      <c r="AV39" s="95"/>
      <c r="AY39" s="95"/>
      <c r="AZ39" s="95"/>
      <c r="BA39" s="95"/>
      <c r="BB39" s="95"/>
      <c r="BC39" s="95"/>
      <c r="BD39" s="95"/>
      <c r="BE39" s="95"/>
      <c r="BF39" s="95"/>
      <c r="BG39" s="181"/>
      <c r="BH39" s="181"/>
    </row>
    <row r="40" spans="1:64" ht="19.5" customHeight="1">
      <c r="A40" s="834"/>
      <c r="B40" s="834"/>
      <c r="C40" s="776"/>
      <c r="D40" s="941"/>
      <c r="E40" s="776"/>
      <c r="F40" s="959"/>
      <c r="G40" s="960"/>
      <c r="H40" s="944"/>
      <c r="I40" s="967"/>
      <c r="J40" s="944"/>
      <c r="K40" s="967"/>
      <c r="L40" s="944"/>
      <c r="M40" s="967"/>
      <c r="N40" s="944"/>
      <c r="O40" s="967"/>
      <c r="P40" s="944"/>
      <c r="Q40" s="967"/>
      <c r="R40" s="944"/>
      <c r="S40" s="967"/>
      <c r="T40" s="944"/>
      <c r="U40" s="967"/>
      <c r="V40" s="944"/>
      <c r="W40" s="967"/>
      <c r="X40" s="944"/>
      <c r="Y40" s="945"/>
      <c r="Z40" s="945"/>
      <c r="AA40" s="945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956" t="s">
        <v>525</v>
      </c>
      <c r="AP40" s="956"/>
      <c r="AQ40" s="956"/>
      <c r="AR40" s="956"/>
      <c r="AS40" s="957"/>
      <c r="AT40" s="95">
        <v>1177</v>
      </c>
      <c r="AU40" s="169">
        <v>673</v>
      </c>
      <c r="AV40" s="169">
        <v>504</v>
      </c>
      <c r="AW40" s="169">
        <f>SUM(AY40,BA40,BC40)</f>
        <v>644</v>
      </c>
      <c r="AX40" s="169">
        <f>SUM(AZ40,BB40,BD40)</f>
        <v>466</v>
      </c>
      <c r="AY40" s="169">
        <v>335</v>
      </c>
      <c r="AZ40" s="95">
        <v>213</v>
      </c>
      <c r="BA40" s="169">
        <v>31</v>
      </c>
      <c r="BB40" s="95">
        <v>15</v>
      </c>
      <c r="BC40" s="169">
        <v>278</v>
      </c>
      <c r="BD40" s="95">
        <v>238</v>
      </c>
      <c r="BE40" s="169">
        <f>SUM(BG40,BI40,BK40)</f>
        <v>41</v>
      </c>
      <c r="BF40" s="169">
        <f>SUM(BH40,BJ40,BL40)</f>
        <v>43</v>
      </c>
      <c r="BG40" s="169" t="s">
        <v>839</v>
      </c>
      <c r="BH40" s="169" t="s">
        <v>839</v>
      </c>
      <c r="BI40" s="169">
        <v>12</v>
      </c>
      <c r="BJ40" s="169">
        <v>5</v>
      </c>
      <c r="BK40" s="169">
        <v>29</v>
      </c>
      <c r="BL40" s="95">
        <v>38</v>
      </c>
    </row>
    <row r="41" spans="1:64" ht="19.5" customHeight="1">
      <c r="A41" s="777"/>
      <c r="B41" s="777"/>
      <c r="C41" s="778"/>
      <c r="D41" s="792"/>
      <c r="E41" s="778"/>
      <c r="F41" s="961"/>
      <c r="G41" s="962"/>
      <c r="H41" s="946"/>
      <c r="I41" s="966"/>
      <c r="J41" s="946"/>
      <c r="K41" s="966"/>
      <c r="L41" s="946"/>
      <c r="M41" s="966"/>
      <c r="N41" s="946"/>
      <c r="O41" s="966"/>
      <c r="P41" s="946"/>
      <c r="Q41" s="966"/>
      <c r="R41" s="946"/>
      <c r="S41" s="966"/>
      <c r="T41" s="946"/>
      <c r="U41" s="966"/>
      <c r="V41" s="946"/>
      <c r="W41" s="966"/>
      <c r="X41" s="946"/>
      <c r="Y41" s="947"/>
      <c r="Z41" s="947"/>
      <c r="AA41" s="947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882"/>
      <c r="AP41" s="882"/>
      <c r="AQ41" s="882"/>
      <c r="AR41" s="882"/>
      <c r="AS41" s="883"/>
      <c r="AT41" s="606"/>
      <c r="AU41" s="95"/>
      <c r="AV41" s="182"/>
      <c r="AW41" s="95"/>
      <c r="AX41" s="182"/>
      <c r="AY41" s="95"/>
      <c r="AZ41" s="182"/>
      <c r="BA41" s="95"/>
      <c r="BB41" s="182"/>
      <c r="BC41" s="95"/>
      <c r="BD41" s="182"/>
      <c r="BE41" s="95"/>
      <c r="BF41" s="182"/>
      <c r="BG41" s="95"/>
      <c r="BH41" s="95"/>
      <c r="BI41" s="95"/>
      <c r="BJ41" s="182"/>
      <c r="BK41" s="95"/>
      <c r="BL41" s="182"/>
    </row>
    <row r="42" spans="1:64" ht="19.5" customHeight="1">
      <c r="A42" s="700"/>
      <c r="B42" s="700"/>
      <c r="C42" s="701"/>
      <c r="D42" s="699"/>
      <c r="E42" s="701"/>
      <c r="F42" s="963"/>
      <c r="G42" s="964"/>
      <c r="H42" s="948"/>
      <c r="I42" s="968"/>
      <c r="J42" s="948"/>
      <c r="K42" s="968"/>
      <c r="L42" s="948"/>
      <c r="M42" s="968"/>
      <c r="N42" s="948"/>
      <c r="O42" s="968"/>
      <c r="P42" s="948"/>
      <c r="Q42" s="968"/>
      <c r="R42" s="948"/>
      <c r="S42" s="968"/>
      <c r="T42" s="948"/>
      <c r="U42" s="968"/>
      <c r="V42" s="948"/>
      <c r="W42" s="968"/>
      <c r="X42" s="948"/>
      <c r="Y42" s="949"/>
      <c r="Z42" s="947"/>
      <c r="AA42" s="947"/>
      <c r="AB42" s="294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882" t="s">
        <v>526</v>
      </c>
      <c r="AP42" s="882"/>
      <c r="AQ42" s="882"/>
      <c r="AR42" s="882"/>
      <c r="AS42" s="883"/>
      <c r="AT42" s="95">
        <v>278</v>
      </c>
      <c r="AU42" s="169">
        <v>236</v>
      </c>
      <c r="AV42" s="169">
        <f>SUM(AX42,BF42)</f>
        <v>42</v>
      </c>
      <c r="AW42" s="169">
        <f>SUM(AY42,BA42,BC42)</f>
        <v>235</v>
      </c>
      <c r="AX42" s="169">
        <f>SUM(AZ42,BB42,BD42)</f>
        <v>42</v>
      </c>
      <c r="AY42" s="95">
        <v>124</v>
      </c>
      <c r="AZ42" s="95">
        <v>26</v>
      </c>
      <c r="BA42" s="95">
        <v>14</v>
      </c>
      <c r="BB42" s="169" t="s">
        <v>839</v>
      </c>
      <c r="BC42" s="95">
        <v>97</v>
      </c>
      <c r="BD42" s="95">
        <v>16</v>
      </c>
      <c r="BE42" s="95">
        <f>SUM(BG42,BI42,BK42)</f>
        <v>14</v>
      </c>
      <c r="BF42" s="169" t="s">
        <v>839</v>
      </c>
      <c r="BG42" s="169" t="s">
        <v>839</v>
      </c>
      <c r="BH42" s="169" t="s">
        <v>839</v>
      </c>
      <c r="BI42" s="169">
        <v>13</v>
      </c>
      <c r="BJ42" s="169" t="s">
        <v>839</v>
      </c>
      <c r="BK42" s="95">
        <v>1</v>
      </c>
      <c r="BL42" s="169" t="s">
        <v>839</v>
      </c>
    </row>
    <row r="43" spans="1:64" ht="19.5" customHeight="1">
      <c r="A43" s="971" t="s">
        <v>33</v>
      </c>
      <c r="B43" s="971"/>
      <c r="C43" s="972"/>
      <c r="D43" s="973">
        <f>SUM(D45,D47)</f>
        <v>3746</v>
      </c>
      <c r="E43" s="974"/>
      <c r="F43" s="185"/>
      <c r="G43" s="620" t="s">
        <v>839</v>
      </c>
      <c r="H43" s="185"/>
      <c r="I43" s="86">
        <f>SUM(I45,I47)</f>
        <v>71</v>
      </c>
      <c r="J43" s="185"/>
      <c r="K43" s="93" t="s">
        <v>839</v>
      </c>
      <c r="L43" s="185"/>
      <c r="M43" s="86">
        <f>SUM(M45,M47)</f>
        <v>48</v>
      </c>
      <c r="N43" s="185"/>
      <c r="O43" s="86">
        <f>SUM(O45,O47)</f>
        <v>125</v>
      </c>
      <c r="P43" s="185"/>
      <c r="Q43" s="86">
        <f>SUM(Q45,Q47)</f>
        <v>76</v>
      </c>
      <c r="R43" s="185"/>
      <c r="S43" s="86">
        <f>SUM(S45,S47)</f>
        <v>2</v>
      </c>
      <c r="T43" s="185"/>
      <c r="U43" s="86">
        <f>SUM(U45,U47)</f>
        <v>60</v>
      </c>
      <c r="V43" s="185"/>
      <c r="W43" s="86">
        <f>SUM(W45,W47)</f>
        <v>201</v>
      </c>
      <c r="X43" s="1020">
        <f>SUM(X45,X47)</f>
        <v>3163</v>
      </c>
      <c r="Y43" s="974"/>
      <c r="Z43" s="975"/>
      <c r="AA43" s="97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970"/>
      <c r="AP43" s="970"/>
      <c r="AQ43" s="970"/>
      <c r="AR43" s="970"/>
      <c r="AS43" s="887"/>
      <c r="AT43" s="606"/>
      <c r="AU43" s="95"/>
      <c r="AV43" s="182"/>
      <c r="AW43" s="95"/>
      <c r="AX43" s="182"/>
      <c r="AY43" s="95"/>
      <c r="AZ43" s="182"/>
      <c r="BA43" s="95"/>
      <c r="BB43" s="182"/>
      <c r="BC43" s="95"/>
      <c r="BD43" s="182"/>
      <c r="BE43" s="95"/>
      <c r="BF43" s="95"/>
      <c r="BG43" s="95"/>
      <c r="BH43" s="95"/>
      <c r="BI43" s="95"/>
      <c r="BJ43" s="182"/>
      <c r="BK43" s="95"/>
      <c r="BL43" s="182"/>
    </row>
    <row r="44" spans="1:64" ht="19.5" customHeight="1">
      <c r="A44" s="389"/>
      <c r="B44" s="389"/>
      <c r="C44" s="419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882" t="s">
        <v>527</v>
      </c>
      <c r="AP44" s="882"/>
      <c r="AQ44" s="882"/>
      <c r="AR44" s="882"/>
      <c r="AS44" s="883"/>
      <c r="AT44" s="95">
        <f aca="true" t="shared" si="2" ref="AT44:AT52">SUM(AU44:AV44)</f>
        <v>1363</v>
      </c>
      <c r="AU44" s="169">
        <f>SUM(AW44,BE44)</f>
        <v>172</v>
      </c>
      <c r="AV44" s="169">
        <f>SUM(AX44,BF44)</f>
        <v>1191</v>
      </c>
      <c r="AW44" s="169">
        <f>SUM(AY44,BA44,BC44)</f>
        <v>172</v>
      </c>
      <c r="AX44" s="169">
        <f>SUM(AZ44,BB44,BD44)</f>
        <v>1188</v>
      </c>
      <c r="AY44" s="95">
        <v>69</v>
      </c>
      <c r="AZ44" s="95">
        <v>501</v>
      </c>
      <c r="BA44" s="95" t="s">
        <v>839</v>
      </c>
      <c r="BB44" s="95" t="s">
        <v>839</v>
      </c>
      <c r="BC44" s="95">
        <v>103</v>
      </c>
      <c r="BD44" s="95">
        <v>687</v>
      </c>
      <c r="BE44" s="169" t="s">
        <v>839</v>
      </c>
      <c r="BF44" s="169">
        <f>SUM(BH44,BJ44,BL44)</f>
        <v>3</v>
      </c>
      <c r="BG44" s="169" t="s">
        <v>839</v>
      </c>
      <c r="BH44" s="169" t="s">
        <v>839</v>
      </c>
      <c r="BI44" s="169" t="s">
        <v>839</v>
      </c>
      <c r="BJ44" s="169" t="s">
        <v>839</v>
      </c>
      <c r="BK44" s="169" t="s">
        <v>839</v>
      </c>
      <c r="BL44" s="95">
        <v>3</v>
      </c>
    </row>
    <row r="45" spans="1:64" ht="19.5" customHeight="1">
      <c r="A45" s="894" t="s">
        <v>213</v>
      </c>
      <c r="B45" s="894"/>
      <c r="C45" s="912"/>
      <c r="D45" s="927">
        <f>SUM(G45:Y45)</f>
        <v>2107</v>
      </c>
      <c r="E45" s="928"/>
      <c r="F45" s="142"/>
      <c r="G45" s="169" t="s">
        <v>839</v>
      </c>
      <c r="H45" s="142"/>
      <c r="I45" s="170">
        <v>25</v>
      </c>
      <c r="J45" s="142"/>
      <c r="K45" s="169" t="s">
        <v>839</v>
      </c>
      <c r="L45" s="142"/>
      <c r="M45" s="169" t="s">
        <v>839</v>
      </c>
      <c r="N45" s="142"/>
      <c r="O45" s="170">
        <v>16</v>
      </c>
      <c r="P45" s="142"/>
      <c r="Q45" s="169" t="s">
        <v>839</v>
      </c>
      <c r="R45" s="142"/>
      <c r="S45" s="169" t="s">
        <v>839</v>
      </c>
      <c r="T45" s="142"/>
      <c r="U45" s="170">
        <v>30</v>
      </c>
      <c r="V45" s="142"/>
      <c r="W45" s="170">
        <v>140</v>
      </c>
      <c r="X45" s="906">
        <v>1896</v>
      </c>
      <c r="Y45" s="906"/>
      <c r="Z45" s="970"/>
      <c r="AA45" s="970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970"/>
      <c r="AP45" s="970"/>
      <c r="AQ45" s="970"/>
      <c r="AR45" s="970"/>
      <c r="AS45" s="887"/>
      <c r="AT45" s="606"/>
      <c r="AU45" s="95"/>
      <c r="AV45" s="182"/>
      <c r="AW45" s="95"/>
      <c r="AX45" s="182"/>
      <c r="AY45" s="95"/>
      <c r="AZ45" s="182"/>
      <c r="BA45" s="95"/>
      <c r="BB45" s="182"/>
      <c r="BC45" s="95"/>
      <c r="BD45" s="182"/>
      <c r="BE45" s="95"/>
      <c r="BF45" s="95"/>
      <c r="BG45" s="95"/>
      <c r="BH45" s="95"/>
      <c r="BI45" s="95"/>
      <c r="BJ45" s="182"/>
      <c r="BK45" s="95"/>
      <c r="BL45" s="182"/>
    </row>
    <row r="46" spans="1:64" ht="19.5" customHeight="1">
      <c r="A46" s="389"/>
      <c r="B46" s="389"/>
      <c r="C46" s="419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882" t="s">
        <v>528</v>
      </c>
      <c r="AP46" s="882"/>
      <c r="AQ46" s="882"/>
      <c r="AR46" s="882"/>
      <c r="AS46" s="883"/>
      <c r="AT46" s="95">
        <f t="shared" si="2"/>
        <v>39</v>
      </c>
      <c r="AU46" s="169">
        <f>SUM(AW46,BE46)</f>
        <v>9</v>
      </c>
      <c r="AV46" s="169">
        <f>SUM(AX46,BF46)</f>
        <v>30</v>
      </c>
      <c r="AW46" s="169">
        <f>SUM(AY46,BA46,BC46)</f>
        <v>9</v>
      </c>
      <c r="AX46" s="169">
        <f>SUM(AZ46,BB46,BD46)</f>
        <v>15</v>
      </c>
      <c r="AY46" s="95">
        <v>2</v>
      </c>
      <c r="AZ46" s="95">
        <v>5</v>
      </c>
      <c r="BA46" s="169" t="s">
        <v>839</v>
      </c>
      <c r="BB46" s="169" t="s">
        <v>839</v>
      </c>
      <c r="BC46" s="95">
        <v>7</v>
      </c>
      <c r="BD46" s="95">
        <v>10</v>
      </c>
      <c r="BE46" s="169" t="s">
        <v>839</v>
      </c>
      <c r="BF46" s="169">
        <f>SUM(BH46,BJ46,BL46)</f>
        <v>15</v>
      </c>
      <c r="BG46" s="169" t="s">
        <v>839</v>
      </c>
      <c r="BH46" s="169" t="s">
        <v>839</v>
      </c>
      <c r="BI46" s="169" t="s">
        <v>839</v>
      </c>
      <c r="BJ46" s="169" t="s">
        <v>839</v>
      </c>
      <c r="BK46" s="169" t="s">
        <v>839</v>
      </c>
      <c r="BL46" s="95">
        <v>15</v>
      </c>
    </row>
    <row r="47" spans="1:64" ht="19.5" customHeight="1">
      <c r="A47" s="901" t="s">
        <v>214</v>
      </c>
      <c r="B47" s="901"/>
      <c r="C47" s="902"/>
      <c r="D47" s="976">
        <f>SUM(G47:Y47)</f>
        <v>1639</v>
      </c>
      <c r="E47" s="977"/>
      <c r="F47" s="619"/>
      <c r="G47" s="526" t="s">
        <v>839</v>
      </c>
      <c r="H47" s="619"/>
      <c r="I47" s="615">
        <v>46</v>
      </c>
      <c r="J47" s="619"/>
      <c r="K47" s="526" t="s">
        <v>839</v>
      </c>
      <c r="L47" s="619"/>
      <c r="M47" s="615">
        <v>48</v>
      </c>
      <c r="N47" s="619"/>
      <c r="O47" s="615">
        <v>109</v>
      </c>
      <c r="P47" s="619"/>
      <c r="Q47" s="615">
        <v>76</v>
      </c>
      <c r="R47" s="619"/>
      <c r="S47" s="526">
        <v>2</v>
      </c>
      <c r="T47" s="619"/>
      <c r="U47" s="615">
        <v>30</v>
      </c>
      <c r="V47" s="619"/>
      <c r="W47" s="615">
        <v>61</v>
      </c>
      <c r="X47" s="880">
        <v>1267</v>
      </c>
      <c r="Y47" s="880"/>
      <c r="Z47" s="886"/>
      <c r="AA47" s="886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970"/>
      <c r="AP47" s="970"/>
      <c r="AQ47" s="970"/>
      <c r="AR47" s="970"/>
      <c r="AS47" s="887"/>
      <c r="AT47" s="606"/>
      <c r="AU47" s="95"/>
      <c r="AV47" s="182"/>
      <c r="AW47" s="95"/>
      <c r="AX47" s="182"/>
      <c r="AY47" s="95"/>
      <c r="AZ47" s="182"/>
      <c r="BA47" s="95"/>
      <c r="BB47" s="182"/>
      <c r="BC47" s="95"/>
      <c r="BD47" s="182"/>
      <c r="BE47" s="95"/>
      <c r="BF47" s="95"/>
      <c r="BG47" s="95"/>
      <c r="BH47" s="95"/>
      <c r="BI47" s="95"/>
      <c r="BJ47" s="182"/>
      <c r="BK47" s="95"/>
      <c r="BL47" s="182"/>
    </row>
    <row r="48" spans="1:64" ht="19.5" customHeight="1">
      <c r="A48" s="356" t="s">
        <v>255</v>
      </c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884" t="s">
        <v>529</v>
      </c>
      <c r="AP48" s="884"/>
      <c r="AQ48" s="884"/>
      <c r="AR48" s="884"/>
      <c r="AS48" s="885"/>
      <c r="AT48" s="95">
        <f t="shared" si="2"/>
        <v>5</v>
      </c>
      <c r="AU48" s="169">
        <f>SUM(AW48,BE48)</f>
        <v>3</v>
      </c>
      <c r="AV48" s="169">
        <f>SUM(AX48,BF48)</f>
        <v>2</v>
      </c>
      <c r="AW48" s="169">
        <f>SUM(AY48,BA48,BC48)</f>
        <v>2</v>
      </c>
      <c r="AX48" s="95" t="s">
        <v>839</v>
      </c>
      <c r="AY48" s="95" t="s">
        <v>839</v>
      </c>
      <c r="AZ48" s="169" t="s">
        <v>839</v>
      </c>
      <c r="BA48" s="169" t="s">
        <v>839</v>
      </c>
      <c r="BB48" s="169" t="s">
        <v>839</v>
      </c>
      <c r="BC48" s="95">
        <v>2</v>
      </c>
      <c r="BD48" s="169" t="s">
        <v>839</v>
      </c>
      <c r="BE48" s="95">
        <f>SUM(BG48,BI48,BK48)</f>
        <v>1</v>
      </c>
      <c r="BF48" s="95">
        <f>SUM(BH48,BJ48,BL48)</f>
        <v>2</v>
      </c>
      <c r="BG48" s="169" t="s">
        <v>839</v>
      </c>
      <c r="BH48" s="169" t="s">
        <v>839</v>
      </c>
      <c r="BI48" s="169" t="s">
        <v>839</v>
      </c>
      <c r="BJ48" s="169" t="s">
        <v>839</v>
      </c>
      <c r="BK48" s="95">
        <v>1</v>
      </c>
      <c r="BL48" s="95">
        <v>2</v>
      </c>
    </row>
    <row r="49" spans="16:64" ht="19.5" customHeight="1"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886"/>
      <c r="AP49" s="886"/>
      <c r="AQ49" s="886"/>
      <c r="AR49" s="886"/>
      <c r="AS49" s="887"/>
      <c r="AT49" s="621"/>
      <c r="AU49" s="95"/>
      <c r="AV49" s="95"/>
      <c r="AW49" s="142"/>
      <c r="AX49" s="142"/>
      <c r="AY49" s="95"/>
      <c r="AZ49" s="95"/>
      <c r="BA49" s="169"/>
      <c r="BB49" s="95"/>
      <c r="BC49" s="95"/>
      <c r="BD49" s="169"/>
      <c r="BE49" s="169"/>
      <c r="BF49" s="169"/>
      <c r="BG49" s="142"/>
      <c r="BH49" s="142"/>
      <c r="BI49" s="142"/>
      <c r="BJ49" s="142"/>
      <c r="BK49" s="142"/>
      <c r="BL49" s="142"/>
    </row>
    <row r="50" spans="1:64" ht="19.5" customHeight="1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888" t="s">
        <v>530</v>
      </c>
      <c r="AP50" s="888"/>
      <c r="AQ50" s="888"/>
      <c r="AR50" s="380"/>
      <c r="AS50" s="889" t="s">
        <v>531</v>
      </c>
      <c r="AT50" s="891">
        <f>SUM(AU50:AV50)</f>
        <v>10</v>
      </c>
      <c r="AU50" s="881" t="s">
        <v>839</v>
      </c>
      <c r="AV50" s="881">
        <f>SUM(AX50,BF50)</f>
        <v>10</v>
      </c>
      <c r="AW50" s="881" t="s">
        <v>839</v>
      </c>
      <c r="AX50" s="881">
        <v>7</v>
      </c>
      <c r="AY50" s="881" t="s">
        <v>839</v>
      </c>
      <c r="AZ50" s="881">
        <v>4</v>
      </c>
      <c r="BA50" s="881" t="s">
        <v>839</v>
      </c>
      <c r="BB50" s="881" t="s">
        <v>839</v>
      </c>
      <c r="BC50" s="881" t="s">
        <v>839</v>
      </c>
      <c r="BD50" s="881">
        <v>3</v>
      </c>
      <c r="BE50" s="881" t="s">
        <v>839</v>
      </c>
      <c r="BF50" s="881">
        <f>SUM(BH50,BJ50,BL50)</f>
        <v>3</v>
      </c>
      <c r="BG50" s="881" t="s">
        <v>839</v>
      </c>
      <c r="BH50" s="881" t="s">
        <v>839</v>
      </c>
      <c r="BI50" s="881" t="s">
        <v>839</v>
      </c>
      <c r="BJ50" s="881" t="s">
        <v>839</v>
      </c>
      <c r="BK50" s="881" t="s">
        <v>839</v>
      </c>
      <c r="BL50" s="881">
        <v>3</v>
      </c>
    </row>
    <row r="51" spans="2:64" ht="19.5" customHeight="1">
      <c r="B51" s="197"/>
      <c r="C51" s="197"/>
      <c r="D51" s="198" t="s">
        <v>836</v>
      </c>
      <c r="E51" s="197"/>
      <c r="F51" s="197"/>
      <c r="G51" s="197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7"/>
      <c r="AE51" s="197"/>
      <c r="AF51" s="197"/>
      <c r="AG51" s="424"/>
      <c r="AH51" s="424"/>
      <c r="AI51" s="295"/>
      <c r="AJ51" s="295"/>
      <c r="AK51" s="295"/>
      <c r="AL51" s="295"/>
      <c r="AM51" s="295"/>
      <c r="AN51" s="295"/>
      <c r="AO51" s="425"/>
      <c r="AP51" s="978" t="s">
        <v>532</v>
      </c>
      <c r="AQ51" s="978"/>
      <c r="AR51" s="426"/>
      <c r="AS51" s="718"/>
      <c r="AT51" s="892">
        <f t="shared" si="2"/>
        <v>0</v>
      </c>
      <c r="AU51" s="890">
        <v>0</v>
      </c>
      <c r="AV51" s="881"/>
      <c r="AW51" s="890">
        <v>0</v>
      </c>
      <c r="AX51" s="881">
        <v>0</v>
      </c>
      <c r="AY51" s="890">
        <v>0</v>
      </c>
      <c r="AZ51" s="881">
        <v>0</v>
      </c>
      <c r="BA51" s="890">
        <v>0</v>
      </c>
      <c r="BB51" s="881">
        <v>0</v>
      </c>
      <c r="BC51" s="890">
        <v>0</v>
      </c>
      <c r="BD51" s="881">
        <v>0</v>
      </c>
      <c r="BE51" s="890">
        <v>0</v>
      </c>
      <c r="BF51" s="890">
        <f>SUM(BH51,BJ51,BL51)</f>
        <v>0</v>
      </c>
      <c r="BG51" s="890">
        <v>0</v>
      </c>
      <c r="BH51" s="890">
        <v>0</v>
      </c>
      <c r="BI51" s="881">
        <v>0</v>
      </c>
      <c r="BJ51" s="881">
        <v>0</v>
      </c>
      <c r="BK51" s="881">
        <v>0</v>
      </c>
      <c r="BL51" s="881">
        <v>0</v>
      </c>
    </row>
    <row r="52" spans="1:64" ht="19.5" customHeight="1" thickBot="1">
      <c r="A52" s="420"/>
      <c r="B52" s="42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H52" s="387"/>
      <c r="AI52" s="381"/>
      <c r="AJ52" s="381"/>
      <c r="AK52" s="387" t="s">
        <v>337</v>
      </c>
      <c r="AL52" s="381"/>
      <c r="AM52" s="381"/>
      <c r="AN52" s="381"/>
      <c r="AO52" s="427"/>
      <c r="AP52" s="278"/>
      <c r="AQ52" s="278"/>
      <c r="AR52" s="278"/>
      <c r="AS52" s="199" t="s">
        <v>34</v>
      </c>
      <c r="AT52" s="622">
        <f t="shared" si="2"/>
        <v>1060</v>
      </c>
      <c r="AU52" s="526">
        <f>SUM(AW52,BE52)</f>
        <v>37</v>
      </c>
      <c r="AV52" s="526">
        <f>SUM(AX52,BF52)</f>
        <v>1023</v>
      </c>
      <c r="AW52" s="526">
        <f>SUM(AY52,BA52,BC52)</f>
        <v>37</v>
      </c>
      <c r="AX52" s="526">
        <f>SUM(AZ52,BB52,BD52)</f>
        <v>1023</v>
      </c>
      <c r="AY52" s="609">
        <v>14</v>
      </c>
      <c r="AZ52" s="526">
        <v>440</v>
      </c>
      <c r="BA52" s="526" t="s">
        <v>839</v>
      </c>
      <c r="BB52" s="526" t="s">
        <v>839</v>
      </c>
      <c r="BC52" s="526">
        <v>23</v>
      </c>
      <c r="BD52" s="526">
        <v>583</v>
      </c>
      <c r="BE52" s="526" t="s">
        <v>839</v>
      </c>
      <c r="BF52" s="526" t="s">
        <v>839</v>
      </c>
      <c r="BG52" s="526" t="s">
        <v>839</v>
      </c>
      <c r="BH52" s="526" t="s">
        <v>839</v>
      </c>
      <c r="BI52" s="526" t="s">
        <v>839</v>
      </c>
      <c r="BJ52" s="526" t="s">
        <v>839</v>
      </c>
      <c r="BK52" s="526" t="s">
        <v>839</v>
      </c>
      <c r="BL52" s="526" t="s">
        <v>839</v>
      </c>
    </row>
    <row r="53" spans="1:41" ht="19.5" customHeight="1">
      <c r="A53" s="895" t="s">
        <v>533</v>
      </c>
      <c r="B53" s="709"/>
      <c r="C53" s="716"/>
      <c r="D53" s="784" t="s">
        <v>534</v>
      </c>
      <c r="E53" s="760"/>
      <c r="F53" s="760"/>
      <c r="G53" s="760"/>
      <c r="H53" s="760"/>
      <c r="I53" s="760"/>
      <c r="J53" s="760"/>
      <c r="K53" s="761"/>
      <c r="L53" s="784" t="s">
        <v>535</v>
      </c>
      <c r="M53" s="760"/>
      <c r="N53" s="761"/>
      <c r="O53" s="729" t="s">
        <v>536</v>
      </c>
      <c r="P53" s="729"/>
      <c r="Q53" s="729"/>
      <c r="R53" s="729"/>
      <c r="S53" s="729"/>
      <c r="T53" s="729"/>
      <c r="U53" s="729"/>
      <c r="V53" s="729"/>
      <c r="W53" s="729"/>
      <c r="X53" s="1017" t="s">
        <v>537</v>
      </c>
      <c r="Y53" s="1017"/>
      <c r="Z53" s="1017"/>
      <c r="AA53" s="1017"/>
      <c r="AB53" s="1017"/>
      <c r="AC53" s="1017"/>
      <c r="AD53" s="1017"/>
      <c r="AE53" s="1017"/>
      <c r="AF53" s="1017"/>
      <c r="AG53" s="1017"/>
      <c r="AH53" s="1018"/>
      <c r="AI53" s="1018"/>
      <c r="AJ53" s="1018"/>
      <c r="AK53" s="1019"/>
      <c r="AO53" s="295" t="s">
        <v>508</v>
      </c>
    </row>
    <row r="54" spans="1:42" ht="19.5" customHeight="1">
      <c r="A54" s="818"/>
      <c r="B54" s="818"/>
      <c r="C54" s="718"/>
      <c r="D54" s="987" t="s">
        <v>538</v>
      </c>
      <c r="E54" s="794" t="s">
        <v>539</v>
      </c>
      <c r="F54" s="795"/>
      <c r="G54" s="795"/>
      <c r="H54" s="795"/>
      <c r="I54" s="795"/>
      <c r="J54" s="796"/>
      <c r="K54" s="987" t="s">
        <v>540</v>
      </c>
      <c r="L54" s="794" t="s">
        <v>217</v>
      </c>
      <c r="M54" s="795"/>
      <c r="N54" s="796"/>
      <c r="O54" s="731"/>
      <c r="P54" s="731"/>
      <c r="Q54" s="731"/>
      <c r="R54" s="731"/>
      <c r="S54" s="731"/>
      <c r="T54" s="731"/>
      <c r="U54" s="731"/>
      <c r="V54" s="731"/>
      <c r="W54" s="731"/>
      <c r="X54" s="1013" t="s">
        <v>541</v>
      </c>
      <c r="Y54" s="1013"/>
      <c r="Z54" s="1013"/>
      <c r="AA54" s="1013"/>
      <c r="AB54" s="1013"/>
      <c r="AC54" s="1014"/>
      <c r="AD54" s="1014"/>
      <c r="AE54" s="1013" t="s">
        <v>542</v>
      </c>
      <c r="AF54" s="1015"/>
      <c r="AG54" s="1015"/>
      <c r="AH54" s="1015"/>
      <c r="AI54" s="1015"/>
      <c r="AJ54" s="1015"/>
      <c r="AK54" s="1016"/>
      <c r="AP54" s="201"/>
    </row>
    <row r="55" spans="1:42" s="430" customFormat="1" ht="19.5" customHeight="1">
      <c r="A55" s="818"/>
      <c r="B55" s="818"/>
      <c r="C55" s="718"/>
      <c r="D55" s="989"/>
      <c r="E55" s="987" t="s">
        <v>219</v>
      </c>
      <c r="F55" s="983" t="s">
        <v>543</v>
      </c>
      <c r="G55" s="983" t="s">
        <v>544</v>
      </c>
      <c r="H55" s="983" t="s">
        <v>545</v>
      </c>
      <c r="I55" s="983" t="s">
        <v>546</v>
      </c>
      <c r="J55" s="983" t="s">
        <v>547</v>
      </c>
      <c r="K55" s="989"/>
      <c r="L55" s="987" t="s">
        <v>219</v>
      </c>
      <c r="M55" s="983" t="s">
        <v>548</v>
      </c>
      <c r="N55" s="983" t="s">
        <v>549</v>
      </c>
      <c r="O55" s="989" t="s">
        <v>219</v>
      </c>
      <c r="P55" s="985" t="s">
        <v>550</v>
      </c>
      <c r="Q55" s="985" t="s">
        <v>551</v>
      </c>
      <c r="R55" s="985" t="s">
        <v>552</v>
      </c>
      <c r="S55" s="985" t="s">
        <v>553</v>
      </c>
      <c r="T55" s="985" t="s">
        <v>554</v>
      </c>
      <c r="U55" s="985" t="s">
        <v>555</v>
      </c>
      <c r="V55" s="991" t="s">
        <v>556</v>
      </c>
      <c r="W55" s="993" t="s">
        <v>557</v>
      </c>
      <c r="X55" s="984" t="s">
        <v>550</v>
      </c>
      <c r="Y55" s="984" t="s">
        <v>551</v>
      </c>
      <c r="Z55" s="984" t="s">
        <v>552</v>
      </c>
      <c r="AA55" s="984" t="s">
        <v>553</v>
      </c>
      <c r="AB55" s="984" t="s">
        <v>554</v>
      </c>
      <c r="AC55" s="984" t="s">
        <v>555</v>
      </c>
      <c r="AD55" s="991" t="s">
        <v>556</v>
      </c>
      <c r="AE55" s="984" t="s">
        <v>550</v>
      </c>
      <c r="AF55" s="984" t="s">
        <v>551</v>
      </c>
      <c r="AG55" s="984" t="s">
        <v>552</v>
      </c>
      <c r="AH55" s="984" t="s">
        <v>553</v>
      </c>
      <c r="AI55" s="984" t="s">
        <v>554</v>
      </c>
      <c r="AJ55" s="1011" t="s">
        <v>555</v>
      </c>
      <c r="AK55" s="1009" t="s">
        <v>556</v>
      </c>
      <c r="AL55" s="429"/>
      <c r="AM55" s="429"/>
      <c r="AN55" s="429"/>
      <c r="AO55" s="429"/>
      <c r="AP55" s="429"/>
    </row>
    <row r="56" spans="1:62" s="430" customFormat="1" ht="19.5" customHeight="1">
      <c r="A56" s="979"/>
      <c r="B56" s="979"/>
      <c r="C56" s="980"/>
      <c r="D56" s="988"/>
      <c r="E56" s="988"/>
      <c r="F56" s="984"/>
      <c r="G56" s="984"/>
      <c r="H56" s="984"/>
      <c r="I56" s="984"/>
      <c r="J56" s="984"/>
      <c r="K56" s="988"/>
      <c r="L56" s="988"/>
      <c r="M56" s="984"/>
      <c r="N56" s="984"/>
      <c r="O56" s="988"/>
      <c r="P56" s="984"/>
      <c r="Q56" s="984"/>
      <c r="R56" s="984"/>
      <c r="S56" s="984"/>
      <c r="T56" s="984"/>
      <c r="U56" s="984"/>
      <c r="V56" s="991"/>
      <c r="W56" s="984"/>
      <c r="X56" s="984"/>
      <c r="Y56" s="984"/>
      <c r="Z56" s="984"/>
      <c r="AA56" s="984"/>
      <c r="AB56" s="984"/>
      <c r="AC56" s="984"/>
      <c r="AD56" s="991"/>
      <c r="AE56" s="984"/>
      <c r="AF56" s="984"/>
      <c r="AG56" s="984"/>
      <c r="AH56" s="984"/>
      <c r="AI56" s="984"/>
      <c r="AJ56" s="1011"/>
      <c r="AK56" s="1009"/>
      <c r="AL56" s="429"/>
      <c r="AM56" s="429"/>
      <c r="AN56" s="429"/>
      <c r="AO56" s="429"/>
      <c r="AP56" s="429"/>
      <c r="AQ56" s="431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</row>
    <row r="57" spans="1:62" s="430" customFormat="1" ht="19.5" customHeight="1">
      <c r="A57" s="979"/>
      <c r="B57" s="979"/>
      <c r="C57" s="980"/>
      <c r="D57" s="988"/>
      <c r="E57" s="988"/>
      <c r="F57" s="984"/>
      <c r="G57" s="984"/>
      <c r="H57" s="984"/>
      <c r="I57" s="984"/>
      <c r="J57" s="984"/>
      <c r="K57" s="988"/>
      <c r="L57" s="988"/>
      <c r="M57" s="984"/>
      <c r="N57" s="984"/>
      <c r="O57" s="988"/>
      <c r="P57" s="984"/>
      <c r="Q57" s="984"/>
      <c r="R57" s="984"/>
      <c r="S57" s="984"/>
      <c r="T57" s="984"/>
      <c r="U57" s="984"/>
      <c r="V57" s="991"/>
      <c r="W57" s="984"/>
      <c r="X57" s="984"/>
      <c r="Y57" s="984"/>
      <c r="Z57" s="984"/>
      <c r="AA57" s="984"/>
      <c r="AB57" s="984"/>
      <c r="AC57" s="984"/>
      <c r="AD57" s="991"/>
      <c r="AE57" s="984"/>
      <c r="AF57" s="984"/>
      <c r="AG57" s="984"/>
      <c r="AH57" s="984"/>
      <c r="AI57" s="984"/>
      <c r="AJ57" s="1011"/>
      <c r="AK57" s="1009"/>
      <c r="AL57" s="429"/>
      <c r="AM57" s="429"/>
      <c r="AN57" s="429"/>
      <c r="AO57" s="429"/>
      <c r="AP57" s="429"/>
      <c r="AQ57" s="431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</row>
    <row r="58" spans="1:59" ht="19.5" customHeight="1">
      <c r="A58" s="979"/>
      <c r="B58" s="979"/>
      <c r="C58" s="980"/>
      <c r="D58" s="988"/>
      <c r="E58" s="988"/>
      <c r="F58" s="984"/>
      <c r="G58" s="984"/>
      <c r="H58" s="984"/>
      <c r="I58" s="984"/>
      <c r="J58" s="984"/>
      <c r="K58" s="988"/>
      <c r="L58" s="988"/>
      <c r="M58" s="984"/>
      <c r="N58" s="984"/>
      <c r="O58" s="988"/>
      <c r="P58" s="984"/>
      <c r="Q58" s="984"/>
      <c r="R58" s="984"/>
      <c r="S58" s="984"/>
      <c r="T58" s="984"/>
      <c r="U58" s="984"/>
      <c r="V58" s="991"/>
      <c r="W58" s="984"/>
      <c r="X58" s="984"/>
      <c r="Y58" s="984"/>
      <c r="Z58" s="984"/>
      <c r="AA58" s="984"/>
      <c r="AB58" s="984"/>
      <c r="AC58" s="984"/>
      <c r="AD58" s="991"/>
      <c r="AE58" s="984"/>
      <c r="AF58" s="984"/>
      <c r="AG58" s="984"/>
      <c r="AH58" s="984"/>
      <c r="AI58" s="984"/>
      <c r="AJ58" s="1011"/>
      <c r="AK58" s="1009"/>
      <c r="AL58" s="429"/>
      <c r="AM58" s="429"/>
      <c r="AN58" s="429"/>
      <c r="AO58" s="893" t="s">
        <v>149</v>
      </c>
      <c r="AP58" s="893"/>
      <c r="AQ58" s="893"/>
      <c r="AR58" s="893"/>
      <c r="AS58" s="893"/>
      <c r="AT58" s="893"/>
      <c r="AU58" s="893"/>
      <c r="AV58" s="893"/>
      <c r="AW58" s="893"/>
      <c r="AX58" s="893"/>
      <c r="AY58" s="893"/>
      <c r="AZ58" s="893"/>
      <c r="BA58" s="893"/>
      <c r="BB58" s="893"/>
      <c r="BC58" s="893"/>
      <c r="BD58" s="893"/>
      <c r="BE58" s="893"/>
      <c r="BF58" s="893"/>
      <c r="BG58" s="893"/>
    </row>
    <row r="59" spans="1:59" s="430" customFormat="1" ht="19.5" customHeight="1">
      <c r="A59" s="818"/>
      <c r="B59" s="818"/>
      <c r="C59" s="718"/>
      <c r="D59" s="989"/>
      <c r="E59" s="989"/>
      <c r="F59" s="985"/>
      <c r="G59" s="985"/>
      <c r="H59" s="985"/>
      <c r="I59" s="985"/>
      <c r="J59" s="985"/>
      <c r="K59" s="989"/>
      <c r="L59" s="989"/>
      <c r="M59" s="985"/>
      <c r="N59" s="985"/>
      <c r="O59" s="989"/>
      <c r="P59" s="985"/>
      <c r="Q59" s="985"/>
      <c r="R59" s="985"/>
      <c r="S59" s="985"/>
      <c r="T59" s="985"/>
      <c r="U59" s="985"/>
      <c r="V59" s="991"/>
      <c r="W59" s="984"/>
      <c r="X59" s="984"/>
      <c r="Y59" s="984"/>
      <c r="Z59" s="984"/>
      <c r="AA59" s="984"/>
      <c r="AB59" s="984"/>
      <c r="AC59" s="984"/>
      <c r="AD59" s="991"/>
      <c r="AE59" s="984"/>
      <c r="AF59" s="984"/>
      <c r="AG59" s="984"/>
      <c r="AH59" s="984"/>
      <c r="AI59" s="984"/>
      <c r="AJ59" s="1011"/>
      <c r="AK59" s="1009"/>
      <c r="AL59" s="429"/>
      <c r="AM59" s="429"/>
      <c r="AN59" s="429"/>
      <c r="AP59" s="433"/>
      <c r="AQ59" s="433"/>
      <c r="AR59" s="433"/>
      <c r="AS59" s="433"/>
      <c r="AT59" s="433"/>
      <c r="AU59" s="433"/>
      <c r="AV59" s="433" t="s">
        <v>150</v>
      </c>
      <c r="AW59" s="433"/>
      <c r="AX59" s="433"/>
      <c r="AY59" s="433"/>
      <c r="AZ59" s="433"/>
      <c r="BA59" s="433"/>
      <c r="BB59" s="433"/>
      <c r="BC59" s="433"/>
      <c r="BD59" s="433"/>
      <c r="BE59" s="433"/>
      <c r="BF59" s="433"/>
      <c r="BG59" s="433"/>
    </row>
    <row r="60" spans="1:59" s="430" customFormat="1" ht="19.5" customHeight="1" thickBot="1">
      <c r="A60" s="981"/>
      <c r="B60" s="981"/>
      <c r="C60" s="982"/>
      <c r="D60" s="990"/>
      <c r="E60" s="990"/>
      <c r="F60" s="986"/>
      <c r="G60" s="986"/>
      <c r="H60" s="986"/>
      <c r="I60" s="986"/>
      <c r="J60" s="986"/>
      <c r="K60" s="990"/>
      <c r="L60" s="990"/>
      <c r="M60" s="986"/>
      <c r="N60" s="986"/>
      <c r="O60" s="990"/>
      <c r="P60" s="986"/>
      <c r="Q60" s="986"/>
      <c r="R60" s="986"/>
      <c r="S60" s="986"/>
      <c r="T60" s="986"/>
      <c r="U60" s="986"/>
      <c r="V60" s="992"/>
      <c r="W60" s="986"/>
      <c r="X60" s="986"/>
      <c r="Y60" s="986"/>
      <c r="Z60" s="986"/>
      <c r="AA60" s="986"/>
      <c r="AB60" s="986"/>
      <c r="AC60" s="986"/>
      <c r="AD60" s="992"/>
      <c r="AE60" s="986"/>
      <c r="AF60" s="986"/>
      <c r="AG60" s="986"/>
      <c r="AH60" s="986"/>
      <c r="AI60" s="986"/>
      <c r="AJ60" s="1012"/>
      <c r="AK60" s="1010"/>
      <c r="AL60" s="429"/>
      <c r="AM60" s="429"/>
      <c r="AN60" s="429"/>
      <c r="BG60" s="434" t="s">
        <v>558</v>
      </c>
    </row>
    <row r="61" spans="1:59" ht="19.5" customHeight="1">
      <c r="A61" s="971" t="s">
        <v>559</v>
      </c>
      <c r="B61" s="195"/>
      <c r="C61" s="196" t="s">
        <v>213</v>
      </c>
      <c r="D61" s="611">
        <f>SUM(D64,D67)</f>
        <v>138</v>
      </c>
      <c r="E61" s="612">
        <f aca="true" t="shared" si="3" ref="E61:V61">SUM(E64,E67)</f>
        <v>118</v>
      </c>
      <c r="F61" s="612">
        <f>SUM(F64,F67)</f>
        <v>2</v>
      </c>
      <c r="G61" s="612">
        <f t="shared" si="3"/>
        <v>50</v>
      </c>
      <c r="H61" s="612">
        <f t="shared" si="3"/>
        <v>39</v>
      </c>
      <c r="I61" s="612">
        <f t="shared" si="3"/>
        <v>17</v>
      </c>
      <c r="J61" s="612">
        <f t="shared" si="3"/>
        <v>10</v>
      </c>
      <c r="K61" s="612">
        <f t="shared" si="3"/>
        <v>20</v>
      </c>
      <c r="L61" s="612">
        <f>SUM(L64,L67)</f>
        <v>38</v>
      </c>
      <c r="M61" s="612">
        <f>SUM(M64,M67)</f>
        <v>21</v>
      </c>
      <c r="N61" s="612">
        <f t="shared" si="3"/>
        <v>17</v>
      </c>
      <c r="O61" s="612">
        <f>SUM(O64,O67)</f>
        <v>1346</v>
      </c>
      <c r="P61" s="612">
        <f>SUM(P64,P67)</f>
        <v>436</v>
      </c>
      <c r="Q61" s="612">
        <f t="shared" si="3"/>
        <v>320</v>
      </c>
      <c r="R61" s="612">
        <f t="shared" si="3"/>
        <v>141</v>
      </c>
      <c r="S61" s="612">
        <f t="shared" si="3"/>
        <v>141</v>
      </c>
      <c r="T61" s="612">
        <f t="shared" si="3"/>
        <v>136</v>
      </c>
      <c r="U61" s="612">
        <f t="shared" si="3"/>
        <v>93</v>
      </c>
      <c r="V61" s="612">
        <f t="shared" si="3"/>
        <v>79</v>
      </c>
      <c r="W61" s="183" t="s">
        <v>839</v>
      </c>
      <c r="X61" s="612">
        <f aca="true" t="shared" si="4" ref="X61:AK61">SUM(X64,X67)</f>
        <v>135</v>
      </c>
      <c r="Y61" s="612">
        <f t="shared" si="4"/>
        <v>56</v>
      </c>
      <c r="Z61" s="612">
        <f t="shared" si="4"/>
        <v>59</v>
      </c>
      <c r="AA61" s="612">
        <f t="shared" si="4"/>
        <v>63</v>
      </c>
      <c r="AB61" s="612">
        <f t="shared" si="4"/>
        <v>41</v>
      </c>
      <c r="AC61" s="612">
        <f t="shared" si="4"/>
        <v>35</v>
      </c>
      <c r="AD61" s="612">
        <f t="shared" si="4"/>
        <v>33</v>
      </c>
      <c r="AE61" s="612">
        <f t="shared" si="4"/>
        <v>89</v>
      </c>
      <c r="AF61" s="612">
        <f t="shared" si="4"/>
        <v>38</v>
      </c>
      <c r="AG61" s="612">
        <f t="shared" si="4"/>
        <v>32</v>
      </c>
      <c r="AH61" s="612">
        <f t="shared" si="4"/>
        <v>45</v>
      </c>
      <c r="AI61" s="612">
        <f t="shared" si="4"/>
        <v>27</v>
      </c>
      <c r="AJ61" s="612">
        <f t="shared" si="4"/>
        <v>22</v>
      </c>
      <c r="AK61" s="612">
        <f t="shared" si="4"/>
        <v>26</v>
      </c>
      <c r="AL61" s="86"/>
      <c r="AM61" s="86"/>
      <c r="AN61" s="86"/>
      <c r="AO61" s="895" t="s">
        <v>560</v>
      </c>
      <c r="AP61" s="895"/>
      <c r="AQ61" s="716"/>
      <c r="AR61" s="897" t="s">
        <v>561</v>
      </c>
      <c r="AS61" s="898"/>
      <c r="AT61" s="898"/>
      <c r="AU61" s="899"/>
      <c r="AV61" s="936" t="s">
        <v>562</v>
      </c>
      <c r="AW61" s="907"/>
      <c r="AX61" s="907"/>
      <c r="AY61" s="907"/>
      <c r="AZ61" s="907"/>
      <c r="BA61" s="907"/>
      <c r="BB61" s="907"/>
      <c r="BC61" s="907"/>
      <c r="BD61" s="907"/>
      <c r="BE61" s="937"/>
      <c r="BF61" s="897" t="s">
        <v>35</v>
      </c>
      <c r="BG61" s="697"/>
    </row>
    <row r="62" spans="1:64" s="430" customFormat="1" ht="19.5" customHeight="1">
      <c r="A62" s="994"/>
      <c r="B62" s="200"/>
      <c r="C62" s="202" t="s">
        <v>214</v>
      </c>
      <c r="D62" s="613">
        <f>SUM(D65,D68)</f>
        <v>11</v>
      </c>
      <c r="E62" s="86">
        <f>SUM(E65,E68)</f>
        <v>10</v>
      </c>
      <c r="F62" s="93" t="s">
        <v>839</v>
      </c>
      <c r="G62" s="86">
        <f>SUM(G65,G68)</f>
        <v>1</v>
      </c>
      <c r="H62" s="86">
        <f>SUM(H65,H68)</f>
        <v>6</v>
      </c>
      <c r="I62" s="86">
        <f>SUM(I65,I68)</f>
        <v>3</v>
      </c>
      <c r="J62" s="93" t="s">
        <v>839</v>
      </c>
      <c r="K62" s="86">
        <f aca="true" t="shared" si="5" ref="K62:V62">SUM(K65,K68)</f>
        <v>1</v>
      </c>
      <c r="L62" s="86">
        <f t="shared" si="5"/>
        <v>17</v>
      </c>
      <c r="M62" s="86">
        <f t="shared" si="5"/>
        <v>14</v>
      </c>
      <c r="N62" s="86">
        <f t="shared" si="5"/>
        <v>3</v>
      </c>
      <c r="O62" s="86">
        <f t="shared" si="5"/>
        <v>318</v>
      </c>
      <c r="P62" s="86">
        <f t="shared" si="5"/>
        <v>11</v>
      </c>
      <c r="Q62" s="86">
        <f t="shared" si="5"/>
        <v>39</v>
      </c>
      <c r="R62" s="86">
        <f t="shared" si="5"/>
        <v>60</v>
      </c>
      <c r="S62" s="86">
        <f t="shared" si="5"/>
        <v>3</v>
      </c>
      <c r="T62" s="86">
        <f t="shared" si="5"/>
        <v>67</v>
      </c>
      <c r="U62" s="86">
        <f t="shared" si="5"/>
        <v>116</v>
      </c>
      <c r="V62" s="86">
        <f t="shared" si="5"/>
        <v>22</v>
      </c>
      <c r="W62" s="93" t="s">
        <v>839</v>
      </c>
      <c r="X62" s="86">
        <f aca="true" t="shared" si="6" ref="X62:AK62">SUM(X65,X68)</f>
        <v>2</v>
      </c>
      <c r="Y62" s="86">
        <f t="shared" si="6"/>
        <v>5</v>
      </c>
      <c r="Z62" s="86">
        <f t="shared" si="6"/>
        <v>13</v>
      </c>
      <c r="AA62" s="86">
        <f t="shared" si="6"/>
        <v>2</v>
      </c>
      <c r="AB62" s="86">
        <f t="shared" si="6"/>
        <v>20</v>
      </c>
      <c r="AC62" s="86">
        <f t="shared" si="6"/>
        <v>29</v>
      </c>
      <c r="AD62" s="86">
        <f t="shared" si="6"/>
        <v>10</v>
      </c>
      <c r="AE62" s="86">
        <f t="shared" si="6"/>
        <v>2</v>
      </c>
      <c r="AF62" s="86">
        <f t="shared" si="6"/>
        <v>4</v>
      </c>
      <c r="AG62" s="86">
        <f t="shared" si="6"/>
        <v>9</v>
      </c>
      <c r="AH62" s="86">
        <f t="shared" si="6"/>
        <v>1</v>
      </c>
      <c r="AI62" s="86">
        <f t="shared" si="6"/>
        <v>15</v>
      </c>
      <c r="AJ62" s="86">
        <f t="shared" si="6"/>
        <v>20</v>
      </c>
      <c r="AK62" s="86">
        <f t="shared" si="6"/>
        <v>7</v>
      </c>
      <c r="AL62" s="186"/>
      <c r="AM62" s="186"/>
      <c r="AN62" s="186"/>
      <c r="AO62" s="995"/>
      <c r="AP62" s="995"/>
      <c r="AQ62" s="996"/>
      <c r="AR62" s="997"/>
      <c r="AS62" s="998"/>
      <c r="AT62" s="998"/>
      <c r="AU62" s="999"/>
      <c r="AV62" s="1001" t="s">
        <v>511</v>
      </c>
      <c r="AW62" s="1002"/>
      <c r="AX62" s="1003" t="s">
        <v>563</v>
      </c>
      <c r="AY62" s="1004"/>
      <c r="AZ62" s="1003" t="s">
        <v>36</v>
      </c>
      <c r="BA62" s="1004"/>
      <c r="BB62" s="1003" t="s">
        <v>564</v>
      </c>
      <c r="BC62" s="1004"/>
      <c r="BD62" s="1003" t="s">
        <v>529</v>
      </c>
      <c r="BE62" s="1004"/>
      <c r="BF62" s="1000"/>
      <c r="BG62" s="835"/>
      <c r="BH62" s="203"/>
      <c r="BI62" s="203"/>
      <c r="BJ62" s="203"/>
      <c r="BK62" s="203"/>
      <c r="BL62" s="203"/>
    </row>
    <row r="63" spans="1:59" s="430" customFormat="1" ht="19.5" customHeight="1">
      <c r="A63" s="432"/>
      <c r="B63" s="432"/>
      <c r="C63" s="435"/>
      <c r="D63" s="607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95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432"/>
      <c r="AM63" s="432"/>
      <c r="AN63" s="432"/>
      <c r="AO63" s="981"/>
      <c r="AP63" s="981"/>
      <c r="AQ63" s="982"/>
      <c r="AR63" s="1005" t="s">
        <v>212</v>
      </c>
      <c r="AS63" s="1006"/>
      <c r="AT63" s="437" t="s">
        <v>213</v>
      </c>
      <c r="AU63" s="436" t="s">
        <v>214</v>
      </c>
      <c r="AV63" s="436" t="s">
        <v>213</v>
      </c>
      <c r="AW63" s="436" t="s">
        <v>214</v>
      </c>
      <c r="AX63" s="436" t="s">
        <v>213</v>
      </c>
      <c r="AY63" s="436" t="s">
        <v>214</v>
      </c>
      <c r="AZ63" s="436" t="s">
        <v>213</v>
      </c>
      <c r="BA63" s="436" t="s">
        <v>214</v>
      </c>
      <c r="BB63" s="436" t="s">
        <v>213</v>
      </c>
      <c r="BC63" s="436" t="s">
        <v>214</v>
      </c>
      <c r="BD63" s="436" t="s">
        <v>213</v>
      </c>
      <c r="BE63" s="436" t="s">
        <v>214</v>
      </c>
      <c r="BF63" s="436" t="s">
        <v>213</v>
      </c>
      <c r="BG63" s="438" t="s">
        <v>214</v>
      </c>
    </row>
    <row r="64" spans="1:59" ht="19.5" customHeight="1">
      <c r="A64" s="1007" t="s">
        <v>225</v>
      </c>
      <c r="B64" s="432"/>
      <c r="C64" s="435" t="s">
        <v>213</v>
      </c>
      <c r="D64" s="606">
        <f>SUM(E64,K64)</f>
        <v>85</v>
      </c>
      <c r="E64" s="95">
        <f>SUM(F64:J64)</f>
        <v>73</v>
      </c>
      <c r="F64" s="182">
        <v>1</v>
      </c>
      <c r="G64" s="182">
        <v>27</v>
      </c>
      <c r="H64" s="182">
        <v>28</v>
      </c>
      <c r="I64" s="182">
        <v>7</v>
      </c>
      <c r="J64" s="182">
        <v>10</v>
      </c>
      <c r="K64" s="182">
        <v>12</v>
      </c>
      <c r="L64" s="182">
        <f>SUM(M64:N64)</f>
        <v>34</v>
      </c>
      <c r="M64" s="182">
        <v>19</v>
      </c>
      <c r="N64" s="182">
        <v>15</v>
      </c>
      <c r="O64" s="182">
        <f>SUM(P64:W64)</f>
        <v>752</v>
      </c>
      <c r="P64" s="182">
        <v>203</v>
      </c>
      <c r="Q64" s="182">
        <v>179</v>
      </c>
      <c r="R64" s="182">
        <v>141</v>
      </c>
      <c r="S64" s="95" t="s">
        <v>840</v>
      </c>
      <c r="T64" s="182">
        <v>136</v>
      </c>
      <c r="U64" s="182">
        <v>93</v>
      </c>
      <c r="V64" s="95" t="s">
        <v>840</v>
      </c>
      <c r="W64" s="95" t="s">
        <v>840</v>
      </c>
      <c r="X64" s="182">
        <v>60</v>
      </c>
      <c r="Y64" s="182">
        <v>56</v>
      </c>
      <c r="Z64" s="182">
        <v>59</v>
      </c>
      <c r="AA64" s="95" t="s">
        <v>840</v>
      </c>
      <c r="AB64" s="182">
        <v>41</v>
      </c>
      <c r="AC64" s="182">
        <v>35</v>
      </c>
      <c r="AD64" s="95" t="s">
        <v>840</v>
      </c>
      <c r="AE64" s="182">
        <v>40</v>
      </c>
      <c r="AF64" s="182">
        <v>38</v>
      </c>
      <c r="AG64" s="182">
        <v>32</v>
      </c>
      <c r="AH64" s="95" t="s">
        <v>840</v>
      </c>
      <c r="AI64" s="182">
        <v>27</v>
      </c>
      <c r="AJ64" s="182">
        <v>22</v>
      </c>
      <c r="AK64" s="95" t="s">
        <v>840</v>
      </c>
      <c r="AL64" s="439"/>
      <c r="AM64" s="439"/>
      <c r="AN64" s="439"/>
      <c r="AO64" s="971" t="s">
        <v>565</v>
      </c>
      <c r="AP64" s="971"/>
      <c r="AQ64" s="1008"/>
      <c r="AR64" s="204"/>
      <c r="AS64" s="183">
        <v>30462</v>
      </c>
      <c r="AT64" s="183">
        <v>20006</v>
      </c>
      <c r="AU64" s="183">
        <v>10456</v>
      </c>
      <c r="AV64" s="183">
        <v>19763</v>
      </c>
      <c r="AW64" s="183">
        <v>8197</v>
      </c>
      <c r="AX64" s="183">
        <f>SUM(AX66:AX68)</f>
        <v>3209</v>
      </c>
      <c r="AY64" s="183">
        <f aca="true" t="shared" si="7" ref="AY64:BG64">SUM(AY66:AY68)</f>
        <v>930</v>
      </c>
      <c r="AZ64" s="183">
        <f t="shared" si="7"/>
        <v>16803</v>
      </c>
      <c r="BA64" s="183">
        <f t="shared" si="7"/>
        <v>7086</v>
      </c>
      <c r="BB64" s="183">
        <f t="shared" si="7"/>
        <v>9</v>
      </c>
      <c r="BC64" s="183">
        <f t="shared" si="7"/>
        <v>14</v>
      </c>
      <c r="BD64" s="183">
        <f t="shared" si="7"/>
        <v>203</v>
      </c>
      <c r="BE64" s="183">
        <f t="shared" si="7"/>
        <v>178</v>
      </c>
      <c r="BF64" s="183">
        <f t="shared" si="7"/>
        <v>243</v>
      </c>
      <c r="BG64" s="183">
        <f t="shared" si="7"/>
        <v>2259</v>
      </c>
    </row>
    <row r="65" spans="1:59" ht="19.5" customHeight="1">
      <c r="A65" s="894"/>
      <c r="B65" s="384"/>
      <c r="C65" s="396" t="s">
        <v>214</v>
      </c>
      <c r="D65" s="606">
        <f>SUM(E65,K65)</f>
        <v>4</v>
      </c>
      <c r="E65" s="95">
        <f>SUM(F65:J65)</f>
        <v>4</v>
      </c>
      <c r="F65" s="95" t="s">
        <v>840</v>
      </c>
      <c r="G65" s="182">
        <v>1</v>
      </c>
      <c r="H65" s="95">
        <v>2</v>
      </c>
      <c r="I65" s="182">
        <v>1</v>
      </c>
      <c r="J65" s="95" t="s">
        <v>840</v>
      </c>
      <c r="K65" s="95" t="s">
        <v>840</v>
      </c>
      <c r="L65" s="182">
        <f>SUM(M65:N65)</f>
        <v>15</v>
      </c>
      <c r="M65" s="182">
        <v>12</v>
      </c>
      <c r="N65" s="182">
        <v>3</v>
      </c>
      <c r="O65" s="182">
        <f>SUM(P65:W65)</f>
        <v>276</v>
      </c>
      <c r="P65" s="182">
        <v>7</v>
      </c>
      <c r="Q65" s="182">
        <v>26</v>
      </c>
      <c r="R65" s="182">
        <v>60</v>
      </c>
      <c r="S65" s="95" t="s">
        <v>840</v>
      </c>
      <c r="T65" s="182">
        <v>67</v>
      </c>
      <c r="U65" s="182">
        <v>116</v>
      </c>
      <c r="V65" s="95" t="s">
        <v>840</v>
      </c>
      <c r="W65" s="95" t="s">
        <v>840</v>
      </c>
      <c r="X65" s="95">
        <v>2</v>
      </c>
      <c r="Y65" s="95">
        <v>5</v>
      </c>
      <c r="Z65" s="182">
        <v>13</v>
      </c>
      <c r="AA65" s="95" t="s">
        <v>840</v>
      </c>
      <c r="AB65" s="95">
        <v>20</v>
      </c>
      <c r="AC65" s="95">
        <v>29</v>
      </c>
      <c r="AD65" s="95" t="s">
        <v>840</v>
      </c>
      <c r="AE65" s="182">
        <v>2</v>
      </c>
      <c r="AF65" s="182">
        <v>4</v>
      </c>
      <c r="AG65" s="182">
        <v>9</v>
      </c>
      <c r="AH65" s="95" t="s">
        <v>840</v>
      </c>
      <c r="AI65" s="182">
        <v>15</v>
      </c>
      <c r="AJ65" s="182">
        <v>20</v>
      </c>
      <c r="AK65" s="95" t="s">
        <v>840</v>
      </c>
      <c r="AL65" s="294"/>
      <c r="AM65" s="294"/>
      <c r="AN65" s="294"/>
      <c r="AO65" s="295"/>
      <c r="AP65" s="295"/>
      <c r="AQ65" s="419"/>
      <c r="AR65" s="389"/>
      <c r="AS65" s="95"/>
      <c r="AT65" s="95"/>
      <c r="AU65" s="95"/>
      <c r="AV65" s="95"/>
      <c r="AW65" s="95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</row>
    <row r="66" spans="1:59" ht="19.5" customHeight="1">
      <c r="A66" s="384"/>
      <c r="B66" s="384"/>
      <c r="C66" s="396"/>
      <c r="D66" s="607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2"/>
      <c r="V66" s="182"/>
      <c r="W66" s="182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384"/>
      <c r="AM66" s="384"/>
      <c r="AN66" s="384"/>
      <c r="AO66" s="918" t="s">
        <v>566</v>
      </c>
      <c r="AP66" s="918"/>
      <c r="AQ66" s="778"/>
      <c r="AR66" s="201"/>
      <c r="AS66" s="169">
        <v>12283</v>
      </c>
      <c r="AT66" s="169">
        <v>8295</v>
      </c>
      <c r="AU66" s="169">
        <v>3988</v>
      </c>
      <c r="AV66" s="169">
        <v>8222</v>
      </c>
      <c r="AW66" s="169">
        <v>3936</v>
      </c>
      <c r="AX66" s="420">
        <v>2789</v>
      </c>
      <c r="AY66" s="420">
        <v>760</v>
      </c>
      <c r="AZ66" s="420">
        <v>5274</v>
      </c>
      <c r="BA66" s="420">
        <v>2902</v>
      </c>
      <c r="BB66" s="420">
        <v>1</v>
      </c>
      <c r="BC66" s="420">
        <v>9</v>
      </c>
      <c r="BD66" s="420">
        <v>126</v>
      </c>
      <c r="BE66" s="420">
        <v>125</v>
      </c>
      <c r="BF66" s="420">
        <v>73</v>
      </c>
      <c r="BG66" s="420">
        <v>52</v>
      </c>
    </row>
    <row r="67" spans="1:59" ht="19.5" customHeight="1">
      <c r="A67" s="894" t="s">
        <v>227</v>
      </c>
      <c r="B67" s="384"/>
      <c r="C67" s="396" t="s">
        <v>213</v>
      </c>
      <c r="D67" s="606">
        <f>SUM(E67,K67)</f>
        <v>53</v>
      </c>
      <c r="E67" s="95">
        <f>SUM(F67:J67)</f>
        <v>45</v>
      </c>
      <c r="F67" s="95">
        <v>1</v>
      </c>
      <c r="G67" s="95">
        <v>23</v>
      </c>
      <c r="H67" s="95">
        <v>11</v>
      </c>
      <c r="I67" s="95">
        <v>10</v>
      </c>
      <c r="J67" s="95" t="s">
        <v>840</v>
      </c>
      <c r="K67" s="95">
        <v>8</v>
      </c>
      <c r="L67" s="182">
        <f>SUM(M67:N67)</f>
        <v>4</v>
      </c>
      <c r="M67" s="95">
        <v>2</v>
      </c>
      <c r="N67" s="95">
        <v>2</v>
      </c>
      <c r="O67" s="182">
        <f>SUM(P67:W67)</f>
        <v>594</v>
      </c>
      <c r="P67" s="95">
        <v>233</v>
      </c>
      <c r="Q67" s="95">
        <v>141</v>
      </c>
      <c r="R67" s="95" t="s">
        <v>840</v>
      </c>
      <c r="S67" s="95">
        <v>141</v>
      </c>
      <c r="T67" s="95" t="s">
        <v>840</v>
      </c>
      <c r="U67" s="95" t="s">
        <v>840</v>
      </c>
      <c r="V67" s="95">
        <v>79</v>
      </c>
      <c r="W67" s="95" t="s">
        <v>840</v>
      </c>
      <c r="X67" s="182">
        <v>75</v>
      </c>
      <c r="Y67" s="95" t="s">
        <v>840</v>
      </c>
      <c r="Z67" s="95" t="s">
        <v>840</v>
      </c>
      <c r="AA67" s="95">
        <v>63</v>
      </c>
      <c r="AB67" s="95" t="s">
        <v>840</v>
      </c>
      <c r="AC67" s="95" t="s">
        <v>840</v>
      </c>
      <c r="AD67" s="95">
        <v>33</v>
      </c>
      <c r="AE67" s="182">
        <v>49</v>
      </c>
      <c r="AF67" s="95" t="s">
        <v>840</v>
      </c>
      <c r="AG67" s="95" t="s">
        <v>840</v>
      </c>
      <c r="AH67" s="95">
        <v>45</v>
      </c>
      <c r="AI67" s="95" t="s">
        <v>840</v>
      </c>
      <c r="AJ67" s="95" t="s">
        <v>840</v>
      </c>
      <c r="AK67" s="95">
        <v>26</v>
      </c>
      <c r="AL67" s="390"/>
      <c r="AM67" s="390"/>
      <c r="AN67" s="390"/>
      <c r="AO67" s="918" t="s">
        <v>567</v>
      </c>
      <c r="AP67" s="918"/>
      <c r="AQ67" s="778"/>
      <c r="AR67" s="201"/>
      <c r="AS67" s="169">
        <v>1054</v>
      </c>
      <c r="AT67" s="169">
        <v>282</v>
      </c>
      <c r="AU67" s="169">
        <v>772</v>
      </c>
      <c r="AV67" s="169">
        <v>282</v>
      </c>
      <c r="AW67" s="169">
        <v>772</v>
      </c>
      <c r="AX67" s="420">
        <v>33</v>
      </c>
      <c r="AY67" s="420">
        <v>80</v>
      </c>
      <c r="AZ67" s="420">
        <v>388</v>
      </c>
      <c r="BA67" s="420">
        <v>819</v>
      </c>
      <c r="BB67" s="420" t="s">
        <v>37</v>
      </c>
      <c r="BC67" s="420" t="s">
        <v>37</v>
      </c>
      <c r="BD67" s="420" t="s">
        <v>30</v>
      </c>
      <c r="BE67" s="420" t="s">
        <v>30</v>
      </c>
      <c r="BF67" s="420" t="s">
        <v>37</v>
      </c>
      <c r="BG67" s="420" t="s">
        <v>37</v>
      </c>
    </row>
    <row r="68" spans="1:59" ht="19.5" customHeight="1">
      <c r="A68" s="700"/>
      <c r="B68" s="278"/>
      <c r="C68" s="393" t="s">
        <v>214</v>
      </c>
      <c r="D68" s="608">
        <f>SUM(E68,K68)</f>
        <v>7</v>
      </c>
      <c r="E68" s="609">
        <f>SUM(F68:J68)</f>
        <v>6</v>
      </c>
      <c r="F68" s="609" t="s">
        <v>840</v>
      </c>
      <c r="G68" s="609" t="s">
        <v>840</v>
      </c>
      <c r="H68" s="609">
        <v>4</v>
      </c>
      <c r="I68" s="609">
        <v>2</v>
      </c>
      <c r="J68" s="609" t="s">
        <v>840</v>
      </c>
      <c r="K68" s="609">
        <v>1</v>
      </c>
      <c r="L68" s="610">
        <f>SUM(M68:N68)</f>
        <v>2</v>
      </c>
      <c r="M68" s="609">
        <v>2</v>
      </c>
      <c r="N68" s="609" t="s">
        <v>840</v>
      </c>
      <c r="O68" s="610">
        <f>SUM(P68:W68)</f>
        <v>42</v>
      </c>
      <c r="P68" s="609">
        <v>4</v>
      </c>
      <c r="Q68" s="609">
        <v>13</v>
      </c>
      <c r="R68" s="609" t="s">
        <v>840</v>
      </c>
      <c r="S68" s="609">
        <v>3</v>
      </c>
      <c r="T68" s="609" t="s">
        <v>840</v>
      </c>
      <c r="U68" s="609" t="s">
        <v>840</v>
      </c>
      <c r="V68" s="609">
        <v>22</v>
      </c>
      <c r="W68" s="609" t="s">
        <v>840</v>
      </c>
      <c r="X68" s="609" t="s">
        <v>840</v>
      </c>
      <c r="Y68" s="609" t="s">
        <v>840</v>
      </c>
      <c r="Z68" s="609" t="s">
        <v>840</v>
      </c>
      <c r="AA68" s="609">
        <v>2</v>
      </c>
      <c r="AB68" s="609" t="s">
        <v>840</v>
      </c>
      <c r="AC68" s="609" t="s">
        <v>840</v>
      </c>
      <c r="AD68" s="609">
        <v>10</v>
      </c>
      <c r="AE68" s="609" t="s">
        <v>840</v>
      </c>
      <c r="AF68" s="609" t="s">
        <v>840</v>
      </c>
      <c r="AG68" s="609" t="s">
        <v>840</v>
      </c>
      <c r="AH68" s="609">
        <v>1</v>
      </c>
      <c r="AI68" s="609" t="s">
        <v>840</v>
      </c>
      <c r="AJ68" s="609" t="s">
        <v>840</v>
      </c>
      <c r="AK68" s="609">
        <v>7</v>
      </c>
      <c r="AL68" s="390"/>
      <c r="AM68" s="390"/>
      <c r="AN68" s="390"/>
      <c r="AO68" s="901" t="s">
        <v>568</v>
      </c>
      <c r="AP68" s="901"/>
      <c r="AQ68" s="701"/>
      <c r="AR68" s="278"/>
      <c r="AS68" s="526">
        <v>17125</v>
      </c>
      <c r="AT68" s="526">
        <v>11429</v>
      </c>
      <c r="AU68" s="526">
        <v>5696</v>
      </c>
      <c r="AV68" s="526">
        <v>11259</v>
      </c>
      <c r="AW68" s="526">
        <v>3489</v>
      </c>
      <c r="AX68" s="409">
        <v>387</v>
      </c>
      <c r="AY68" s="409">
        <v>90</v>
      </c>
      <c r="AZ68" s="409">
        <v>11141</v>
      </c>
      <c r="BA68" s="409">
        <v>3365</v>
      </c>
      <c r="BB68" s="409">
        <v>8</v>
      </c>
      <c r="BC68" s="409">
        <v>5</v>
      </c>
      <c r="BD68" s="409">
        <v>77</v>
      </c>
      <c r="BE68" s="409">
        <v>53</v>
      </c>
      <c r="BF68" s="409">
        <v>170</v>
      </c>
      <c r="BG68" s="409">
        <v>2207</v>
      </c>
    </row>
    <row r="69" spans="1:56" ht="19.5" customHeight="1">
      <c r="A69" s="294" t="s">
        <v>569</v>
      </c>
      <c r="B69" s="294"/>
      <c r="C69" s="29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295"/>
      <c r="AJ69" s="295"/>
      <c r="AK69" s="295"/>
      <c r="AL69" s="295"/>
      <c r="AM69" s="295"/>
      <c r="AN69" s="295"/>
      <c r="AO69" s="383" t="s">
        <v>570</v>
      </c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</row>
    <row r="70" spans="35:41" ht="19.5" customHeight="1">
      <c r="AI70" s="295"/>
      <c r="AJ70" s="295"/>
      <c r="AK70" s="295"/>
      <c r="AL70" s="295"/>
      <c r="AM70" s="295"/>
      <c r="AN70" s="295"/>
      <c r="AO70" s="295" t="s">
        <v>508</v>
      </c>
    </row>
  </sheetData>
  <sheetProtection/>
  <mergeCells count="232">
    <mergeCell ref="X54:AD54"/>
    <mergeCell ref="AE54:AK54"/>
    <mergeCell ref="X53:AK53"/>
    <mergeCell ref="N39:O42"/>
    <mergeCell ref="P39:Q42"/>
    <mergeCell ref="V39:W42"/>
    <mergeCell ref="Z39:AA42"/>
    <mergeCell ref="R39:S42"/>
    <mergeCell ref="T39:U42"/>
    <mergeCell ref="X43:Y43"/>
    <mergeCell ref="AD55:AD60"/>
    <mergeCell ref="AK55:AK60"/>
    <mergeCell ref="AJ55:AJ60"/>
    <mergeCell ref="AF55:AF60"/>
    <mergeCell ref="AG55:AG60"/>
    <mergeCell ref="AI55:AI60"/>
    <mergeCell ref="AH55:AH60"/>
    <mergeCell ref="AO66:AQ66"/>
    <mergeCell ref="A67:A68"/>
    <mergeCell ref="AO67:AQ67"/>
    <mergeCell ref="AO68:AQ68"/>
    <mergeCell ref="BB62:BC62"/>
    <mergeCell ref="BD62:BE62"/>
    <mergeCell ref="AR63:AS63"/>
    <mergeCell ref="A64:A65"/>
    <mergeCell ref="AO64:AQ64"/>
    <mergeCell ref="AO58:BG58"/>
    <mergeCell ref="A61:A62"/>
    <mergeCell ref="AO61:AQ63"/>
    <mergeCell ref="AR61:AU62"/>
    <mergeCell ref="AV61:BE61"/>
    <mergeCell ref="BF61:BG62"/>
    <mergeCell ref="AV62:AW62"/>
    <mergeCell ref="AX62:AY62"/>
    <mergeCell ref="AZ62:BA62"/>
    <mergeCell ref="AE55:AE60"/>
    <mergeCell ref="Y55:Y60"/>
    <mergeCell ref="Z55:Z60"/>
    <mergeCell ref="AB55:AB60"/>
    <mergeCell ref="AC55:AC60"/>
    <mergeCell ref="AA55:AA60"/>
    <mergeCell ref="W55:W60"/>
    <mergeCell ref="X55:X60"/>
    <mergeCell ref="O55:O60"/>
    <mergeCell ref="P55:P60"/>
    <mergeCell ref="Q55:Q60"/>
    <mergeCell ref="R55:R60"/>
    <mergeCell ref="S55:S60"/>
    <mergeCell ref="V55:V60"/>
    <mergeCell ref="T55:T60"/>
    <mergeCell ref="U55:U60"/>
    <mergeCell ref="M55:M60"/>
    <mergeCell ref="N55:N60"/>
    <mergeCell ref="D54:D60"/>
    <mergeCell ref="E54:J54"/>
    <mergeCell ref="K54:K60"/>
    <mergeCell ref="L54:N54"/>
    <mergeCell ref="E55:E60"/>
    <mergeCell ref="F55:F60"/>
    <mergeCell ref="G55:G60"/>
    <mergeCell ref="AX50:AX51"/>
    <mergeCell ref="BA50:BA51"/>
    <mergeCell ref="A53:C60"/>
    <mergeCell ref="D53:K53"/>
    <mergeCell ref="L53:N53"/>
    <mergeCell ref="O53:W54"/>
    <mergeCell ref="H55:H60"/>
    <mergeCell ref="I55:I60"/>
    <mergeCell ref="J55:J60"/>
    <mergeCell ref="L55:L60"/>
    <mergeCell ref="BF50:BF51"/>
    <mergeCell ref="BG50:BG51"/>
    <mergeCell ref="BH50:BH51"/>
    <mergeCell ref="BB50:BB51"/>
    <mergeCell ref="BC50:BC51"/>
    <mergeCell ref="BD50:BD51"/>
    <mergeCell ref="BE50:BE51"/>
    <mergeCell ref="AU50:AU51"/>
    <mergeCell ref="AV50:AV51"/>
    <mergeCell ref="AW50:AW51"/>
    <mergeCell ref="BL50:BL51"/>
    <mergeCell ref="A47:C47"/>
    <mergeCell ref="D47:E47"/>
    <mergeCell ref="Z47:AA47"/>
    <mergeCell ref="AO47:AS47"/>
    <mergeCell ref="BJ50:BJ51"/>
    <mergeCell ref="AP51:AQ51"/>
    <mergeCell ref="A38:C42"/>
    <mergeCell ref="AO44:AS44"/>
    <mergeCell ref="A45:C45"/>
    <mergeCell ref="D45:E45"/>
    <mergeCell ref="Z45:AA45"/>
    <mergeCell ref="AO45:AS45"/>
    <mergeCell ref="A43:C43"/>
    <mergeCell ref="D43:E43"/>
    <mergeCell ref="Z43:AA43"/>
    <mergeCell ref="AO43:AS43"/>
    <mergeCell ref="AO39:AS39"/>
    <mergeCell ref="AO40:AS40"/>
    <mergeCell ref="AO41:AS41"/>
    <mergeCell ref="AO42:AS42"/>
    <mergeCell ref="F39:G42"/>
    <mergeCell ref="H39:I42"/>
    <mergeCell ref="J39:K42"/>
    <mergeCell ref="L39:M42"/>
    <mergeCell ref="D38:E42"/>
    <mergeCell ref="F38:G38"/>
    <mergeCell ref="X39:Y42"/>
    <mergeCell ref="BK35:BL35"/>
    <mergeCell ref="AO37:AS37"/>
    <mergeCell ref="BA35:BB35"/>
    <mergeCell ref="BC35:BD35"/>
    <mergeCell ref="BE35:BF35"/>
    <mergeCell ref="AO38:AS38"/>
    <mergeCell ref="H38:AA38"/>
    <mergeCell ref="A34:AC34"/>
    <mergeCell ref="AO34:AS36"/>
    <mergeCell ref="AT34:AV35"/>
    <mergeCell ref="AW34:BD34"/>
    <mergeCell ref="BE34:BL34"/>
    <mergeCell ref="A35:AC35"/>
    <mergeCell ref="AW35:AX35"/>
    <mergeCell ref="AY35:AZ35"/>
    <mergeCell ref="BI35:BJ35"/>
    <mergeCell ref="X30:Y30"/>
    <mergeCell ref="Z30:AA30"/>
    <mergeCell ref="AB30:AC30"/>
    <mergeCell ref="AO30:BL30"/>
    <mergeCell ref="BG35:BH35"/>
    <mergeCell ref="A30:C30"/>
    <mergeCell ref="D30:E30"/>
    <mergeCell ref="F30:G30"/>
    <mergeCell ref="H30:I30"/>
    <mergeCell ref="AO32:BL32"/>
    <mergeCell ref="X28:Y28"/>
    <mergeCell ref="Z28:AA28"/>
    <mergeCell ref="F28:G28"/>
    <mergeCell ref="H28:I28"/>
    <mergeCell ref="AB28:AC28"/>
    <mergeCell ref="A29:C29"/>
    <mergeCell ref="D29:E29"/>
    <mergeCell ref="F29:G29"/>
    <mergeCell ref="H29:I29"/>
    <mergeCell ref="X29:Y29"/>
    <mergeCell ref="Z29:AA29"/>
    <mergeCell ref="AB29:AC29"/>
    <mergeCell ref="A28:C28"/>
    <mergeCell ref="D28:E28"/>
    <mergeCell ref="X26:Y26"/>
    <mergeCell ref="Z26:AA26"/>
    <mergeCell ref="AB26:AC26"/>
    <mergeCell ref="A27:C27"/>
    <mergeCell ref="D27:E27"/>
    <mergeCell ref="F27:G27"/>
    <mergeCell ref="H27:I27"/>
    <mergeCell ref="X27:Y27"/>
    <mergeCell ref="Z27:AA27"/>
    <mergeCell ref="AB27:AC27"/>
    <mergeCell ref="A26:C26"/>
    <mergeCell ref="D26:E26"/>
    <mergeCell ref="F26:G26"/>
    <mergeCell ref="H26:I26"/>
    <mergeCell ref="X25:Y25"/>
    <mergeCell ref="Z25:AA25"/>
    <mergeCell ref="R25:T25"/>
    <mergeCell ref="U25:W25"/>
    <mergeCell ref="A24:C25"/>
    <mergeCell ref="D24:I24"/>
    <mergeCell ref="J24:O24"/>
    <mergeCell ref="P24:W24"/>
    <mergeCell ref="AB25:AC25"/>
    <mergeCell ref="AO25:AQ25"/>
    <mergeCell ref="X24:AC24"/>
    <mergeCell ref="D25:E25"/>
    <mergeCell ref="F25:G25"/>
    <mergeCell ref="H25:I25"/>
    <mergeCell ref="J25:K25"/>
    <mergeCell ref="L25:M25"/>
    <mergeCell ref="N25:O25"/>
    <mergeCell ref="P25:Q25"/>
    <mergeCell ref="AO15:AO19"/>
    <mergeCell ref="A20:AC20"/>
    <mergeCell ref="A21:AC21"/>
    <mergeCell ref="A22:AC22"/>
    <mergeCell ref="A10:C10"/>
    <mergeCell ref="A11:C11"/>
    <mergeCell ref="A13:C13"/>
    <mergeCell ref="A14:C14"/>
    <mergeCell ref="BJ7:BK7"/>
    <mergeCell ref="A8:C8"/>
    <mergeCell ref="AR8:AS8"/>
    <mergeCell ref="A9:C9"/>
    <mergeCell ref="AO9:AQ9"/>
    <mergeCell ref="AR6:AU7"/>
    <mergeCell ref="BD6:BK6"/>
    <mergeCell ref="A7:C7"/>
    <mergeCell ref="BD7:BE7"/>
    <mergeCell ref="BF7:BG7"/>
    <mergeCell ref="BH7:BI7"/>
    <mergeCell ref="X6:Z6"/>
    <mergeCell ref="AA6:AC6"/>
    <mergeCell ref="AV7:AW7"/>
    <mergeCell ref="AX7:AY7"/>
    <mergeCell ref="AZ7:BA7"/>
    <mergeCell ref="BB7:BC7"/>
    <mergeCell ref="AV6:BC6"/>
    <mergeCell ref="T5:AC5"/>
    <mergeCell ref="J6:L6"/>
    <mergeCell ref="M6:O6"/>
    <mergeCell ref="P6:R6"/>
    <mergeCell ref="T6:W6"/>
    <mergeCell ref="AO6:AQ8"/>
    <mergeCell ref="BK50:BK51"/>
    <mergeCell ref="A2:AC2"/>
    <mergeCell ref="AO2:BK2"/>
    <mergeCell ref="A3:AC3"/>
    <mergeCell ref="AO4:BK4"/>
    <mergeCell ref="A5:C6"/>
    <mergeCell ref="D5:F6"/>
    <mergeCell ref="G5:I6"/>
    <mergeCell ref="J5:R5"/>
    <mergeCell ref="X45:Y45"/>
    <mergeCell ref="X47:Y47"/>
    <mergeCell ref="BI50:BI51"/>
    <mergeCell ref="AO46:AS46"/>
    <mergeCell ref="AO48:AS48"/>
    <mergeCell ref="AO49:AS49"/>
    <mergeCell ref="AO50:AQ50"/>
    <mergeCell ref="AS50:AS51"/>
    <mergeCell ref="AY50:AY51"/>
    <mergeCell ref="AZ50:AZ51"/>
    <mergeCell ref="AT50:AT51"/>
  </mergeCells>
  <printOptions horizontalCentered="1" verticalCentered="1"/>
  <pageMargins left="0.5905511811023623" right="0.4724409448818898" top="0.5905511811023623" bottom="0.3937007874015748" header="0.11811023622047245" footer="0"/>
  <pageSetup horizontalDpi="600" verticalDpi="600" orientation="landscape" paperSize="8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zoomScale="110" zoomScaleNormal="110" zoomScalePageLayoutView="0" workbookViewId="0" topLeftCell="A1">
      <selection activeCell="A1" sqref="A1"/>
    </sheetView>
  </sheetViews>
  <sheetFormatPr defaultColWidth="10.59765625" defaultRowHeight="15"/>
  <cols>
    <col min="1" max="1" width="3.59765625" style="207" customWidth="1"/>
    <col min="2" max="2" width="2.09765625" style="207" customWidth="1"/>
    <col min="3" max="3" width="6.09765625" style="207" customWidth="1"/>
    <col min="4" max="4" width="11.09765625" style="207" customWidth="1"/>
    <col min="5" max="8" width="8.09765625" style="207" customWidth="1"/>
    <col min="9" max="10" width="9" style="207" customWidth="1"/>
    <col min="11" max="31" width="8.09765625" style="207" customWidth="1"/>
    <col min="32" max="33" width="7.09765625" style="207" customWidth="1"/>
    <col min="34" max="16384" width="10.59765625" style="207" customWidth="1"/>
  </cols>
  <sheetData>
    <row r="1" spans="1:28" s="358" customFormat="1" ht="19.5" customHeight="1">
      <c r="A1" s="205" t="s">
        <v>571</v>
      </c>
      <c r="B1" s="205"/>
      <c r="AB1" s="206" t="s">
        <v>572</v>
      </c>
    </row>
    <row r="2" spans="1:29" ht="19.5" customHeight="1">
      <c r="A2" s="1021" t="s">
        <v>573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</row>
    <row r="3" spans="1:29" ht="19.5" customHeight="1">
      <c r="A3" s="1023" t="s">
        <v>135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3"/>
      <c r="W3" s="1023"/>
      <c r="X3" s="1023"/>
      <c r="Y3" s="1023"/>
      <c r="Z3" s="1023"/>
      <c r="AA3" s="1023"/>
      <c r="AB3" s="1023"/>
      <c r="AC3" s="1023"/>
    </row>
    <row r="4" spans="1:29" ht="19.5" customHeight="1">
      <c r="A4" s="1023" t="s">
        <v>136</v>
      </c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</row>
    <row r="5" spans="1:28" s="360" customFormat="1" ht="18" customHeight="1" thickBot="1">
      <c r="A5" s="207"/>
      <c r="B5" s="207"/>
      <c r="C5" s="207"/>
      <c r="D5" s="207"/>
      <c r="E5" s="209"/>
      <c r="F5" s="209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359"/>
      <c r="S5" s="359"/>
      <c r="T5" s="359"/>
      <c r="U5" s="359"/>
      <c r="V5" s="359"/>
      <c r="W5" s="359"/>
      <c r="X5" s="359"/>
      <c r="Y5" s="359"/>
      <c r="Z5" s="359"/>
      <c r="AB5" s="361" t="s">
        <v>574</v>
      </c>
    </row>
    <row r="6" spans="1:28" s="360" customFormat="1" ht="15.75" customHeight="1">
      <c r="A6" s="1025" t="s">
        <v>137</v>
      </c>
      <c r="B6" s="1026"/>
      <c r="C6" s="1027"/>
      <c r="D6" s="1032" t="s">
        <v>138</v>
      </c>
      <c r="E6" s="1026"/>
      <c r="F6" s="1027"/>
      <c r="G6" s="1037" t="s">
        <v>592</v>
      </c>
      <c r="H6" s="1038"/>
      <c r="I6" s="1037" t="s">
        <v>593</v>
      </c>
      <c r="J6" s="1038"/>
      <c r="K6" s="1037" t="s">
        <v>594</v>
      </c>
      <c r="L6" s="1038"/>
      <c r="M6" s="1037" t="s">
        <v>595</v>
      </c>
      <c r="N6" s="1038"/>
      <c r="O6" s="1037" t="s">
        <v>596</v>
      </c>
      <c r="P6" s="1038"/>
      <c r="Q6" s="1037" t="s">
        <v>597</v>
      </c>
      <c r="R6" s="1038"/>
      <c r="S6" s="1037" t="s">
        <v>598</v>
      </c>
      <c r="T6" s="1038"/>
      <c r="U6" s="1037" t="s">
        <v>599</v>
      </c>
      <c r="V6" s="1038"/>
      <c r="W6" s="1037" t="s">
        <v>600</v>
      </c>
      <c r="X6" s="1038"/>
      <c r="Y6" s="1037" t="s">
        <v>601</v>
      </c>
      <c r="Z6" s="1038"/>
      <c r="AA6" s="1037" t="s">
        <v>602</v>
      </c>
      <c r="AB6" s="1041"/>
    </row>
    <row r="7" spans="1:28" s="360" customFormat="1" ht="15.75" customHeight="1">
      <c r="A7" s="1028"/>
      <c r="B7" s="1028"/>
      <c r="C7" s="1029"/>
      <c r="D7" s="1033"/>
      <c r="E7" s="1028"/>
      <c r="F7" s="1029"/>
      <c r="G7" s="1039"/>
      <c r="H7" s="1040"/>
      <c r="I7" s="1039"/>
      <c r="J7" s="1040"/>
      <c r="K7" s="1039"/>
      <c r="L7" s="1040"/>
      <c r="M7" s="1039"/>
      <c r="N7" s="1040"/>
      <c r="O7" s="1039"/>
      <c r="P7" s="1040"/>
      <c r="Q7" s="1039"/>
      <c r="R7" s="1040"/>
      <c r="S7" s="1039"/>
      <c r="T7" s="1040"/>
      <c r="U7" s="1039"/>
      <c r="V7" s="1040"/>
      <c r="W7" s="1039"/>
      <c r="X7" s="1040"/>
      <c r="Y7" s="1039"/>
      <c r="Z7" s="1040"/>
      <c r="AA7" s="1039"/>
      <c r="AB7" s="1042"/>
    </row>
    <row r="8" spans="1:28" s="212" customFormat="1" ht="15.75" customHeight="1">
      <c r="A8" s="1028"/>
      <c r="B8" s="1028"/>
      <c r="C8" s="1029"/>
      <c r="D8" s="1034"/>
      <c r="E8" s="1035"/>
      <c r="F8" s="1036"/>
      <c r="G8" s="1043" t="s">
        <v>575</v>
      </c>
      <c r="H8" s="1044"/>
      <c r="I8" s="1043" t="s">
        <v>576</v>
      </c>
      <c r="J8" s="1044"/>
      <c r="K8" s="1043" t="s">
        <v>577</v>
      </c>
      <c r="L8" s="1044"/>
      <c r="M8" s="1043" t="s">
        <v>578</v>
      </c>
      <c r="N8" s="1044"/>
      <c r="O8" s="1043" t="s">
        <v>579</v>
      </c>
      <c r="P8" s="1044"/>
      <c r="Q8" s="1043" t="s">
        <v>580</v>
      </c>
      <c r="R8" s="1044"/>
      <c r="S8" s="1043" t="s">
        <v>581</v>
      </c>
      <c r="T8" s="1044"/>
      <c r="U8" s="1043" t="s">
        <v>582</v>
      </c>
      <c r="V8" s="1044"/>
      <c r="W8" s="1043"/>
      <c r="X8" s="1044"/>
      <c r="Y8" s="1043" t="s">
        <v>583</v>
      </c>
      <c r="Z8" s="1044"/>
      <c r="AA8" s="1045"/>
      <c r="AB8" s="1046"/>
    </row>
    <row r="9" spans="1:28" s="366" customFormat="1" ht="15.75" customHeight="1">
      <c r="A9" s="1030"/>
      <c r="B9" s="1030"/>
      <c r="C9" s="1031"/>
      <c r="D9" s="362" t="s">
        <v>212</v>
      </c>
      <c r="E9" s="362" t="s">
        <v>213</v>
      </c>
      <c r="F9" s="362" t="s">
        <v>214</v>
      </c>
      <c r="G9" s="362" t="s">
        <v>213</v>
      </c>
      <c r="H9" s="362" t="s">
        <v>214</v>
      </c>
      <c r="I9" s="362" t="s">
        <v>213</v>
      </c>
      <c r="J9" s="362" t="s">
        <v>214</v>
      </c>
      <c r="K9" s="362" t="s">
        <v>213</v>
      </c>
      <c r="L9" s="362" t="s">
        <v>214</v>
      </c>
      <c r="M9" s="362" t="s">
        <v>213</v>
      </c>
      <c r="N9" s="362" t="s">
        <v>214</v>
      </c>
      <c r="O9" s="362" t="s">
        <v>213</v>
      </c>
      <c r="P9" s="362" t="s">
        <v>214</v>
      </c>
      <c r="Q9" s="362" t="s">
        <v>213</v>
      </c>
      <c r="R9" s="362" t="s">
        <v>214</v>
      </c>
      <c r="S9" s="363" t="s">
        <v>213</v>
      </c>
      <c r="T9" s="362" t="s">
        <v>214</v>
      </c>
      <c r="U9" s="362" t="s">
        <v>213</v>
      </c>
      <c r="V9" s="362" t="s">
        <v>214</v>
      </c>
      <c r="W9" s="362" t="s">
        <v>213</v>
      </c>
      <c r="X9" s="362" t="s">
        <v>214</v>
      </c>
      <c r="Y9" s="362" t="s">
        <v>213</v>
      </c>
      <c r="Z9" s="362" t="s">
        <v>214</v>
      </c>
      <c r="AA9" s="364" t="s">
        <v>213</v>
      </c>
      <c r="AB9" s="365" t="s">
        <v>214</v>
      </c>
    </row>
    <row r="10" spans="1:30" s="366" customFormat="1" ht="15.75" customHeight="1">
      <c r="A10" s="367"/>
      <c r="B10" s="367"/>
      <c r="C10" s="213" t="s">
        <v>212</v>
      </c>
      <c r="D10" s="627">
        <f>SUM(D12,D14,D16)</f>
        <v>26961</v>
      </c>
      <c r="E10" s="627">
        <f aca="true" t="shared" si="0" ref="E10:R10">SUM(E12,E14,E16)</f>
        <v>18749</v>
      </c>
      <c r="F10" s="627">
        <f t="shared" si="0"/>
        <v>8212</v>
      </c>
      <c r="G10" s="627">
        <f t="shared" si="0"/>
        <v>434</v>
      </c>
      <c r="H10" s="627">
        <f t="shared" si="0"/>
        <v>554</v>
      </c>
      <c r="I10" s="627">
        <f t="shared" si="0"/>
        <v>1754</v>
      </c>
      <c r="J10" s="627">
        <f t="shared" si="0"/>
        <v>740</v>
      </c>
      <c r="K10" s="627">
        <f t="shared" si="0"/>
        <v>503</v>
      </c>
      <c r="L10" s="627">
        <f t="shared" si="0"/>
        <v>111</v>
      </c>
      <c r="M10" s="627">
        <f t="shared" si="0"/>
        <v>9787</v>
      </c>
      <c r="N10" s="627">
        <f t="shared" si="0"/>
        <v>808</v>
      </c>
      <c r="O10" s="627">
        <f t="shared" si="0"/>
        <v>591</v>
      </c>
      <c r="P10" s="627">
        <f t="shared" si="0"/>
        <v>734</v>
      </c>
      <c r="Q10" s="627">
        <f t="shared" si="0"/>
        <v>4729</v>
      </c>
      <c r="R10" s="627">
        <f t="shared" si="0"/>
        <v>3801</v>
      </c>
      <c r="S10" s="628" t="s">
        <v>839</v>
      </c>
      <c r="T10" s="628" t="s">
        <v>839</v>
      </c>
      <c r="U10" s="628" t="s">
        <v>839</v>
      </c>
      <c r="V10" s="628" t="s">
        <v>839</v>
      </c>
      <c r="W10" s="627">
        <f aca="true" t="shared" si="1" ref="W10:AB10">SUM(W12,W14,W16)</f>
        <v>308</v>
      </c>
      <c r="X10" s="627">
        <f t="shared" si="1"/>
        <v>345</v>
      </c>
      <c r="Y10" s="627">
        <f t="shared" si="1"/>
        <v>473</v>
      </c>
      <c r="Z10" s="627">
        <f t="shared" si="1"/>
        <v>1091</v>
      </c>
      <c r="AA10" s="627">
        <f t="shared" si="1"/>
        <v>170</v>
      </c>
      <c r="AB10" s="627">
        <f t="shared" si="1"/>
        <v>28</v>
      </c>
      <c r="AC10" s="214"/>
      <c r="AD10" s="215"/>
    </row>
    <row r="11" spans="1:28" s="366" customFormat="1" ht="15.75" customHeight="1">
      <c r="A11" s="1049" t="s">
        <v>584</v>
      </c>
      <c r="B11" s="367"/>
      <c r="C11" s="36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624"/>
      <c r="R11" s="624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1:28" s="366" customFormat="1" ht="15.75" customHeight="1">
      <c r="A12" s="1049"/>
      <c r="B12" s="367"/>
      <c r="C12" s="368" t="s">
        <v>821</v>
      </c>
      <c r="D12" s="623">
        <f>SUM(E12:F12)</f>
        <v>6749</v>
      </c>
      <c r="E12" s="623">
        <f>SUM(G12,I12,K12,M12,O12,Q12,S12,U12,W12,Y12,AA12)</f>
        <v>4650</v>
      </c>
      <c r="F12" s="623">
        <f>SUM(H12,J12,L12,N12,P12,R12,T12,V12,X12,Z12,AB12)</f>
        <v>2099</v>
      </c>
      <c r="G12" s="623">
        <v>288</v>
      </c>
      <c r="H12" s="623">
        <v>362</v>
      </c>
      <c r="I12" s="623">
        <v>797</v>
      </c>
      <c r="J12" s="623">
        <v>382</v>
      </c>
      <c r="K12" s="623">
        <v>503</v>
      </c>
      <c r="L12" s="623">
        <v>111</v>
      </c>
      <c r="M12" s="623">
        <v>1702</v>
      </c>
      <c r="N12" s="623">
        <v>178</v>
      </c>
      <c r="O12" s="217" t="s">
        <v>30</v>
      </c>
      <c r="P12" s="217" t="s">
        <v>30</v>
      </c>
      <c r="Q12" s="623">
        <v>882</v>
      </c>
      <c r="R12" s="623">
        <v>693</v>
      </c>
      <c r="S12" s="217" t="s">
        <v>30</v>
      </c>
      <c r="T12" s="217" t="s">
        <v>30</v>
      </c>
      <c r="U12" s="217" t="s">
        <v>30</v>
      </c>
      <c r="V12" s="217" t="s">
        <v>30</v>
      </c>
      <c r="W12" s="623">
        <v>308</v>
      </c>
      <c r="X12" s="623">
        <v>345</v>
      </c>
      <c r="Y12" s="217" t="s">
        <v>30</v>
      </c>
      <c r="Z12" s="217" t="s">
        <v>30</v>
      </c>
      <c r="AA12" s="623">
        <v>170</v>
      </c>
      <c r="AB12" s="623">
        <v>28</v>
      </c>
    </row>
    <row r="13" spans="1:28" s="366" customFormat="1" ht="15.75" customHeight="1">
      <c r="A13" s="1049"/>
      <c r="B13" s="367"/>
      <c r="C13" s="368"/>
      <c r="D13" s="623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624"/>
      <c r="R13" s="624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</row>
    <row r="14" spans="1:29" s="366" customFormat="1" ht="15.75" customHeight="1">
      <c r="A14" s="1049"/>
      <c r="B14" s="367"/>
      <c r="C14" s="368" t="s">
        <v>822</v>
      </c>
      <c r="D14" s="623">
        <f>SUM(E14:F14)</f>
        <v>2680</v>
      </c>
      <c r="E14" s="623">
        <f>SUM(G14,I14,K14,M14,O14,Q14,S14,U14,W14,Y14,AA14)</f>
        <v>957</v>
      </c>
      <c r="F14" s="623">
        <f>SUM(H14,J14,L14,N14,P14,R14,T14,V14,X14,Z14,AB14)</f>
        <v>1723</v>
      </c>
      <c r="G14" s="217" t="s">
        <v>30</v>
      </c>
      <c r="H14" s="217" t="s">
        <v>30</v>
      </c>
      <c r="I14" s="217" t="s">
        <v>30</v>
      </c>
      <c r="J14" s="217" t="s">
        <v>30</v>
      </c>
      <c r="K14" s="217" t="s">
        <v>30</v>
      </c>
      <c r="L14" s="217" t="s">
        <v>30</v>
      </c>
      <c r="M14" s="217" t="s">
        <v>30</v>
      </c>
      <c r="N14" s="217" t="s">
        <v>30</v>
      </c>
      <c r="O14" s="217">
        <v>591</v>
      </c>
      <c r="P14" s="217">
        <v>734</v>
      </c>
      <c r="Q14" s="217" t="s">
        <v>30</v>
      </c>
      <c r="R14" s="217" t="s">
        <v>30</v>
      </c>
      <c r="S14" s="217" t="s">
        <v>30</v>
      </c>
      <c r="T14" s="217" t="s">
        <v>30</v>
      </c>
      <c r="U14" s="217" t="s">
        <v>30</v>
      </c>
      <c r="V14" s="217" t="s">
        <v>30</v>
      </c>
      <c r="W14" s="217" t="s">
        <v>30</v>
      </c>
      <c r="X14" s="217" t="s">
        <v>30</v>
      </c>
      <c r="Y14" s="623">
        <v>366</v>
      </c>
      <c r="Z14" s="623">
        <v>989</v>
      </c>
      <c r="AA14" s="217" t="s">
        <v>30</v>
      </c>
      <c r="AB14" s="217" t="s">
        <v>30</v>
      </c>
      <c r="AC14" s="218"/>
    </row>
    <row r="15" spans="1:28" s="366" customFormat="1" ht="15.75" customHeight="1">
      <c r="A15" s="1049"/>
      <c r="B15" s="367"/>
      <c r="C15" s="368"/>
      <c r="D15" s="208"/>
      <c r="E15" s="623"/>
      <c r="F15" s="623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9" s="366" customFormat="1" ht="15.75" customHeight="1">
      <c r="A16" s="367"/>
      <c r="B16" s="367"/>
      <c r="C16" s="368" t="s">
        <v>823</v>
      </c>
      <c r="D16" s="623">
        <f>SUM(E16:F16)</f>
        <v>17532</v>
      </c>
      <c r="E16" s="623">
        <f>SUM(G16,I16,K16,M16,O16,Q16,S16,U16,W16,Y16,AA16)</f>
        <v>13142</v>
      </c>
      <c r="F16" s="623">
        <f>SUM(H16,J16,L16,N16,P16,R16,T16,V16,X16,Z16,AB16)</f>
        <v>4390</v>
      </c>
      <c r="G16" s="623">
        <v>146</v>
      </c>
      <c r="H16" s="623">
        <v>192</v>
      </c>
      <c r="I16" s="623">
        <v>957</v>
      </c>
      <c r="J16" s="623">
        <v>358</v>
      </c>
      <c r="K16" s="217" t="s">
        <v>30</v>
      </c>
      <c r="L16" s="217" t="s">
        <v>30</v>
      </c>
      <c r="M16" s="623">
        <v>8085</v>
      </c>
      <c r="N16" s="623">
        <v>630</v>
      </c>
      <c r="O16" s="217" t="s">
        <v>30</v>
      </c>
      <c r="P16" s="217" t="s">
        <v>30</v>
      </c>
      <c r="Q16" s="623">
        <v>3847</v>
      </c>
      <c r="R16" s="623">
        <v>3108</v>
      </c>
      <c r="S16" s="217" t="s">
        <v>30</v>
      </c>
      <c r="T16" s="217" t="s">
        <v>30</v>
      </c>
      <c r="U16" s="217" t="s">
        <v>30</v>
      </c>
      <c r="V16" s="217" t="s">
        <v>30</v>
      </c>
      <c r="W16" s="217" t="s">
        <v>30</v>
      </c>
      <c r="X16" s="217" t="s">
        <v>30</v>
      </c>
      <c r="Y16" s="623">
        <v>107</v>
      </c>
      <c r="Z16" s="623">
        <v>102</v>
      </c>
      <c r="AA16" s="217" t="s">
        <v>30</v>
      </c>
      <c r="AB16" s="217" t="s">
        <v>30</v>
      </c>
      <c r="AC16" s="218"/>
    </row>
    <row r="17" spans="1:28" s="366" customFormat="1" ht="15.75" customHeight="1">
      <c r="A17" s="367"/>
      <c r="B17" s="367"/>
      <c r="C17" s="371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624"/>
      <c r="R17" s="624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</row>
    <row r="18" spans="1:28" s="366" customFormat="1" ht="15.75" customHeight="1">
      <c r="A18" s="367"/>
      <c r="B18" s="367"/>
      <c r="C18" s="371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624"/>
      <c r="R18" s="624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</row>
    <row r="19" spans="1:29" s="366" customFormat="1" ht="15.75" customHeight="1">
      <c r="A19" s="367"/>
      <c r="B19" s="367"/>
      <c r="C19" s="213" t="s">
        <v>212</v>
      </c>
      <c r="D19" s="627">
        <f aca="true" t="shared" si="2" ref="D19:R19">SUM(D21,D23,D25)</f>
        <v>10244</v>
      </c>
      <c r="E19" s="627">
        <f t="shared" si="2"/>
        <v>6401</v>
      </c>
      <c r="F19" s="627">
        <f t="shared" si="2"/>
        <v>3843</v>
      </c>
      <c r="G19" s="627">
        <f t="shared" si="2"/>
        <v>146</v>
      </c>
      <c r="H19" s="627">
        <f t="shared" si="2"/>
        <v>223</v>
      </c>
      <c r="I19" s="627">
        <f t="shared" si="2"/>
        <v>932</v>
      </c>
      <c r="J19" s="627">
        <f t="shared" si="2"/>
        <v>358</v>
      </c>
      <c r="K19" s="627">
        <f t="shared" si="2"/>
        <v>167</v>
      </c>
      <c r="L19" s="627">
        <f t="shared" si="2"/>
        <v>32</v>
      </c>
      <c r="M19" s="627">
        <f t="shared" si="2"/>
        <v>2248</v>
      </c>
      <c r="N19" s="627">
        <f t="shared" si="2"/>
        <v>209</v>
      </c>
      <c r="O19" s="627">
        <f t="shared" si="2"/>
        <v>81</v>
      </c>
      <c r="P19" s="627">
        <f t="shared" si="2"/>
        <v>140</v>
      </c>
      <c r="Q19" s="627">
        <f t="shared" si="2"/>
        <v>514</v>
      </c>
      <c r="R19" s="627">
        <f t="shared" si="2"/>
        <v>494</v>
      </c>
      <c r="S19" s="628" t="s">
        <v>839</v>
      </c>
      <c r="T19" s="628" t="s">
        <v>839</v>
      </c>
      <c r="U19" s="628" t="s">
        <v>839</v>
      </c>
      <c r="V19" s="628" t="s">
        <v>839</v>
      </c>
      <c r="W19" s="627">
        <f aca="true" t="shared" si="3" ref="W19:AB19">SUM(W21,W23,W25)</f>
        <v>105</v>
      </c>
      <c r="X19" s="627">
        <f t="shared" si="3"/>
        <v>111</v>
      </c>
      <c r="Y19" s="627">
        <f t="shared" si="3"/>
        <v>123</v>
      </c>
      <c r="Z19" s="627">
        <f t="shared" si="3"/>
        <v>147</v>
      </c>
      <c r="AA19" s="627">
        <f t="shared" si="3"/>
        <v>127</v>
      </c>
      <c r="AB19" s="627">
        <f t="shared" si="3"/>
        <v>19</v>
      </c>
      <c r="AC19" s="214"/>
    </row>
    <row r="20" spans="1:28" s="366" customFormat="1" ht="15.75" customHeight="1">
      <c r="A20" s="1049" t="s">
        <v>585</v>
      </c>
      <c r="B20" s="367"/>
      <c r="C20" s="36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624"/>
      <c r="R20" s="624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</row>
    <row r="21" spans="1:28" s="366" customFormat="1" ht="15.75" customHeight="1">
      <c r="A21" s="1049"/>
      <c r="B21" s="367"/>
      <c r="C21" s="368" t="s">
        <v>821</v>
      </c>
      <c r="D21" s="623">
        <f>SUM(E21:F21)</f>
        <v>2282</v>
      </c>
      <c r="E21" s="623">
        <f>SUM(G21,I21,K21,M21,O21,Q21,S21,U21,W21,Y21,AA21)</f>
        <v>1584</v>
      </c>
      <c r="F21" s="623">
        <f>SUM(H21,J21,L21,N21,P21,R21,T21,V21,X21,Z21,AB21)</f>
        <v>698</v>
      </c>
      <c r="G21" s="623">
        <v>64</v>
      </c>
      <c r="H21" s="623">
        <v>111</v>
      </c>
      <c r="I21" s="623">
        <v>273</v>
      </c>
      <c r="J21" s="623">
        <v>150</v>
      </c>
      <c r="K21" s="623">
        <v>167</v>
      </c>
      <c r="L21" s="623">
        <v>32</v>
      </c>
      <c r="M21" s="623">
        <v>668</v>
      </c>
      <c r="N21" s="623">
        <v>74</v>
      </c>
      <c r="O21" s="217" t="s">
        <v>30</v>
      </c>
      <c r="P21" s="217" t="s">
        <v>30</v>
      </c>
      <c r="Q21" s="623">
        <v>180</v>
      </c>
      <c r="R21" s="623">
        <v>201</v>
      </c>
      <c r="S21" s="217" t="s">
        <v>30</v>
      </c>
      <c r="T21" s="217" t="s">
        <v>30</v>
      </c>
      <c r="U21" s="217" t="s">
        <v>30</v>
      </c>
      <c r="V21" s="217" t="s">
        <v>30</v>
      </c>
      <c r="W21" s="623">
        <v>105</v>
      </c>
      <c r="X21" s="623">
        <v>111</v>
      </c>
      <c r="Y21" s="217" t="s">
        <v>30</v>
      </c>
      <c r="Z21" s="217" t="s">
        <v>30</v>
      </c>
      <c r="AA21" s="623">
        <v>127</v>
      </c>
      <c r="AB21" s="623">
        <v>19</v>
      </c>
    </row>
    <row r="22" spans="1:28" s="366" customFormat="1" ht="15.75" customHeight="1">
      <c r="A22" s="1049"/>
      <c r="B22" s="367"/>
      <c r="C22" s="368"/>
      <c r="D22" s="623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</row>
    <row r="23" spans="1:29" s="366" customFormat="1" ht="15.75" customHeight="1">
      <c r="A23" s="1049"/>
      <c r="B23" s="367"/>
      <c r="C23" s="368" t="s">
        <v>822</v>
      </c>
      <c r="D23" s="623">
        <f>SUM(E23:F23)</f>
        <v>370</v>
      </c>
      <c r="E23" s="623">
        <f>SUM(G23,I23,K23,M23,O23,Q23,S23,U23,W23,Y23,AA23)</f>
        <v>139</v>
      </c>
      <c r="F23" s="623">
        <f>SUM(H23,J23,L23,N23,P23,R23,T23,V23,X23,Z23,AB23)</f>
        <v>231</v>
      </c>
      <c r="G23" s="217" t="s">
        <v>30</v>
      </c>
      <c r="H23" s="217" t="s">
        <v>30</v>
      </c>
      <c r="I23" s="217" t="s">
        <v>30</v>
      </c>
      <c r="J23" s="217" t="s">
        <v>30</v>
      </c>
      <c r="K23" s="217" t="s">
        <v>30</v>
      </c>
      <c r="L23" s="217" t="s">
        <v>30</v>
      </c>
      <c r="M23" s="217" t="s">
        <v>30</v>
      </c>
      <c r="N23" s="217" t="s">
        <v>30</v>
      </c>
      <c r="O23" s="217">
        <v>81</v>
      </c>
      <c r="P23" s="217">
        <v>140</v>
      </c>
      <c r="Q23" s="217" t="s">
        <v>30</v>
      </c>
      <c r="R23" s="217" t="s">
        <v>30</v>
      </c>
      <c r="S23" s="217" t="s">
        <v>30</v>
      </c>
      <c r="T23" s="217" t="s">
        <v>30</v>
      </c>
      <c r="U23" s="217" t="s">
        <v>30</v>
      </c>
      <c r="V23" s="217" t="s">
        <v>30</v>
      </c>
      <c r="W23" s="217" t="s">
        <v>30</v>
      </c>
      <c r="X23" s="217" t="s">
        <v>30</v>
      </c>
      <c r="Y23" s="623">
        <v>58</v>
      </c>
      <c r="Z23" s="623">
        <v>91</v>
      </c>
      <c r="AA23" s="217" t="s">
        <v>30</v>
      </c>
      <c r="AB23" s="217" t="s">
        <v>30</v>
      </c>
      <c r="AC23" s="218"/>
    </row>
    <row r="24" spans="1:28" s="366" customFormat="1" ht="15.75" customHeight="1">
      <c r="A24" s="1049"/>
      <c r="B24" s="367"/>
      <c r="C24" s="368"/>
      <c r="D24" s="208"/>
      <c r="E24" s="623"/>
      <c r="F24" s="623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</row>
    <row r="25" spans="1:29" s="366" customFormat="1" ht="15.75" customHeight="1">
      <c r="A25" s="367"/>
      <c r="B25" s="367"/>
      <c r="C25" s="368" t="s">
        <v>823</v>
      </c>
      <c r="D25" s="623">
        <f>SUM(E25:F25)</f>
        <v>7592</v>
      </c>
      <c r="E25" s="623">
        <v>4678</v>
      </c>
      <c r="F25" s="623">
        <v>2914</v>
      </c>
      <c r="G25" s="623">
        <v>82</v>
      </c>
      <c r="H25" s="623">
        <v>112</v>
      </c>
      <c r="I25" s="623">
        <v>659</v>
      </c>
      <c r="J25" s="623">
        <v>208</v>
      </c>
      <c r="K25" s="217" t="s">
        <v>30</v>
      </c>
      <c r="L25" s="217" t="s">
        <v>30</v>
      </c>
      <c r="M25" s="623">
        <v>1580</v>
      </c>
      <c r="N25" s="623">
        <v>135</v>
      </c>
      <c r="O25" s="217" t="s">
        <v>30</v>
      </c>
      <c r="P25" s="217" t="s">
        <v>30</v>
      </c>
      <c r="Q25" s="623">
        <v>334</v>
      </c>
      <c r="R25" s="623">
        <v>293</v>
      </c>
      <c r="S25" s="217" t="s">
        <v>30</v>
      </c>
      <c r="T25" s="217" t="s">
        <v>30</v>
      </c>
      <c r="U25" s="217" t="s">
        <v>30</v>
      </c>
      <c r="V25" s="217" t="s">
        <v>30</v>
      </c>
      <c r="W25" s="217" t="s">
        <v>30</v>
      </c>
      <c r="X25" s="217" t="s">
        <v>30</v>
      </c>
      <c r="Y25" s="623">
        <v>65</v>
      </c>
      <c r="Z25" s="623">
        <v>56</v>
      </c>
      <c r="AA25" s="217" t="s">
        <v>30</v>
      </c>
      <c r="AB25" s="217" t="s">
        <v>30</v>
      </c>
      <c r="AC25" s="218"/>
    </row>
    <row r="26" spans="1:28" s="366" customFormat="1" ht="15.75" customHeight="1">
      <c r="A26" s="367"/>
      <c r="B26" s="367"/>
      <c r="C26" s="36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624"/>
      <c r="R26" s="624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</row>
    <row r="27" spans="1:28" s="366" customFormat="1" ht="15.75" customHeight="1">
      <c r="A27" s="367"/>
      <c r="B27" s="367"/>
      <c r="C27" s="36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624"/>
      <c r="R27" s="624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1:29" s="366" customFormat="1" ht="15.75" customHeight="1">
      <c r="A28" s="367"/>
      <c r="B28" s="367"/>
      <c r="C28" s="213" t="s">
        <v>212</v>
      </c>
      <c r="D28" s="627">
        <f aca="true" t="shared" si="4" ref="D28:R28">SUM(D30,D32,D34)</f>
        <v>6018</v>
      </c>
      <c r="E28" s="627">
        <f t="shared" si="4"/>
        <v>4138</v>
      </c>
      <c r="F28" s="627">
        <f t="shared" si="4"/>
        <v>1880</v>
      </c>
      <c r="G28" s="627">
        <f t="shared" si="4"/>
        <v>162</v>
      </c>
      <c r="H28" s="627">
        <f t="shared" si="4"/>
        <v>283</v>
      </c>
      <c r="I28" s="627">
        <f t="shared" si="4"/>
        <v>977</v>
      </c>
      <c r="J28" s="627">
        <f t="shared" si="4"/>
        <v>454</v>
      </c>
      <c r="K28" s="627">
        <f t="shared" si="4"/>
        <v>154</v>
      </c>
      <c r="L28" s="627">
        <f t="shared" si="4"/>
        <v>40</v>
      </c>
      <c r="M28" s="627">
        <f t="shared" si="4"/>
        <v>2133</v>
      </c>
      <c r="N28" s="627">
        <f t="shared" si="4"/>
        <v>239</v>
      </c>
      <c r="O28" s="627">
        <f t="shared" si="4"/>
        <v>5</v>
      </c>
      <c r="P28" s="627">
        <f t="shared" si="4"/>
        <v>87</v>
      </c>
      <c r="Q28" s="627">
        <f t="shared" si="4"/>
        <v>334</v>
      </c>
      <c r="R28" s="627">
        <f t="shared" si="4"/>
        <v>432</v>
      </c>
      <c r="S28" s="628" t="s">
        <v>839</v>
      </c>
      <c r="T28" s="628" t="s">
        <v>839</v>
      </c>
      <c r="U28" s="628" t="s">
        <v>839</v>
      </c>
      <c r="V28" s="628" t="s">
        <v>839</v>
      </c>
      <c r="W28" s="627">
        <f>SUM(W30,W32,W34)</f>
        <v>93</v>
      </c>
      <c r="X28" s="627">
        <f>SUM(X30,X32,X34)</f>
        <v>128</v>
      </c>
      <c r="Y28" s="627">
        <f>SUM(Y30,Y32,Y34)</f>
        <v>117</v>
      </c>
      <c r="Z28" s="627">
        <f>SUM(Z30,Z32,Z34)</f>
        <v>142</v>
      </c>
      <c r="AA28" s="219" t="s">
        <v>839</v>
      </c>
      <c r="AB28" s="219" t="s">
        <v>839</v>
      </c>
      <c r="AC28" s="218"/>
    </row>
    <row r="29" spans="1:28" s="366" customFormat="1" ht="15.75" customHeight="1">
      <c r="A29" s="1049" t="s">
        <v>586</v>
      </c>
      <c r="B29" s="367"/>
      <c r="C29" s="36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624"/>
      <c r="R29" s="624"/>
      <c r="S29" s="208"/>
      <c r="T29" s="208"/>
      <c r="U29" s="208"/>
      <c r="V29" s="208"/>
      <c r="W29" s="208"/>
      <c r="X29" s="208"/>
      <c r="Y29" s="208"/>
      <c r="Z29" s="208"/>
      <c r="AA29" s="211"/>
      <c r="AB29" s="211"/>
    </row>
    <row r="30" spans="1:29" s="366" customFormat="1" ht="15.75" customHeight="1">
      <c r="A30" s="1049"/>
      <c r="B30" s="367"/>
      <c r="C30" s="368" t="s">
        <v>824</v>
      </c>
      <c r="D30" s="623">
        <f>SUM(E30:F30)</f>
        <v>2241</v>
      </c>
      <c r="E30" s="623">
        <f>SUM(G30,I30,K30,M30,O30,Q30,S30,U30,W30,Y30,AA30)</f>
        <v>1447</v>
      </c>
      <c r="F30" s="623">
        <f>SUM(H30,J30,L30,N30,P30,R30,T30,V30,X30,Z30,AB30)</f>
        <v>794</v>
      </c>
      <c r="G30" s="623">
        <v>56</v>
      </c>
      <c r="H30" s="623">
        <v>102</v>
      </c>
      <c r="I30" s="623">
        <v>258</v>
      </c>
      <c r="J30" s="623">
        <v>185</v>
      </c>
      <c r="K30" s="623">
        <v>154</v>
      </c>
      <c r="L30" s="623">
        <v>40</v>
      </c>
      <c r="M30" s="623">
        <v>709</v>
      </c>
      <c r="N30" s="623">
        <v>125</v>
      </c>
      <c r="O30" s="217" t="s">
        <v>30</v>
      </c>
      <c r="P30" s="217" t="s">
        <v>30</v>
      </c>
      <c r="Q30" s="623">
        <v>177</v>
      </c>
      <c r="R30" s="623">
        <v>214</v>
      </c>
      <c r="S30" s="217" t="s">
        <v>30</v>
      </c>
      <c r="T30" s="217" t="s">
        <v>30</v>
      </c>
      <c r="U30" s="217" t="s">
        <v>30</v>
      </c>
      <c r="V30" s="217" t="s">
        <v>30</v>
      </c>
      <c r="W30" s="623">
        <v>93</v>
      </c>
      <c r="X30" s="623">
        <v>128</v>
      </c>
      <c r="Y30" s="217" t="s">
        <v>30</v>
      </c>
      <c r="Z30" s="217" t="s">
        <v>30</v>
      </c>
      <c r="AA30" s="217" t="s">
        <v>30</v>
      </c>
      <c r="AB30" s="217" t="s">
        <v>30</v>
      </c>
      <c r="AC30" s="370"/>
    </row>
    <row r="31" spans="1:28" s="366" customFormat="1" ht="15.75" customHeight="1">
      <c r="A31" s="1049"/>
      <c r="B31" s="367"/>
      <c r="C31" s="368"/>
      <c r="D31" s="623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</row>
    <row r="32" spans="1:29" s="366" customFormat="1" ht="15.75" customHeight="1">
      <c r="A32" s="1049"/>
      <c r="B32" s="367"/>
      <c r="C32" s="368" t="s">
        <v>825</v>
      </c>
      <c r="D32" s="623">
        <f>SUM(E32:F32)</f>
        <v>235</v>
      </c>
      <c r="E32" s="623">
        <f>SUM(G32,I32,K32,M32,O32,Q32,S32,U32,W32,Y32,AA32)</f>
        <v>56</v>
      </c>
      <c r="F32" s="623">
        <f>SUM(H32,J32,L32,N32,P32,R32,T32,V32,X32,Z32,AB32)</f>
        <v>179</v>
      </c>
      <c r="G32" s="217" t="s">
        <v>30</v>
      </c>
      <c r="H32" s="217" t="s">
        <v>30</v>
      </c>
      <c r="I32" s="217" t="s">
        <v>30</v>
      </c>
      <c r="J32" s="217" t="s">
        <v>30</v>
      </c>
      <c r="K32" s="217" t="s">
        <v>30</v>
      </c>
      <c r="L32" s="217" t="s">
        <v>30</v>
      </c>
      <c r="M32" s="217" t="s">
        <v>30</v>
      </c>
      <c r="N32" s="217" t="s">
        <v>30</v>
      </c>
      <c r="O32" s="217">
        <v>5</v>
      </c>
      <c r="P32" s="217">
        <v>87</v>
      </c>
      <c r="Q32" s="217" t="s">
        <v>30</v>
      </c>
      <c r="R32" s="217" t="s">
        <v>30</v>
      </c>
      <c r="S32" s="217" t="s">
        <v>30</v>
      </c>
      <c r="T32" s="217" t="s">
        <v>30</v>
      </c>
      <c r="U32" s="217" t="s">
        <v>30</v>
      </c>
      <c r="V32" s="217" t="s">
        <v>30</v>
      </c>
      <c r="W32" s="217" t="s">
        <v>30</v>
      </c>
      <c r="X32" s="217" t="s">
        <v>30</v>
      </c>
      <c r="Y32" s="623">
        <v>51</v>
      </c>
      <c r="Z32" s="623">
        <v>92</v>
      </c>
      <c r="AA32" s="217" t="s">
        <v>30</v>
      </c>
      <c r="AB32" s="217" t="s">
        <v>30</v>
      </c>
      <c r="AC32" s="218"/>
    </row>
    <row r="33" spans="1:28" s="366" customFormat="1" ht="15.75" customHeight="1">
      <c r="A33" s="1049"/>
      <c r="B33" s="367"/>
      <c r="C33" s="368"/>
      <c r="D33" s="208"/>
      <c r="E33" s="623"/>
      <c r="F33" s="623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</row>
    <row r="34" spans="1:28" s="366" customFormat="1" ht="15.75" customHeight="1">
      <c r="A34" s="373"/>
      <c r="B34" s="373"/>
      <c r="C34" s="374" t="s">
        <v>826</v>
      </c>
      <c r="D34" s="625">
        <f>SUM(E34:F34)</f>
        <v>3542</v>
      </c>
      <c r="E34" s="626">
        <v>2635</v>
      </c>
      <c r="F34" s="626">
        <v>907</v>
      </c>
      <c r="G34" s="626">
        <v>106</v>
      </c>
      <c r="H34" s="626">
        <v>181</v>
      </c>
      <c r="I34" s="626">
        <v>719</v>
      </c>
      <c r="J34" s="626">
        <v>269</v>
      </c>
      <c r="K34" s="221" t="s">
        <v>30</v>
      </c>
      <c r="L34" s="221" t="s">
        <v>30</v>
      </c>
      <c r="M34" s="626">
        <v>1424</v>
      </c>
      <c r="N34" s="626">
        <v>114</v>
      </c>
      <c r="O34" s="221" t="s">
        <v>30</v>
      </c>
      <c r="P34" s="221" t="s">
        <v>30</v>
      </c>
      <c r="Q34" s="626">
        <v>157</v>
      </c>
      <c r="R34" s="626">
        <v>218</v>
      </c>
      <c r="S34" s="221" t="s">
        <v>30</v>
      </c>
      <c r="T34" s="221" t="s">
        <v>30</v>
      </c>
      <c r="U34" s="221" t="s">
        <v>30</v>
      </c>
      <c r="V34" s="221" t="s">
        <v>30</v>
      </c>
      <c r="W34" s="221" t="s">
        <v>30</v>
      </c>
      <c r="X34" s="221" t="s">
        <v>30</v>
      </c>
      <c r="Y34" s="626">
        <v>66</v>
      </c>
      <c r="Z34" s="626">
        <v>50</v>
      </c>
      <c r="AA34" s="221" t="s">
        <v>30</v>
      </c>
      <c r="AB34" s="221" t="s">
        <v>30</v>
      </c>
    </row>
    <row r="35" spans="1:28" s="366" customFormat="1" ht="15" customHeight="1">
      <c r="A35" s="375" t="s">
        <v>827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T35" s="375"/>
      <c r="U35" s="375"/>
      <c r="V35" s="375"/>
      <c r="W35" s="375"/>
      <c r="X35" s="375"/>
      <c r="Y35" s="375"/>
      <c r="Z35" s="375"/>
      <c r="AA35" s="375"/>
      <c r="AB35" s="375"/>
    </row>
    <row r="36" spans="1:4" s="366" customFormat="1" ht="15" customHeight="1">
      <c r="A36" s="366" t="s">
        <v>587</v>
      </c>
      <c r="D36" s="376"/>
    </row>
    <row r="37" s="366" customFormat="1" ht="15" customHeight="1">
      <c r="A37" s="376" t="s">
        <v>508</v>
      </c>
    </row>
    <row r="38" s="366" customFormat="1" ht="15" customHeight="1"/>
    <row r="39" s="366" customFormat="1" ht="15" customHeight="1"/>
    <row r="40" s="366" customFormat="1" ht="15" customHeight="1"/>
    <row r="41" s="366" customFormat="1" ht="15" customHeight="1"/>
    <row r="42" spans="1:31" s="366" customFormat="1" ht="19.5" customHeight="1">
      <c r="A42" s="1047" t="s">
        <v>573</v>
      </c>
      <c r="B42" s="1047"/>
      <c r="C42" s="1047"/>
      <c r="D42" s="1047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7"/>
      <c r="AC42" s="1048"/>
      <c r="AD42" s="223"/>
      <c r="AE42" s="223"/>
    </row>
    <row r="43" spans="1:31" s="366" customFormat="1" ht="19.5" customHeight="1">
      <c r="A43" s="1056" t="s">
        <v>135</v>
      </c>
      <c r="B43" s="1056"/>
      <c r="C43" s="1056"/>
      <c r="D43" s="1056"/>
      <c r="E43" s="1056"/>
      <c r="F43" s="1056"/>
      <c r="G43" s="1056"/>
      <c r="H43" s="1056"/>
      <c r="I43" s="1056"/>
      <c r="J43" s="1056"/>
      <c r="K43" s="1056"/>
      <c r="L43" s="1056"/>
      <c r="M43" s="1056"/>
      <c r="N43" s="1056"/>
      <c r="O43" s="1056"/>
      <c r="P43" s="1056"/>
      <c r="Q43" s="1056"/>
      <c r="R43" s="1056"/>
      <c r="S43" s="1056"/>
      <c r="T43" s="1056"/>
      <c r="U43" s="1056"/>
      <c r="V43" s="1056"/>
      <c r="W43" s="1056"/>
      <c r="X43" s="1056"/>
      <c r="Y43" s="1056"/>
      <c r="Z43" s="1056"/>
      <c r="AA43" s="1056"/>
      <c r="AB43" s="1056"/>
      <c r="AC43" s="1048"/>
      <c r="AD43" s="369"/>
      <c r="AE43" s="369"/>
    </row>
    <row r="44" spans="1:31" s="366" customFormat="1" ht="19.5" customHeight="1">
      <c r="A44" s="1056" t="s">
        <v>139</v>
      </c>
      <c r="B44" s="1056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48"/>
      <c r="AD44" s="369"/>
      <c r="AE44" s="369"/>
    </row>
    <row r="45" spans="3:27" s="366" customFormat="1" ht="18" customHeight="1" thickBot="1"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2" t="s">
        <v>337</v>
      </c>
      <c r="Z45" s="372"/>
      <c r="AA45" s="372"/>
    </row>
    <row r="46" spans="1:24" s="366" customFormat="1" ht="15.75" customHeight="1">
      <c r="A46" s="1057" t="s">
        <v>137</v>
      </c>
      <c r="B46" s="1058"/>
      <c r="C46" s="1059"/>
      <c r="D46" s="1062" t="s">
        <v>138</v>
      </c>
      <c r="E46" s="1058"/>
      <c r="F46" s="1059"/>
      <c r="G46" s="1050" t="s">
        <v>604</v>
      </c>
      <c r="H46" s="1051"/>
      <c r="I46" s="1050" t="s">
        <v>605</v>
      </c>
      <c r="J46" s="1051"/>
      <c r="K46" s="1050" t="s">
        <v>606</v>
      </c>
      <c r="L46" s="1051"/>
      <c r="M46" s="1050" t="s">
        <v>596</v>
      </c>
      <c r="N46" s="1051"/>
      <c r="O46" s="1050" t="s">
        <v>597</v>
      </c>
      <c r="P46" s="1051"/>
      <c r="Q46" s="1050" t="s">
        <v>599</v>
      </c>
      <c r="R46" s="1051"/>
      <c r="S46" s="1050" t="s">
        <v>600</v>
      </c>
      <c r="T46" s="1051"/>
      <c r="U46" s="1050" t="s">
        <v>601</v>
      </c>
      <c r="V46" s="1051"/>
      <c r="W46" s="1050" t="s">
        <v>602</v>
      </c>
      <c r="X46" s="1054"/>
    </row>
    <row r="47" spans="1:24" s="366" customFormat="1" ht="15.75" customHeight="1">
      <c r="A47" s="1060"/>
      <c r="B47" s="1060"/>
      <c r="C47" s="1061"/>
      <c r="D47" s="1063"/>
      <c r="E47" s="1060"/>
      <c r="F47" s="1061"/>
      <c r="G47" s="1052"/>
      <c r="H47" s="1053"/>
      <c r="I47" s="1052"/>
      <c r="J47" s="1053"/>
      <c r="K47" s="1052"/>
      <c r="L47" s="1053"/>
      <c r="M47" s="1052"/>
      <c r="N47" s="1053"/>
      <c r="O47" s="1052"/>
      <c r="P47" s="1053"/>
      <c r="Q47" s="1052"/>
      <c r="R47" s="1053"/>
      <c r="S47" s="1052"/>
      <c r="T47" s="1053"/>
      <c r="U47" s="1052"/>
      <c r="V47" s="1053"/>
      <c r="W47" s="1052"/>
      <c r="X47" s="1055"/>
    </row>
    <row r="48" spans="1:24" s="212" customFormat="1" ht="15.75" customHeight="1">
      <c r="A48" s="1060"/>
      <c r="B48" s="1060"/>
      <c r="C48" s="1061"/>
      <c r="D48" s="1064"/>
      <c r="E48" s="1065"/>
      <c r="F48" s="1066"/>
      <c r="G48" s="1043" t="s">
        <v>575</v>
      </c>
      <c r="H48" s="1044"/>
      <c r="I48" s="1043" t="s">
        <v>576</v>
      </c>
      <c r="J48" s="1044"/>
      <c r="K48" s="1043" t="s">
        <v>578</v>
      </c>
      <c r="L48" s="1044"/>
      <c r="M48" s="1043" t="s">
        <v>588</v>
      </c>
      <c r="N48" s="1044"/>
      <c r="O48" s="1043" t="s">
        <v>589</v>
      </c>
      <c r="P48" s="1044"/>
      <c r="Q48" s="1043" t="s">
        <v>582</v>
      </c>
      <c r="R48" s="1044"/>
      <c r="S48" s="1043" t="s">
        <v>590</v>
      </c>
      <c r="T48" s="1044"/>
      <c r="U48" s="1043" t="s">
        <v>583</v>
      </c>
      <c r="V48" s="1044"/>
      <c r="W48" s="1045"/>
      <c r="X48" s="1046"/>
    </row>
    <row r="49" spans="1:24" s="366" customFormat="1" ht="15.75" customHeight="1">
      <c r="A49" s="1030"/>
      <c r="B49" s="1030"/>
      <c r="C49" s="1031"/>
      <c r="D49" s="362" t="s">
        <v>212</v>
      </c>
      <c r="E49" s="362" t="s">
        <v>213</v>
      </c>
      <c r="F49" s="362" t="s">
        <v>214</v>
      </c>
      <c r="G49" s="362" t="s">
        <v>213</v>
      </c>
      <c r="H49" s="362" t="s">
        <v>214</v>
      </c>
      <c r="I49" s="362" t="s">
        <v>213</v>
      </c>
      <c r="J49" s="362" t="s">
        <v>214</v>
      </c>
      <c r="K49" s="362" t="s">
        <v>213</v>
      </c>
      <c r="L49" s="362" t="s">
        <v>214</v>
      </c>
      <c r="M49" s="362" t="s">
        <v>213</v>
      </c>
      <c r="N49" s="362" t="s">
        <v>214</v>
      </c>
      <c r="O49" s="362" t="s">
        <v>213</v>
      </c>
      <c r="P49" s="362" t="s">
        <v>214</v>
      </c>
      <c r="Q49" s="362" t="s">
        <v>213</v>
      </c>
      <c r="R49" s="362" t="s">
        <v>214</v>
      </c>
      <c r="S49" s="362" t="s">
        <v>213</v>
      </c>
      <c r="T49" s="362" t="s">
        <v>214</v>
      </c>
      <c r="U49" s="362" t="s">
        <v>213</v>
      </c>
      <c r="V49" s="362" t="s">
        <v>214</v>
      </c>
      <c r="W49" s="362" t="s">
        <v>213</v>
      </c>
      <c r="X49" s="365" t="s">
        <v>214</v>
      </c>
    </row>
    <row r="50" spans="1:24" s="227" customFormat="1" ht="15.75" customHeight="1">
      <c r="A50" s="225"/>
      <c r="B50" s="225"/>
      <c r="C50" s="213" t="s">
        <v>212</v>
      </c>
      <c r="D50" s="627">
        <f>SUM(D52,D54,D56)</f>
        <v>1831</v>
      </c>
      <c r="E50" s="627">
        <f>SUM(E52,E54,E56)</f>
        <v>164</v>
      </c>
      <c r="F50" s="627">
        <f>SUM(F52,F54,F56)</f>
        <v>1667</v>
      </c>
      <c r="G50" s="226" t="s">
        <v>839</v>
      </c>
      <c r="H50" s="226" t="s">
        <v>839</v>
      </c>
      <c r="I50" s="627">
        <f>SUM(I52,I54,I56)</f>
        <v>79</v>
      </c>
      <c r="J50" s="627">
        <f>SUM(J52,J54,J56)</f>
        <v>649</v>
      </c>
      <c r="K50" s="628" t="s">
        <v>839</v>
      </c>
      <c r="L50" s="628" t="s">
        <v>839</v>
      </c>
      <c r="M50" s="628" t="s">
        <v>839</v>
      </c>
      <c r="N50" s="628" t="s">
        <v>839</v>
      </c>
      <c r="O50" s="628" t="s">
        <v>839</v>
      </c>
      <c r="P50" s="628" t="s">
        <v>839</v>
      </c>
      <c r="Q50" s="627">
        <f aca="true" t="shared" si="5" ref="Q50:V50">SUM(Q52,Q54,Q56)</f>
        <v>8</v>
      </c>
      <c r="R50" s="627">
        <f t="shared" si="5"/>
        <v>290</v>
      </c>
      <c r="S50" s="627">
        <f t="shared" si="5"/>
        <v>54</v>
      </c>
      <c r="T50" s="627">
        <f t="shared" si="5"/>
        <v>552</v>
      </c>
      <c r="U50" s="627">
        <f t="shared" si="5"/>
        <v>23</v>
      </c>
      <c r="V50" s="627">
        <f t="shared" si="5"/>
        <v>176</v>
      </c>
      <c r="W50" s="219" t="s">
        <v>839</v>
      </c>
      <c r="X50" s="226" t="s">
        <v>839</v>
      </c>
    </row>
    <row r="51" spans="1:24" s="227" customFormat="1" ht="15.75" customHeight="1">
      <c r="A51" s="1069" t="s">
        <v>584</v>
      </c>
      <c r="B51" s="224"/>
      <c r="C51" s="216"/>
      <c r="D51" s="21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</row>
    <row r="52" spans="1:24" s="227" customFormat="1" ht="15.75" customHeight="1">
      <c r="A52" s="1069"/>
      <c r="B52" s="224"/>
      <c r="C52" s="216" t="s">
        <v>225</v>
      </c>
      <c r="D52" s="217" t="s">
        <v>840</v>
      </c>
      <c r="E52" s="217" t="s">
        <v>840</v>
      </c>
      <c r="F52" s="217" t="s">
        <v>840</v>
      </c>
      <c r="G52" s="217" t="s">
        <v>840</v>
      </c>
      <c r="H52" s="217" t="s">
        <v>840</v>
      </c>
      <c r="I52" s="217" t="s">
        <v>840</v>
      </c>
      <c r="J52" s="217" t="s">
        <v>840</v>
      </c>
      <c r="K52" s="217" t="s">
        <v>840</v>
      </c>
      <c r="L52" s="217" t="s">
        <v>840</v>
      </c>
      <c r="M52" s="217" t="s">
        <v>840</v>
      </c>
      <c r="N52" s="217" t="s">
        <v>840</v>
      </c>
      <c r="O52" s="217" t="s">
        <v>840</v>
      </c>
      <c r="P52" s="217" t="s">
        <v>840</v>
      </c>
      <c r="Q52" s="217" t="s">
        <v>840</v>
      </c>
      <c r="R52" s="217" t="s">
        <v>840</v>
      </c>
      <c r="S52" s="217" t="s">
        <v>840</v>
      </c>
      <c r="T52" s="217" t="s">
        <v>840</v>
      </c>
      <c r="U52" s="217" t="s">
        <v>840</v>
      </c>
      <c r="V52" s="217" t="s">
        <v>840</v>
      </c>
      <c r="W52" s="217" t="s">
        <v>840</v>
      </c>
      <c r="X52" s="217" t="s">
        <v>840</v>
      </c>
    </row>
    <row r="53" spans="1:24" s="227" customFormat="1" ht="15.75" customHeight="1">
      <c r="A53" s="1069"/>
      <c r="B53" s="224"/>
      <c r="C53" s="216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</row>
    <row r="54" spans="1:24" s="227" customFormat="1" ht="15.75" customHeight="1">
      <c r="A54" s="1069"/>
      <c r="B54" s="224"/>
      <c r="C54" s="216" t="s">
        <v>226</v>
      </c>
      <c r="D54" s="228" t="s">
        <v>840</v>
      </c>
      <c r="E54" s="228" t="s">
        <v>840</v>
      </c>
      <c r="F54" s="228" t="s">
        <v>840</v>
      </c>
      <c r="G54" s="228" t="s">
        <v>840</v>
      </c>
      <c r="H54" s="228" t="s">
        <v>840</v>
      </c>
      <c r="I54" s="228" t="s">
        <v>840</v>
      </c>
      <c r="J54" s="228" t="s">
        <v>840</v>
      </c>
      <c r="K54" s="228" t="s">
        <v>840</v>
      </c>
      <c r="L54" s="228" t="s">
        <v>840</v>
      </c>
      <c r="M54" s="228" t="s">
        <v>840</v>
      </c>
      <c r="N54" s="228" t="s">
        <v>840</v>
      </c>
      <c r="O54" s="228" t="s">
        <v>840</v>
      </c>
      <c r="P54" s="228" t="s">
        <v>840</v>
      </c>
      <c r="Q54" s="228" t="s">
        <v>840</v>
      </c>
      <c r="R54" s="228" t="s">
        <v>840</v>
      </c>
      <c r="S54" s="228" t="s">
        <v>840</v>
      </c>
      <c r="T54" s="228" t="s">
        <v>840</v>
      </c>
      <c r="U54" s="228" t="s">
        <v>840</v>
      </c>
      <c r="V54" s="228" t="s">
        <v>840</v>
      </c>
      <c r="W54" s="228" t="s">
        <v>840</v>
      </c>
      <c r="X54" s="228" t="s">
        <v>840</v>
      </c>
    </row>
    <row r="55" spans="1:24" s="227" customFormat="1" ht="15.75" customHeight="1">
      <c r="A55" s="1069"/>
      <c r="B55" s="224"/>
      <c r="C55" s="216"/>
      <c r="D55" s="211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</row>
    <row r="56" spans="1:24" s="227" customFormat="1" ht="15.75" customHeight="1">
      <c r="A56" s="224"/>
      <c r="B56" s="224"/>
      <c r="C56" s="216" t="s">
        <v>227</v>
      </c>
      <c r="D56" s="228">
        <f>SUM(E56:F56)</f>
        <v>1831</v>
      </c>
      <c r="E56" s="623">
        <f>SUM(G56,I56,K56,M56,O56,Q56,S56,U56,W56)</f>
        <v>164</v>
      </c>
      <c r="F56" s="623">
        <f>SUM(H56,J56,L56,N56,P56,R56,T56,V56,X56)</f>
        <v>1667</v>
      </c>
      <c r="G56" s="217" t="s">
        <v>840</v>
      </c>
      <c r="H56" s="217" t="s">
        <v>840</v>
      </c>
      <c r="I56" s="217">
        <v>79</v>
      </c>
      <c r="J56" s="217">
        <v>649</v>
      </c>
      <c r="K56" s="228" t="s">
        <v>840</v>
      </c>
      <c r="L56" s="228" t="s">
        <v>840</v>
      </c>
      <c r="M56" s="228" t="s">
        <v>840</v>
      </c>
      <c r="N56" s="228" t="s">
        <v>840</v>
      </c>
      <c r="O56" s="228" t="s">
        <v>840</v>
      </c>
      <c r="P56" s="228" t="s">
        <v>840</v>
      </c>
      <c r="Q56" s="217">
        <v>8</v>
      </c>
      <c r="R56" s="217">
        <v>290</v>
      </c>
      <c r="S56" s="217">
        <v>54</v>
      </c>
      <c r="T56" s="217">
        <v>552</v>
      </c>
      <c r="U56" s="217">
        <v>23</v>
      </c>
      <c r="V56" s="217">
        <v>176</v>
      </c>
      <c r="W56" s="228" t="s">
        <v>840</v>
      </c>
      <c r="X56" s="217" t="s">
        <v>840</v>
      </c>
    </row>
    <row r="57" spans="1:24" s="227" customFormat="1" ht="15.75" customHeight="1">
      <c r="A57" s="224"/>
      <c r="B57" s="224"/>
      <c r="C57" s="216"/>
      <c r="D57" s="211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</row>
    <row r="58" spans="1:24" s="227" customFormat="1" ht="15.75" customHeight="1">
      <c r="A58" s="225"/>
      <c r="B58" s="225"/>
      <c r="C58" s="229"/>
      <c r="D58" s="211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</row>
    <row r="59" spans="1:24" s="227" customFormat="1" ht="15.75" customHeight="1">
      <c r="A59" s="225"/>
      <c r="B59" s="225"/>
      <c r="C59" s="213" t="s">
        <v>212</v>
      </c>
      <c r="D59" s="627">
        <f>SUM(D61,D63,D65)</f>
        <v>1238</v>
      </c>
      <c r="E59" s="627">
        <f>SUM(E61,E63,E65)</f>
        <v>78</v>
      </c>
      <c r="F59" s="627">
        <f>SUM(F61,F63,F65)</f>
        <v>1160</v>
      </c>
      <c r="G59" s="219" t="s">
        <v>839</v>
      </c>
      <c r="H59" s="219" t="s">
        <v>839</v>
      </c>
      <c r="I59" s="627">
        <f>SUM(I61,I63,I65)</f>
        <v>41</v>
      </c>
      <c r="J59" s="627">
        <f>SUM(J61,J63,J65)</f>
        <v>508</v>
      </c>
      <c r="K59" s="219" t="s">
        <v>839</v>
      </c>
      <c r="L59" s="219" t="s">
        <v>839</v>
      </c>
      <c r="M59" s="219" t="s">
        <v>839</v>
      </c>
      <c r="N59" s="219" t="s">
        <v>839</v>
      </c>
      <c r="O59" s="219" t="s">
        <v>839</v>
      </c>
      <c r="P59" s="219" t="s">
        <v>839</v>
      </c>
      <c r="Q59" s="627">
        <f aca="true" t="shared" si="6" ref="Q59:V59">SUM(Q61,Q63,Q65)</f>
        <v>5</v>
      </c>
      <c r="R59" s="627">
        <f t="shared" si="6"/>
        <v>206</v>
      </c>
      <c r="S59" s="627">
        <f t="shared" si="6"/>
        <v>13</v>
      </c>
      <c r="T59" s="627">
        <f t="shared" si="6"/>
        <v>298</v>
      </c>
      <c r="U59" s="627">
        <f t="shared" si="6"/>
        <v>19</v>
      </c>
      <c r="V59" s="627">
        <f t="shared" si="6"/>
        <v>148</v>
      </c>
      <c r="W59" s="219" t="s">
        <v>839</v>
      </c>
      <c r="X59" s="219" t="s">
        <v>839</v>
      </c>
    </row>
    <row r="60" spans="1:24" s="227" customFormat="1" ht="15.75" customHeight="1">
      <c r="A60" s="1069" t="s">
        <v>585</v>
      </c>
      <c r="B60" s="224"/>
      <c r="C60" s="216"/>
      <c r="D60" s="230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</row>
    <row r="61" spans="1:24" s="227" customFormat="1" ht="15.75" customHeight="1">
      <c r="A61" s="1069"/>
      <c r="B61" s="224"/>
      <c r="C61" s="216" t="s">
        <v>225</v>
      </c>
      <c r="D61" s="231" t="s">
        <v>840</v>
      </c>
      <c r="E61" s="228" t="s">
        <v>840</v>
      </c>
      <c r="F61" s="228" t="s">
        <v>840</v>
      </c>
      <c r="G61" s="228" t="s">
        <v>840</v>
      </c>
      <c r="H61" s="228" t="s">
        <v>840</v>
      </c>
      <c r="I61" s="228" t="s">
        <v>840</v>
      </c>
      <c r="J61" s="228" t="s">
        <v>840</v>
      </c>
      <c r="K61" s="228" t="s">
        <v>840</v>
      </c>
      <c r="L61" s="228" t="s">
        <v>840</v>
      </c>
      <c r="M61" s="228" t="s">
        <v>840</v>
      </c>
      <c r="N61" s="228" t="s">
        <v>840</v>
      </c>
      <c r="O61" s="228" t="s">
        <v>840</v>
      </c>
      <c r="P61" s="228" t="s">
        <v>840</v>
      </c>
      <c r="Q61" s="228" t="s">
        <v>840</v>
      </c>
      <c r="R61" s="228" t="s">
        <v>840</v>
      </c>
      <c r="S61" s="228" t="s">
        <v>840</v>
      </c>
      <c r="T61" s="228" t="s">
        <v>840</v>
      </c>
      <c r="U61" s="228" t="s">
        <v>840</v>
      </c>
      <c r="V61" s="228" t="s">
        <v>840</v>
      </c>
      <c r="W61" s="228" t="s">
        <v>840</v>
      </c>
      <c r="X61" s="228" t="s">
        <v>840</v>
      </c>
    </row>
    <row r="62" spans="1:24" s="227" customFormat="1" ht="15.75" customHeight="1">
      <c r="A62" s="1069"/>
      <c r="B62" s="224"/>
      <c r="C62" s="216"/>
      <c r="D62" s="230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</row>
    <row r="63" spans="1:24" s="227" customFormat="1" ht="15.75" customHeight="1">
      <c r="A63" s="1069"/>
      <c r="B63" s="224"/>
      <c r="C63" s="216" t="s">
        <v>226</v>
      </c>
      <c r="D63" s="231" t="s">
        <v>840</v>
      </c>
      <c r="E63" s="228" t="s">
        <v>840</v>
      </c>
      <c r="F63" s="228" t="s">
        <v>840</v>
      </c>
      <c r="G63" s="228" t="s">
        <v>840</v>
      </c>
      <c r="H63" s="228" t="s">
        <v>840</v>
      </c>
      <c r="I63" s="228" t="s">
        <v>840</v>
      </c>
      <c r="J63" s="228" t="s">
        <v>840</v>
      </c>
      <c r="K63" s="228" t="s">
        <v>840</v>
      </c>
      <c r="L63" s="228" t="s">
        <v>840</v>
      </c>
      <c r="M63" s="228" t="s">
        <v>840</v>
      </c>
      <c r="N63" s="228" t="s">
        <v>840</v>
      </c>
      <c r="O63" s="228" t="s">
        <v>840</v>
      </c>
      <c r="P63" s="228" t="s">
        <v>840</v>
      </c>
      <c r="Q63" s="228" t="s">
        <v>840</v>
      </c>
      <c r="R63" s="228" t="s">
        <v>840</v>
      </c>
      <c r="S63" s="228" t="s">
        <v>840</v>
      </c>
      <c r="T63" s="228" t="s">
        <v>840</v>
      </c>
      <c r="U63" s="228" t="s">
        <v>840</v>
      </c>
      <c r="V63" s="228" t="s">
        <v>840</v>
      </c>
      <c r="W63" s="228" t="s">
        <v>840</v>
      </c>
      <c r="X63" s="228" t="s">
        <v>840</v>
      </c>
    </row>
    <row r="64" spans="1:24" s="227" customFormat="1" ht="15.75" customHeight="1">
      <c r="A64" s="1069"/>
      <c r="B64" s="224"/>
      <c r="C64" s="216"/>
      <c r="D64" s="230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</row>
    <row r="65" spans="1:24" s="227" customFormat="1" ht="15.75" customHeight="1">
      <c r="A65" s="224"/>
      <c r="B65" s="224"/>
      <c r="C65" s="216" t="s">
        <v>227</v>
      </c>
      <c r="D65" s="228">
        <f>SUM(E65:F65)</f>
        <v>1238</v>
      </c>
      <c r="E65" s="623">
        <f>SUM(G65,I65,K65,M65,O65,Q65,S65,U65,W65)</f>
        <v>78</v>
      </c>
      <c r="F65" s="623">
        <f>SUM(H65,J65,L65,N65,P65,R65,T65,V65,X65)</f>
        <v>1160</v>
      </c>
      <c r="G65" s="217" t="s">
        <v>840</v>
      </c>
      <c r="H65" s="217" t="s">
        <v>840</v>
      </c>
      <c r="I65" s="217">
        <v>41</v>
      </c>
      <c r="J65" s="217">
        <v>508</v>
      </c>
      <c r="K65" s="228" t="s">
        <v>840</v>
      </c>
      <c r="L65" s="228" t="s">
        <v>840</v>
      </c>
      <c r="M65" s="228" t="s">
        <v>840</v>
      </c>
      <c r="N65" s="228" t="s">
        <v>840</v>
      </c>
      <c r="O65" s="228" t="s">
        <v>840</v>
      </c>
      <c r="P65" s="228" t="s">
        <v>840</v>
      </c>
      <c r="Q65" s="217">
        <v>5</v>
      </c>
      <c r="R65" s="217">
        <v>206</v>
      </c>
      <c r="S65" s="217">
        <v>13</v>
      </c>
      <c r="T65" s="217">
        <v>298</v>
      </c>
      <c r="U65" s="217">
        <v>19</v>
      </c>
      <c r="V65" s="217">
        <v>148</v>
      </c>
      <c r="W65" s="228" t="s">
        <v>840</v>
      </c>
      <c r="X65" s="217" t="s">
        <v>840</v>
      </c>
    </row>
    <row r="66" spans="1:24" s="227" customFormat="1" ht="15.75" customHeight="1">
      <c r="A66" s="225"/>
      <c r="B66" s="225"/>
      <c r="C66" s="229"/>
      <c r="D66" s="230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</row>
    <row r="67" spans="1:24" s="227" customFormat="1" ht="15.75" customHeight="1">
      <c r="A67" s="225"/>
      <c r="B67" s="225"/>
      <c r="C67" s="229"/>
      <c r="D67" s="230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</row>
    <row r="68" spans="1:24" s="227" customFormat="1" ht="15.75" customHeight="1">
      <c r="A68" s="225"/>
      <c r="B68" s="225"/>
      <c r="C68" s="213" t="s">
        <v>212</v>
      </c>
      <c r="D68" s="627">
        <f>SUM(D70,D72,D74)</f>
        <v>1202</v>
      </c>
      <c r="E68" s="627">
        <f aca="true" t="shared" si="7" ref="E68:J68">SUM(E70,E72,E74)</f>
        <v>135</v>
      </c>
      <c r="F68" s="627">
        <f t="shared" si="7"/>
        <v>1067</v>
      </c>
      <c r="G68" s="627">
        <f t="shared" si="7"/>
        <v>6</v>
      </c>
      <c r="H68" s="627">
        <f t="shared" si="7"/>
        <v>76</v>
      </c>
      <c r="I68" s="627">
        <f t="shared" si="7"/>
        <v>49</v>
      </c>
      <c r="J68" s="627">
        <f t="shared" si="7"/>
        <v>351</v>
      </c>
      <c r="K68" s="219" t="s">
        <v>839</v>
      </c>
      <c r="L68" s="219" t="s">
        <v>839</v>
      </c>
      <c r="M68" s="627">
        <f>SUM(M70,M72,M74)</f>
        <v>57</v>
      </c>
      <c r="N68" s="627">
        <f>SUM(N70,N72,N74)</f>
        <v>64</v>
      </c>
      <c r="O68" s="219" t="s">
        <v>839</v>
      </c>
      <c r="P68" s="219" t="s">
        <v>839</v>
      </c>
      <c r="Q68" s="627">
        <f aca="true" t="shared" si="8" ref="Q68:V68">SUM(Q70,Q72,Q74)</f>
        <v>4</v>
      </c>
      <c r="R68" s="627">
        <f t="shared" si="8"/>
        <v>196</v>
      </c>
      <c r="S68" s="627">
        <f t="shared" si="8"/>
        <v>11</v>
      </c>
      <c r="T68" s="627">
        <f t="shared" si="8"/>
        <v>285</v>
      </c>
      <c r="U68" s="627">
        <f t="shared" si="8"/>
        <v>8</v>
      </c>
      <c r="V68" s="627">
        <f t="shared" si="8"/>
        <v>50</v>
      </c>
      <c r="W68" s="219" t="s">
        <v>839</v>
      </c>
      <c r="X68" s="627">
        <f>SUM(X70,X72,X74)</f>
        <v>45</v>
      </c>
    </row>
    <row r="69" spans="1:24" s="227" customFormat="1" ht="15.75" customHeight="1">
      <c r="A69" s="1069" t="s">
        <v>586</v>
      </c>
      <c r="B69" s="224"/>
      <c r="C69" s="216"/>
      <c r="D69" s="211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</row>
    <row r="70" spans="1:24" s="227" customFormat="1" ht="15.75" customHeight="1">
      <c r="A70" s="1069"/>
      <c r="B70" s="224"/>
      <c r="C70" s="216" t="s">
        <v>225</v>
      </c>
      <c r="D70" s="217" t="s">
        <v>840</v>
      </c>
      <c r="E70" s="217" t="s">
        <v>840</v>
      </c>
      <c r="F70" s="217" t="s">
        <v>840</v>
      </c>
      <c r="G70" s="217" t="s">
        <v>840</v>
      </c>
      <c r="H70" s="217" t="s">
        <v>840</v>
      </c>
      <c r="I70" s="217" t="s">
        <v>840</v>
      </c>
      <c r="J70" s="217" t="s">
        <v>840</v>
      </c>
      <c r="K70" s="217" t="s">
        <v>840</v>
      </c>
      <c r="L70" s="217" t="s">
        <v>840</v>
      </c>
      <c r="M70" s="217" t="s">
        <v>840</v>
      </c>
      <c r="N70" s="217" t="s">
        <v>840</v>
      </c>
      <c r="O70" s="217" t="s">
        <v>840</v>
      </c>
      <c r="P70" s="217" t="s">
        <v>840</v>
      </c>
      <c r="Q70" s="217" t="s">
        <v>840</v>
      </c>
      <c r="R70" s="217" t="s">
        <v>840</v>
      </c>
      <c r="S70" s="217" t="s">
        <v>840</v>
      </c>
      <c r="T70" s="217" t="s">
        <v>840</v>
      </c>
      <c r="U70" s="217" t="s">
        <v>840</v>
      </c>
      <c r="V70" s="217" t="s">
        <v>840</v>
      </c>
      <c r="W70" s="217" t="s">
        <v>840</v>
      </c>
      <c r="X70" s="217" t="s">
        <v>840</v>
      </c>
    </row>
    <row r="71" spans="1:24" s="227" customFormat="1" ht="15.75" customHeight="1">
      <c r="A71" s="1069"/>
      <c r="B71" s="224"/>
      <c r="C71" s="216"/>
      <c r="D71" s="211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</row>
    <row r="72" spans="1:24" s="227" customFormat="1" ht="15.75" customHeight="1">
      <c r="A72" s="1069"/>
      <c r="B72" s="224"/>
      <c r="C72" s="216" t="s">
        <v>226</v>
      </c>
      <c r="D72" s="228">
        <f>SUM(E72:F72)</f>
        <v>121</v>
      </c>
      <c r="E72" s="623">
        <f>SUM(G72,I72,K72,M72,O72,Q72,S72,U72,W72)</f>
        <v>57</v>
      </c>
      <c r="F72" s="623">
        <f>SUM(H72,J72,L72,N72,P72,R72,T72,V72,X72)</f>
        <v>64</v>
      </c>
      <c r="G72" s="217" t="s">
        <v>840</v>
      </c>
      <c r="H72" s="217" t="s">
        <v>840</v>
      </c>
      <c r="I72" s="217" t="s">
        <v>840</v>
      </c>
      <c r="J72" s="217" t="s">
        <v>840</v>
      </c>
      <c r="K72" s="217" t="s">
        <v>840</v>
      </c>
      <c r="L72" s="217" t="s">
        <v>840</v>
      </c>
      <c r="M72" s="217">
        <v>57</v>
      </c>
      <c r="N72" s="217">
        <v>64</v>
      </c>
      <c r="O72" s="228" t="s">
        <v>840</v>
      </c>
      <c r="P72" s="228" t="s">
        <v>840</v>
      </c>
      <c r="Q72" s="228" t="s">
        <v>840</v>
      </c>
      <c r="R72" s="228" t="s">
        <v>840</v>
      </c>
      <c r="S72" s="228" t="s">
        <v>840</v>
      </c>
      <c r="T72" s="228" t="s">
        <v>840</v>
      </c>
      <c r="U72" s="228" t="s">
        <v>840</v>
      </c>
      <c r="V72" s="228" t="s">
        <v>840</v>
      </c>
      <c r="W72" s="228" t="s">
        <v>840</v>
      </c>
      <c r="X72" s="228" t="s">
        <v>840</v>
      </c>
    </row>
    <row r="73" spans="1:24" s="227" customFormat="1" ht="15.75" customHeight="1">
      <c r="A73" s="1069"/>
      <c r="B73" s="224"/>
      <c r="C73" s="216"/>
      <c r="D73" s="211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</row>
    <row r="74" spans="1:24" s="227" customFormat="1" ht="15.75" customHeight="1">
      <c r="A74" s="232"/>
      <c r="B74" s="232"/>
      <c r="C74" s="220" t="s">
        <v>227</v>
      </c>
      <c r="D74" s="228">
        <f>SUM(E74:F74)</f>
        <v>1081</v>
      </c>
      <c r="E74" s="623">
        <f>SUM(G74,I74,K74,M74,O74,Q74,S74,U74,W74)</f>
        <v>78</v>
      </c>
      <c r="F74" s="623">
        <f>SUM(H74,J74,L74,N74,P74,R74,T74,V74,X74)</f>
        <v>1003</v>
      </c>
      <c r="G74" s="217">
        <v>6</v>
      </c>
      <c r="H74" s="217">
        <v>76</v>
      </c>
      <c r="I74" s="217">
        <v>49</v>
      </c>
      <c r="J74" s="217">
        <v>351</v>
      </c>
      <c r="K74" s="228" t="s">
        <v>840</v>
      </c>
      <c r="L74" s="228" t="s">
        <v>840</v>
      </c>
      <c r="M74" s="228" t="s">
        <v>840</v>
      </c>
      <c r="N74" s="228" t="s">
        <v>840</v>
      </c>
      <c r="O74" s="228" t="s">
        <v>840</v>
      </c>
      <c r="P74" s="228" t="s">
        <v>840</v>
      </c>
      <c r="Q74" s="217">
        <v>4</v>
      </c>
      <c r="R74" s="217">
        <v>196</v>
      </c>
      <c r="S74" s="221">
        <v>11</v>
      </c>
      <c r="T74" s="221">
        <v>285</v>
      </c>
      <c r="U74" s="221">
        <v>8</v>
      </c>
      <c r="V74" s="221">
        <v>50</v>
      </c>
      <c r="W74" s="221" t="s">
        <v>840</v>
      </c>
      <c r="X74" s="221">
        <v>45</v>
      </c>
    </row>
    <row r="75" spans="1:29" ht="15" customHeight="1">
      <c r="A75" s="1067" t="s">
        <v>827</v>
      </c>
      <c r="B75" s="1068"/>
      <c r="C75" s="1068"/>
      <c r="D75" s="1068"/>
      <c r="E75" s="1068"/>
      <c r="F75" s="1068"/>
      <c r="G75" s="1068"/>
      <c r="H75" s="1068"/>
      <c r="I75" s="1068"/>
      <c r="J75" s="1068"/>
      <c r="K75" s="1068"/>
      <c r="L75" s="1068"/>
      <c r="M75" s="1068"/>
      <c r="N75" s="1068"/>
      <c r="O75" s="1068"/>
      <c r="P75" s="1068"/>
      <c r="Q75" s="1068"/>
      <c r="R75" s="1068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</row>
    <row r="76" ht="15" customHeight="1">
      <c r="A76" s="207" t="s">
        <v>591</v>
      </c>
    </row>
    <row r="77" ht="15" customHeight="1">
      <c r="A77" s="207" t="s">
        <v>508</v>
      </c>
    </row>
  </sheetData>
  <sheetProtection/>
  <mergeCells count="57">
    <mergeCell ref="G48:H48"/>
    <mergeCell ref="K46:L47"/>
    <mergeCell ref="A75:R75"/>
    <mergeCell ref="W48:X48"/>
    <mergeCell ref="A51:A55"/>
    <mergeCell ref="A60:A64"/>
    <mergeCell ref="A69:A73"/>
    <mergeCell ref="O48:P48"/>
    <mergeCell ref="Q48:R48"/>
    <mergeCell ref="S48:T48"/>
    <mergeCell ref="U48:V48"/>
    <mergeCell ref="A29:A33"/>
    <mergeCell ref="I48:J48"/>
    <mergeCell ref="K48:L48"/>
    <mergeCell ref="M48:N48"/>
    <mergeCell ref="A43:AC43"/>
    <mergeCell ref="A44:AC44"/>
    <mergeCell ref="A46:C49"/>
    <mergeCell ref="D46:F48"/>
    <mergeCell ref="G46:H47"/>
    <mergeCell ref="I46:J47"/>
    <mergeCell ref="S8:T8"/>
    <mergeCell ref="M46:N47"/>
    <mergeCell ref="O46:P47"/>
    <mergeCell ref="Q46:R47"/>
    <mergeCell ref="W8:X8"/>
    <mergeCell ref="M8:N8"/>
    <mergeCell ref="S46:T47"/>
    <mergeCell ref="U46:V47"/>
    <mergeCell ref="W46:X47"/>
    <mergeCell ref="A42:AC42"/>
    <mergeCell ref="G8:H8"/>
    <mergeCell ref="I8:J8"/>
    <mergeCell ref="K8:L8"/>
    <mergeCell ref="A11:A15"/>
    <mergeCell ref="O8:P8"/>
    <mergeCell ref="Q8:R8"/>
    <mergeCell ref="A20:A24"/>
    <mergeCell ref="Y6:Z7"/>
    <mergeCell ref="AA6:AB7"/>
    <mergeCell ref="Y8:Z8"/>
    <mergeCell ref="AA8:AB8"/>
    <mergeCell ref="O6:P7"/>
    <mergeCell ref="Q6:R7"/>
    <mergeCell ref="S6:T7"/>
    <mergeCell ref="U6:V7"/>
    <mergeCell ref="U8:V8"/>
    <mergeCell ref="A2:AC2"/>
    <mergeCell ref="A3:AC3"/>
    <mergeCell ref="A4:AC4"/>
    <mergeCell ref="A6:C9"/>
    <mergeCell ref="D6:F8"/>
    <mergeCell ref="G6:H7"/>
    <mergeCell ref="I6:J7"/>
    <mergeCell ref="K6:L7"/>
    <mergeCell ref="M6:N7"/>
    <mergeCell ref="W6:X7"/>
  </mergeCells>
  <printOptions/>
  <pageMargins left="1.3779527559055118" right="0.46" top="0.984251968503937" bottom="0.984251968503937" header="0.5118110236220472" footer="0.5118110236220472"/>
  <pageSetup fitToHeight="1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2013-05-13T04:31:42Z</cp:lastPrinted>
  <dcterms:created xsi:type="dcterms:W3CDTF">2005-08-12T00:40:19Z</dcterms:created>
  <dcterms:modified xsi:type="dcterms:W3CDTF">2013-05-13T04:31:44Z</dcterms:modified>
  <cp:category/>
  <cp:version/>
  <cp:contentType/>
  <cp:contentStatus/>
</cp:coreProperties>
</file>