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3"/>
  </bookViews>
  <sheets>
    <sheet name="２５４" sheetId="1" r:id="rId1"/>
    <sheet name="２５６" sheetId="2" r:id="rId2"/>
    <sheet name="２５８" sheetId="3" r:id="rId3"/>
    <sheet name="２６０" sheetId="4" r:id="rId4"/>
  </sheets>
  <definedNames/>
  <calcPr fullCalcOnLoad="1"/>
</workbook>
</file>

<file path=xl/sharedStrings.xml><?xml version="1.0" encoding="utf-8"?>
<sst xmlns="http://schemas.openxmlformats.org/spreadsheetml/2006/main" count="1793" uniqueCount="495">
  <si>
    <t>２２　　災　　害　　及　　び　　事　　故</t>
  </si>
  <si>
    <t>（単位：金額　千円）</t>
  </si>
  <si>
    <t>人　　的　　被　　害</t>
  </si>
  <si>
    <t>住　　宅　　被　　害</t>
  </si>
  <si>
    <t>項　　　　　　　　　目</t>
  </si>
  <si>
    <t>死　者</t>
  </si>
  <si>
    <t>負傷者</t>
  </si>
  <si>
    <t>行　方　　不明者</t>
  </si>
  <si>
    <t>全　壊</t>
  </si>
  <si>
    <t>半　壊</t>
  </si>
  <si>
    <t>被　　　害　　　総　　　額</t>
  </si>
  <si>
    <t>被害額（査定額）計</t>
  </si>
  <si>
    <t>農地</t>
  </si>
  <si>
    <t>箇所</t>
  </si>
  <si>
    <t>被害額</t>
  </si>
  <si>
    <t>農業用施設</t>
  </si>
  <si>
    <t>海岸保全　　　　施設</t>
  </si>
  <si>
    <t>被害額(査定額)</t>
  </si>
  <si>
    <t>津　　波</t>
  </si>
  <si>
    <t>地すべり　　　防止施設</t>
  </si>
  <si>
    <t>大　　雨</t>
  </si>
  <si>
    <t>強　　風</t>
  </si>
  <si>
    <t>台　　風</t>
  </si>
  <si>
    <t>治山　　　　　　　施設</t>
  </si>
  <si>
    <t>崖くずれ</t>
  </si>
  <si>
    <t>雪　　害</t>
  </si>
  <si>
    <t>林道</t>
  </si>
  <si>
    <t>地　　震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</si>
  <si>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</si>
  <si>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</si>
  <si>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</si>
  <si>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</si>
  <si>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</si>
  <si>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</si>
  <si>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</si>
  <si>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</si>
  <si>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</si>
  <si>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</si>
  <si>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</si>
  <si>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</si>
  <si>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</si>
  <si>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</si>
  <si>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</si>
  <si>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</si>
  <si>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</si>
  <si>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</si>
  <si>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</si>
  <si>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</si>
  <si>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</si>
  <si>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</si>
  <si>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</si>
  <si>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</si>
  <si>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</si>
  <si>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</si>
  <si>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１６０　　農　林　水　産　業　施　設　被　害　状　況</t>
  </si>
  <si>
    <t>254 災害及び事故</t>
  </si>
  <si>
    <t>災害及び事故 255</t>
  </si>
  <si>
    <t>平成１４年</t>
  </si>
  <si>
    <t>256 災害及び事故</t>
  </si>
  <si>
    <t>災害及び事故 257</t>
  </si>
  <si>
    <t>１６３　　　土　　木　　関　　係　　災　　害　　状　　況</t>
  </si>
  <si>
    <t>(単位：ha、ｔ）</t>
  </si>
  <si>
    <t>項　　　　　　　　　　目</t>
  </si>
  <si>
    <t>１５　年</t>
  </si>
  <si>
    <t>１６　年</t>
  </si>
  <si>
    <t>１７　年</t>
  </si>
  <si>
    <t>１８　年</t>
  </si>
  <si>
    <t>項　　　　　　　　　　　　目</t>
  </si>
  <si>
    <t>被 害 面 積</t>
  </si>
  <si>
    <t>被害総額</t>
  </si>
  <si>
    <t>合計</t>
  </si>
  <si>
    <t>被害実面積</t>
  </si>
  <si>
    <t>国(直轄)工　　　事対象の被害</t>
  </si>
  <si>
    <t>被  害  量</t>
  </si>
  <si>
    <t>箇所数</t>
  </si>
  <si>
    <t>金額</t>
  </si>
  <si>
    <t>-</t>
  </si>
  <si>
    <t>被害面積</t>
  </si>
  <si>
    <t>被害量</t>
  </si>
  <si>
    <t>風水害</t>
  </si>
  <si>
    <t>急 傾 斜 地　    　崩壊防止施設</t>
  </si>
  <si>
    <t>気象　　　　　被害</t>
  </si>
  <si>
    <t>干害</t>
  </si>
  <si>
    <t>冷害</t>
  </si>
  <si>
    <t>その他</t>
  </si>
  <si>
    <t>査定決定額合計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</si>
  <si>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</si>
  <si>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</si>
  <si>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</si>
  <si>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</si>
  <si>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</si>
  <si>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</si>
  <si>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</si>
  <si>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公園</t>
  </si>
  <si>
    <t>ﾆｶﾒｲﾁｭｳ</t>
  </si>
  <si>
    <t>虫害</t>
  </si>
  <si>
    <t>ウンカ</t>
  </si>
  <si>
    <t>市町村工事</t>
  </si>
  <si>
    <t xml:space="preserve">急傾斜地　　崩壊防止施設 </t>
  </si>
  <si>
    <t>その他の被害</t>
  </si>
  <si>
    <t>注　被害率は被害量の平年収量に対する割合（百分比）である。</t>
  </si>
  <si>
    <t>資料　北陸農政局統計部「石川作物統計」</t>
  </si>
  <si>
    <t>下水道</t>
  </si>
  <si>
    <t>公　園</t>
  </si>
  <si>
    <t>-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</si>
  <si>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</si>
  <si>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</si>
  <si>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</si>
  <si>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</si>
  <si>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</si>
  <si>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一般動力機械</t>
  </si>
  <si>
    <t>動力クレ―ン等</t>
  </si>
  <si>
    <t>動力運搬機</t>
  </si>
  <si>
    <t>乗　　　　物</t>
  </si>
  <si>
    <t>圧力容器</t>
  </si>
  <si>
    <t>化学設備</t>
  </si>
  <si>
    <t>電気設備</t>
  </si>
  <si>
    <t>人力機械工具等</t>
  </si>
  <si>
    <t>用　　　　具</t>
  </si>
  <si>
    <t>仮設物建築物等</t>
  </si>
  <si>
    <t>危険物・有害物等</t>
  </si>
  <si>
    <t>材　　　　料</t>
  </si>
  <si>
    <t>荷</t>
  </si>
  <si>
    <t>環境等</t>
  </si>
  <si>
    <t>その他</t>
  </si>
  <si>
    <t>焼    損    棟    数</t>
  </si>
  <si>
    <t>り    災　　　人 員 数</t>
  </si>
  <si>
    <t>部分焼</t>
  </si>
  <si>
    <t>―</t>
  </si>
  <si>
    <t>製造業</t>
  </si>
  <si>
    <t>食料品製造業</t>
  </si>
  <si>
    <t>死   　 亡　    者　　　数</t>
  </si>
  <si>
    <t>負  　  傷 　   者　　　数</t>
  </si>
  <si>
    <t>衣服その他の繊維製品製造業</t>
  </si>
  <si>
    <t>消　防　　吏　員</t>
  </si>
  <si>
    <t>消　防　　団　員</t>
  </si>
  <si>
    <t>収容物</t>
  </si>
  <si>
    <t>木材・木製品製造業</t>
  </si>
  <si>
    <t>家具装備品製造業</t>
  </si>
  <si>
    <t>パルプ・紙・紙加工品製造業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</si>
  <si>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</si>
  <si>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</si>
  <si>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</si>
  <si>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</si>
  <si>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</si>
  <si>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</si>
  <si>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</si>
  <si>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</si>
  <si>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</si>
  <si>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</si>
  <si>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</si>
  <si>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</si>
  <si>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</si>
  <si>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</si>
  <si>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</si>
  <si>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</si>
  <si>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</si>
  <si>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</si>
  <si>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</si>
  <si>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</si>
  <si>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</si>
  <si>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</si>
  <si>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</si>
  <si>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</si>
  <si>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</si>
  <si>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</si>
  <si>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</si>
  <si>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</si>
  <si>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</si>
  <si>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</si>
  <si>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</si>
  <si>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</si>
  <si>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</si>
  <si>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-</t>
  </si>
  <si>
    <t>映画演劇業</t>
  </si>
  <si>
    <t>-</t>
  </si>
  <si>
    <t>通信業</t>
  </si>
  <si>
    <t>注　「その他の消防自動車」とは、はしご車、化学車等を含む。</t>
  </si>
  <si>
    <t>教育研究業</t>
  </si>
  <si>
    <t>保健衛生業</t>
  </si>
  <si>
    <t>接客娯楽業</t>
  </si>
  <si>
    <t>清掃・と畜業</t>
  </si>
  <si>
    <t>その他の事業</t>
  </si>
  <si>
    <t>注１　　休業４日以上の死傷数で、〇内数字は死亡者数を内数で示す。</t>
  </si>
  <si>
    <t>　２　　　その他は、その他の起因物、起因物なし、分類不可能を含む。</t>
  </si>
  <si>
    <t>年 次 及 び  　  　月　     次</t>
  </si>
  <si>
    <t>自   動   車</t>
  </si>
  <si>
    <t>人　　口</t>
  </si>
  <si>
    <t>自 動 車 台 数</t>
  </si>
  <si>
    <t>１万台当　　件　　数</t>
  </si>
  <si>
    <t>１８年</t>
  </si>
  <si>
    <t>人</t>
  </si>
  <si>
    <t>台</t>
  </si>
  <si>
    <t>件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</si>
  <si>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</si>
  <si>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</si>
  <si>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</si>
  <si>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</si>
  <si>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</si>
  <si>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</si>
  <si>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</si>
  <si>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</si>
  <si>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</si>
  <si>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</si>
  <si>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</si>
  <si>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－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</si>
  <si>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</si>
  <si>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</si>
  <si>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</si>
  <si>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</si>
  <si>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</si>
  <si>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</si>
  <si>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</si>
  <si>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</si>
  <si>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</si>
  <si>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</si>
  <si>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</si>
  <si>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</si>
  <si>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道　路　別</t>
  </si>
  <si>
    <t>増　減</t>
  </si>
  <si>
    <t>一般国道</t>
  </si>
  <si>
    <t>北陸自動車道</t>
  </si>
  <si>
    <t>主要地方道</t>
  </si>
  <si>
    <t>能登有料道</t>
  </si>
  <si>
    <t>能登大規模農道</t>
  </si>
  <si>
    <t>一般県道</t>
  </si>
  <si>
    <t>市道</t>
  </si>
  <si>
    <t>町村道</t>
  </si>
  <si>
    <t>１５９　　風　　水　　害　　の　　状　　況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</si>
  <si>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</si>
  <si>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</si>
  <si>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平成１４年</t>
  </si>
  <si>
    <t>１５年</t>
  </si>
  <si>
    <t>１６年</t>
  </si>
  <si>
    <t>１７年</t>
  </si>
  <si>
    <t>１８年</t>
  </si>
  <si>
    <t>（人）</t>
  </si>
  <si>
    <t>平成 １４ 年</t>
  </si>
  <si>
    <t>-</t>
  </si>
  <si>
    <t>　１５</t>
  </si>
  <si>
    <t>　１６</t>
  </si>
  <si>
    <t>　１７</t>
  </si>
  <si>
    <t>公　共</t>
  </si>
  <si>
    <t>　１８</t>
  </si>
  <si>
    <t>-</t>
  </si>
  <si>
    <t>-</t>
  </si>
  <si>
    <t>公　共</t>
  </si>
  <si>
    <r>
      <t>資料　石川県</t>
    </r>
    <r>
      <rPr>
        <sz val="12"/>
        <rFont val="ＭＳ 明朝"/>
        <family val="1"/>
      </rPr>
      <t>農業基盤課、森林管理課、水産課</t>
    </r>
  </si>
  <si>
    <t>耕　　　地　　　被　　　害</t>
  </si>
  <si>
    <t>河 川</t>
  </si>
  <si>
    <t>（ha）</t>
  </si>
  <si>
    <t>平成 １４ 年</t>
  </si>
  <si>
    <t>-</t>
  </si>
  <si>
    <t>１６１　　森　林　病　害　虫　被　害　状　況</t>
  </si>
  <si>
    <t>　１５</t>
  </si>
  <si>
    <t>　１６</t>
  </si>
  <si>
    <t>(単位：ha、千円、m3、千本）</t>
  </si>
  <si>
    <t>　１７</t>
  </si>
  <si>
    <t xml:space="preserve">  項　　　　　　　　　　　　目</t>
  </si>
  <si>
    <t>平成１４年</t>
  </si>
  <si>
    <t>１５年</t>
  </si>
  <si>
    <t>１６年</t>
  </si>
  <si>
    <t>１７年</t>
  </si>
  <si>
    <t>１８年</t>
  </si>
  <si>
    <t>　１８</t>
  </si>
  <si>
    <t>面  積</t>
  </si>
  <si>
    <t>まつくいむし被害　</t>
  </si>
  <si>
    <t>金  額</t>
  </si>
  <si>
    <t>材  積</t>
  </si>
  <si>
    <t>カシノナガキクイムシ被害　</t>
  </si>
  <si>
    <t>港 湾</t>
  </si>
  <si>
    <t>砂 防</t>
  </si>
  <si>
    <t>被害船舶</t>
  </si>
  <si>
    <t>ガ ス</t>
  </si>
  <si>
    <t>総 被 害 額</t>
  </si>
  <si>
    <t>平成 １４ 年</t>
  </si>
  <si>
    <t>　１５</t>
  </si>
  <si>
    <t>　１６</t>
  </si>
  <si>
    <t>　１７</t>
  </si>
  <si>
    <t>　１８</t>
  </si>
  <si>
    <t>資料　石川県危機対策課</t>
  </si>
  <si>
    <t>１６２　　水　　稲　　の　　被　　害　　状　　況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</si>
  <si>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</si>
  <si>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</si>
  <si>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</si>
  <si>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</si>
  <si>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</si>
  <si>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</si>
  <si>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</si>
  <si>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-</t>
  </si>
  <si>
    <t>道路</t>
  </si>
  <si>
    <t>港湾</t>
  </si>
  <si>
    <t>その他</t>
  </si>
  <si>
    <t>河川</t>
  </si>
  <si>
    <t>海岸</t>
  </si>
  <si>
    <t>砂防施設</t>
  </si>
  <si>
    <t>道路</t>
  </si>
  <si>
    <t>橋梁</t>
  </si>
  <si>
    <t>港湾</t>
  </si>
  <si>
    <t>海岸</t>
  </si>
  <si>
    <t>資料　石川県河川課、港湾課</t>
  </si>
  <si>
    <t>258 災害及び事故</t>
  </si>
  <si>
    <t>災害及び事故 259</t>
  </si>
  <si>
    <t>１６４　　業種別起因物別労働災害発生状況（平成１８年）</t>
  </si>
  <si>
    <t>１６５　　　火　　　　　　　　　　　　　災</t>
  </si>
  <si>
    <t>（単位：金額　千円）</t>
  </si>
  <si>
    <t>動力伝導機構</t>
  </si>
  <si>
    <t>建設用機械</t>
  </si>
  <si>
    <t>溶接装置</t>
  </si>
  <si>
    <t>炉・窯等</t>
  </si>
  <si>
    <t>その他の　　　　　装置・設備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</si>
  <si>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</si>
  <si>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</si>
  <si>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</si>
  <si>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</si>
  <si>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</si>
  <si>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</si>
  <si>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</si>
  <si>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</si>
  <si>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</si>
  <si>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</si>
  <si>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</si>
  <si>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</si>
  <si>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</si>
  <si>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</si>
  <si>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</si>
  <si>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平 成１４年</t>
  </si>
  <si>
    <t>業　  種　  別</t>
  </si>
  <si>
    <t>全産業計</t>
  </si>
  <si>
    <t>-</t>
  </si>
  <si>
    <t>①17</t>
  </si>
  <si>
    <t>①26</t>
  </si>
  <si>
    <t>①54</t>
  </si>
  <si>
    <t>①103</t>
  </si>
  <si>
    <t>①292</t>
  </si>
  <si>
    <t>①83</t>
  </si>
  <si>
    <t>①77</t>
  </si>
  <si>
    <t>③397</t>
  </si>
  <si>
    <t>-</t>
  </si>
  <si>
    <t>①12</t>
  </si>
  <si>
    <t>①39</t>
  </si>
  <si>
    <t>①25</t>
  </si>
  <si>
    <t>繊維工業</t>
  </si>
  <si>
    <t>年  　次</t>
  </si>
  <si>
    <t>損   　　 害　　    額</t>
  </si>
  <si>
    <t>①  7</t>
  </si>
  <si>
    <t>-</t>
  </si>
  <si>
    <t>① 1</t>
  </si>
  <si>
    <t>合 計</t>
  </si>
  <si>
    <t>建 物</t>
  </si>
  <si>
    <t>-</t>
  </si>
  <si>
    <t>（隻）</t>
  </si>
  <si>
    <t>（台）</t>
  </si>
  <si>
    <t>（ａ）</t>
  </si>
  <si>
    <t>（㎡）</t>
  </si>
  <si>
    <t>平 成１４年</t>
  </si>
  <si>
    <t>印刷・製本業</t>
  </si>
  <si>
    <t>化学工業</t>
  </si>
  <si>
    <r>
      <t>資料　</t>
    </r>
    <r>
      <rPr>
        <sz val="12"/>
        <rFont val="ＭＳ 明朝"/>
        <family val="1"/>
      </rPr>
      <t>石川県消防保安課</t>
    </r>
  </si>
  <si>
    <t>① 16</t>
  </si>
  <si>
    <t>-</t>
  </si>
  <si>
    <t>① 2</t>
  </si>
  <si>
    <t>鉄鋼業　　</t>
  </si>
  <si>
    <t>１６５　　　火　　　　　　　　　災　（つづき）</t>
  </si>
  <si>
    <t>非鉄金属製造業</t>
  </si>
  <si>
    <r>
      <t>（２）    原　因　別　月　別　件　数（平 成</t>
    </r>
    <r>
      <rPr>
        <sz val="12"/>
        <rFont val="ＭＳ 明朝"/>
        <family val="1"/>
      </rPr>
      <t>１８年）</t>
    </r>
  </si>
  <si>
    <t>金属製品製造業</t>
  </si>
  <si>
    <t>-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</si>
  <si>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</si>
  <si>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</si>
  <si>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</si>
  <si>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</si>
  <si>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</si>
  <si>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</si>
  <si>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</si>
  <si>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</si>
  <si>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</si>
  <si>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</si>
  <si>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-</t>
  </si>
  <si>
    <t>-</t>
  </si>
  <si>
    <t>①  9</t>
  </si>
  <si>
    <t>① 4</t>
  </si>
  <si>
    <t>-</t>
  </si>
  <si>
    <t>建設業</t>
  </si>
  <si>
    <t>②164</t>
  </si>
  <si>
    <t>①17</t>
  </si>
  <si>
    <t>①53</t>
  </si>
  <si>
    <t>土木工事業</t>
  </si>
  <si>
    <t>① 41</t>
  </si>
  <si>
    <t>① 7</t>
  </si>
  <si>
    <t>建築工事業</t>
  </si>
  <si>
    <t>① 16</t>
  </si>
  <si>
    <t>① 4</t>
  </si>
  <si>
    <t>運輸交通業</t>
  </si>
  <si>
    <t>-</t>
  </si>
  <si>
    <t>-</t>
  </si>
  <si>
    <t>注　　放火は疑いを含む。</t>
  </si>
  <si>
    <t>道路旅客運送業</t>
  </si>
  <si>
    <t>資料　石川県消防保安課</t>
  </si>
  <si>
    <t>道路貨物運送業</t>
  </si>
  <si>
    <t>貨物取扱業</t>
  </si>
  <si>
    <t>１６５　　　　火　　　　　　　　　　　災　（つづき）</t>
  </si>
  <si>
    <t>陸上貨物取扱業</t>
  </si>
  <si>
    <t>（３）　　消  防  現  有  勢  力（各年４月１日現在）</t>
  </si>
  <si>
    <t>年　     　次</t>
  </si>
  <si>
    <t>救 急 自 動 車</t>
  </si>
  <si>
    <t>消 防 吏 員 数</t>
  </si>
  <si>
    <t>① 31</t>
  </si>
  <si>
    <t>-</t>
  </si>
  <si>
    <t>① 8</t>
  </si>
  <si>
    <t>平 成１４年</t>
  </si>
  <si>
    <t>-</t>
  </si>
  <si>
    <t>①155</t>
  </si>
  <si>
    <t>①12</t>
  </si>
  <si>
    <t>-</t>
  </si>
  <si>
    <t>-</t>
  </si>
  <si>
    <t>① 32</t>
  </si>
  <si>
    <t>① 2</t>
  </si>
  <si>
    <t>資料　石川労働局</t>
  </si>
  <si>
    <t>260 災害及び事故</t>
  </si>
  <si>
    <t>災害及び事故 261</t>
  </si>
  <si>
    <t>１６６　　交　  　　通　  　　事　  　　故</t>
  </si>
  <si>
    <t>１６６　 交　  　通  　　事　  　故 （つづき）</t>
  </si>
  <si>
    <t>（１）　年  次  別  月  別  発  生  状  況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</si>
  <si>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</si>
  <si>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</si>
  <si>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</si>
  <si>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</si>
  <si>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人  　　　口</t>
  </si>
  <si>
    <t>市 町 別</t>
  </si>
  <si>
    <t>件　　　　　　数</t>
  </si>
  <si>
    <t>死　　　　　　者</t>
  </si>
  <si>
    <t>負　　　傷　　　者</t>
  </si>
  <si>
    <t>平成１７年</t>
  </si>
  <si>
    <t>平成１７年</t>
  </si>
  <si>
    <t>合　　計</t>
  </si>
  <si>
    <t>件</t>
  </si>
  <si>
    <t>平成 １４ 年</t>
  </si>
  <si>
    <t>　１５</t>
  </si>
  <si>
    <t>　１６</t>
  </si>
  <si>
    <t>　１７</t>
  </si>
  <si>
    <t>平成１８年１月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</si>
  <si>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</si>
  <si>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</si>
  <si>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</si>
  <si>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</si>
  <si>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</si>
  <si>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</si>
  <si>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</si>
  <si>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</si>
  <si>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</si>
  <si>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</si>
  <si>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</si>
  <si>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１６６　交 　　通　 　事　 　故（つづき）</t>
  </si>
  <si>
    <t>（２）　道 　路 　別　 発　 生　 状　 況</t>
  </si>
  <si>
    <t>件　　　　　　　数</t>
  </si>
  <si>
    <t>死　　　　　　　者</t>
  </si>
  <si>
    <t>負　　　傷　　　者</t>
  </si>
  <si>
    <t>平成１７年</t>
  </si>
  <si>
    <t>合　　　計</t>
  </si>
  <si>
    <r>
      <t>10万人当
死</t>
    </r>
    <r>
      <rPr>
        <sz val="12"/>
        <rFont val="ＭＳ 明朝"/>
        <family val="1"/>
      </rPr>
      <t xml:space="preserve"> 者 数</t>
    </r>
  </si>
  <si>
    <t>小  型　動　力 
ポ    ン    プ</t>
  </si>
  <si>
    <t>焼 損　　　　　船 舶
隻 数</t>
  </si>
  <si>
    <r>
      <t>焼 損　　　　　車 両
台</t>
    </r>
    <r>
      <rPr>
        <sz val="12"/>
        <rFont val="ＭＳ 明朝"/>
        <family val="1"/>
      </rPr>
      <t xml:space="preserve"> 数</t>
    </r>
  </si>
  <si>
    <t>山林原
野焼損
面　積</t>
  </si>
  <si>
    <t>建　物
焼　損
面　積</t>
  </si>
  <si>
    <t>国庫補助事業対象の
被害</t>
  </si>
  <si>
    <t>県単独事業対象の
被害</t>
  </si>
  <si>
    <t>計
（人）</t>
  </si>
  <si>
    <t>計
（棟）</t>
  </si>
  <si>
    <t>一　部
破　損</t>
  </si>
  <si>
    <t>床　上
浸　水</t>
  </si>
  <si>
    <t>床　下
浸　水</t>
  </si>
  <si>
    <t>り　災
世帯数</t>
  </si>
  <si>
    <t>流出・
埋没等</t>
  </si>
  <si>
    <t>農　地
関　係
被　害</t>
  </si>
  <si>
    <t>林　野
関　係
被　害</t>
  </si>
  <si>
    <t>水　産
関　係
被　害</t>
  </si>
  <si>
    <t>資料　石川県警察本部「いしかわの交通統計」</t>
  </si>
  <si>
    <t>-</t>
  </si>
  <si>
    <t>-</t>
  </si>
  <si>
    <t>-</t>
  </si>
  <si>
    <t>-</t>
  </si>
  <si>
    <t>⑧1194</t>
  </si>
  <si>
    <r>
      <t xml:space="preserve">   </t>
    </r>
    <r>
      <rPr>
        <sz val="12"/>
        <rFont val="ＭＳ 明朝"/>
        <family val="1"/>
      </rPr>
      <t>１５</t>
    </r>
  </si>
  <si>
    <r>
      <t xml:space="preserve">   </t>
    </r>
    <r>
      <rPr>
        <sz val="12"/>
        <rFont val="ＭＳ 明朝"/>
        <family val="1"/>
      </rPr>
      <t>１６</t>
    </r>
  </si>
  <si>
    <r>
      <t xml:space="preserve">   </t>
    </r>
    <r>
      <rPr>
        <sz val="12"/>
        <rFont val="ＭＳ 明朝"/>
        <family val="1"/>
      </rPr>
      <t>１７</t>
    </r>
  </si>
  <si>
    <t xml:space="preserve">  １８</t>
  </si>
  <si>
    <r>
      <t xml:space="preserve">   </t>
    </r>
    <r>
      <rPr>
        <sz val="12"/>
        <rFont val="ＭＳ 明朝"/>
        <family val="1"/>
      </rPr>
      <t>１６</t>
    </r>
  </si>
  <si>
    <t xml:space="preserve">  １８</t>
  </si>
  <si>
    <t>―</t>
  </si>
  <si>
    <t>　　　　―</t>
  </si>
  <si>
    <t>　１８</t>
  </si>
  <si>
    <t>-</t>
  </si>
  <si>
    <r>
      <t xml:space="preserve">   </t>
    </r>
    <r>
      <rPr>
        <sz val="12"/>
        <rFont val="ＭＳ 明朝"/>
        <family val="1"/>
      </rPr>
      <t>１５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</si>
</sst>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187" fontId="0" fillId="0" borderId="12" xfId="49" applyNumberFormat="1" applyFont="1" applyFill="1" applyBorder="1" applyAlignment="1">
      <alignment horizontal="right" vertical="center"/>
    </xf>
    <xf numFmtId="178" fontId="0" fillId="0" borderId="12" xfId="49" applyNumberFormat="1" applyFont="1" applyFill="1" applyBorder="1" applyAlignment="1">
      <alignment horizontal="right" vertical="center"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10" xfId="49" applyNumberFormat="1" applyFont="1" applyFill="1" applyBorder="1" applyAlignment="1" applyProtection="1">
      <alignment horizontal="right" vertical="center"/>
      <protection/>
    </xf>
    <xf numFmtId="189" fontId="11" fillId="0" borderId="12" xfId="49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>
      <alignment horizontal="distributed" vertical="center" wrapText="1"/>
    </xf>
    <xf numFmtId="19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  <protection/>
    </xf>
    <xf numFmtId="37" fontId="12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11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>
      <alignment horizontal="left" vertical="center" textRotation="255"/>
    </xf>
    <xf numFmtId="0" fontId="11" fillId="0" borderId="13" xfId="0" applyFont="1" applyFill="1" applyBorder="1" applyAlignment="1">
      <alignment horizontal="left" vertical="center" textRotation="255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21" fillId="0" borderId="11" xfId="0" applyFont="1" applyFill="1" applyBorder="1" applyAlignment="1" applyProtection="1">
      <alignment horizontal="distributed" vertical="center" wrapText="1" shrinkToFit="1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right" vertical="center"/>
    </xf>
    <xf numFmtId="0" fontId="22" fillId="0" borderId="11" xfId="0" applyFont="1" applyFill="1" applyBorder="1" applyAlignment="1" applyProtection="1">
      <alignment horizontal="distributed" vertical="center" shrinkToFit="1"/>
      <protection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horizontal="center" vertical="center"/>
      <protection/>
    </xf>
    <xf numFmtId="189" fontId="12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93" fontId="0" fillId="0" borderId="0" xfId="49" applyNumberFormat="1" applyFont="1" applyAlignment="1">
      <alignment horizontal="right" vertical="center"/>
    </xf>
    <xf numFmtId="38" fontId="0" fillId="0" borderId="0" xfId="49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193" fontId="0" fillId="0" borderId="12" xfId="49" applyNumberFormat="1" applyFont="1" applyBorder="1" applyAlignment="1">
      <alignment horizontal="right" vertical="center"/>
    </xf>
    <xf numFmtId="179" fontId="11" fillId="0" borderId="12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8" fontId="11" fillId="0" borderId="19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189" fontId="0" fillId="0" borderId="12" xfId="0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187" fontId="0" fillId="0" borderId="3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 shrinkToFit="1"/>
      <protection/>
    </xf>
    <xf numFmtId="0" fontId="0" fillId="0" borderId="11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 applyProtection="1" quotePrefix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distributed" shrinkToFit="1"/>
      <protection/>
    </xf>
    <xf numFmtId="0" fontId="0" fillId="0" borderId="11" xfId="0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quotePrefix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quotePrefix="1">
      <alignment horizontal="center"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187" fontId="12" fillId="0" borderId="0" xfId="49" applyNumberFormat="1" applyFont="1" applyFill="1" applyBorder="1" applyAlignment="1">
      <alignment horizontal="right" vertical="center"/>
    </xf>
    <xf numFmtId="178" fontId="12" fillId="0" borderId="0" xfId="49" applyNumberFormat="1" applyFont="1" applyFill="1" applyBorder="1" applyAlignment="1">
      <alignment horizontal="right" vertical="center"/>
    </xf>
    <xf numFmtId="37" fontId="12" fillId="0" borderId="13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3" fontId="12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14" xfId="0" applyNumberFormat="1" applyFont="1" applyFill="1" applyBorder="1" applyAlignment="1" applyProtection="1">
      <alignment vertical="center"/>
      <protection/>
    </xf>
    <xf numFmtId="189" fontId="0" fillId="0" borderId="12" xfId="0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 applyProtection="1">
      <alignment vertical="center"/>
      <protection/>
    </xf>
    <xf numFmtId="189" fontId="12" fillId="0" borderId="13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 applyProtection="1">
      <alignment horizontal="distributed" vertical="center"/>
      <protection/>
    </xf>
    <xf numFmtId="0" fontId="12" fillId="0" borderId="3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38" fontId="11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40" xfId="0" applyFont="1" applyFill="1" applyBorder="1" applyAlignment="1" applyProtection="1">
      <alignment horizontal="distributed" vertical="center"/>
      <protection/>
    </xf>
    <xf numFmtId="0" fontId="12" fillId="0" borderId="41" xfId="0" applyFont="1" applyFill="1" applyBorder="1" applyAlignment="1" applyProtection="1">
      <alignment horizontal="distributed" vertical="center"/>
      <protection/>
    </xf>
    <xf numFmtId="0" fontId="12" fillId="0" borderId="41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 applyProtection="1">
      <alignment horizontal="distributed" vertical="center" wrapText="1"/>
      <protection/>
    </xf>
    <xf numFmtId="0" fontId="18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 applyProtection="1">
      <alignment horizontal="center" vertical="distributed" textRotation="255"/>
      <protection/>
    </xf>
    <xf numFmtId="0" fontId="12" fillId="0" borderId="0" xfId="0" applyFont="1" applyFill="1" applyBorder="1" applyAlignment="1">
      <alignment horizontal="center" vertical="distributed" textRotation="255"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18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33</xdr:row>
      <xdr:rowOff>85725</xdr:rowOff>
    </xdr:from>
    <xdr:to>
      <xdr:col>18</xdr:col>
      <xdr:colOff>95250</xdr:colOff>
      <xdr:row>36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554200" y="69246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37</xdr:row>
      <xdr:rowOff>38100</xdr:rowOff>
    </xdr:from>
    <xdr:to>
      <xdr:col>18</xdr:col>
      <xdr:colOff>104775</xdr:colOff>
      <xdr:row>39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4563725" y="770572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114300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0384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933575" y="810577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95250</xdr:rowOff>
    </xdr:from>
    <xdr:to>
      <xdr:col>3</xdr:col>
      <xdr:colOff>85725</xdr:colOff>
      <xdr:row>51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933575" y="919162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85725</xdr:rowOff>
    </xdr:from>
    <xdr:to>
      <xdr:col>12</xdr:col>
      <xdr:colOff>104775</xdr:colOff>
      <xdr:row>52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1696700" y="4114800"/>
          <a:ext cx="104775" cy="542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104775</xdr:colOff>
      <xdr:row>41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2239625" y="4305300"/>
          <a:ext cx="104775" cy="3248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8</xdr:row>
      <xdr:rowOff>85725</xdr:rowOff>
    </xdr:from>
    <xdr:to>
      <xdr:col>16</xdr:col>
      <xdr:colOff>85725</xdr:colOff>
      <xdr:row>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3687425" y="158115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16</xdr:col>
      <xdr:colOff>104775</xdr:colOff>
      <xdr:row>11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3687425" y="19526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95250</xdr:rowOff>
    </xdr:from>
    <xdr:to>
      <xdr:col>16</xdr:col>
      <xdr:colOff>114300</xdr:colOff>
      <xdr:row>13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3696950" y="23145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95250</xdr:rowOff>
    </xdr:from>
    <xdr:to>
      <xdr:col>16</xdr:col>
      <xdr:colOff>104775</xdr:colOff>
      <xdr:row>15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13687425" y="26765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16</xdr:row>
      <xdr:rowOff>95250</xdr:rowOff>
    </xdr:from>
    <xdr:to>
      <xdr:col>16</xdr:col>
      <xdr:colOff>85725</xdr:colOff>
      <xdr:row>17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3687425" y="3038475"/>
          <a:ext cx="8572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18</xdr:row>
      <xdr:rowOff>95250</xdr:rowOff>
    </xdr:from>
    <xdr:to>
      <xdr:col>16</xdr:col>
      <xdr:colOff>85725</xdr:colOff>
      <xdr:row>19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13687425" y="34004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95250</xdr:rowOff>
    </xdr:from>
    <xdr:to>
      <xdr:col>16</xdr:col>
      <xdr:colOff>104775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3687425" y="37623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95250</xdr:rowOff>
    </xdr:from>
    <xdr:to>
      <xdr:col>16</xdr:col>
      <xdr:colOff>104775</xdr:colOff>
      <xdr:row>25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13687425" y="44862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95250</xdr:rowOff>
    </xdr:from>
    <xdr:to>
      <xdr:col>16</xdr:col>
      <xdr:colOff>104775</xdr:colOff>
      <xdr:row>27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13687425" y="48482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95250</xdr:rowOff>
    </xdr:from>
    <xdr:to>
      <xdr:col>16</xdr:col>
      <xdr:colOff>104775</xdr:colOff>
      <xdr:row>29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3687425" y="52101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95250</xdr:rowOff>
    </xdr:from>
    <xdr:to>
      <xdr:col>16</xdr:col>
      <xdr:colOff>104775</xdr:colOff>
      <xdr:row>31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13687425" y="55721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95250</xdr:rowOff>
    </xdr:from>
    <xdr:to>
      <xdr:col>16</xdr:col>
      <xdr:colOff>104775</xdr:colOff>
      <xdr:row>33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3687425" y="59340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95250</xdr:rowOff>
    </xdr:from>
    <xdr:to>
      <xdr:col>16</xdr:col>
      <xdr:colOff>104775</xdr:colOff>
      <xdr:row>35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13687425" y="62960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95250</xdr:rowOff>
    </xdr:from>
    <xdr:to>
      <xdr:col>16</xdr:col>
      <xdr:colOff>104775</xdr:colOff>
      <xdr:row>37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13687425" y="66579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95250</xdr:rowOff>
    </xdr:from>
    <xdr:to>
      <xdr:col>16</xdr:col>
      <xdr:colOff>104775</xdr:colOff>
      <xdr:row>41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13687425" y="73818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3687425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3687425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3687425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95250</xdr:rowOff>
    </xdr:from>
    <xdr:to>
      <xdr:col>16</xdr:col>
      <xdr:colOff>104775</xdr:colOff>
      <xdr:row>50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13687425" y="90106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95250</xdr:rowOff>
    </xdr:from>
    <xdr:to>
      <xdr:col>16</xdr:col>
      <xdr:colOff>104775</xdr:colOff>
      <xdr:row>52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3687425" y="93726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95250</xdr:rowOff>
    </xdr:from>
    <xdr:to>
      <xdr:col>12</xdr:col>
      <xdr:colOff>104775</xdr:colOff>
      <xdr:row>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696700" y="1047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7</xdr:row>
      <xdr:rowOff>114300</xdr:rowOff>
    </xdr:from>
    <xdr:to>
      <xdr:col>12</xdr:col>
      <xdr:colOff>85725</xdr:colOff>
      <xdr:row>21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11658600" y="1428750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95250</xdr:rowOff>
    </xdr:from>
    <xdr:to>
      <xdr:col>16</xdr:col>
      <xdr:colOff>104775</xdr:colOff>
      <xdr:row>54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3687425" y="97345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133350</xdr:rowOff>
    </xdr:from>
    <xdr:to>
      <xdr:col>14</xdr:col>
      <xdr:colOff>104775</xdr:colOff>
      <xdr:row>56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12239625" y="7781925"/>
          <a:ext cx="104775" cy="2486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95250</xdr:rowOff>
    </xdr:from>
    <xdr:to>
      <xdr:col>16</xdr:col>
      <xdr:colOff>104775</xdr:colOff>
      <xdr:row>39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13687425" y="70199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133350</xdr:colOff>
      <xdr:row>7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762000" y="8858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104775</xdr:rowOff>
    </xdr:from>
    <xdr:to>
      <xdr:col>1</xdr:col>
      <xdr:colOff>152400</xdr:colOff>
      <xdr:row>44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781050" y="70294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95250</xdr:rowOff>
    </xdr:from>
    <xdr:to>
      <xdr:col>16</xdr:col>
      <xdr:colOff>104775</xdr:colOff>
      <xdr:row>56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13687425" y="10096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28575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26765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13" style="97" customWidth="1"/>
    <col min="2" max="2" width="8.59765625" style="97" customWidth="1"/>
    <col min="3" max="3" width="9.8984375" style="97" customWidth="1"/>
    <col min="4" max="4" width="8.59765625" style="97" customWidth="1"/>
    <col min="5" max="5" width="9.8984375" style="97" customWidth="1"/>
    <col min="6" max="6" width="8.59765625" style="97" customWidth="1"/>
    <col min="7" max="7" width="9.8984375" style="97" customWidth="1"/>
    <col min="8" max="13" width="8.59765625" style="97" customWidth="1"/>
    <col min="14" max="14" width="5.5" style="97" customWidth="1"/>
    <col min="15" max="16" width="7.59765625" style="97" customWidth="1"/>
    <col min="17" max="17" width="10.59765625" style="97" customWidth="1"/>
    <col min="18" max="18" width="2.09765625" style="97" customWidth="1"/>
    <col min="19" max="19" width="14.59765625" style="97" customWidth="1"/>
    <col min="20" max="24" width="12.59765625" style="97" customWidth="1"/>
    <col min="25" max="16384" width="10.59765625" style="97" customWidth="1"/>
  </cols>
  <sheetData>
    <row r="1" spans="1:24" s="96" customFormat="1" ht="19.5" customHeight="1">
      <c r="A1" s="1" t="s">
        <v>55</v>
      </c>
      <c r="X1" s="2" t="s">
        <v>56</v>
      </c>
    </row>
    <row r="2" spans="1:24" ht="24.75" customHeight="1">
      <c r="A2" s="282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4" s="98" customFormat="1" ht="19.5" customHeight="1">
      <c r="A3" s="284" t="s">
        <v>228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O3" s="284" t="s">
        <v>54</v>
      </c>
      <c r="P3" s="284"/>
      <c r="Q3" s="284"/>
      <c r="R3" s="284"/>
      <c r="S3" s="284"/>
      <c r="T3" s="284"/>
      <c r="U3" s="284"/>
      <c r="V3" s="284"/>
      <c r="W3" s="284"/>
      <c r="X3" s="284"/>
    </row>
    <row r="4" spans="16:24" s="98" customFormat="1" ht="18" customHeight="1" thickBot="1">
      <c r="P4" s="99"/>
      <c r="Q4" s="99"/>
      <c r="R4" s="99"/>
      <c r="S4" s="100"/>
      <c r="T4" s="99"/>
      <c r="U4" s="99"/>
      <c r="V4" s="99"/>
      <c r="W4" s="99"/>
      <c r="X4" s="101" t="s">
        <v>1</v>
      </c>
    </row>
    <row r="5" spans="1:24" s="98" customFormat="1" ht="15.75" customHeight="1">
      <c r="A5" s="285" t="s">
        <v>229</v>
      </c>
      <c r="B5" s="288" t="s">
        <v>473</v>
      </c>
      <c r="C5" s="291" t="s">
        <v>230</v>
      </c>
      <c r="D5" s="293" t="s">
        <v>2</v>
      </c>
      <c r="E5" s="294"/>
      <c r="F5" s="294"/>
      <c r="G5" s="295"/>
      <c r="H5" s="293" t="s">
        <v>3</v>
      </c>
      <c r="I5" s="294"/>
      <c r="J5" s="294"/>
      <c r="K5" s="294"/>
      <c r="L5" s="294"/>
      <c r="M5" s="294"/>
      <c r="N5" s="105"/>
      <c r="O5" s="294" t="s">
        <v>4</v>
      </c>
      <c r="P5" s="294"/>
      <c r="Q5" s="294"/>
      <c r="R5" s="294"/>
      <c r="S5" s="295"/>
      <c r="T5" s="104" t="s">
        <v>231</v>
      </c>
      <c r="U5" s="104" t="s">
        <v>232</v>
      </c>
      <c r="V5" s="104" t="s">
        <v>233</v>
      </c>
      <c r="W5" s="104" t="s">
        <v>234</v>
      </c>
      <c r="X5" s="102" t="s">
        <v>235</v>
      </c>
    </row>
    <row r="6" spans="1:24" ht="15.75" customHeight="1">
      <c r="A6" s="286"/>
      <c r="B6" s="289"/>
      <c r="C6" s="292"/>
      <c r="D6" s="296" t="s">
        <v>468</v>
      </c>
      <c r="E6" s="297" t="s">
        <v>5</v>
      </c>
      <c r="F6" s="297" t="s">
        <v>6</v>
      </c>
      <c r="G6" s="296" t="s">
        <v>7</v>
      </c>
      <c r="H6" s="296" t="s">
        <v>469</v>
      </c>
      <c r="I6" s="297" t="s">
        <v>8</v>
      </c>
      <c r="J6" s="297" t="s">
        <v>9</v>
      </c>
      <c r="K6" s="296" t="s">
        <v>470</v>
      </c>
      <c r="L6" s="296" t="s">
        <v>471</v>
      </c>
      <c r="M6" s="299" t="s">
        <v>472</v>
      </c>
      <c r="N6" s="105"/>
      <c r="O6" s="301" t="s">
        <v>10</v>
      </c>
      <c r="P6" s="301"/>
      <c r="Q6" s="301"/>
      <c r="R6" s="301"/>
      <c r="S6" s="302"/>
      <c r="T6" s="254">
        <f>SUM(T7,T16,T20)</f>
        <v>1216102</v>
      </c>
      <c r="U6" s="254">
        <f>SUM(U7,U16,U20)</f>
        <v>211827</v>
      </c>
      <c r="V6" s="254">
        <f>SUM(V7,V16,V20)</f>
        <v>1153845</v>
      </c>
      <c r="W6" s="254">
        <f>SUM(W7,W16,W20)</f>
        <v>1408913</v>
      </c>
      <c r="X6" s="254">
        <f>SUM(X7,X16,X20)</f>
        <v>2083177</v>
      </c>
    </row>
    <row r="7" spans="1:24" ht="15.75" customHeight="1">
      <c r="A7" s="287"/>
      <c r="B7" s="290"/>
      <c r="C7" s="106" t="s">
        <v>236</v>
      </c>
      <c r="D7" s="290"/>
      <c r="E7" s="298"/>
      <c r="F7" s="298"/>
      <c r="G7" s="290"/>
      <c r="H7" s="290"/>
      <c r="I7" s="298"/>
      <c r="J7" s="298"/>
      <c r="K7" s="290"/>
      <c r="L7" s="290"/>
      <c r="M7" s="300"/>
      <c r="N7" s="107"/>
      <c r="O7" s="303" t="s">
        <v>475</v>
      </c>
      <c r="P7" s="305" t="s">
        <v>11</v>
      </c>
      <c r="Q7" s="301"/>
      <c r="R7" s="301"/>
      <c r="S7" s="302"/>
      <c r="T7" s="3">
        <f>SUM(T9,T11,T13,T15)</f>
        <v>654478</v>
      </c>
      <c r="U7" s="3">
        <f>SUM(U9,U11,U13,U15)</f>
        <v>124896</v>
      </c>
      <c r="V7" s="3">
        <f>SUM(V9,V11,V13,V15)</f>
        <v>315723</v>
      </c>
      <c r="W7" s="3">
        <f>SUM(W9,W11,W13,W15)</f>
        <v>726099</v>
      </c>
      <c r="X7" s="3">
        <f>SUM(X9,X11,X13,X15)</f>
        <v>588316</v>
      </c>
    </row>
    <row r="8" spans="1:24" ht="15.75" customHeight="1">
      <c r="A8" s="78" t="s">
        <v>237</v>
      </c>
      <c r="B8" s="108">
        <v>1</v>
      </c>
      <c r="C8" s="22">
        <v>5</v>
      </c>
      <c r="D8" s="18">
        <f>SUM(E8,F8,G8)</f>
        <v>2</v>
      </c>
      <c r="E8" s="22" t="s">
        <v>479</v>
      </c>
      <c r="F8" s="22">
        <v>2</v>
      </c>
      <c r="G8" s="22" t="s">
        <v>479</v>
      </c>
      <c r="H8" s="22">
        <f>SUM(I8,J8,K8,L8,M8)</f>
        <v>233</v>
      </c>
      <c r="I8" s="22" t="s">
        <v>238</v>
      </c>
      <c r="J8" s="22">
        <v>1</v>
      </c>
      <c r="K8" s="22">
        <v>20</v>
      </c>
      <c r="L8" s="22">
        <v>8</v>
      </c>
      <c r="M8" s="22">
        <v>204</v>
      </c>
      <c r="N8" s="107"/>
      <c r="O8" s="304"/>
      <c r="P8" s="109"/>
      <c r="Q8" s="306" t="s">
        <v>12</v>
      </c>
      <c r="R8" s="307"/>
      <c r="S8" s="110" t="s">
        <v>13</v>
      </c>
      <c r="T8" s="39">
        <v>139</v>
      </c>
      <c r="U8" s="39">
        <v>30</v>
      </c>
      <c r="V8" s="39">
        <v>108</v>
      </c>
      <c r="W8" s="39">
        <v>191</v>
      </c>
      <c r="X8" s="39">
        <v>107</v>
      </c>
    </row>
    <row r="9" spans="1:24" ht="15.75" customHeight="1">
      <c r="A9" s="81" t="s">
        <v>239</v>
      </c>
      <c r="B9" s="108">
        <v>3</v>
      </c>
      <c r="C9" s="22">
        <v>8</v>
      </c>
      <c r="D9" s="22" t="s">
        <v>479</v>
      </c>
      <c r="E9" s="22" t="s">
        <v>479</v>
      </c>
      <c r="F9" s="22" t="s">
        <v>479</v>
      </c>
      <c r="G9" s="22" t="s">
        <v>480</v>
      </c>
      <c r="H9" s="22">
        <f>SUM(I9,J9,K9,L9,M9)</f>
        <v>129</v>
      </c>
      <c r="I9" s="22" t="s">
        <v>238</v>
      </c>
      <c r="J9" s="22" t="s">
        <v>238</v>
      </c>
      <c r="K9" s="22">
        <v>8</v>
      </c>
      <c r="L9" s="22">
        <v>3</v>
      </c>
      <c r="M9" s="22">
        <v>118</v>
      </c>
      <c r="N9" s="107"/>
      <c r="O9" s="304"/>
      <c r="P9" s="109"/>
      <c r="Q9" s="308"/>
      <c r="R9" s="309"/>
      <c r="S9" s="110" t="s">
        <v>14</v>
      </c>
      <c r="T9" s="39">
        <v>145746</v>
      </c>
      <c r="U9" s="39">
        <v>26320</v>
      </c>
      <c r="V9" s="39">
        <v>95505</v>
      </c>
      <c r="W9" s="39">
        <v>188182</v>
      </c>
      <c r="X9" s="39">
        <v>77711</v>
      </c>
    </row>
    <row r="10" spans="1:24" ht="15.75" customHeight="1">
      <c r="A10" s="81" t="s">
        <v>240</v>
      </c>
      <c r="B10" s="18">
        <v>34</v>
      </c>
      <c r="C10" s="18">
        <v>66</v>
      </c>
      <c r="D10" s="18">
        <f>SUM(E10,F10,G10)</f>
        <v>41</v>
      </c>
      <c r="E10" s="18" t="s">
        <v>480</v>
      </c>
      <c r="F10" s="18">
        <v>41</v>
      </c>
      <c r="G10" s="18" t="s">
        <v>480</v>
      </c>
      <c r="H10" s="22">
        <f>SUM(I10,J10,K10,L10,M10)</f>
        <v>321</v>
      </c>
      <c r="I10" s="18">
        <v>1</v>
      </c>
      <c r="J10" s="18" t="s">
        <v>238</v>
      </c>
      <c r="K10" s="18">
        <v>72</v>
      </c>
      <c r="L10" s="18">
        <v>26</v>
      </c>
      <c r="M10" s="18">
        <v>222</v>
      </c>
      <c r="N10" s="107"/>
      <c r="O10" s="304"/>
      <c r="P10" s="109"/>
      <c r="Q10" s="306" t="s">
        <v>15</v>
      </c>
      <c r="R10" s="310"/>
      <c r="S10" s="110" t="s">
        <v>13</v>
      </c>
      <c r="T10" s="39">
        <v>208</v>
      </c>
      <c r="U10" s="39">
        <v>33</v>
      </c>
      <c r="V10" s="39">
        <v>115</v>
      </c>
      <c r="W10" s="39">
        <v>196</v>
      </c>
      <c r="X10" s="39">
        <v>249</v>
      </c>
    </row>
    <row r="11" spans="1:24" ht="15.75" customHeight="1">
      <c r="A11" s="81" t="s">
        <v>241</v>
      </c>
      <c r="B11" s="18">
        <v>14</v>
      </c>
      <c r="C11" s="19">
        <v>44</v>
      </c>
      <c r="D11" s="18">
        <f>SUM(E11,F11,G11)</f>
        <v>21</v>
      </c>
      <c r="E11" s="18">
        <v>4</v>
      </c>
      <c r="F11" s="18">
        <v>17</v>
      </c>
      <c r="G11" s="18" t="s">
        <v>480</v>
      </c>
      <c r="H11" s="22">
        <f>SUM(I11,J11,K11,L11,M11)</f>
        <v>135</v>
      </c>
      <c r="I11" s="19" t="s">
        <v>104</v>
      </c>
      <c r="J11" s="18" t="s">
        <v>104</v>
      </c>
      <c r="K11" s="18">
        <v>8</v>
      </c>
      <c r="L11" s="18">
        <v>14</v>
      </c>
      <c r="M11" s="18">
        <v>113</v>
      </c>
      <c r="N11" s="107"/>
      <c r="O11" s="304"/>
      <c r="P11" s="311" t="s">
        <v>242</v>
      </c>
      <c r="Q11" s="308"/>
      <c r="R11" s="309"/>
      <c r="S11" s="110" t="s">
        <v>14</v>
      </c>
      <c r="T11" s="39">
        <v>508732</v>
      </c>
      <c r="U11" s="39">
        <v>98576</v>
      </c>
      <c r="V11" s="39">
        <v>220218</v>
      </c>
      <c r="W11" s="39">
        <v>537917</v>
      </c>
      <c r="X11" s="39">
        <v>510605</v>
      </c>
    </row>
    <row r="12" spans="1:24" ht="15.75" customHeight="1">
      <c r="A12" s="13" t="s">
        <v>243</v>
      </c>
      <c r="B12" s="250">
        <f>SUM(B14:B21)</f>
        <v>12</v>
      </c>
      <c r="C12" s="250">
        <f>SUM(C14:C21)</f>
        <v>24</v>
      </c>
      <c r="D12" s="250">
        <f>SUM(E12,F12,G12)</f>
        <v>15</v>
      </c>
      <c r="E12" s="250">
        <f>SUM(E14:E21)</f>
        <v>3</v>
      </c>
      <c r="F12" s="250">
        <f>SUM(F14:F21)</f>
        <v>12</v>
      </c>
      <c r="G12" s="76" t="s">
        <v>479</v>
      </c>
      <c r="H12" s="76">
        <f>SUM(I12,J12,K12,L12,M12)</f>
        <v>189</v>
      </c>
      <c r="I12" s="250">
        <f>SUM(I14:I21)</f>
        <v>2</v>
      </c>
      <c r="J12" s="250">
        <f>SUM(J14:J21)</f>
        <v>1</v>
      </c>
      <c r="K12" s="250">
        <f>SUM(K14:K21)</f>
        <v>14</v>
      </c>
      <c r="L12" s="250">
        <f>SUM(L14:L21)</f>
        <v>13</v>
      </c>
      <c r="M12" s="250">
        <f>SUM(M14:M21)</f>
        <v>159</v>
      </c>
      <c r="N12" s="107"/>
      <c r="O12" s="304"/>
      <c r="P12" s="311"/>
      <c r="Q12" s="312" t="s">
        <v>16</v>
      </c>
      <c r="R12" s="313"/>
      <c r="S12" s="110" t="s">
        <v>13</v>
      </c>
      <c r="T12" s="39" t="s">
        <v>104</v>
      </c>
      <c r="U12" s="39" t="s">
        <v>104</v>
      </c>
      <c r="V12" s="39" t="s">
        <v>104</v>
      </c>
      <c r="W12" s="39" t="s">
        <v>104</v>
      </c>
      <c r="X12" s="39" t="s">
        <v>104</v>
      </c>
    </row>
    <row r="13" spans="1:24" ht="15.75" customHeight="1">
      <c r="A13" s="111"/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07"/>
      <c r="O13" s="304"/>
      <c r="P13" s="109"/>
      <c r="Q13" s="314"/>
      <c r="R13" s="315"/>
      <c r="S13" s="112" t="s">
        <v>17</v>
      </c>
      <c r="T13" s="39" t="s">
        <v>104</v>
      </c>
      <c r="U13" s="39" t="s">
        <v>104</v>
      </c>
      <c r="V13" s="39" t="s">
        <v>104</v>
      </c>
      <c r="W13" s="39" t="s">
        <v>104</v>
      </c>
      <c r="X13" s="39" t="s">
        <v>104</v>
      </c>
    </row>
    <row r="14" spans="1:24" ht="15.75" customHeight="1">
      <c r="A14" s="109" t="s">
        <v>18</v>
      </c>
      <c r="B14" s="22" t="s">
        <v>104</v>
      </c>
      <c r="C14" s="22" t="s">
        <v>104</v>
      </c>
      <c r="D14" s="22" t="s">
        <v>104</v>
      </c>
      <c r="E14" s="22" t="s">
        <v>104</v>
      </c>
      <c r="F14" s="22" t="s">
        <v>104</v>
      </c>
      <c r="G14" s="22" t="s">
        <v>104</v>
      </c>
      <c r="H14" s="22" t="s">
        <v>104</v>
      </c>
      <c r="I14" s="22" t="s">
        <v>104</v>
      </c>
      <c r="J14" s="22" t="s">
        <v>104</v>
      </c>
      <c r="K14" s="22" t="s">
        <v>104</v>
      </c>
      <c r="L14" s="22" t="s">
        <v>104</v>
      </c>
      <c r="M14" s="22" t="s">
        <v>104</v>
      </c>
      <c r="N14" s="107"/>
      <c r="O14" s="304"/>
      <c r="P14" s="109"/>
      <c r="Q14" s="312" t="s">
        <v>19</v>
      </c>
      <c r="R14" s="313"/>
      <c r="S14" s="110" t="s">
        <v>13</v>
      </c>
      <c r="T14" s="39" t="s">
        <v>244</v>
      </c>
      <c r="U14" s="39" t="s">
        <v>244</v>
      </c>
      <c r="V14" s="39" t="s">
        <v>244</v>
      </c>
      <c r="W14" s="39" t="s">
        <v>244</v>
      </c>
      <c r="X14" s="39" t="s">
        <v>244</v>
      </c>
    </row>
    <row r="15" spans="1:24" ht="15.75" customHeight="1">
      <c r="A15" s="109" t="s">
        <v>20</v>
      </c>
      <c r="B15" s="108">
        <v>11</v>
      </c>
      <c r="C15" s="22">
        <v>23</v>
      </c>
      <c r="D15" s="22" t="s">
        <v>244</v>
      </c>
      <c r="E15" s="22" t="s">
        <v>244</v>
      </c>
      <c r="F15" s="22" t="s">
        <v>244</v>
      </c>
      <c r="G15" s="22" t="s">
        <v>244</v>
      </c>
      <c r="H15" s="22">
        <v>175</v>
      </c>
      <c r="I15" s="22">
        <v>1</v>
      </c>
      <c r="J15" s="22">
        <v>1</v>
      </c>
      <c r="K15" s="22">
        <v>1</v>
      </c>
      <c r="L15" s="22">
        <v>13</v>
      </c>
      <c r="M15" s="22">
        <v>159</v>
      </c>
      <c r="N15" s="107"/>
      <c r="O15" s="287"/>
      <c r="P15" s="110"/>
      <c r="Q15" s="314"/>
      <c r="R15" s="315"/>
      <c r="S15" s="112" t="s">
        <v>17</v>
      </c>
      <c r="T15" s="39" t="s">
        <v>244</v>
      </c>
      <c r="U15" s="39" t="s">
        <v>244</v>
      </c>
      <c r="V15" s="39" t="s">
        <v>244</v>
      </c>
      <c r="W15" s="39" t="s">
        <v>244</v>
      </c>
      <c r="X15" s="39" t="s">
        <v>244</v>
      </c>
    </row>
    <row r="16" spans="1:24" ht="15.75" customHeight="1">
      <c r="A16" s="109" t="s">
        <v>21</v>
      </c>
      <c r="B16" s="22" t="s">
        <v>244</v>
      </c>
      <c r="C16" s="22" t="s">
        <v>244</v>
      </c>
      <c r="D16" s="22" t="s">
        <v>244</v>
      </c>
      <c r="E16" s="22" t="s">
        <v>244</v>
      </c>
      <c r="F16" s="22" t="s">
        <v>244</v>
      </c>
      <c r="G16" s="22" t="s">
        <v>244</v>
      </c>
      <c r="H16" s="22" t="s">
        <v>244</v>
      </c>
      <c r="I16" s="19" t="s">
        <v>244</v>
      </c>
      <c r="J16" s="22" t="s">
        <v>244</v>
      </c>
      <c r="K16" s="22" t="s">
        <v>244</v>
      </c>
      <c r="L16" s="22" t="s">
        <v>244</v>
      </c>
      <c r="M16" s="22" t="s">
        <v>244</v>
      </c>
      <c r="N16" s="107"/>
      <c r="O16" s="303" t="s">
        <v>476</v>
      </c>
      <c r="P16" s="305" t="s">
        <v>11</v>
      </c>
      <c r="Q16" s="301"/>
      <c r="R16" s="301"/>
      <c r="S16" s="302"/>
      <c r="T16" s="3">
        <f>SUM(T18,T19)</f>
        <v>475292</v>
      </c>
      <c r="U16" s="3">
        <f>SUM(U18,U19)</f>
        <v>86931</v>
      </c>
      <c r="V16" s="3">
        <f>SUM(V18,V19)</f>
        <v>313225</v>
      </c>
      <c r="W16" s="3">
        <f>SUM(W18,W19)</f>
        <v>560562</v>
      </c>
      <c r="X16" s="3">
        <f>SUM(X18,X19)</f>
        <v>1079295</v>
      </c>
    </row>
    <row r="17" spans="1:24" ht="15.75" customHeight="1">
      <c r="A17" s="109" t="s">
        <v>22</v>
      </c>
      <c r="B17" s="22" t="s">
        <v>238</v>
      </c>
      <c r="C17" s="22" t="s">
        <v>238</v>
      </c>
      <c r="D17" s="22" t="s">
        <v>238</v>
      </c>
      <c r="E17" s="22" t="s">
        <v>238</v>
      </c>
      <c r="F17" s="22" t="s">
        <v>238</v>
      </c>
      <c r="G17" s="22" t="s">
        <v>238</v>
      </c>
      <c r="H17" s="22" t="s">
        <v>238</v>
      </c>
      <c r="I17" s="19" t="s">
        <v>238</v>
      </c>
      <c r="J17" s="22" t="s">
        <v>238</v>
      </c>
      <c r="K17" s="22" t="s">
        <v>238</v>
      </c>
      <c r="L17" s="22" t="s">
        <v>238</v>
      </c>
      <c r="M17" s="22" t="s">
        <v>238</v>
      </c>
      <c r="N17" s="107"/>
      <c r="O17" s="318"/>
      <c r="P17" s="109"/>
      <c r="Q17" s="312" t="s">
        <v>23</v>
      </c>
      <c r="R17" s="313"/>
      <c r="S17" s="110" t="s">
        <v>13</v>
      </c>
      <c r="T17" s="39">
        <v>1</v>
      </c>
      <c r="U17" s="39" t="s">
        <v>104</v>
      </c>
      <c r="V17" s="39">
        <v>2</v>
      </c>
      <c r="W17" s="39">
        <v>3</v>
      </c>
      <c r="X17" s="39">
        <v>3</v>
      </c>
    </row>
    <row r="18" spans="1:24" ht="15.75" customHeight="1">
      <c r="A18" s="109" t="s">
        <v>24</v>
      </c>
      <c r="B18" s="22" t="s">
        <v>104</v>
      </c>
      <c r="C18" s="22" t="s">
        <v>104</v>
      </c>
      <c r="D18" s="22" t="s">
        <v>104</v>
      </c>
      <c r="E18" s="22" t="s">
        <v>104</v>
      </c>
      <c r="F18" s="22" t="s">
        <v>104</v>
      </c>
      <c r="G18" s="22" t="s">
        <v>104</v>
      </c>
      <c r="H18" s="22" t="s">
        <v>104</v>
      </c>
      <c r="I18" s="22" t="s">
        <v>104</v>
      </c>
      <c r="J18" s="18" t="s">
        <v>104</v>
      </c>
      <c r="K18" s="22" t="s">
        <v>104</v>
      </c>
      <c r="L18" s="22" t="s">
        <v>104</v>
      </c>
      <c r="M18" s="22" t="s">
        <v>104</v>
      </c>
      <c r="N18" s="107"/>
      <c r="O18" s="318"/>
      <c r="P18" s="78" t="s">
        <v>242</v>
      </c>
      <c r="Q18" s="314"/>
      <c r="R18" s="315"/>
      <c r="S18" s="112" t="s">
        <v>17</v>
      </c>
      <c r="T18" s="39">
        <v>37313</v>
      </c>
      <c r="U18" s="39" t="s">
        <v>104</v>
      </c>
      <c r="V18" s="39">
        <v>57447</v>
      </c>
      <c r="W18" s="39">
        <v>345867</v>
      </c>
      <c r="X18" s="39">
        <v>521612</v>
      </c>
    </row>
    <row r="19" spans="1:24" ht="15.75" customHeight="1">
      <c r="A19" s="109" t="s">
        <v>25</v>
      </c>
      <c r="B19" s="108">
        <v>1</v>
      </c>
      <c r="C19" s="22">
        <v>1</v>
      </c>
      <c r="D19" s="22">
        <v>15</v>
      </c>
      <c r="E19" s="22">
        <v>3</v>
      </c>
      <c r="F19" s="22">
        <v>12</v>
      </c>
      <c r="G19" s="22" t="s">
        <v>104</v>
      </c>
      <c r="H19" s="22">
        <v>14</v>
      </c>
      <c r="I19" s="22">
        <v>1</v>
      </c>
      <c r="J19" s="22" t="s">
        <v>104</v>
      </c>
      <c r="K19" s="22">
        <v>13</v>
      </c>
      <c r="L19" s="22" t="s">
        <v>104</v>
      </c>
      <c r="M19" s="22" t="s">
        <v>104</v>
      </c>
      <c r="N19" s="107"/>
      <c r="O19" s="318"/>
      <c r="P19" s="110"/>
      <c r="Q19" s="316" t="s">
        <v>26</v>
      </c>
      <c r="R19" s="317"/>
      <c r="S19" s="112" t="s">
        <v>17</v>
      </c>
      <c r="T19" s="39">
        <v>437979</v>
      </c>
      <c r="U19" s="39">
        <v>86931</v>
      </c>
      <c r="V19" s="39">
        <v>255778</v>
      </c>
      <c r="W19" s="39">
        <v>214695</v>
      </c>
      <c r="X19" s="39">
        <v>557683</v>
      </c>
    </row>
    <row r="20" spans="1:24" s="98" customFormat="1" ht="15.75" customHeight="1">
      <c r="A20" s="109" t="s">
        <v>27</v>
      </c>
      <c r="B20" s="22" t="s">
        <v>104</v>
      </c>
      <c r="C20" s="22" t="s">
        <v>104</v>
      </c>
      <c r="D20" s="22" t="s">
        <v>104</v>
      </c>
      <c r="E20" s="22" t="s">
        <v>104</v>
      </c>
      <c r="F20" s="22" t="s">
        <v>104</v>
      </c>
      <c r="G20" s="22" t="s">
        <v>104</v>
      </c>
      <c r="H20" s="22" t="s">
        <v>104</v>
      </c>
      <c r="I20" s="19" t="s">
        <v>104</v>
      </c>
      <c r="J20" s="22" t="s">
        <v>104</v>
      </c>
      <c r="K20" s="22" t="s">
        <v>104</v>
      </c>
      <c r="L20" s="22" t="s">
        <v>104</v>
      </c>
      <c r="M20" s="22" t="s">
        <v>104</v>
      </c>
      <c r="N20" s="107"/>
      <c r="O20" s="320" t="s">
        <v>477</v>
      </c>
      <c r="P20" s="305" t="s">
        <v>11</v>
      </c>
      <c r="Q20" s="301"/>
      <c r="R20" s="301"/>
      <c r="S20" s="302"/>
      <c r="T20" s="3">
        <v>86332</v>
      </c>
      <c r="U20" s="3" t="s">
        <v>480</v>
      </c>
      <c r="V20" s="3">
        <v>524897</v>
      </c>
      <c r="W20" s="3">
        <v>122252</v>
      </c>
      <c r="X20" s="3">
        <v>415566</v>
      </c>
    </row>
    <row r="21" spans="1:24" ht="15.75" customHeight="1">
      <c r="A21" s="113" t="s">
        <v>28</v>
      </c>
      <c r="B21" s="114" t="s">
        <v>245</v>
      </c>
      <c r="C21" s="114" t="s">
        <v>245</v>
      </c>
      <c r="D21" s="114" t="s">
        <v>245</v>
      </c>
      <c r="E21" s="114" t="s">
        <v>245</v>
      </c>
      <c r="F21" s="114" t="s">
        <v>245</v>
      </c>
      <c r="G21" s="114" t="s">
        <v>245</v>
      </c>
      <c r="H21" s="114" t="s">
        <v>245</v>
      </c>
      <c r="I21" s="21" t="s">
        <v>245</v>
      </c>
      <c r="J21" s="115" t="s">
        <v>245</v>
      </c>
      <c r="K21" s="115" t="s">
        <v>245</v>
      </c>
      <c r="L21" s="115" t="s">
        <v>245</v>
      </c>
      <c r="M21" s="115" t="s">
        <v>245</v>
      </c>
      <c r="N21" s="60"/>
      <c r="O21" s="318"/>
      <c r="P21" s="319" t="s">
        <v>246</v>
      </c>
      <c r="Q21" s="306" t="s">
        <v>29</v>
      </c>
      <c r="R21" s="310"/>
      <c r="S21" s="116" t="s">
        <v>30</v>
      </c>
      <c r="T21" s="39">
        <v>1</v>
      </c>
      <c r="U21" s="39" t="s">
        <v>245</v>
      </c>
      <c r="V21" s="39">
        <v>11</v>
      </c>
      <c r="W21" s="39">
        <v>6</v>
      </c>
      <c r="X21" s="39">
        <v>7</v>
      </c>
    </row>
    <row r="22" spans="14:24" ht="15.75" customHeight="1">
      <c r="N22" s="107"/>
      <c r="O22" s="321"/>
      <c r="P22" s="298"/>
      <c r="Q22" s="308"/>
      <c r="R22" s="309"/>
      <c r="S22" s="112" t="s">
        <v>17</v>
      </c>
      <c r="T22" s="117">
        <v>86332</v>
      </c>
      <c r="U22" s="117" t="s">
        <v>245</v>
      </c>
      <c r="V22" s="117">
        <v>524897</v>
      </c>
      <c r="W22" s="118">
        <v>122252</v>
      </c>
      <c r="X22" s="118">
        <v>415566</v>
      </c>
    </row>
    <row r="23" spans="1:15" s="98" customFormat="1" ht="15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7"/>
      <c r="O23" s="8" t="s">
        <v>31</v>
      </c>
    </row>
    <row r="24" spans="1:15" s="98" customFormat="1" ht="15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98" t="s">
        <v>247</v>
      </c>
    </row>
    <row r="25" spans="1:14" s="98" customFormat="1" ht="15.75" customHeight="1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s="98" customFormat="1" ht="15.75" customHeight="1">
      <c r="A26" s="285" t="s">
        <v>32</v>
      </c>
      <c r="B26" s="119"/>
      <c r="C26" s="293" t="s">
        <v>248</v>
      </c>
      <c r="D26" s="294"/>
      <c r="E26" s="294"/>
      <c r="F26" s="294"/>
      <c r="G26" s="295"/>
      <c r="H26" s="120"/>
      <c r="I26" s="119"/>
      <c r="J26" s="119"/>
      <c r="K26" s="121"/>
      <c r="L26" s="324" t="s">
        <v>249</v>
      </c>
      <c r="M26" s="105"/>
      <c r="N26" s="105"/>
    </row>
    <row r="27" spans="1:12" s="98" customFormat="1" ht="15.75" customHeight="1">
      <c r="A27" s="322"/>
      <c r="B27" s="122" t="s">
        <v>33</v>
      </c>
      <c r="C27" s="297" t="s">
        <v>34</v>
      </c>
      <c r="D27" s="326" t="s">
        <v>35</v>
      </c>
      <c r="E27" s="327"/>
      <c r="F27" s="326" t="s">
        <v>36</v>
      </c>
      <c r="G27" s="327"/>
      <c r="H27" s="124" t="s">
        <v>37</v>
      </c>
      <c r="I27" s="122" t="s">
        <v>38</v>
      </c>
      <c r="J27" s="122" t="s">
        <v>39</v>
      </c>
      <c r="K27" s="125" t="s">
        <v>40</v>
      </c>
      <c r="L27" s="325"/>
    </row>
    <row r="28" spans="1:12" s="98" customFormat="1" ht="15.75" customHeight="1">
      <c r="A28" s="322"/>
      <c r="B28" s="122"/>
      <c r="C28" s="292"/>
      <c r="D28" s="296" t="s">
        <v>474</v>
      </c>
      <c r="E28" s="297" t="s">
        <v>41</v>
      </c>
      <c r="F28" s="296" t="s">
        <v>474</v>
      </c>
      <c r="G28" s="297" t="s">
        <v>41</v>
      </c>
      <c r="H28" s="122"/>
      <c r="I28" s="122"/>
      <c r="J28" s="122"/>
      <c r="K28" s="126"/>
      <c r="L28" s="127"/>
    </row>
    <row r="29" spans="1:12" s="98" customFormat="1" ht="15.75" customHeight="1">
      <c r="A29" s="323"/>
      <c r="B29" s="129" t="s">
        <v>42</v>
      </c>
      <c r="C29" s="130" t="s">
        <v>250</v>
      </c>
      <c r="D29" s="328"/>
      <c r="E29" s="329"/>
      <c r="F29" s="328"/>
      <c r="G29" s="329"/>
      <c r="H29" s="130" t="s">
        <v>43</v>
      </c>
      <c r="I29" s="130" t="s">
        <v>43</v>
      </c>
      <c r="J29" s="130" t="s">
        <v>43</v>
      </c>
      <c r="K29" s="131" t="s">
        <v>43</v>
      </c>
      <c r="L29" s="132" t="s">
        <v>43</v>
      </c>
    </row>
    <row r="30" spans="1:24" s="98" customFormat="1" ht="15.75" customHeight="1">
      <c r="A30" s="122" t="s">
        <v>251</v>
      </c>
      <c r="B30" s="133">
        <v>97</v>
      </c>
      <c r="C30" s="134">
        <v>277.5</v>
      </c>
      <c r="D30" s="135">
        <v>1.03</v>
      </c>
      <c r="E30" s="135">
        <v>255.9</v>
      </c>
      <c r="F30" s="135">
        <v>0.4</v>
      </c>
      <c r="G30" s="135">
        <v>20.2</v>
      </c>
      <c r="H30" s="136">
        <v>2</v>
      </c>
      <c r="I30" s="136" t="s">
        <v>252</v>
      </c>
      <c r="J30" s="136">
        <v>224</v>
      </c>
      <c r="K30" s="136">
        <v>1</v>
      </c>
      <c r="L30" s="136">
        <v>177</v>
      </c>
      <c r="O30" s="284" t="s">
        <v>253</v>
      </c>
      <c r="P30" s="284"/>
      <c r="Q30" s="284"/>
      <c r="R30" s="284"/>
      <c r="S30" s="284"/>
      <c r="T30" s="284"/>
      <c r="U30" s="284"/>
      <c r="V30" s="284"/>
      <c r="W30" s="284"/>
      <c r="X30" s="284"/>
    </row>
    <row r="31" spans="1:12" s="98" customFormat="1" ht="15.75" customHeight="1">
      <c r="A31" s="137" t="s">
        <v>254</v>
      </c>
      <c r="B31" s="133">
        <v>13</v>
      </c>
      <c r="C31" s="134">
        <v>302.2</v>
      </c>
      <c r="D31" s="134">
        <v>0.12</v>
      </c>
      <c r="E31" s="138" t="s">
        <v>252</v>
      </c>
      <c r="F31" s="134">
        <v>0.04</v>
      </c>
      <c r="G31" s="135">
        <v>302</v>
      </c>
      <c r="H31" s="136" t="s">
        <v>252</v>
      </c>
      <c r="I31" s="136" t="s">
        <v>252</v>
      </c>
      <c r="J31" s="136">
        <v>68</v>
      </c>
      <c r="K31" s="136" t="s">
        <v>252</v>
      </c>
      <c r="L31" s="136">
        <v>25</v>
      </c>
    </row>
    <row r="32" spans="1:24" s="98" customFormat="1" ht="15.75" customHeight="1" thickBot="1">
      <c r="A32" s="137" t="s">
        <v>255</v>
      </c>
      <c r="B32" s="139">
        <v>195</v>
      </c>
      <c r="C32" s="134">
        <v>132</v>
      </c>
      <c r="D32" s="134" t="s">
        <v>252</v>
      </c>
      <c r="E32" s="134">
        <v>132</v>
      </c>
      <c r="F32" s="140" t="s">
        <v>252</v>
      </c>
      <c r="G32" s="140" t="s">
        <v>252</v>
      </c>
      <c r="H32" s="141">
        <v>6</v>
      </c>
      <c r="I32" s="141">
        <v>1</v>
      </c>
      <c r="J32" s="141">
        <v>120</v>
      </c>
      <c r="K32" s="141">
        <v>3</v>
      </c>
      <c r="L32" s="101">
        <v>114</v>
      </c>
      <c r="P32" s="99"/>
      <c r="Q32" s="99"/>
      <c r="R32" s="99"/>
      <c r="S32" s="99"/>
      <c r="T32" s="99"/>
      <c r="U32" s="99"/>
      <c r="V32" s="99"/>
      <c r="W32" s="99"/>
      <c r="X32" s="101" t="s">
        <v>256</v>
      </c>
    </row>
    <row r="33" spans="1:24" s="98" customFormat="1" ht="15.75" customHeight="1">
      <c r="A33" s="137" t="s">
        <v>257</v>
      </c>
      <c r="B33" s="139">
        <v>20</v>
      </c>
      <c r="C33" s="134">
        <v>66</v>
      </c>
      <c r="D33" s="134">
        <v>1</v>
      </c>
      <c r="E33" s="134">
        <v>65</v>
      </c>
      <c r="F33" s="140" t="s">
        <v>252</v>
      </c>
      <c r="G33" s="140" t="s">
        <v>252</v>
      </c>
      <c r="H33" s="142" t="s">
        <v>252</v>
      </c>
      <c r="I33" s="142" t="s">
        <v>252</v>
      </c>
      <c r="J33" s="141">
        <v>172</v>
      </c>
      <c r="K33" s="136" t="s">
        <v>252</v>
      </c>
      <c r="L33" s="101">
        <v>280</v>
      </c>
      <c r="O33" s="143" t="s">
        <v>258</v>
      </c>
      <c r="P33" s="103"/>
      <c r="Q33" s="103"/>
      <c r="R33" s="103"/>
      <c r="S33" s="104"/>
      <c r="T33" s="104" t="s">
        <v>259</v>
      </c>
      <c r="U33" s="104" t="s">
        <v>260</v>
      </c>
      <c r="V33" s="104" t="s">
        <v>261</v>
      </c>
      <c r="W33" s="104" t="s">
        <v>262</v>
      </c>
      <c r="X33" s="102" t="s">
        <v>263</v>
      </c>
    </row>
    <row r="34" spans="1:24" ht="15.75" customHeight="1">
      <c r="A34" s="13" t="s">
        <v>264</v>
      </c>
      <c r="B34" s="250">
        <f>SUM(B36:B43)</f>
        <v>43</v>
      </c>
      <c r="C34" s="251" t="s">
        <v>480</v>
      </c>
      <c r="D34" s="251" t="s">
        <v>480</v>
      </c>
      <c r="E34" s="251" t="s">
        <v>480</v>
      </c>
      <c r="F34" s="252" t="s">
        <v>480</v>
      </c>
      <c r="G34" s="253" t="s">
        <v>480</v>
      </c>
      <c r="H34" s="93" t="s">
        <v>480</v>
      </c>
      <c r="I34" s="93" t="s">
        <v>480</v>
      </c>
      <c r="J34" s="250">
        <f>SUM(J36:J43)</f>
        <v>272</v>
      </c>
      <c r="K34" s="93" t="s">
        <v>480</v>
      </c>
      <c r="L34" s="250">
        <f>SUM(L36:L43)</f>
        <v>208</v>
      </c>
      <c r="O34" s="144"/>
      <c r="P34" s="145"/>
      <c r="Q34" s="145"/>
      <c r="R34" s="145"/>
      <c r="S34" s="146" t="s">
        <v>265</v>
      </c>
      <c r="T34" s="147">
        <v>9191</v>
      </c>
      <c r="U34" s="147">
        <v>8673</v>
      </c>
      <c r="V34" s="147">
        <v>8709</v>
      </c>
      <c r="W34" s="147">
        <v>8709</v>
      </c>
      <c r="X34" s="147">
        <v>5543</v>
      </c>
    </row>
    <row r="35" spans="1:24" ht="15.75" customHeight="1">
      <c r="A35" s="111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342" t="s">
        <v>266</v>
      </c>
      <c r="P35" s="342"/>
      <c r="Q35" s="342"/>
      <c r="R35" s="148"/>
      <c r="S35" s="78" t="s">
        <v>267</v>
      </c>
      <c r="T35" s="39" t="s">
        <v>252</v>
      </c>
      <c r="U35" s="39" t="s">
        <v>252</v>
      </c>
      <c r="V35" s="39" t="s">
        <v>252</v>
      </c>
      <c r="W35" s="39" t="s">
        <v>252</v>
      </c>
      <c r="X35" s="39" t="s">
        <v>252</v>
      </c>
    </row>
    <row r="36" spans="1:24" ht="15.75" customHeight="1">
      <c r="A36" s="109" t="s">
        <v>18</v>
      </c>
      <c r="B36" s="149" t="s">
        <v>252</v>
      </c>
      <c r="C36" s="149" t="s">
        <v>252</v>
      </c>
      <c r="D36" s="149" t="s">
        <v>252</v>
      </c>
      <c r="E36" s="149" t="s">
        <v>252</v>
      </c>
      <c r="F36" s="12" t="s">
        <v>252</v>
      </c>
      <c r="G36" s="9" t="s">
        <v>252</v>
      </c>
      <c r="H36" s="150" t="s">
        <v>252</v>
      </c>
      <c r="I36" s="150" t="s">
        <v>252</v>
      </c>
      <c r="J36" s="9" t="s">
        <v>252</v>
      </c>
      <c r="K36" s="150" t="s">
        <v>252</v>
      </c>
      <c r="L36" s="150" t="s">
        <v>252</v>
      </c>
      <c r="O36" s="151"/>
      <c r="P36" s="151"/>
      <c r="Q36" s="151"/>
      <c r="R36" s="151"/>
      <c r="S36" s="78" t="s">
        <v>268</v>
      </c>
      <c r="T36" s="39">
        <v>15585</v>
      </c>
      <c r="U36" s="39">
        <v>10904</v>
      </c>
      <c r="V36" s="39">
        <v>8758</v>
      </c>
      <c r="W36" s="39">
        <v>8037</v>
      </c>
      <c r="X36" s="39">
        <v>7232</v>
      </c>
    </row>
    <row r="37" spans="1:19" ht="18" customHeight="1">
      <c r="A37" s="109" t="s">
        <v>20</v>
      </c>
      <c r="B37" s="152">
        <v>31</v>
      </c>
      <c r="C37" s="149" t="s">
        <v>252</v>
      </c>
      <c r="D37" s="149" t="s">
        <v>252</v>
      </c>
      <c r="E37" s="149" t="s">
        <v>252</v>
      </c>
      <c r="F37" s="12" t="s">
        <v>252</v>
      </c>
      <c r="G37" s="9" t="s">
        <v>252</v>
      </c>
      <c r="H37" s="150" t="s">
        <v>252</v>
      </c>
      <c r="I37" s="150" t="s">
        <v>252</v>
      </c>
      <c r="J37" s="150">
        <v>172</v>
      </c>
      <c r="K37" s="150" t="s">
        <v>252</v>
      </c>
      <c r="L37" s="150">
        <v>208</v>
      </c>
      <c r="M37" s="107"/>
      <c r="N37" s="107"/>
      <c r="O37" s="151"/>
      <c r="P37" s="151"/>
      <c r="Q37" s="151"/>
      <c r="R37" s="151"/>
      <c r="S37" s="78"/>
    </row>
    <row r="38" spans="1:24" ht="15.75" customHeight="1">
      <c r="A38" s="109" t="s">
        <v>21</v>
      </c>
      <c r="B38" s="149" t="s">
        <v>252</v>
      </c>
      <c r="C38" s="149" t="s">
        <v>252</v>
      </c>
      <c r="D38" s="149" t="s">
        <v>252</v>
      </c>
      <c r="E38" s="149" t="s">
        <v>252</v>
      </c>
      <c r="F38" s="12" t="s">
        <v>252</v>
      </c>
      <c r="G38" s="9" t="s">
        <v>252</v>
      </c>
      <c r="H38" s="150" t="s">
        <v>252</v>
      </c>
      <c r="I38" s="150" t="s">
        <v>252</v>
      </c>
      <c r="J38" s="10">
        <v>1</v>
      </c>
      <c r="K38" s="150" t="s">
        <v>252</v>
      </c>
      <c r="L38" s="150" t="s">
        <v>252</v>
      </c>
      <c r="O38" s="151"/>
      <c r="P38" s="151"/>
      <c r="Q38" s="151"/>
      <c r="R38" s="151"/>
      <c r="S38" s="78" t="s">
        <v>44</v>
      </c>
      <c r="T38" s="39">
        <v>30</v>
      </c>
      <c r="U38" s="39">
        <v>140</v>
      </c>
      <c r="V38" s="39">
        <v>201</v>
      </c>
      <c r="W38" s="39">
        <v>499</v>
      </c>
      <c r="X38" s="39">
        <v>130</v>
      </c>
    </row>
    <row r="39" spans="1:24" ht="15.75" customHeight="1">
      <c r="A39" s="109" t="s">
        <v>22</v>
      </c>
      <c r="B39" s="149" t="s">
        <v>252</v>
      </c>
      <c r="C39" s="149" t="s">
        <v>252</v>
      </c>
      <c r="D39" s="149" t="s">
        <v>252</v>
      </c>
      <c r="E39" s="149" t="s">
        <v>252</v>
      </c>
      <c r="F39" s="12" t="s">
        <v>252</v>
      </c>
      <c r="G39" s="9" t="s">
        <v>252</v>
      </c>
      <c r="H39" s="150" t="s">
        <v>252</v>
      </c>
      <c r="I39" s="150" t="s">
        <v>252</v>
      </c>
      <c r="J39" s="9" t="s">
        <v>252</v>
      </c>
      <c r="K39" s="150" t="s">
        <v>252</v>
      </c>
      <c r="L39" s="150" t="s">
        <v>252</v>
      </c>
      <c r="M39" s="153"/>
      <c r="O39" s="342" t="s">
        <v>269</v>
      </c>
      <c r="P39" s="343"/>
      <c r="Q39" s="343"/>
      <c r="R39" s="148"/>
      <c r="S39" s="78" t="s">
        <v>267</v>
      </c>
      <c r="T39" s="39" t="s">
        <v>252</v>
      </c>
      <c r="U39" s="39" t="s">
        <v>252</v>
      </c>
      <c r="V39" s="39" t="s">
        <v>252</v>
      </c>
      <c r="W39" s="39" t="s">
        <v>252</v>
      </c>
      <c r="X39" s="39" t="s">
        <v>252</v>
      </c>
    </row>
    <row r="40" spans="1:24" ht="15.75" customHeight="1">
      <c r="A40" s="109" t="s">
        <v>24</v>
      </c>
      <c r="B40" s="149" t="s">
        <v>252</v>
      </c>
      <c r="C40" s="149" t="s">
        <v>252</v>
      </c>
      <c r="D40" s="149" t="s">
        <v>252</v>
      </c>
      <c r="E40" s="149" t="s">
        <v>252</v>
      </c>
      <c r="F40" s="12" t="s">
        <v>252</v>
      </c>
      <c r="G40" s="9" t="s">
        <v>252</v>
      </c>
      <c r="H40" s="150" t="s">
        <v>252</v>
      </c>
      <c r="I40" s="150" t="s">
        <v>252</v>
      </c>
      <c r="J40" s="9" t="s">
        <v>252</v>
      </c>
      <c r="K40" s="150" t="s">
        <v>252</v>
      </c>
      <c r="L40" s="150" t="s">
        <v>252</v>
      </c>
      <c r="M40" s="107"/>
      <c r="N40" s="107"/>
      <c r="O40" s="154"/>
      <c r="P40" s="154"/>
      <c r="Q40" s="154"/>
      <c r="R40" s="154"/>
      <c r="S40" s="78" t="s">
        <v>268</v>
      </c>
      <c r="T40" s="39" t="s">
        <v>252</v>
      </c>
      <c r="U40" s="39" t="s">
        <v>252</v>
      </c>
      <c r="V40" s="39" t="s">
        <v>252</v>
      </c>
      <c r="W40" s="39" t="s">
        <v>252</v>
      </c>
      <c r="X40" s="39" t="s">
        <v>252</v>
      </c>
    </row>
    <row r="41" spans="1:24" ht="15.75" customHeight="1">
      <c r="A41" s="109" t="s">
        <v>25</v>
      </c>
      <c r="B41" s="152">
        <v>12</v>
      </c>
      <c r="C41" s="149" t="s">
        <v>252</v>
      </c>
      <c r="D41" s="149" t="s">
        <v>252</v>
      </c>
      <c r="E41" s="149" t="s">
        <v>252</v>
      </c>
      <c r="F41" s="12" t="s">
        <v>252</v>
      </c>
      <c r="G41" s="9" t="s">
        <v>252</v>
      </c>
      <c r="H41" s="150" t="s">
        <v>252</v>
      </c>
      <c r="I41" s="150" t="s">
        <v>252</v>
      </c>
      <c r="J41" s="150">
        <v>99</v>
      </c>
      <c r="K41" s="150" t="s">
        <v>252</v>
      </c>
      <c r="L41" s="150" t="s">
        <v>252</v>
      </c>
      <c r="M41" s="107"/>
      <c r="N41" s="107"/>
      <c r="O41" s="97" t="s">
        <v>45</v>
      </c>
      <c r="S41" s="155"/>
      <c r="T41" s="155"/>
      <c r="U41" s="155"/>
      <c r="V41" s="155"/>
      <c r="W41" s="155"/>
      <c r="X41" s="155"/>
    </row>
    <row r="42" spans="1:14" ht="15.75" customHeight="1">
      <c r="A42" s="109" t="s">
        <v>27</v>
      </c>
      <c r="B42" s="149" t="s">
        <v>252</v>
      </c>
      <c r="C42" s="149" t="s">
        <v>252</v>
      </c>
      <c r="D42" s="149" t="s">
        <v>252</v>
      </c>
      <c r="E42" s="149" t="s">
        <v>252</v>
      </c>
      <c r="F42" s="12" t="s">
        <v>252</v>
      </c>
      <c r="G42" s="9" t="s">
        <v>252</v>
      </c>
      <c r="H42" s="150" t="s">
        <v>252</v>
      </c>
      <c r="I42" s="150" t="s">
        <v>252</v>
      </c>
      <c r="J42" s="9" t="s">
        <v>252</v>
      </c>
      <c r="K42" s="150" t="s">
        <v>252</v>
      </c>
      <c r="L42" s="150" t="s">
        <v>252</v>
      </c>
      <c r="M42" s="107"/>
      <c r="N42" s="107"/>
    </row>
    <row r="43" spans="1:14" ht="15.75" customHeight="1">
      <c r="A43" s="110" t="s">
        <v>28</v>
      </c>
      <c r="B43" s="156" t="s">
        <v>252</v>
      </c>
      <c r="C43" s="157" t="s">
        <v>252</v>
      </c>
      <c r="D43" s="157" t="s">
        <v>252</v>
      </c>
      <c r="E43" s="157" t="s">
        <v>252</v>
      </c>
      <c r="F43" s="16" t="s">
        <v>252</v>
      </c>
      <c r="G43" s="17" t="s">
        <v>252</v>
      </c>
      <c r="H43" s="158" t="s">
        <v>252</v>
      </c>
      <c r="I43" s="158" t="s">
        <v>252</v>
      </c>
      <c r="J43" s="158" t="s">
        <v>252</v>
      </c>
      <c r="K43" s="158" t="s">
        <v>252</v>
      </c>
      <c r="L43" s="158" t="s">
        <v>252</v>
      </c>
      <c r="M43" s="107"/>
      <c r="N43" s="107"/>
    </row>
    <row r="44" spans="12:14" ht="15.75" customHeight="1">
      <c r="L44" s="107"/>
      <c r="M44" s="107"/>
      <c r="N44" s="107"/>
    </row>
    <row r="45" spans="12:14" ht="15.75" customHeight="1">
      <c r="L45" s="107"/>
      <c r="M45" s="107"/>
      <c r="N45" s="107"/>
    </row>
    <row r="46" spans="1:14" ht="15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4" ht="15.75" customHeight="1" thickBo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ht="15.75" customHeight="1">
      <c r="A48" s="330" t="s">
        <v>32</v>
      </c>
      <c r="B48" s="331" t="s">
        <v>270</v>
      </c>
      <c r="C48" s="331" t="s">
        <v>271</v>
      </c>
      <c r="D48" s="331" t="s">
        <v>24</v>
      </c>
      <c r="E48" s="331" t="s">
        <v>46</v>
      </c>
      <c r="F48" s="331" t="s">
        <v>272</v>
      </c>
      <c r="G48" s="333" t="s">
        <v>47</v>
      </c>
      <c r="H48" s="333" t="s">
        <v>48</v>
      </c>
      <c r="I48" s="335" t="s">
        <v>49</v>
      </c>
      <c r="J48" s="333" t="s">
        <v>273</v>
      </c>
      <c r="K48" s="337" t="s">
        <v>274</v>
      </c>
      <c r="L48" s="338"/>
      <c r="M48" s="107"/>
      <c r="N48" s="107"/>
    </row>
    <row r="49" spans="1:14" ht="15.75" customHeight="1">
      <c r="A49" s="304"/>
      <c r="B49" s="332"/>
      <c r="C49" s="332"/>
      <c r="D49" s="332"/>
      <c r="E49" s="332"/>
      <c r="F49" s="332"/>
      <c r="G49" s="332"/>
      <c r="H49" s="332"/>
      <c r="I49" s="336"/>
      <c r="J49" s="332"/>
      <c r="K49" s="339"/>
      <c r="L49" s="340"/>
      <c r="M49" s="107"/>
      <c r="N49" s="107"/>
    </row>
    <row r="50" spans="1:14" ht="15.75" customHeight="1">
      <c r="A50" s="287"/>
      <c r="B50" s="159" t="s">
        <v>43</v>
      </c>
      <c r="C50" s="159" t="s">
        <v>43</v>
      </c>
      <c r="D50" s="159" t="s">
        <v>43</v>
      </c>
      <c r="E50" s="159" t="s">
        <v>43</v>
      </c>
      <c r="F50" s="159" t="s">
        <v>50</v>
      </c>
      <c r="G50" s="160" t="s">
        <v>43</v>
      </c>
      <c r="H50" s="159" t="s">
        <v>51</v>
      </c>
      <c r="I50" s="159" t="s">
        <v>52</v>
      </c>
      <c r="J50" s="159" t="s">
        <v>52</v>
      </c>
      <c r="K50" s="347" t="s">
        <v>53</v>
      </c>
      <c r="L50" s="348"/>
      <c r="M50" s="107"/>
      <c r="N50" s="107"/>
    </row>
    <row r="51" spans="1:14" ht="15.75" customHeight="1">
      <c r="A51" s="78" t="s">
        <v>275</v>
      </c>
      <c r="B51" s="152" t="s">
        <v>173</v>
      </c>
      <c r="C51" s="150" t="s">
        <v>173</v>
      </c>
      <c r="D51" s="150">
        <v>45</v>
      </c>
      <c r="E51" s="150" t="s">
        <v>173</v>
      </c>
      <c r="F51" s="150" t="s">
        <v>173</v>
      </c>
      <c r="G51" s="150">
        <v>1113</v>
      </c>
      <c r="H51" s="150" t="s">
        <v>173</v>
      </c>
      <c r="I51" s="150" t="s">
        <v>173</v>
      </c>
      <c r="J51" s="150" t="s">
        <v>173</v>
      </c>
      <c r="K51" s="349">
        <v>7424616</v>
      </c>
      <c r="L51" s="349"/>
      <c r="M51" s="107"/>
      <c r="N51" s="107"/>
    </row>
    <row r="52" spans="1:14" ht="15.75" customHeight="1">
      <c r="A52" s="81" t="s">
        <v>276</v>
      </c>
      <c r="B52" s="152">
        <v>1</v>
      </c>
      <c r="C52" s="150">
        <v>2</v>
      </c>
      <c r="D52" s="150">
        <v>24</v>
      </c>
      <c r="E52" s="150" t="s">
        <v>173</v>
      </c>
      <c r="F52" s="150" t="s">
        <v>173</v>
      </c>
      <c r="G52" s="150" t="s">
        <v>173</v>
      </c>
      <c r="H52" s="150" t="s">
        <v>173</v>
      </c>
      <c r="I52" s="150" t="s">
        <v>173</v>
      </c>
      <c r="J52" s="150" t="s">
        <v>173</v>
      </c>
      <c r="K52" s="334">
        <v>1901388</v>
      </c>
      <c r="L52" s="334"/>
      <c r="M52" s="107"/>
      <c r="N52" s="107"/>
    </row>
    <row r="53" spans="1:14" ht="15.75" customHeight="1">
      <c r="A53" s="81" t="s">
        <v>277</v>
      </c>
      <c r="B53" s="4">
        <v>9</v>
      </c>
      <c r="C53" s="14">
        <v>4</v>
      </c>
      <c r="D53" s="14">
        <v>46</v>
      </c>
      <c r="E53" s="6">
        <v>4</v>
      </c>
      <c r="F53" s="14">
        <v>30</v>
      </c>
      <c r="G53" s="15" t="s">
        <v>173</v>
      </c>
      <c r="H53" s="6" t="s">
        <v>173</v>
      </c>
      <c r="I53" s="6">
        <v>6832</v>
      </c>
      <c r="J53" s="6">
        <v>14</v>
      </c>
      <c r="K53" s="344">
        <v>10759604</v>
      </c>
      <c r="L53" s="344"/>
      <c r="M53" s="107"/>
      <c r="N53" s="107"/>
    </row>
    <row r="54" spans="1:14" ht="15.75" customHeight="1">
      <c r="A54" s="81" t="s">
        <v>278</v>
      </c>
      <c r="B54" s="4">
        <v>5</v>
      </c>
      <c r="C54" s="14">
        <v>5</v>
      </c>
      <c r="D54" s="14">
        <v>21</v>
      </c>
      <c r="E54" s="6">
        <v>3</v>
      </c>
      <c r="F54" s="14">
        <v>2</v>
      </c>
      <c r="G54" s="15">
        <v>120</v>
      </c>
      <c r="H54" s="6" t="s">
        <v>173</v>
      </c>
      <c r="I54" s="11" t="s">
        <v>173</v>
      </c>
      <c r="J54" s="11" t="s">
        <v>173</v>
      </c>
      <c r="K54" s="345">
        <v>8410819</v>
      </c>
      <c r="L54" s="345"/>
      <c r="M54" s="107"/>
      <c r="N54" s="107"/>
    </row>
    <row r="55" spans="1:14" ht="15.75" customHeight="1">
      <c r="A55" s="13" t="s">
        <v>279</v>
      </c>
      <c r="B55" s="93" t="s">
        <v>481</v>
      </c>
      <c r="C55" s="250">
        <f>SUM(C57:C64)</f>
        <v>5</v>
      </c>
      <c r="D55" s="250">
        <f>SUM(D57:D64)</f>
        <v>110</v>
      </c>
      <c r="E55" s="93" t="s">
        <v>104</v>
      </c>
      <c r="F55" s="93" t="s">
        <v>104</v>
      </c>
      <c r="G55" s="93" t="s">
        <v>482</v>
      </c>
      <c r="H55" s="93" t="s">
        <v>482</v>
      </c>
      <c r="I55" s="93" t="s">
        <v>482</v>
      </c>
      <c r="J55" s="93" t="s">
        <v>482</v>
      </c>
      <c r="K55" s="346">
        <f>SUM(K58:L59,K62)</f>
        <v>9819046</v>
      </c>
      <c r="L55" s="346"/>
      <c r="M55" s="107"/>
      <c r="N55" s="107"/>
    </row>
    <row r="56" spans="1:14" ht="15.75" customHeight="1">
      <c r="A56" s="111"/>
      <c r="B56" s="5"/>
      <c r="C56" s="6"/>
      <c r="D56" s="6"/>
      <c r="E56" s="6"/>
      <c r="F56" s="6"/>
      <c r="G56" s="6"/>
      <c r="H56" s="6"/>
      <c r="I56" s="6"/>
      <c r="J56" s="6"/>
      <c r="K56" s="280"/>
      <c r="L56" s="281"/>
      <c r="M56" s="6"/>
      <c r="N56" s="107"/>
    </row>
    <row r="57" spans="1:14" ht="15.75" customHeight="1">
      <c r="A57" s="109" t="s">
        <v>18</v>
      </c>
      <c r="B57" s="149" t="s">
        <v>173</v>
      </c>
      <c r="C57" s="149" t="s">
        <v>173</v>
      </c>
      <c r="D57" s="149" t="s">
        <v>173</v>
      </c>
      <c r="E57" s="149" t="s">
        <v>173</v>
      </c>
      <c r="F57" s="12" t="s">
        <v>173</v>
      </c>
      <c r="G57" s="9" t="s">
        <v>173</v>
      </c>
      <c r="H57" s="150" t="s">
        <v>173</v>
      </c>
      <c r="I57" s="150" t="s">
        <v>173</v>
      </c>
      <c r="J57" s="9" t="s">
        <v>173</v>
      </c>
      <c r="K57" s="150"/>
      <c r="L57" s="150" t="s">
        <v>173</v>
      </c>
      <c r="M57" s="107"/>
      <c r="N57" s="107"/>
    </row>
    <row r="58" spans="1:14" ht="15.75" customHeight="1">
      <c r="A58" s="109" t="s">
        <v>20</v>
      </c>
      <c r="B58" s="149" t="s">
        <v>173</v>
      </c>
      <c r="C58" s="150">
        <v>5</v>
      </c>
      <c r="D58" s="150">
        <v>110</v>
      </c>
      <c r="E58" s="149" t="s">
        <v>173</v>
      </c>
      <c r="F58" s="12" t="s">
        <v>173</v>
      </c>
      <c r="G58" s="9" t="s">
        <v>173</v>
      </c>
      <c r="H58" s="150" t="s">
        <v>173</v>
      </c>
      <c r="I58" s="150" t="s">
        <v>173</v>
      </c>
      <c r="J58" s="9" t="s">
        <v>173</v>
      </c>
      <c r="K58" s="278">
        <v>7522328</v>
      </c>
      <c r="L58" s="279"/>
      <c r="M58" s="107"/>
      <c r="N58" s="107"/>
    </row>
    <row r="59" spans="1:14" ht="15.75" customHeight="1">
      <c r="A59" s="109" t="s">
        <v>21</v>
      </c>
      <c r="B59" s="149" t="s">
        <v>173</v>
      </c>
      <c r="C59" s="149" t="s">
        <v>173</v>
      </c>
      <c r="D59" s="149" t="s">
        <v>173</v>
      </c>
      <c r="E59" s="149" t="s">
        <v>173</v>
      </c>
      <c r="F59" s="12" t="s">
        <v>173</v>
      </c>
      <c r="G59" s="9" t="s">
        <v>173</v>
      </c>
      <c r="H59" s="150" t="s">
        <v>173</v>
      </c>
      <c r="I59" s="150" t="s">
        <v>173</v>
      </c>
      <c r="J59" s="9" t="s">
        <v>173</v>
      </c>
      <c r="K59" s="150"/>
      <c r="L59" s="150">
        <v>495002</v>
      </c>
      <c r="M59" s="107"/>
      <c r="N59" s="107"/>
    </row>
    <row r="60" spans="1:14" ht="15.75" customHeight="1">
      <c r="A60" s="109" t="s">
        <v>22</v>
      </c>
      <c r="B60" s="149" t="s">
        <v>173</v>
      </c>
      <c r="C60" s="149" t="s">
        <v>173</v>
      </c>
      <c r="D60" s="149" t="s">
        <v>173</v>
      </c>
      <c r="E60" s="149" t="s">
        <v>173</v>
      </c>
      <c r="F60" s="12" t="s">
        <v>173</v>
      </c>
      <c r="G60" s="9" t="s">
        <v>173</v>
      </c>
      <c r="H60" s="150" t="s">
        <v>173</v>
      </c>
      <c r="I60" s="150" t="s">
        <v>173</v>
      </c>
      <c r="J60" s="9" t="s">
        <v>173</v>
      </c>
      <c r="K60" s="150"/>
      <c r="L60" s="150" t="s">
        <v>173</v>
      </c>
      <c r="M60" s="107"/>
      <c r="N60" s="107"/>
    </row>
    <row r="61" spans="1:14" ht="15.75" customHeight="1">
      <c r="A61" s="109" t="s">
        <v>24</v>
      </c>
      <c r="B61" s="149" t="s">
        <v>173</v>
      </c>
      <c r="C61" s="149" t="s">
        <v>173</v>
      </c>
      <c r="D61" s="149" t="s">
        <v>173</v>
      </c>
      <c r="E61" s="149" t="s">
        <v>173</v>
      </c>
      <c r="F61" s="12" t="s">
        <v>173</v>
      </c>
      <c r="G61" s="9" t="s">
        <v>173</v>
      </c>
      <c r="H61" s="150" t="s">
        <v>173</v>
      </c>
      <c r="I61" s="150" t="s">
        <v>173</v>
      </c>
      <c r="J61" s="9" t="s">
        <v>173</v>
      </c>
      <c r="K61" s="150"/>
      <c r="L61" s="150" t="s">
        <v>173</v>
      </c>
      <c r="M61" s="107"/>
      <c r="N61" s="107"/>
    </row>
    <row r="62" spans="1:14" ht="15.75" customHeight="1">
      <c r="A62" s="109" t="s">
        <v>25</v>
      </c>
      <c r="B62" s="149" t="s">
        <v>173</v>
      </c>
      <c r="C62" s="149" t="s">
        <v>173</v>
      </c>
      <c r="D62" s="149" t="s">
        <v>173</v>
      </c>
      <c r="E62" s="149" t="s">
        <v>173</v>
      </c>
      <c r="F62" s="12" t="s">
        <v>173</v>
      </c>
      <c r="G62" s="9" t="s">
        <v>173</v>
      </c>
      <c r="H62" s="150" t="s">
        <v>173</v>
      </c>
      <c r="I62" s="150" t="s">
        <v>173</v>
      </c>
      <c r="J62" s="9" t="s">
        <v>173</v>
      </c>
      <c r="K62" s="278">
        <v>1801716</v>
      </c>
      <c r="L62" s="279"/>
      <c r="M62" s="107"/>
      <c r="N62" s="107"/>
    </row>
    <row r="63" spans="1:14" ht="15.75" customHeight="1">
      <c r="A63" s="162" t="s">
        <v>27</v>
      </c>
      <c r="B63" s="149" t="s">
        <v>173</v>
      </c>
      <c r="C63" s="149" t="s">
        <v>173</v>
      </c>
      <c r="D63" s="149" t="s">
        <v>173</v>
      </c>
      <c r="E63" s="149" t="s">
        <v>173</v>
      </c>
      <c r="F63" s="12" t="s">
        <v>173</v>
      </c>
      <c r="G63" s="9" t="s">
        <v>173</v>
      </c>
      <c r="H63" s="150" t="s">
        <v>173</v>
      </c>
      <c r="I63" s="150" t="s">
        <v>173</v>
      </c>
      <c r="J63" s="9" t="s">
        <v>173</v>
      </c>
      <c r="K63" s="150"/>
      <c r="L63" s="150" t="s">
        <v>173</v>
      </c>
      <c r="M63" s="107"/>
      <c r="N63" s="107"/>
    </row>
    <row r="64" spans="1:14" ht="15.75" customHeight="1">
      <c r="A64" s="163" t="s">
        <v>28</v>
      </c>
      <c r="B64" s="149" t="s">
        <v>173</v>
      </c>
      <c r="C64" s="149" t="s">
        <v>173</v>
      </c>
      <c r="D64" s="149" t="s">
        <v>173</v>
      </c>
      <c r="E64" s="149" t="s">
        <v>173</v>
      </c>
      <c r="F64" s="12" t="s">
        <v>173</v>
      </c>
      <c r="G64" s="9" t="s">
        <v>173</v>
      </c>
      <c r="H64" s="150" t="s">
        <v>173</v>
      </c>
      <c r="I64" s="150" t="s">
        <v>173</v>
      </c>
      <c r="J64" s="9" t="s">
        <v>173</v>
      </c>
      <c r="K64" s="278" t="s">
        <v>173</v>
      </c>
      <c r="L64" s="341"/>
      <c r="M64" s="107"/>
      <c r="N64" s="107"/>
    </row>
    <row r="65" spans="1:14" ht="15" customHeight="1">
      <c r="A65" s="97" t="s">
        <v>280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M65" s="107"/>
      <c r="N65" s="107"/>
    </row>
    <row r="66" spans="13:14" ht="15.75" customHeight="1">
      <c r="M66" s="107"/>
      <c r="N66" s="107"/>
    </row>
    <row r="67" spans="13:14" ht="15.75" customHeight="1">
      <c r="M67" s="107"/>
      <c r="N67" s="107"/>
    </row>
    <row r="68" ht="15.75" customHeight="1"/>
    <row r="69" ht="15.75" customHeight="1"/>
  </sheetData>
  <sheetProtection/>
  <mergeCells count="69">
    <mergeCell ref="K64:L64"/>
    <mergeCell ref="O35:Q35"/>
    <mergeCell ref="O39:Q39"/>
    <mergeCell ref="O30:X30"/>
    <mergeCell ref="K62:L62"/>
    <mergeCell ref="K53:L53"/>
    <mergeCell ref="K54:L54"/>
    <mergeCell ref="K55:L55"/>
    <mergeCell ref="K50:L50"/>
    <mergeCell ref="K51:L51"/>
    <mergeCell ref="G48:G49"/>
    <mergeCell ref="H48:H49"/>
    <mergeCell ref="K52:L52"/>
    <mergeCell ref="I48:I49"/>
    <mergeCell ref="J48:J49"/>
    <mergeCell ref="K48:L49"/>
    <mergeCell ref="A48:A50"/>
    <mergeCell ref="B48:B49"/>
    <mergeCell ref="C48:C49"/>
    <mergeCell ref="D48:D49"/>
    <mergeCell ref="E48:E49"/>
    <mergeCell ref="F48:F49"/>
    <mergeCell ref="A26:A29"/>
    <mergeCell ref="C26:G26"/>
    <mergeCell ref="L26:L27"/>
    <mergeCell ref="C27:C28"/>
    <mergeCell ref="D27:E27"/>
    <mergeCell ref="F27:G27"/>
    <mergeCell ref="D28:D29"/>
    <mergeCell ref="E28:E29"/>
    <mergeCell ref="F28:F29"/>
    <mergeCell ref="G28:G29"/>
    <mergeCell ref="P16:S16"/>
    <mergeCell ref="Q17:R18"/>
    <mergeCell ref="Q19:R19"/>
    <mergeCell ref="O16:O19"/>
    <mergeCell ref="P20:S20"/>
    <mergeCell ref="P21:P22"/>
    <mergeCell ref="Q21:R22"/>
    <mergeCell ref="O20:O22"/>
    <mergeCell ref="M6:M7"/>
    <mergeCell ref="O6:S6"/>
    <mergeCell ref="O7:O15"/>
    <mergeCell ref="P7:S7"/>
    <mergeCell ref="Q8:R9"/>
    <mergeCell ref="Q10:R11"/>
    <mergeCell ref="P11:P12"/>
    <mergeCell ref="Q12:R13"/>
    <mergeCell ref="Q14:R15"/>
    <mergeCell ref="O5:S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K58:L58"/>
    <mergeCell ref="K56:L56"/>
    <mergeCell ref="A2:X2"/>
    <mergeCell ref="A3:M3"/>
    <mergeCell ref="O3:X3"/>
    <mergeCell ref="A5:A7"/>
    <mergeCell ref="B5:B7"/>
    <mergeCell ref="C5:C6"/>
    <mergeCell ref="D5:G5"/>
    <mergeCell ref="H5:M5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7.59765625" style="97" customWidth="1"/>
    <col min="2" max="2" width="2.09765625" style="97" customWidth="1"/>
    <col min="3" max="3" width="10.59765625" style="97" customWidth="1"/>
    <col min="4" max="4" width="2.09765625" style="97" customWidth="1"/>
    <col min="5" max="5" width="10.59765625" style="97" customWidth="1"/>
    <col min="6" max="10" width="13.59765625" style="97" customWidth="1"/>
    <col min="11" max="11" width="8.19921875" style="97" customWidth="1"/>
    <col min="12" max="12" width="13.59765625" style="97" customWidth="1"/>
    <col min="13" max="13" width="2.09765625" style="97" customWidth="1"/>
    <col min="14" max="14" width="3.59765625" style="97" customWidth="1"/>
    <col min="15" max="15" width="2.09765625" style="97" customWidth="1"/>
    <col min="16" max="16" width="13.09765625" style="97" customWidth="1"/>
    <col min="17" max="17" width="2.09765625" style="97" customWidth="1"/>
    <col min="18" max="18" width="7.59765625" style="97" customWidth="1"/>
    <col min="19" max="23" width="12.59765625" style="97" customWidth="1"/>
    <col min="24" max="16384" width="10.59765625" style="97" customWidth="1"/>
  </cols>
  <sheetData>
    <row r="1" spans="1:23" s="96" customFormat="1" ht="14.25">
      <c r="A1" s="1" t="s">
        <v>58</v>
      </c>
      <c r="B1" s="1"/>
      <c r="W1" s="2" t="s">
        <v>59</v>
      </c>
    </row>
    <row r="2" spans="1:23" s="98" customFormat="1" ht="17.25">
      <c r="A2" s="284" t="s">
        <v>281</v>
      </c>
      <c r="B2" s="284"/>
      <c r="C2" s="284"/>
      <c r="D2" s="284"/>
      <c r="E2" s="284"/>
      <c r="F2" s="284"/>
      <c r="G2" s="284"/>
      <c r="H2" s="284"/>
      <c r="I2" s="284"/>
      <c r="J2" s="284"/>
      <c r="K2" s="105"/>
      <c r="L2" s="284" t="s">
        <v>60</v>
      </c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3:23" s="98" customFormat="1" ht="15" thickBot="1">
      <c r="C3" s="99"/>
      <c r="D3" s="99"/>
      <c r="E3" s="99"/>
      <c r="F3" s="99"/>
      <c r="G3" s="99"/>
      <c r="H3" s="99"/>
      <c r="I3" s="99"/>
      <c r="J3" s="101" t="s">
        <v>61</v>
      </c>
      <c r="K3" s="105"/>
      <c r="N3" s="99"/>
      <c r="O3" s="99"/>
      <c r="P3" s="99"/>
      <c r="Q3" s="99"/>
      <c r="R3" s="99"/>
      <c r="S3" s="99"/>
      <c r="T3" s="99"/>
      <c r="U3" s="99"/>
      <c r="V3" s="99"/>
      <c r="W3" s="101" t="s">
        <v>1</v>
      </c>
    </row>
    <row r="4" spans="1:24" s="98" customFormat="1" ht="14.25">
      <c r="A4" s="294" t="s">
        <v>62</v>
      </c>
      <c r="B4" s="294"/>
      <c r="C4" s="294"/>
      <c r="D4" s="294"/>
      <c r="E4" s="295"/>
      <c r="F4" s="104" t="s">
        <v>57</v>
      </c>
      <c r="G4" s="104" t="s">
        <v>63</v>
      </c>
      <c r="H4" s="104" t="s">
        <v>64</v>
      </c>
      <c r="I4" s="104" t="s">
        <v>65</v>
      </c>
      <c r="J4" s="103" t="s">
        <v>66</v>
      </c>
      <c r="K4" s="164"/>
      <c r="L4" s="294" t="s">
        <v>67</v>
      </c>
      <c r="M4" s="294"/>
      <c r="N4" s="294"/>
      <c r="O4" s="294"/>
      <c r="P4" s="294"/>
      <c r="Q4" s="294"/>
      <c r="R4" s="295"/>
      <c r="S4" s="104" t="s">
        <v>57</v>
      </c>
      <c r="T4" s="104" t="s">
        <v>63</v>
      </c>
      <c r="U4" s="104" t="s">
        <v>64</v>
      </c>
      <c r="V4" s="104" t="s">
        <v>65</v>
      </c>
      <c r="W4" s="103" t="s">
        <v>66</v>
      </c>
      <c r="X4" s="165"/>
    </row>
    <row r="5" spans="1:23" ht="14.25">
      <c r="A5" s="23"/>
      <c r="B5" s="23"/>
      <c r="C5" s="364" t="s">
        <v>68</v>
      </c>
      <c r="D5" s="364"/>
      <c r="E5" s="365"/>
      <c r="F5" s="24">
        <v>15600</v>
      </c>
      <c r="G5" s="24">
        <v>53000</v>
      </c>
      <c r="H5" s="24">
        <v>22900</v>
      </c>
      <c r="I5" s="24">
        <v>22300</v>
      </c>
      <c r="J5" s="24">
        <v>47500</v>
      </c>
      <c r="K5" s="107"/>
      <c r="L5" s="354" t="s">
        <v>69</v>
      </c>
      <c r="M5" s="355"/>
      <c r="N5" s="356"/>
      <c r="O5" s="356"/>
      <c r="P5" s="356"/>
      <c r="Q5" s="356"/>
      <c r="R5" s="357"/>
      <c r="S5" s="24">
        <f>SUM(S7,S8,S23)</f>
        <v>5520809</v>
      </c>
      <c r="T5" s="24">
        <f>SUM(T7,T8,T23)</f>
        <v>1669473</v>
      </c>
      <c r="U5" s="24">
        <f>SUM(U7,U8,U23)</f>
        <v>8193098</v>
      </c>
      <c r="V5" s="24">
        <f>SUM(V7,V8,V23)</f>
        <v>5260855</v>
      </c>
      <c r="W5" s="24">
        <f>SUM(W7,W8,W23)</f>
        <v>7366293</v>
      </c>
    </row>
    <row r="6" spans="1:23" ht="14.25">
      <c r="A6" s="366" t="s">
        <v>70</v>
      </c>
      <c r="B6" s="25"/>
      <c r="C6" s="366" t="s">
        <v>71</v>
      </c>
      <c r="D6" s="366"/>
      <c r="E6" s="370"/>
      <c r="F6" s="27">
        <v>11500</v>
      </c>
      <c r="G6" s="27">
        <v>26100</v>
      </c>
      <c r="H6" s="27">
        <v>15400</v>
      </c>
      <c r="I6" s="27">
        <v>14900</v>
      </c>
      <c r="J6" s="27">
        <v>26900</v>
      </c>
      <c r="K6" s="166"/>
      <c r="L6" s="360" t="s">
        <v>72</v>
      </c>
      <c r="M6" s="28"/>
      <c r="N6" s="366" t="s">
        <v>282</v>
      </c>
      <c r="O6" s="366"/>
      <c r="P6" s="367"/>
      <c r="Q6" s="367"/>
      <c r="R6" s="368"/>
      <c r="S6" s="3">
        <v>4</v>
      </c>
      <c r="T6" s="3">
        <v>3</v>
      </c>
      <c r="U6" s="3">
        <v>4</v>
      </c>
      <c r="V6" s="3">
        <v>4</v>
      </c>
      <c r="W6" s="3">
        <v>5</v>
      </c>
    </row>
    <row r="7" spans="1:23" ht="14.25">
      <c r="A7" s="366"/>
      <c r="B7" s="25"/>
      <c r="C7" s="366" t="s">
        <v>73</v>
      </c>
      <c r="D7" s="366"/>
      <c r="E7" s="370"/>
      <c r="F7" s="27">
        <v>1820</v>
      </c>
      <c r="G7" s="27">
        <v>10100</v>
      </c>
      <c r="H7" s="27">
        <v>4270</v>
      </c>
      <c r="I7" s="27">
        <v>3060</v>
      </c>
      <c r="J7" s="27">
        <v>4090</v>
      </c>
      <c r="K7" s="107"/>
      <c r="L7" s="361"/>
      <c r="M7" s="29"/>
      <c r="N7" s="366" t="s">
        <v>283</v>
      </c>
      <c r="O7" s="366"/>
      <c r="P7" s="367"/>
      <c r="Q7" s="367"/>
      <c r="R7" s="368"/>
      <c r="S7" s="3">
        <v>473200</v>
      </c>
      <c r="T7" s="3">
        <v>544210</v>
      </c>
      <c r="U7" s="3">
        <v>2871666</v>
      </c>
      <c r="V7" s="3">
        <v>1970078</v>
      </c>
      <c r="W7" s="3">
        <v>3375896</v>
      </c>
    </row>
    <row r="8" spans="1:23" ht="14.25">
      <c r="A8" s="25"/>
      <c r="B8" s="25"/>
      <c r="C8" s="366" t="s">
        <v>284</v>
      </c>
      <c r="D8" s="366"/>
      <c r="E8" s="370"/>
      <c r="F8" s="30">
        <v>1.3</v>
      </c>
      <c r="G8" s="30">
        <v>7.5</v>
      </c>
      <c r="H8" s="30">
        <v>3.1</v>
      </c>
      <c r="I8" s="30">
        <v>2.2</v>
      </c>
      <c r="J8" s="30">
        <v>2.9</v>
      </c>
      <c r="K8" s="107"/>
      <c r="L8" s="60"/>
      <c r="M8" s="60"/>
      <c r="N8" s="366" t="s">
        <v>285</v>
      </c>
      <c r="O8" s="366"/>
      <c r="P8" s="367"/>
      <c r="Q8" s="367"/>
      <c r="R8" s="368"/>
      <c r="S8" s="27">
        <f>SUM(S10,S12,S14,S16,S18,S20,S22)</f>
        <v>65669</v>
      </c>
      <c r="T8" s="27">
        <f>SUM(T10,T12,T14,T16,T18,T20,T22)</f>
        <v>35506</v>
      </c>
      <c r="U8" s="27">
        <f>SUM(U10,U12,U14,U16,U18,U20,U22)</f>
        <v>36388</v>
      </c>
      <c r="V8" s="27">
        <f>SUM(V10,V12,V14,V16,V18,V20,V22)</f>
        <v>48094</v>
      </c>
      <c r="W8" s="27">
        <f>SUM(W10,W12,W14,W16,W18,W20,W22)</f>
        <v>24396</v>
      </c>
    </row>
    <row r="9" spans="1:23" ht="14.25">
      <c r="A9" s="31"/>
      <c r="B9" s="31"/>
      <c r="C9" s="31"/>
      <c r="D9" s="31"/>
      <c r="E9" s="32"/>
      <c r="F9" s="33"/>
      <c r="G9" s="33"/>
      <c r="H9" s="33"/>
      <c r="I9" s="33"/>
      <c r="J9" s="33"/>
      <c r="K9" s="107"/>
      <c r="L9" s="60"/>
      <c r="M9" s="60"/>
      <c r="N9" s="342" t="s">
        <v>286</v>
      </c>
      <c r="O9" s="342"/>
      <c r="P9" s="350"/>
      <c r="Q9" s="167"/>
      <c r="R9" s="109" t="s">
        <v>74</v>
      </c>
      <c r="S9" s="34">
        <v>18</v>
      </c>
      <c r="T9" s="34">
        <v>4</v>
      </c>
      <c r="U9" s="34">
        <v>12</v>
      </c>
      <c r="V9" s="34">
        <v>19</v>
      </c>
      <c r="W9" s="34">
        <v>4</v>
      </c>
    </row>
    <row r="10" spans="1:23" ht="14.25">
      <c r="A10" s="31"/>
      <c r="B10" s="31"/>
      <c r="C10" s="31"/>
      <c r="D10" s="31"/>
      <c r="E10" s="32"/>
      <c r="F10" s="33"/>
      <c r="G10" s="33"/>
      <c r="H10" s="33"/>
      <c r="I10" s="33"/>
      <c r="J10" s="33"/>
      <c r="K10" s="107"/>
      <c r="L10" s="60"/>
      <c r="M10" s="60"/>
      <c r="N10" s="350"/>
      <c r="O10" s="350"/>
      <c r="P10" s="350"/>
      <c r="Q10" s="167"/>
      <c r="R10" s="109" t="s">
        <v>75</v>
      </c>
      <c r="S10" s="34">
        <v>20212</v>
      </c>
      <c r="T10" s="34">
        <v>3791</v>
      </c>
      <c r="U10" s="34">
        <v>14480</v>
      </c>
      <c r="V10" s="34">
        <v>19530</v>
      </c>
      <c r="W10" s="34">
        <v>4228</v>
      </c>
    </row>
    <row r="11" spans="1:23" ht="14.25">
      <c r="A11" s="35"/>
      <c r="B11" s="35"/>
      <c r="C11" s="35"/>
      <c r="D11" s="35"/>
      <c r="E11" s="36"/>
      <c r="F11" s="35"/>
      <c r="G11" s="35"/>
      <c r="H11" s="35"/>
      <c r="I11" s="35"/>
      <c r="J11" s="35"/>
      <c r="K11" s="107"/>
      <c r="L11" s="60"/>
      <c r="M11" s="60"/>
      <c r="N11" s="342" t="s">
        <v>287</v>
      </c>
      <c r="O11" s="342"/>
      <c r="P11" s="350"/>
      <c r="Q11" s="167"/>
      <c r="R11" s="109" t="s">
        <v>74</v>
      </c>
      <c r="S11" s="34">
        <v>1</v>
      </c>
      <c r="T11" s="34">
        <v>1</v>
      </c>
      <c r="U11" s="34" t="s">
        <v>76</v>
      </c>
      <c r="V11" s="34" t="s">
        <v>76</v>
      </c>
      <c r="W11" s="34" t="s">
        <v>76</v>
      </c>
    </row>
    <row r="12" spans="1:23" ht="14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107"/>
      <c r="L12" s="148"/>
      <c r="M12" s="148"/>
      <c r="N12" s="350"/>
      <c r="O12" s="350"/>
      <c r="P12" s="350"/>
      <c r="Q12" s="167"/>
      <c r="R12" s="109" t="s">
        <v>75</v>
      </c>
      <c r="S12" s="34">
        <v>10041</v>
      </c>
      <c r="T12" s="34">
        <v>1649</v>
      </c>
      <c r="U12" s="34" t="s">
        <v>76</v>
      </c>
      <c r="V12" s="34" t="s">
        <v>76</v>
      </c>
      <c r="W12" s="34" t="s">
        <v>76</v>
      </c>
    </row>
    <row r="13" spans="1:23" ht="14.25">
      <c r="A13" s="31"/>
      <c r="B13" s="31"/>
      <c r="C13" s="369" t="s">
        <v>34</v>
      </c>
      <c r="D13" s="37"/>
      <c r="E13" s="26" t="s">
        <v>77</v>
      </c>
      <c r="F13" s="27">
        <v>5100</v>
      </c>
      <c r="G13" s="27">
        <v>33900</v>
      </c>
      <c r="H13" s="27">
        <v>12600</v>
      </c>
      <c r="I13" s="27">
        <v>14400</v>
      </c>
      <c r="J13" s="27">
        <v>36100</v>
      </c>
      <c r="K13" s="166"/>
      <c r="L13" s="60"/>
      <c r="M13" s="60"/>
      <c r="N13" s="342" t="s">
        <v>288</v>
      </c>
      <c r="O13" s="342"/>
      <c r="P13" s="350"/>
      <c r="Q13" s="167"/>
      <c r="R13" s="109" t="s">
        <v>74</v>
      </c>
      <c r="S13" s="34">
        <v>7</v>
      </c>
      <c r="T13" s="34">
        <v>2</v>
      </c>
      <c r="U13" s="34">
        <v>3</v>
      </c>
      <c r="V13" s="34">
        <v>4</v>
      </c>
      <c r="W13" s="34">
        <v>1</v>
      </c>
    </row>
    <row r="14" spans="1:23" ht="14.25">
      <c r="A14" s="31"/>
      <c r="B14" s="31"/>
      <c r="C14" s="369"/>
      <c r="D14" s="38"/>
      <c r="E14" s="26" t="s">
        <v>78</v>
      </c>
      <c r="F14" s="27">
        <v>1020</v>
      </c>
      <c r="G14" s="27">
        <v>7520</v>
      </c>
      <c r="H14" s="27">
        <v>3240</v>
      </c>
      <c r="I14" s="27">
        <v>2190</v>
      </c>
      <c r="J14" s="27">
        <v>3430</v>
      </c>
      <c r="K14" s="166"/>
      <c r="L14" s="352" t="s">
        <v>467</v>
      </c>
      <c r="M14" s="148"/>
      <c r="N14" s="350"/>
      <c r="O14" s="350"/>
      <c r="P14" s="350"/>
      <c r="Q14" s="167"/>
      <c r="R14" s="109" t="s">
        <v>75</v>
      </c>
      <c r="S14" s="34">
        <v>6573</v>
      </c>
      <c r="T14" s="34">
        <v>1864</v>
      </c>
      <c r="U14" s="34">
        <v>2604</v>
      </c>
      <c r="V14" s="34">
        <v>3595</v>
      </c>
      <c r="W14" s="34">
        <v>914</v>
      </c>
    </row>
    <row r="15" spans="1:23" ht="14.25">
      <c r="A15" s="60"/>
      <c r="B15" s="60"/>
      <c r="C15" s="342" t="s">
        <v>79</v>
      </c>
      <c r="D15" s="148"/>
      <c r="E15" s="109" t="s">
        <v>77</v>
      </c>
      <c r="F15" s="39">
        <v>5050</v>
      </c>
      <c r="G15" s="39">
        <v>5980</v>
      </c>
      <c r="H15" s="39">
        <v>12500</v>
      </c>
      <c r="I15" s="39">
        <v>10300</v>
      </c>
      <c r="J15" s="39">
        <v>9210</v>
      </c>
      <c r="K15" s="107"/>
      <c r="L15" s="353"/>
      <c r="M15" s="60"/>
      <c r="N15" s="358" t="s">
        <v>80</v>
      </c>
      <c r="O15" s="358"/>
      <c r="P15" s="359"/>
      <c r="Q15" s="169"/>
      <c r="R15" s="109" t="s">
        <v>74</v>
      </c>
      <c r="S15" s="34" t="s">
        <v>76</v>
      </c>
      <c r="T15" s="34" t="s">
        <v>76</v>
      </c>
      <c r="U15" s="34" t="s">
        <v>76</v>
      </c>
      <c r="V15" s="34">
        <v>1</v>
      </c>
      <c r="W15" s="34" t="s">
        <v>76</v>
      </c>
    </row>
    <row r="16" spans="1:23" ht="14.25">
      <c r="A16" s="46"/>
      <c r="B16" s="60"/>
      <c r="C16" s="342"/>
      <c r="D16" s="148"/>
      <c r="E16" s="109" t="s">
        <v>78</v>
      </c>
      <c r="F16" s="39">
        <v>989</v>
      </c>
      <c r="G16" s="39">
        <v>1450</v>
      </c>
      <c r="H16" s="39">
        <v>3120</v>
      </c>
      <c r="I16" s="39">
        <v>1950</v>
      </c>
      <c r="J16" s="39">
        <v>1350</v>
      </c>
      <c r="K16" s="107"/>
      <c r="L16" s="353"/>
      <c r="M16" s="148"/>
      <c r="N16" s="359"/>
      <c r="O16" s="359"/>
      <c r="P16" s="359"/>
      <c r="Q16" s="169"/>
      <c r="R16" s="109" t="s">
        <v>75</v>
      </c>
      <c r="S16" s="34" t="s">
        <v>76</v>
      </c>
      <c r="T16" s="34" t="s">
        <v>76</v>
      </c>
      <c r="U16" s="34" t="s">
        <v>76</v>
      </c>
      <c r="V16" s="34">
        <v>1008</v>
      </c>
      <c r="W16" s="34" t="s">
        <v>76</v>
      </c>
    </row>
    <row r="17" spans="1:23" ht="14.25">
      <c r="A17" s="352" t="s">
        <v>81</v>
      </c>
      <c r="B17" s="60"/>
      <c r="C17" s="342" t="s">
        <v>82</v>
      </c>
      <c r="D17" s="148"/>
      <c r="E17" s="109" t="s">
        <v>77</v>
      </c>
      <c r="F17" s="39">
        <v>40</v>
      </c>
      <c r="G17" s="39" t="s">
        <v>289</v>
      </c>
      <c r="H17" s="39">
        <v>48</v>
      </c>
      <c r="I17" s="39">
        <v>141</v>
      </c>
      <c r="J17" s="39" t="s">
        <v>289</v>
      </c>
      <c r="K17" s="107"/>
      <c r="L17" s="60"/>
      <c r="M17" s="60"/>
      <c r="N17" s="342" t="s">
        <v>290</v>
      </c>
      <c r="O17" s="342"/>
      <c r="P17" s="350"/>
      <c r="Q17" s="167"/>
      <c r="R17" s="109" t="s">
        <v>74</v>
      </c>
      <c r="S17" s="34">
        <v>35</v>
      </c>
      <c r="T17" s="34">
        <v>15</v>
      </c>
      <c r="U17" s="34">
        <v>19</v>
      </c>
      <c r="V17" s="34">
        <v>28</v>
      </c>
      <c r="W17" s="34">
        <v>19</v>
      </c>
    </row>
    <row r="18" spans="1:23" ht="14.25">
      <c r="A18" s="353"/>
      <c r="B18" s="60"/>
      <c r="C18" s="342"/>
      <c r="D18" s="148"/>
      <c r="E18" s="109" t="s">
        <v>78</v>
      </c>
      <c r="F18" s="39">
        <v>13</v>
      </c>
      <c r="G18" s="39" t="s">
        <v>289</v>
      </c>
      <c r="H18" s="39">
        <v>19</v>
      </c>
      <c r="I18" s="39">
        <v>32</v>
      </c>
      <c r="J18" s="39" t="s">
        <v>289</v>
      </c>
      <c r="K18" s="107"/>
      <c r="L18" s="60"/>
      <c r="M18" s="60"/>
      <c r="N18" s="350"/>
      <c r="O18" s="350"/>
      <c r="P18" s="350"/>
      <c r="Q18" s="167"/>
      <c r="R18" s="109" t="s">
        <v>75</v>
      </c>
      <c r="S18" s="34">
        <v>28843</v>
      </c>
      <c r="T18" s="34">
        <v>28202</v>
      </c>
      <c r="U18" s="34">
        <v>18112</v>
      </c>
      <c r="V18" s="34">
        <v>23961</v>
      </c>
      <c r="W18" s="34">
        <v>18178</v>
      </c>
    </row>
    <row r="19" spans="1:23" ht="14.25">
      <c r="A19" s="60"/>
      <c r="B19" s="60"/>
      <c r="C19" s="342" t="s">
        <v>83</v>
      </c>
      <c r="D19" s="148"/>
      <c r="E19" s="109" t="s">
        <v>77</v>
      </c>
      <c r="F19" s="39" t="s">
        <v>289</v>
      </c>
      <c r="G19" s="39">
        <v>1840</v>
      </c>
      <c r="H19" s="39" t="s">
        <v>289</v>
      </c>
      <c r="I19" s="39">
        <v>3960</v>
      </c>
      <c r="J19" s="39">
        <v>2</v>
      </c>
      <c r="K19" s="107"/>
      <c r="L19" s="60"/>
      <c r="M19" s="60"/>
      <c r="N19" s="342" t="s">
        <v>291</v>
      </c>
      <c r="O19" s="342"/>
      <c r="P19" s="350"/>
      <c r="Q19" s="167"/>
      <c r="R19" s="109" t="s">
        <v>74</v>
      </c>
      <c r="S19" s="34" t="s">
        <v>76</v>
      </c>
      <c r="T19" s="34" t="s">
        <v>76</v>
      </c>
      <c r="U19" s="34" t="s">
        <v>76</v>
      </c>
      <c r="V19" s="34" t="s">
        <v>76</v>
      </c>
      <c r="W19" s="34" t="s">
        <v>76</v>
      </c>
    </row>
    <row r="20" spans="1:23" ht="14.25">
      <c r="A20" s="60"/>
      <c r="B20" s="60"/>
      <c r="C20" s="342"/>
      <c r="D20" s="148"/>
      <c r="E20" s="109" t="s">
        <v>78</v>
      </c>
      <c r="F20" s="39" t="s">
        <v>289</v>
      </c>
      <c r="G20" s="39">
        <v>960</v>
      </c>
      <c r="H20" s="39" t="s">
        <v>289</v>
      </c>
      <c r="I20" s="39">
        <v>211</v>
      </c>
      <c r="J20" s="39">
        <v>2</v>
      </c>
      <c r="K20" s="107"/>
      <c r="L20" s="60"/>
      <c r="M20" s="60"/>
      <c r="N20" s="350"/>
      <c r="O20" s="350"/>
      <c r="P20" s="350"/>
      <c r="Q20" s="167"/>
      <c r="R20" s="109" t="s">
        <v>75</v>
      </c>
      <c r="S20" s="34" t="s">
        <v>76</v>
      </c>
      <c r="T20" s="34" t="s">
        <v>76</v>
      </c>
      <c r="U20" s="34" t="s">
        <v>76</v>
      </c>
      <c r="V20" s="34" t="s">
        <v>76</v>
      </c>
      <c r="W20" s="34" t="s">
        <v>76</v>
      </c>
    </row>
    <row r="21" spans="1:23" ht="14.25">
      <c r="A21" s="60"/>
      <c r="B21" s="60"/>
      <c r="C21" s="342" t="s">
        <v>84</v>
      </c>
      <c r="D21" s="148"/>
      <c r="E21" s="109" t="s">
        <v>77</v>
      </c>
      <c r="F21" s="39">
        <v>7</v>
      </c>
      <c r="G21" s="39">
        <v>26100</v>
      </c>
      <c r="H21" s="39">
        <v>57</v>
      </c>
      <c r="I21" s="39" t="s">
        <v>289</v>
      </c>
      <c r="J21" s="39">
        <v>26900</v>
      </c>
      <c r="K21" s="107"/>
      <c r="L21" s="60"/>
      <c r="M21" s="60"/>
      <c r="N21" s="342" t="s">
        <v>292</v>
      </c>
      <c r="O21" s="342"/>
      <c r="P21" s="350"/>
      <c r="Q21" s="167"/>
      <c r="R21" s="109" t="s">
        <v>74</v>
      </c>
      <c r="S21" s="34" t="s">
        <v>76</v>
      </c>
      <c r="T21" s="34" t="s">
        <v>76</v>
      </c>
      <c r="U21" s="34">
        <v>1</v>
      </c>
      <c r="V21" s="34" t="s">
        <v>76</v>
      </c>
      <c r="W21" s="34">
        <v>1</v>
      </c>
    </row>
    <row r="22" spans="1:23" ht="14.25">
      <c r="A22" s="60"/>
      <c r="B22" s="60"/>
      <c r="C22" s="342"/>
      <c r="D22" s="167"/>
      <c r="E22" s="109" t="s">
        <v>78</v>
      </c>
      <c r="F22" s="39">
        <v>21</v>
      </c>
      <c r="G22" s="39">
        <v>5110</v>
      </c>
      <c r="H22" s="39">
        <v>98</v>
      </c>
      <c r="I22" s="39" t="s">
        <v>289</v>
      </c>
      <c r="J22" s="39">
        <v>2080</v>
      </c>
      <c r="K22" s="107"/>
      <c r="L22" s="60"/>
      <c r="M22" s="60"/>
      <c r="N22" s="350"/>
      <c r="O22" s="350"/>
      <c r="P22" s="350"/>
      <c r="Q22" s="167"/>
      <c r="R22" s="109" t="s">
        <v>75</v>
      </c>
      <c r="S22" s="34" t="s">
        <v>76</v>
      </c>
      <c r="T22" s="34" t="s">
        <v>76</v>
      </c>
      <c r="U22" s="34">
        <v>1192</v>
      </c>
      <c r="V22" s="34" t="s">
        <v>76</v>
      </c>
      <c r="W22" s="34">
        <v>1076</v>
      </c>
    </row>
    <row r="23" spans="1:23" ht="14.25">
      <c r="A23" s="60"/>
      <c r="B23" s="60"/>
      <c r="C23" s="60"/>
      <c r="D23" s="60"/>
      <c r="E23" s="111"/>
      <c r="F23" s="170"/>
      <c r="G23" s="170"/>
      <c r="H23" s="170"/>
      <c r="I23" s="170"/>
      <c r="J23" s="170"/>
      <c r="K23" s="107"/>
      <c r="L23" s="60"/>
      <c r="M23" s="40"/>
      <c r="N23" s="366" t="s">
        <v>85</v>
      </c>
      <c r="O23" s="366"/>
      <c r="P23" s="367"/>
      <c r="Q23" s="367"/>
      <c r="R23" s="368"/>
      <c r="S23" s="27">
        <f>SUM(S24,S43)</f>
        <v>4981940</v>
      </c>
      <c r="T23" s="27">
        <f>SUM(T24,T43)</f>
        <v>1089757</v>
      </c>
      <c r="U23" s="27">
        <f>SUM(U24,U43)</f>
        <v>5285044</v>
      </c>
      <c r="V23" s="27">
        <f>SUM(V24,V43)</f>
        <v>3242683</v>
      </c>
      <c r="W23" s="27">
        <f>SUM(W24,W43)</f>
        <v>3966001</v>
      </c>
    </row>
    <row r="24" spans="1:23" ht="14.25">
      <c r="A24" s="60"/>
      <c r="B24" s="60"/>
      <c r="C24" s="60"/>
      <c r="D24" s="60"/>
      <c r="E24" s="111"/>
      <c r="F24" s="170"/>
      <c r="G24" s="170"/>
      <c r="H24" s="170"/>
      <c r="I24" s="170"/>
      <c r="J24" s="170"/>
      <c r="K24" s="107"/>
      <c r="L24" s="60"/>
      <c r="M24" s="60"/>
      <c r="N24" s="31"/>
      <c r="O24" s="31"/>
      <c r="P24" s="366" t="s">
        <v>86</v>
      </c>
      <c r="Q24" s="366"/>
      <c r="R24" s="368"/>
      <c r="S24" s="27">
        <f>SUM(S26,S28,S30,S32,S34,S36,S38,S40,S42)</f>
        <v>3527333</v>
      </c>
      <c r="T24" s="27">
        <f>SUM(T26,T28,T30,T32,T34,T36,T38,T40,T42)</f>
        <v>795577</v>
      </c>
      <c r="U24" s="27">
        <f>SUM(U26,U28,U30,U32,U34,U36,U38,U40,U42)</f>
        <v>4523446</v>
      </c>
      <c r="V24" s="27">
        <f>SUM(V26,V28,V30,V32,V34,V36,V38,V40,V42)</f>
        <v>1988936</v>
      </c>
      <c r="W24" s="27">
        <f>SUM(W26,W28,W30,W32,W34,W36,W38,W40,W42)</f>
        <v>2486596</v>
      </c>
    </row>
    <row r="25" spans="1:23" ht="14.25">
      <c r="A25" s="46"/>
      <c r="B25" s="46"/>
      <c r="C25" s="46"/>
      <c r="D25" s="46"/>
      <c r="E25" s="171"/>
      <c r="F25" s="46"/>
      <c r="G25" s="46"/>
      <c r="H25" s="46"/>
      <c r="I25" s="46"/>
      <c r="J25" s="46"/>
      <c r="K25" s="107"/>
      <c r="L25" s="60"/>
      <c r="M25" s="60"/>
      <c r="N25" s="60"/>
      <c r="O25" s="60"/>
      <c r="P25" s="342" t="s">
        <v>293</v>
      </c>
      <c r="Q25" s="148"/>
      <c r="R25" s="109" t="s">
        <v>74</v>
      </c>
      <c r="S25" s="34">
        <v>175</v>
      </c>
      <c r="T25" s="34">
        <v>12</v>
      </c>
      <c r="U25" s="34">
        <v>65</v>
      </c>
      <c r="V25" s="34">
        <v>157</v>
      </c>
      <c r="W25" s="34">
        <v>108</v>
      </c>
    </row>
    <row r="26" spans="1:23" ht="14.25">
      <c r="A26" s="46"/>
      <c r="B26" s="46"/>
      <c r="C26" s="46"/>
      <c r="D26" s="46"/>
      <c r="E26" s="171"/>
      <c r="F26" s="46"/>
      <c r="G26" s="46"/>
      <c r="H26" s="46"/>
      <c r="I26" s="46"/>
      <c r="J26" s="46"/>
      <c r="K26" s="107"/>
      <c r="L26" s="60"/>
      <c r="M26" s="60"/>
      <c r="N26" s="60"/>
      <c r="O26" s="60"/>
      <c r="P26" s="350"/>
      <c r="Q26" s="167"/>
      <c r="R26" s="109" t="s">
        <v>75</v>
      </c>
      <c r="S26" s="34">
        <v>1381312</v>
      </c>
      <c r="T26" s="34">
        <v>118821</v>
      </c>
      <c r="U26" s="34">
        <v>1080265</v>
      </c>
      <c r="V26" s="34">
        <v>1292638</v>
      </c>
      <c r="W26" s="34">
        <v>844831</v>
      </c>
    </row>
    <row r="27" spans="1:23" ht="14.25">
      <c r="A27" s="60"/>
      <c r="B27" s="60"/>
      <c r="C27" s="369" t="s">
        <v>34</v>
      </c>
      <c r="D27" s="37"/>
      <c r="E27" s="26" t="s">
        <v>77</v>
      </c>
      <c r="F27" s="27">
        <v>4020</v>
      </c>
      <c r="G27" s="27">
        <v>11600</v>
      </c>
      <c r="H27" s="27">
        <v>4790</v>
      </c>
      <c r="I27" s="27">
        <v>3270</v>
      </c>
      <c r="J27" s="27">
        <v>4260</v>
      </c>
      <c r="K27" s="166"/>
      <c r="L27" s="60"/>
      <c r="M27" s="60"/>
      <c r="N27" s="172"/>
      <c r="O27" s="172"/>
      <c r="P27" s="342" t="s">
        <v>294</v>
      </c>
      <c r="Q27" s="148"/>
      <c r="R27" s="109" t="s">
        <v>74</v>
      </c>
      <c r="S27" s="34">
        <v>8</v>
      </c>
      <c r="T27" s="34">
        <v>2</v>
      </c>
      <c r="U27" s="34">
        <v>3</v>
      </c>
      <c r="V27" s="34">
        <v>1</v>
      </c>
      <c r="W27" s="34">
        <v>1</v>
      </c>
    </row>
    <row r="28" spans="1:23" ht="14.25">
      <c r="A28" s="60"/>
      <c r="B28" s="60"/>
      <c r="C28" s="369"/>
      <c r="D28" s="38"/>
      <c r="E28" s="26" t="s">
        <v>78</v>
      </c>
      <c r="F28" s="27">
        <v>510</v>
      </c>
      <c r="G28" s="27">
        <v>2020</v>
      </c>
      <c r="H28" s="27">
        <v>613</v>
      </c>
      <c r="I28" s="27">
        <v>513</v>
      </c>
      <c r="J28" s="27">
        <v>350</v>
      </c>
      <c r="K28" s="166"/>
      <c r="L28" s="60"/>
      <c r="M28" s="60"/>
      <c r="N28" s="172"/>
      <c r="O28" s="172"/>
      <c r="P28" s="350"/>
      <c r="Q28" s="167"/>
      <c r="R28" s="109" t="s">
        <v>75</v>
      </c>
      <c r="S28" s="34">
        <v>1018590</v>
      </c>
      <c r="T28" s="34">
        <v>450595</v>
      </c>
      <c r="U28" s="34">
        <v>695411</v>
      </c>
      <c r="V28" s="34">
        <v>89445</v>
      </c>
      <c r="W28" s="34">
        <v>376390</v>
      </c>
    </row>
    <row r="29" spans="1:23" ht="14.25">
      <c r="A29" s="60"/>
      <c r="B29" s="60"/>
      <c r="C29" s="342" t="s">
        <v>87</v>
      </c>
      <c r="D29" s="148"/>
      <c r="E29" s="109" t="s">
        <v>77</v>
      </c>
      <c r="F29" s="39">
        <v>696</v>
      </c>
      <c r="G29" s="39">
        <v>6260</v>
      </c>
      <c r="H29" s="39">
        <v>1570</v>
      </c>
      <c r="I29" s="39">
        <v>502</v>
      </c>
      <c r="J29" s="39">
        <v>339</v>
      </c>
      <c r="K29" s="107"/>
      <c r="L29" s="60"/>
      <c r="M29" s="60"/>
      <c r="N29" s="362" t="s">
        <v>88</v>
      </c>
      <c r="O29" s="172"/>
      <c r="P29" s="342" t="s">
        <v>295</v>
      </c>
      <c r="Q29" s="148"/>
      <c r="R29" s="109" t="s">
        <v>74</v>
      </c>
      <c r="S29" s="34">
        <v>7</v>
      </c>
      <c r="T29" s="34">
        <v>2</v>
      </c>
      <c r="U29" s="34">
        <v>4</v>
      </c>
      <c r="V29" s="34">
        <v>5</v>
      </c>
      <c r="W29" s="34">
        <v>5</v>
      </c>
    </row>
    <row r="30" spans="1:23" ht="14.25">
      <c r="A30" s="41" t="s">
        <v>89</v>
      </c>
      <c r="B30" s="60"/>
      <c r="C30" s="342"/>
      <c r="D30" s="148"/>
      <c r="E30" s="109" t="s">
        <v>78</v>
      </c>
      <c r="F30" s="39">
        <v>126</v>
      </c>
      <c r="G30" s="39">
        <v>1350</v>
      </c>
      <c r="H30" s="39">
        <v>203</v>
      </c>
      <c r="I30" s="39">
        <v>117</v>
      </c>
      <c r="J30" s="39">
        <v>65</v>
      </c>
      <c r="K30" s="107"/>
      <c r="L30" s="60"/>
      <c r="M30" s="60"/>
      <c r="N30" s="363"/>
      <c r="O30" s="172"/>
      <c r="P30" s="350"/>
      <c r="Q30" s="167"/>
      <c r="R30" s="109" t="s">
        <v>75</v>
      </c>
      <c r="S30" s="34">
        <v>195011</v>
      </c>
      <c r="T30" s="34">
        <v>6637</v>
      </c>
      <c r="U30" s="34">
        <v>56250</v>
      </c>
      <c r="V30" s="34">
        <v>113972</v>
      </c>
      <c r="W30" s="34">
        <v>339279</v>
      </c>
    </row>
    <row r="31" spans="1:23" ht="14.25">
      <c r="A31" s="60"/>
      <c r="B31" s="60"/>
      <c r="C31" s="342" t="s">
        <v>90</v>
      </c>
      <c r="D31" s="148"/>
      <c r="E31" s="109" t="s">
        <v>77</v>
      </c>
      <c r="F31" s="39">
        <v>2980</v>
      </c>
      <c r="G31" s="39">
        <v>4200</v>
      </c>
      <c r="H31" s="39">
        <v>2940</v>
      </c>
      <c r="I31" s="39">
        <v>2470</v>
      </c>
      <c r="J31" s="39">
        <v>2900</v>
      </c>
      <c r="K31" s="107"/>
      <c r="L31" s="60"/>
      <c r="M31" s="60"/>
      <c r="N31" s="363"/>
      <c r="O31" s="172"/>
      <c r="P31" s="358" t="s">
        <v>91</v>
      </c>
      <c r="Q31" s="148"/>
      <c r="R31" s="109" t="s">
        <v>74</v>
      </c>
      <c r="S31" s="34">
        <v>1</v>
      </c>
      <c r="T31" s="34" t="s">
        <v>76</v>
      </c>
      <c r="U31" s="34" t="s">
        <v>76</v>
      </c>
      <c r="V31" s="34" t="s">
        <v>76</v>
      </c>
      <c r="W31" s="34">
        <v>1</v>
      </c>
    </row>
    <row r="32" spans="1:23" ht="14.25">
      <c r="A32" s="60"/>
      <c r="B32" s="60"/>
      <c r="C32" s="342"/>
      <c r="D32" s="148"/>
      <c r="E32" s="109" t="s">
        <v>78</v>
      </c>
      <c r="F32" s="39">
        <v>354</v>
      </c>
      <c r="G32" s="39">
        <v>561</v>
      </c>
      <c r="H32" s="39">
        <v>387</v>
      </c>
      <c r="I32" s="39">
        <v>353</v>
      </c>
      <c r="J32" s="39">
        <v>255</v>
      </c>
      <c r="K32" s="107"/>
      <c r="L32" s="60"/>
      <c r="M32" s="60"/>
      <c r="N32" s="363"/>
      <c r="O32" s="172"/>
      <c r="P32" s="358"/>
      <c r="Q32" s="148"/>
      <c r="R32" s="109" t="s">
        <v>75</v>
      </c>
      <c r="S32" s="34">
        <v>11721</v>
      </c>
      <c r="T32" s="34" t="s">
        <v>76</v>
      </c>
      <c r="U32" s="34" t="s">
        <v>76</v>
      </c>
      <c r="V32" s="34" t="s">
        <v>76</v>
      </c>
      <c r="W32" s="34">
        <v>7684</v>
      </c>
    </row>
    <row r="33" spans="1:23" ht="14.25">
      <c r="A33" s="60"/>
      <c r="B33" s="60"/>
      <c r="C33" s="342" t="s">
        <v>84</v>
      </c>
      <c r="D33" s="148"/>
      <c r="E33" s="109" t="s">
        <v>77</v>
      </c>
      <c r="F33" s="39">
        <v>342</v>
      </c>
      <c r="G33" s="39">
        <v>1100</v>
      </c>
      <c r="H33" s="39">
        <v>282</v>
      </c>
      <c r="I33" s="39">
        <v>296</v>
      </c>
      <c r="J33" s="39">
        <v>1020</v>
      </c>
      <c r="K33" s="107"/>
      <c r="L33" s="46"/>
      <c r="M33" s="46"/>
      <c r="N33" s="363"/>
      <c r="O33" s="172"/>
      <c r="P33" s="358" t="s">
        <v>92</v>
      </c>
      <c r="Q33" s="168"/>
      <c r="R33" s="109" t="s">
        <v>74</v>
      </c>
      <c r="S33" s="34" t="s">
        <v>76</v>
      </c>
      <c r="T33" s="34">
        <v>1</v>
      </c>
      <c r="U33" s="34" t="s">
        <v>76</v>
      </c>
      <c r="V33" s="34" t="s">
        <v>76</v>
      </c>
      <c r="W33" s="34">
        <v>2</v>
      </c>
    </row>
    <row r="34" spans="1:23" ht="14.25">
      <c r="A34" s="60"/>
      <c r="B34" s="60"/>
      <c r="C34" s="342"/>
      <c r="D34" s="167"/>
      <c r="E34" s="109" t="s">
        <v>78</v>
      </c>
      <c r="F34" s="39">
        <v>30</v>
      </c>
      <c r="G34" s="39">
        <v>110</v>
      </c>
      <c r="H34" s="39">
        <v>23</v>
      </c>
      <c r="I34" s="39">
        <v>43</v>
      </c>
      <c r="J34" s="39">
        <v>30</v>
      </c>
      <c r="K34" s="107"/>
      <c r="L34" s="148"/>
      <c r="M34" s="148"/>
      <c r="N34" s="363"/>
      <c r="O34" s="172"/>
      <c r="P34" s="359"/>
      <c r="Q34" s="169"/>
      <c r="R34" s="109" t="s">
        <v>75</v>
      </c>
      <c r="S34" s="34" t="s">
        <v>76</v>
      </c>
      <c r="T34" s="34">
        <v>1961</v>
      </c>
      <c r="U34" s="34" t="s">
        <v>76</v>
      </c>
      <c r="V34" s="34" t="s">
        <v>76</v>
      </c>
      <c r="W34" s="34">
        <v>58331</v>
      </c>
    </row>
    <row r="35" spans="1:23" ht="14.25">
      <c r="A35" s="60"/>
      <c r="B35" s="60"/>
      <c r="C35" s="60"/>
      <c r="D35" s="60"/>
      <c r="E35" s="111"/>
      <c r="F35" s="170"/>
      <c r="G35" s="170"/>
      <c r="H35" s="170"/>
      <c r="I35" s="170"/>
      <c r="J35" s="170"/>
      <c r="K35" s="107"/>
      <c r="L35" s="60"/>
      <c r="M35" s="60"/>
      <c r="N35" s="363"/>
      <c r="O35" s="172"/>
      <c r="P35" s="342" t="s">
        <v>296</v>
      </c>
      <c r="Q35" s="148"/>
      <c r="R35" s="109" t="s">
        <v>74</v>
      </c>
      <c r="S35" s="34">
        <v>52</v>
      </c>
      <c r="T35" s="34">
        <v>19</v>
      </c>
      <c r="U35" s="34">
        <v>41</v>
      </c>
      <c r="V35" s="34">
        <v>42</v>
      </c>
      <c r="W35" s="34">
        <v>109</v>
      </c>
    </row>
    <row r="36" spans="1:23" ht="14.25">
      <c r="A36" s="60"/>
      <c r="B36" s="60"/>
      <c r="C36" s="60"/>
      <c r="D36" s="60"/>
      <c r="E36" s="111"/>
      <c r="F36" s="170"/>
      <c r="G36" s="170"/>
      <c r="H36" s="170"/>
      <c r="I36" s="170"/>
      <c r="J36" s="170"/>
      <c r="K36" s="107"/>
      <c r="L36" s="148"/>
      <c r="M36" s="148"/>
      <c r="N36" s="363"/>
      <c r="O36" s="60"/>
      <c r="P36" s="350"/>
      <c r="Q36" s="167"/>
      <c r="R36" s="109" t="s">
        <v>75</v>
      </c>
      <c r="S36" s="34">
        <v>635269</v>
      </c>
      <c r="T36" s="34">
        <v>170911</v>
      </c>
      <c r="U36" s="34">
        <v>2038646</v>
      </c>
      <c r="V36" s="34">
        <v>187837</v>
      </c>
      <c r="W36" s="34">
        <v>860081</v>
      </c>
    </row>
    <row r="37" spans="1:23" ht="14.25">
      <c r="A37" s="46"/>
      <c r="B37" s="46"/>
      <c r="C37" s="46"/>
      <c r="D37" s="46"/>
      <c r="E37" s="171"/>
      <c r="F37" s="46"/>
      <c r="G37" s="46"/>
      <c r="H37" s="46"/>
      <c r="I37" s="46"/>
      <c r="J37" s="46"/>
      <c r="K37" s="107"/>
      <c r="L37" s="352" t="s">
        <v>466</v>
      </c>
      <c r="M37" s="60"/>
      <c r="N37" s="363"/>
      <c r="O37" s="60"/>
      <c r="P37" s="342" t="s">
        <v>297</v>
      </c>
      <c r="Q37" s="148"/>
      <c r="R37" s="109" t="s">
        <v>74</v>
      </c>
      <c r="S37" s="34" t="s">
        <v>76</v>
      </c>
      <c r="T37" s="34" t="s">
        <v>76</v>
      </c>
      <c r="U37" s="34">
        <v>2</v>
      </c>
      <c r="V37" s="34" t="s">
        <v>76</v>
      </c>
      <c r="W37" s="34" t="s">
        <v>76</v>
      </c>
    </row>
    <row r="38" spans="1:23" ht="14.25">
      <c r="A38" s="46"/>
      <c r="B38" s="46"/>
      <c r="C38" s="46"/>
      <c r="D38" s="46"/>
      <c r="E38" s="171"/>
      <c r="F38" s="46"/>
      <c r="G38" s="46"/>
      <c r="H38" s="46"/>
      <c r="I38" s="46"/>
      <c r="J38" s="46"/>
      <c r="K38" s="107"/>
      <c r="L38" s="353"/>
      <c r="M38" s="148"/>
      <c r="N38" s="60"/>
      <c r="O38" s="60"/>
      <c r="P38" s="350"/>
      <c r="Q38" s="167"/>
      <c r="R38" s="109" t="s">
        <v>75</v>
      </c>
      <c r="S38" s="34" t="s">
        <v>76</v>
      </c>
      <c r="T38" s="34" t="s">
        <v>76</v>
      </c>
      <c r="U38" s="34">
        <v>48292</v>
      </c>
      <c r="V38" s="34" t="s">
        <v>76</v>
      </c>
      <c r="W38" s="34" t="s">
        <v>76</v>
      </c>
    </row>
    <row r="39" spans="1:23" ht="14.25">
      <c r="A39" s="60"/>
      <c r="B39" s="60"/>
      <c r="C39" s="369" t="s">
        <v>34</v>
      </c>
      <c r="D39" s="37"/>
      <c r="E39" s="26" t="s">
        <v>77</v>
      </c>
      <c r="F39" s="27">
        <v>5210</v>
      </c>
      <c r="G39" s="27">
        <v>6660</v>
      </c>
      <c r="H39" s="27">
        <v>4220</v>
      </c>
      <c r="I39" s="27">
        <v>4000</v>
      </c>
      <c r="J39" s="27">
        <v>6810</v>
      </c>
      <c r="K39" s="166"/>
      <c r="L39" s="353"/>
      <c r="M39" s="148"/>
      <c r="N39" s="60"/>
      <c r="O39" s="60"/>
      <c r="P39" s="350" t="s">
        <v>93</v>
      </c>
      <c r="Q39" s="167"/>
      <c r="R39" s="109" t="s">
        <v>74</v>
      </c>
      <c r="S39" s="34" t="s">
        <v>76</v>
      </c>
      <c r="T39" s="34" t="s">
        <v>76</v>
      </c>
      <c r="U39" s="34">
        <v>1</v>
      </c>
      <c r="V39" s="34" t="s">
        <v>76</v>
      </c>
      <c r="W39" s="34" t="s">
        <v>76</v>
      </c>
    </row>
    <row r="40" spans="1:23" ht="14.25">
      <c r="A40" s="60"/>
      <c r="B40" s="60"/>
      <c r="C40" s="369"/>
      <c r="D40" s="38"/>
      <c r="E40" s="26" t="s">
        <v>78</v>
      </c>
      <c r="F40" s="27">
        <v>178</v>
      </c>
      <c r="G40" s="27">
        <v>337</v>
      </c>
      <c r="H40" s="27">
        <v>139</v>
      </c>
      <c r="I40" s="27">
        <v>212</v>
      </c>
      <c r="J40" s="27">
        <v>188</v>
      </c>
      <c r="K40" s="166"/>
      <c r="L40" s="148"/>
      <c r="M40" s="148"/>
      <c r="N40" s="60"/>
      <c r="O40" s="60"/>
      <c r="P40" s="350"/>
      <c r="Q40" s="167"/>
      <c r="R40" s="109" t="s">
        <v>75</v>
      </c>
      <c r="S40" s="34" t="s">
        <v>76</v>
      </c>
      <c r="T40" s="34" t="s">
        <v>76</v>
      </c>
      <c r="U40" s="34">
        <v>2077</v>
      </c>
      <c r="V40" s="34" t="s">
        <v>76</v>
      </c>
      <c r="W40" s="34" t="s">
        <v>76</v>
      </c>
    </row>
    <row r="41" spans="1:23" ht="14.25">
      <c r="A41" s="60"/>
      <c r="B41" s="60"/>
      <c r="C41" s="342" t="s">
        <v>94</v>
      </c>
      <c r="D41" s="148"/>
      <c r="E41" s="109" t="s">
        <v>77</v>
      </c>
      <c r="F41" s="39">
        <v>713</v>
      </c>
      <c r="G41" s="39">
        <v>921</v>
      </c>
      <c r="H41" s="39">
        <v>658</v>
      </c>
      <c r="I41" s="39">
        <v>535</v>
      </c>
      <c r="J41" s="39">
        <v>489</v>
      </c>
      <c r="K41" s="107"/>
      <c r="L41" s="46"/>
      <c r="M41" s="46"/>
      <c r="N41" s="60"/>
      <c r="O41" s="60"/>
      <c r="P41" s="342" t="s">
        <v>298</v>
      </c>
      <c r="Q41" s="148"/>
      <c r="R41" s="109" t="s">
        <v>74</v>
      </c>
      <c r="S41" s="34">
        <v>3</v>
      </c>
      <c r="T41" s="34">
        <v>1</v>
      </c>
      <c r="U41" s="34">
        <v>6</v>
      </c>
      <c r="V41" s="34">
        <v>4</v>
      </c>
      <c r="W41" s="34" t="s">
        <v>76</v>
      </c>
    </row>
    <row r="42" spans="1:23" ht="14.25">
      <c r="A42" s="41" t="s">
        <v>95</v>
      </c>
      <c r="B42" s="60"/>
      <c r="C42" s="342"/>
      <c r="D42" s="148"/>
      <c r="E42" s="109" t="s">
        <v>78</v>
      </c>
      <c r="F42" s="39">
        <v>46</v>
      </c>
      <c r="G42" s="39">
        <v>90</v>
      </c>
      <c r="H42" s="39">
        <v>38</v>
      </c>
      <c r="I42" s="39">
        <v>47</v>
      </c>
      <c r="J42" s="39">
        <v>36</v>
      </c>
      <c r="K42" s="107"/>
      <c r="L42" s="60"/>
      <c r="M42" s="60"/>
      <c r="N42" s="60"/>
      <c r="O42" s="60"/>
      <c r="P42" s="350"/>
      <c r="Q42" s="167"/>
      <c r="R42" s="109" t="s">
        <v>75</v>
      </c>
      <c r="S42" s="34">
        <v>285430</v>
      </c>
      <c r="T42" s="34">
        <v>46652</v>
      </c>
      <c r="U42" s="34">
        <v>602505</v>
      </c>
      <c r="V42" s="34">
        <v>305044</v>
      </c>
      <c r="W42" s="34" t="s">
        <v>76</v>
      </c>
    </row>
    <row r="43" spans="1:23" ht="14.25">
      <c r="A43" s="167"/>
      <c r="B43" s="60"/>
      <c r="C43" s="342" t="s">
        <v>96</v>
      </c>
      <c r="D43" s="148"/>
      <c r="E43" s="109" t="s">
        <v>77</v>
      </c>
      <c r="F43" s="39">
        <v>872</v>
      </c>
      <c r="G43" s="39">
        <v>1140</v>
      </c>
      <c r="H43" s="39">
        <v>437</v>
      </c>
      <c r="I43" s="39">
        <v>393</v>
      </c>
      <c r="J43" s="39">
        <v>338</v>
      </c>
      <c r="K43" s="107"/>
      <c r="L43" s="60"/>
      <c r="M43" s="60"/>
      <c r="N43" s="60"/>
      <c r="O43" s="60"/>
      <c r="P43" s="366" t="s">
        <v>86</v>
      </c>
      <c r="Q43" s="366"/>
      <c r="R43" s="368"/>
      <c r="S43" s="27">
        <f>SUM(S45,S47,S49,S51,S53,S55,S57)</f>
        <v>1454607</v>
      </c>
      <c r="T43" s="27">
        <f>SUM(T45,T47,T49,T51,T53,T55,T57)</f>
        <v>294180</v>
      </c>
      <c r="U43" s="27">
        <f>SUM(U45,U47,U49,U51,U53,U55,U57)</f>
        <v>761598</v>
      </c>
      <c r="V43" s="27">
        <f>SUM(V45,V47,V49,V51,V53,V55,V57)</f>
        <v>1253747</v>
      </c>
      <c r="W43" s="27">
        <f>SUM(W45,W47,W49,W51,W53,W55,W57)</f>
        <v>1479405</v>
      </c>
    </row>
    <row r="44" spans="1:23" ht="14.25">
      <c r="A44" s="60"/>
      <c r="B44" s="60"/>
      <c r="C44" s="342"/>
      <c r="D44" s="148"/>
      <c r="E44" s="109" t="s">
        <v>78</v>
      </c>
      <c r="F44" s="39">
        <v>45</v>
      </c>
      <c r="G44" s="39">
        <v>82</v>
      </c>
      <c r="H44" s="39">
        <v>18</v>
      </c>
      <c r="I44" s="39">
        <v>17</v>
      </c>
      <c r="J44" s="39">
        <v>20</v>
      </c>
      <c r="K44" s="107"/>
      <c r="L44" s="60"/>
      <c r="M44" s="60"/>
      <c r="N44" s="172"/>
      <c r="O44" s="172"/>
      <c r="P44" s="342" t="s">
        <v>293</v>
      </c>
      <c r="Q44" s="148"/>
      <c r="R44" s="109" t="s">
        <v>74</v>
      </c>
      <c r="S44" s="34">
        <v>163</v>
      </c>
      <c r="T44" s="34">
        <v>13</v>
      </c>
      <c r="U44" s="34">
        <v>50</v>
      </c>
      <c r="V44" s="34">
        <v>123</v>
      </c>
      <c r="W44" s="34">
        <v>97</v>
      </c>
    </row>
    <row r="45" spans="1:23" ht="14.25">
      <c r="A45" s="60"/>
      <c r="B45" s="60"/>
      <c r="C45" s="342" t="s">
        <v>84</v>
      </c>
      <c r="D45" s="148"/>
      <c r="E45" s="109" t="s">
        <v>77</v>
      </c>
      <c r="F45" s="39">
        <v>3620</v>
      </c>
      <c r="G45" s="39">
        <v>4600</v>
      </c>
      <c r="H45" s="39">
        <v>3120</v>
      </c>
      <c r="I45" s="39">
        <v>3070</v>
      </c>
      <c r="J45" s="39">
        <v>5980</v>
      </c>
      <c r="K45" s="107"/>
      <c r="L45" s="60"/>
      <c r="M45" s="60"/>
      <c r="N45" s="172"/>
      <c r="O45" s="172"/>
      <c r="P45" s="350"/>
      <c r="Q45" s="167"/>
      <c r="R45" s="109" t="s">
        <v>75</v>
      </c>
      <c r="S45" s="34">
        <v>790797</v>
      </c>
      <c r="T45" s="34">
        <v>97833</v>
      </c>
      <c r="U45" s="34">
        <v>201703</v>
      </c>
      <c r="V45" s="34">
        <v>617620</v>
      </c>
      <c r="W45" s="34">
        <v>384958</v>
      </c>
    </row>
    <row r="46" spans="1:23" ht="14.25">
      <c r="A46" s="60"/>
      <c r="B46" s="60"/>
      <c r="C46" s="342"/>
      <c r="D46" s="167"/>
      <c r="E46" s="109" t="s">
        <v>78</v>
      </c>
      <c r="F46" s="39">
        <v>87</v>
      </c>
      <c r="G46" s="39">
        <v>165</v>
      </c>
      <c r="H46" s="39">
        <v>83</v>
      </c>
      <c r="I46" s="39">
        <v>148</v>
      </c>
      <c r="J46" s="39">
        <v>132</v>
      </c>
      <c r="K46" s="107"/>
      <c r="L46" s="60"/>
      <c r="M46" s="60"/>
      <c r="N46" s="362" t="s">
        <v>97</v>
      </c>
      <c r="O46" s="172"/>
      <c r="P46" s="342" t="s">
        <v>299</v>
      </c>
      <c r="Q46" s="148"/>
      <c r="R46" s="109" t="s">
        <v>74</v>
      </c>
      <c r="S46" s="34" t="s">
        <v>76</v>
      </c>
      <c r="T46" s="34" t="s">
        <v>76</v>
      </c>
      <c r="U46" s="34" t="s">
        <v>76</v>
      </c>
      <c r="V46" s="34" t="s">
        <v>76</v>
      </c>
      <c r="W46" s="34" t="s">
        <v>76</v>
      </c>
    </row>
    <row r="47" spans="1:23" ht="14.25">
      <c r="A47" s="60"/>
      <c r="B47" s="60"/>
      <c r="C47" s="46"/>
      <c r="D47" s="46"/>
      <c r="E47" s="171"/>
      <c r="F47" s="46"/>
      <c r="G47" s="46"/>
      <c r="H47" s="173"/>
      <c r="I47" s="173"/>
      <c r="J47" s="173"/>
      <c r="K47" s="107"/>
      <c r="L47" s="60"/>
      <c r="M47" s="60"/>
      <c r="N47" s="362"/>
      <c r="O47" s="172"/>
      <c r="P47" s="350"/>
      <c r="Q47" s="167"/>
      <c r="R47" s="109" t="s">
        <v>75</v>
      </c>
      <c r="S47" s="34" t="s">
        <v>76</v>
      </c>
      <c r="T47" s="34" t="s">
        <v>76</v>
      </c>
      <c r="U47" s="34" t="s">
        <v>76</v>
      </c>
      <c r="V47" s="34" t="s">
        <v>76</v>
      </c>
      <c r="W47" s="34" t="s">
        <v>76</v>
      </c>
    </row>
    <row r="48" spans="1:23" ht="14.25">
      <c r="A48" s="60"/>
      <c r="B48" s="60"/>
      <c r="C48" s="46"/>
      <c r="D48" s="46"/>
      <c r="E48" s="171"/>
      <c r="F48" s="46"/>
      <c r="G48" s="46"/>
      <c r="H48" s="173"/>
      <c r="I48" s="173"/>
      <c r="J48" s="173"/>
      <c r="K48" s="107"/>
      <c r="L48" s="60"/>
      <c r="M48" s="60"/>
      <c r="N48" s="362"/>
      <c r="O48" s="172"/>
      <c r="P48" s="358" t="s">
        <v>98</v>
      </c>
      <c r="Q48" s="168"/>
      <c r="R48" s="109" t="s">
        <v>74</v>
      </c>
      <c r="S48" s="34" t="s">
        <v>76</v>
      </c>
      <c r="T48" s="34" t="s">
        <v>76</v>
      </c>
      <c r="U48" s="34" t="s">
        <v>76</v>
      </c>
      <c r="V48" s="34" t="s">
        <v>76</v>
      </c>
      <c r="W48" s="34" t="s">
        <v>76</v>
      </c>
    </row>
    <row r="49" spans="1:23" ht="14.25">
      <c r="A49" s="60"/>
      <c r="B49" s="60"/>
      <c r="C49" s="60"/>
      <c r="D49" s="60"/>
      <c r="E49" s="111"/>
      <c r="F49" s="170"/>
      <c r="G49" s="170"/>
      <c r="H49" s="170"/>
      <c r="I49" s="170"/>
      <c r="J49" s="170"/>
      <c r="K49" s="107"/>
      <c r="L49" s="60"/>
      <c r="M49" s="60"/>
      <c r="N49" s="362"/>
      <c r="O49" s="172"/>
      <c r="P49" s="359"/>
      <c r="Q49" s="169"/>
      <c r="R49" s="109" t="s">
        <v>75</v>
      </c>
      <c r="S49" s="34" t="s">
        <v>76</v>
      </c>
      <c r="T49" s="34" t="s">
        <v>76</v>
      </c>
      <c r="U49" s="34" t="s">
        <v>76</v>
      </c>
      <c r="V49" s="34" t="s">
        <v>76</v>
      </c>
      <c r="W49" s="34" t="s">
        <v>76</v>
      </c>
    </row>
    <row r="50" spans="1:23" ht="14.25">
      <c r="A50" s="46"/>
      <c r="B50" s="46"/>
      <c r="C50" s="46"/>
      <c r="D50" s="46"/>
      <c r="E50" s="171"/>
      <c r="F50" s="46"/>
      <c r="G50" s="46"/>
      <c r="H50" s="46"/>
      <c r="I50" s="46"/>
      <c r="J50" s="46"/>
      <c r="K50" s="107"/>
      <c r="L50" s="60"/>
      <c r="M50" s="60"/>
      <c r="N50" s="362"/>
      <c r="O50" s="172"/>
      <c r="P50" s="342" t="s">
        <v>296</v>
      </c>
      <c r="Q50" s="148"/>
      <c r="R50" s="109" t="s">
        <v>74</v>
      </c>
      <c r="S50" s="34">
        <v>153</v>
      </c>
      <c r="T50" s="34">
        <v>34</v>
      </c>
      <c r="U50" s="34">
        <v>76</v>
      </c>
      <c r="V50" s="34">
        <v>129</v>
      </c>
      <c r="W50" s="34">
        <v>162</v>
      </c>
    </row>
    <row r="51" spans="1:23" ht="14.25">
      <c r="A51" s="366" t="s">
        <v>99</v>
      </c>
      <c r="B51" s="367"/>
      <c r="C51" s="367"/>
      <c r="D51" s="42"/>
      <c r="E51" s="26" t="s">
        <v>77</v>
      </c>
      <c r="F51" s="27">
        <v>1270</v>
      </c>
      <c r="G51" s="27">
        <v>815</v>
      </c>
      <c r="H51" s="27">
        <v>1290</v>
      </c>
      <c r="I51" s="27">
        <v>594</v>
      </c>
      <c r="J51" s="27">
        <v>319</v>
      </c>
      <c r="K51" s="107"/>
      <c r="L51" s="60"/>
      <c r="M51" s="60"/>
      <c r="N51" s="362"/>
      <c r="O51" s="172"/>
      <c r="P51" s="350"/>
      <c r="Q51" s="167"/>
      <c r="R51" s="109" t="s">
        <v>75</v>
      </c>
      <c r="S51" s="34">
        <v>659929</v>
      </c>
      <c r="T51" s="34">
        <v>196347</v>
      </c>
      <c r="U51" s="34">
        <v>559895</v>
      </c>
      <c r="V51" s="34">
        <v>564169</v>
      </c>
      <c r="W51" s="34">
        <v>1090934</v>
      </c>
    </row>
    <row r="52" spans="1:23" ht="14.25">
      <c r="A52" s="371"/>
      <c r="B52" s="371"/>
      <c r="C52" s="371"/>
      <c r="D52" s="43"/>
      <c r="E52" s="44" t="s">
        <v>78</v>
      </c>
      <c r="F52" s="45">
        <v>107</v>
      </c>
      <c r="G52" s="45">
        <v>173</v>
      </c>
      <c r="H52" s="45">
        <v>276</v>
      </c>
      <c r="I52" s="45">
        <v>148</v>
      </c>
      <c r="J52" s="45">
        <v>121</v>
      </c>
      <c r="K52" s="107"/>
      <c r="L52" s="60"/>
      <c r="M52" s="60"/>
      <c r="N52" s="362"/>
      <c r="O52" s="172"/>
      <c r="P52" s="342" t="s">
        <v>297</v>
      </c>
      <c r="Q52" s="148"/>
      <c r="R52" s="109" t="s">
        <v>74</v>
      </c>
      <c r="S52" s="34">
        <v>1</v>
      </c>
      <c r="T52" s="34" t="s">
        <v>76</v>
      </c>
      <c r="U52" s="34" t="s">
        <v>76</v>
      </c>
      <c r="V52" s="34" t="s">
        <v>76</v>
      </c>
      <c r="W52" s="34" t="s">
        <v>76</v>
      </c>
    </row>
    <row r="53" spans="1:23" ht="14.25">
      <c r="A53" s="174" t="s">
        <v>100</v>
      </c>
      <c r="B53" s="174"/>
      <c r="C53" s="174"/>
      <c r="D53" s="174"/>
      <c r="E53" s="174"/>
      <c r="F53" s="172"/>
      <c r="G53" s="172"/>
      <c r="H53" s="172"/>
      <c r="I53" s="172"/>
      <c r="J53" s="172"/>
      <c r="K53" s="107"/>
      <c r="L53" s="60"/>
      <c r="M53" s="60"/>
      <c r="N53" s="60"/>
      <c r="O53" s="60"/>
      <c r="P53" s="350"/>
      <c r="Q53" s="167"/>
      <c r="R53" s="109" t="s">
        <v>75</v>
      </c>
      <c r="S53" s="34">
        <v>1615</v>
      </c>
      <c r="T53" s="34" t="s">
        <v>76</v>
      </c>
      <c r="U53" s="34" t="s">
        <v>76</v>
      </c>
      <c r="V53" s="34" t="s">
        <v>76</v>
      </c>
      <c r="W53" s="34" t="s">
        <v>76</v>
      </c>
    </row>
    <row r="54" spans="1:23" ht="14.25">
      <c r="A54" s="107" t="s">
        <v>101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60"/>
      <c r="M54" s="60"/>
      <c r="N54" s="60"/>
      <c r="O54" s="60"/>
      <c r="P54" s="350" t="s">
        <v>102</v>
      </c>
      <c r="Q54" s="167"/>
      <c r="R54" s="109" t="s">
        <v>74</v>
      </c>
      <c r="S54" s="34" t="s">
        <v>76</v>
      </c>
      <c r="T54" s="34" t="s">
        <v>76</v>
      </c>
      <c r="U54" s="34" t="s">
        <v>76</v>
      </c>
      <c r="V54" s="34">
        <v>1</v>
      </c>
      <c r="W54" s="34" t="s">
        <v>76</v>
      </c>
    </row>
    <row r="55" spans="1:23" ht="14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60"/>
      <c r="M55" s="60"/>
      <c r="N55" s="60"/>
      <c r="O55" s="60"/>
      <c r="P55" s="350"/>
      <c r="Q55" s="167"/>
      <c r="R55" s="109" t="s">
        <v>75</v>
      </c>
      <c r="S55" s="34" t="s">
        <v>76</v>
      </c>
      <c r="T55" s="34" t="s">
        <v>76</v>
      </c>
      <c r="U55" s="34" t="s">
        <v>76</v>
      </c>
      <c r="V55" s="34">
        <v>62004</v>
      </c>
      <c r="W55" s="34" t="s">
        <v>76</v>
      </c>
    </row>
    <row r="56" spans="1:23" ht="14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46"/>
      <c r="M56" s="46"/>
      <c r="N56" s="46"/>
      <c r="O56" s="46"/>
      <c r="P56" s="350" t="s">
        <v>103</v>
      </c>
      <c r="Q56" s="167"/>
      <c r="R56" s="109" t="s">
        <v>74</v>
      </c>
      <c r="S56" s="46">
        <v>1</v>
      </c>
      <c r="T56" s="34" t="s">
        <v>76</v>
      </c>
      <c r="U56" s="34" t="s">
        <v>76</v>
      </c>
      <c r="V56" s="46">
        <v>1</v>
      </c>
      <c r="W56" s="46">
        <v>1</v>
      </c>
    </row>
    <row r="57" spans="12:23" ht="14.25" customHeight="1">
      <c r="L57" s="175"/>
      <c r="M57" s="175"/>
      <c r="N57" s="175"/>
      <c r="O57" s="175"/>
      <c r="P57" s="351"/>
      <c r="Q57" s="176"/>
      <c r="R57" s="177" t="s">
        <v>75</v>
      </c>
      <c r="S57" s="48">
        <v>2266</v>
      </c>
      <c r="T57" s="47" t="s">
        <v>76</v>
      </c>
      <c r="U57" s="47" t="s">
        <v>76</v>
      </c>
      <c r="V57" s="48">
        <v>9954</v>
      </c>
      <c r="W57" s="48">
        <v>3513</v>
      </c>
    </row>
    <row r="58" ht="14.25" customHeight="1">
      <c r="L58" s="97" t="s">
        <v>300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59">
    <mergeCell ref="C41:C42"/>
    <mergeCell ref="C43:C44"/>
    <mergeCell ref="C45:C46"/>
    <mergeCell ref="C17:C18"/>
    <mergeCell ref="C19:C20"/>
    <mergeCell ref="C21:C22"/>
    <mergeCell ref="C29:C30"/>
    <mergeCell ref="C31:C32"/>
    <mergeCell ref="C33:C34"/>
    <mergeCell ref="P54:P55"/>
    <mergeCell ref="P39:P40"/>
    <mergeCell ref="A51:C52"/>
    <mergeCell ref="P44:P45"/>
    <mergeCell ref="P52:P53"/>
    <mergeCell ref="P48:P49"/>
    <mergeCell ref="P50:P51"/>
    <mergeCell ref="P46:P47"/>
    <mergeCell ref="C39:C40"/>
    <mergeCell ref="N46:N52"/>
    <mergeCell ref="L2:W2"/>
    <mergeCell ref="A2:J2"/>
    <mergeCell ref="A6:A7"/>
    <mergeCell ref="C6:E6"/>
    <mergeCell ref="C7:E7"/>
    <mergeCell ref="A17:A18"/>
    <mergeCell ref="C8:E8"/>
    <mergeCell ref="L4:R4"/>
    <mergeCell ref="A4:E4"/>
    <mergeCell ref="C13:C14"/>
    <mergeCell ref="P43:R43"/>
    <mergeCell ref="P35:P36"/>
    <mergeCell ref="N6:R6"/>
    <mergeCell ref="N7:R7"/>
    <mergeCell ref="N8:R8"/>
    <mergeCell ref="P24:R24"/>
    <mergeCell ref="P25:P26"/>
    <mergeCell ref="P37:P38"/>
    <mergeCell ref="P41:P42"/>
    <mergeCell ref="N21:P22"/>
    <mergeCell ref="P27:P28"/>
    <mergeCell ref="P29:P30"/>
    <mergeCell ref="P33:P34"/>
    <mergeCell ref="C5:E5"/>
    <mergeCell ref="N11:P12"/>
    <mergeCell ref="N13:P14"/>
    <mergeCell ref="N19:P20"/>
    <mergeCell ref="N23:R23"/>
    <mergeCell ref="C27:C28"/>
    <mergeCell ref="C15:C16"/>
    <mergeCell ref="P56:P57"/>
    <mergeCell ref="L37:L39"/>
    <mergeCell ref="N17:P18"/>
    <mergeCell ref="L5:R5"/>
    <mergeCell ref="N9:P10"/>
    <mergeCell ref="N15:P16"/>
    <mergeCell ref="L6:L7"/>
    <mergeCell ref="L14:L16"/>
    <mergeCell ref="N29:N37"/>
    <mergeCell ref="P31:P32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2.59765625" style="97" customWidth="1"/>
    <col min="3" max="3" width="22.69921875" style="97" customWidth="1"/>
    <col min="4" max="4" width="8.09765625" style="97" customWidth="1"/>
    <col min="5" max="27" width="7" style="97" customWidth="1"/>
    <col min="28" max="28" width="10.59765625" style="97" customWidth="1"/>
    <col min="29" max="29" width="12.09765625" style="97" customWidth="1"/>
    <col min="30" max="30" width="10.59765625" style="97" customWidth="1"/>
    <col min="31" max="35" width="10.09765625" style="97" customWidth="1"/>
    <col min="36" max="36" width="11.8984375" style="97" customWidth="1"/>
    <col min="37" max="37" width="14.09765625" style="97" bestFit="1" customWidth="1"/>
    <col min="38" max="38" width="11.5" style="97" customWidth="1"/>
    <col min="39" max="39" width="12" style="97" customWidth="1"/>
    <col min="40" max="43" width="10.09765625" style="97" customWidth="1"/>
    <col min="44" max="44" width="9.09765625" style="97" customWidth="1"/>
    <col min="45" max="16384" width="10.59765625" style="97" customWidth="1"/>
  </cols>
  <sheetData>
    <row r="1" spans="1:43" s="96" customFormat="1" ht="19.5" customHeight="1">
      <c r="A1" s="1" t="s">
        <v>301</v>
      </c>
      <c r="AQ1" s="2" t="s">
        <v>302</v>
      </c>
    </row>
    <row r="2" spans="1:43" s="98" customFormat="1" ht="19.5" customHeight="1">
      <c r="A2" s="97"/>
      <c r="B2" s="49"/>
      <c r="C2" s="49"/>
      <c r="D2" s="50" t="s">
        <v>303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C2" s="284" t="s">
        <v>304</v>
      </c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43" s="98" customFormat="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C3" s="372" t="s">
        <v>105</v>
      </c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</row>
    <row r="4" spans="1:43" s="98" customFormat="1" ht="18" customHeight="1" thickBot="1">
      <c r="A4" s="52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Q4" s="101" t="s">
        <v>305</v>
      </c>
    </row>
    <row r="5" spans="1:43" s="98" customFormat="1" ht="18" customHeight="1">
      <c r="A5" s="178"/>
      <c r="B5" s="179"/>
      <c r="C5" s="180"/>
      <c r="D5" s="373" t="s">
        <v>106</v>
      </c>
      <c r="E5" s="377" t="s">
        <v>107</v>
      </c>
      <c r="F5" s="373" t="s">
        <v>306</v>
      </c>
      <c r="G5" s="373" t="s">
        <v>108</v>
      </c>
      <c r="H5" s="373" t="s">
        <v>307</v>
      </c>
      <c r="I5" s="373" t="s">
        <v>109</v>
      </c>
      <c r="J5" s="373" t="s">
        <v>110</v>
      </c>
      <c r="K5" s="373" t="s">
        <v>111</v>
      </c>
      <c r="L5" s="373" t="s">
        <v>112</v>
      </c>
      <c r="M5" s="373" t="s">
        <v>113</v>
      </c>
      <c r="N5" s="373" t="s">
        <v>114</v>
      </c>
      <c r="O5" s="377" t="s">
        <v>115</v>
      </c>
      <c r="P5" s="373" t="s">
        <v>308</v>
      </c>
      <c r="Q5" s="373" t="s">
        <v>309</v>
      </c>
      <c r="R5" s="377" t="s">
        <v>116</v>
      </c>
      <c r="S5" s="373" t="s">
        <v>117</v>
      </c>
      <c r="T5" s="373" t="s">
        <v>118</v>
      </c>
      <c r="U5" s="373" t="s">
        <v>310</v>
      </c>
      <c r="V5" s="373" t="s">
        <v>119</v>
      </c>
      <c r="W5" s="373" t="s">
        <v>120</v>
      </c>
      <c r="X5" s="373" t="s">
        <v>121</v>
      </c>
      <c r="Y5" s="373" t="s">
        <v>122</v>
      </c>
      <c r="Z5" s="373" t="s">
        <v>123</v>
      </c>
      <c r="AA5" s="373" t="s">
        <v>124</v>
      </c>
      <c r="AB5" s="105"/>
      <c r="AC5" s="380" t="s">
        <v>311</v>
      </c>
      <c r="AD5" s="294" t="s">
        <v>312</v>
      </c>
      <c r="AE5" s="294"/>
      <c r="AF5" s="294"/>
      <c r="AG5" s="294"/>
      <c r="AH5" s="294"/>
      <c r="AI5" s="295"/>
      <c r="AJ5" s="386" t="s">
        <v>125</v>
      </c>
      <c r="AK5" s="387"/>
      <c r="AL5" s="387"/>
      <c r="AM5" s="388"/>
      <c r="AN5" s="293" t="s">
        <v>313</v>
      </c>
      <c r="AO5" s="389"/>
      <c r="AP5" s="390"/>
      <c r="AQ5" s="378" t="s">
        <v>126</v>
      </c>
    </row>
    <row r="6" spans="1:43" s="98" customFormat="1" ht="18" customHeight="1">
      <c r="A6" s="100"/>
      <c r="B6" s="100"/>
      <c r="C6" s="181" t="s">
        <v>314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105"/>
      <c r="AC6" s="381"/>
      <c r="AD6" s="130" t="s">
        <v>315</v>
      </c>
      <c r="AE6" s="130" t="s">
        <v>316</v>
      </c>
      <c r="AF6" s="130" t="s">
        <v>317</v>
      </c>
      <c r="AG6" s="130" t="s">
        <v>318</v>
      </c>
      <c r="AH6" s="130" t="s">
        <v>319</v>
      </c>
      <c r="AI6" s="130" t="s">
        <v>84</v>
      </c>
      <c r="AJ6" s="182" t="s">
        <v>320</v>
      </c>
      <c r="AK6" s="183" t="s">
        <v>127</v>
      </c>
      <c r="AL6" s="128" t="s">
        <v>321</v>
      </c>
      <c r="AM6" s="128" t="s">
        <v>322</v>
      </c>
      <c r="AN6" s="128" t="s">
        <v>323</v>
      </c>
      <c r="AO6" s="128" t="s">
        <v>324</v>
      </c>
      <c r="AP6" s="128" t="s">
        <v>325</v>
      </c>
      <c r="AQ6" s="379"/>
    </row>
    <row r="7" spans="1:43" s="98" customFormat="1" ht="18" customHeight="1">
      <c r="A7" s="100"/>
      <c r="B7" s="100"/>
      <c r="C7" s="18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105"/>
      <c r="AC7" s="185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</row>
    <row r="8" spans="1:43" ht="18" customHeight="1">
      <c r="A8" s="100"/>
      <c r="B8" s="100"/>
      <c r="C8" s="18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105"/>
      <c r="AC8" s="122" t="s">
        <v>326</v>
      </c>
      <c r="AD8" s="256">
        <f>SUM(AE8,AF8,AG8,AH8,AI8)</f>
        <v>418</v>
      </c>
      <c r="AE8" s="46">
        <v>246</v>
      </c>
      <c r="AF8" s="46">
        <v>34</v>
      </c>
      <c r="AG8" s="46">
        <v>56</v>
      </c>
      <c r="AH8" s="65" t="s">
        <v>128</v>
      </c>
      <c r="AI8" s="46">
        <v>82</v>
      </c>
      <c r="AJ8" s="46">
        <v>125</v>
      </c>
      <c r="AK8" s="46">
        <v>105</v>
      </c>
      <c r="AL8" s="46">
        <v>28</v>
      </c>
      <c r="AM8" s="46">
        <v>58</v>
      </c>
      <c r="AN8" s="46">
        <v>148</v>
      </c>
      <c r="AO8" s="46">
        <v>17</v>
      </c>
      <c r="AP8" s="46">
        <v>60</v>
      </c>
      <c r="AQ8" s="46">
        <v>697</v>
      </c>
    </row>
    <row r="9" spans="1:43" ht="18" customHeight="1">
      <c r="A9" s="151"/>
      <c r="B9" s="151"/>
      <c r="C9" s="187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107"/>
      <c r="AC9" s="260" t="s">
        <v>484</v>
      </c>
      <c r="AD9" s="256">
        <f>SUM(AE9,AF9,AG9,AH9,AI9)</f>
        <v>356</v>
      </c>
      <c r="AE9" s="46">
        <v>197</v>
      </c>
      <c r="AF9" s="46">
        <v>34</v>
      </c>
      <c r="AG9" s="46">
        <v>55</v>
      </c>
      <c r="AH9" s="65">
        <v>2</v>
      </c>
      <c r="AI9" s="46">
        <v>68</v>
      </c>
      <c r="AJ9" s="46">
        <v>95</v>
      </c>
      <c r="AK9" s="46">
        <v>97</v>
      </c>
      <c r="AL9" s="46">
        <v>27</v>
      </c>
      <c r="AM9" s="46">
        <v>48</v>
      </c>
      <c r="AN9" s="46">
        <v>122</v>
      </c>
      <c r="AO9" s="46">
        <v>19</v>
      </c>
      <c r="AP9" s="46">
        <v>42</v>
      </c>
      <c r="AQ9" s="46">
        <v>511</v>
      </c>
    </row>
    <row r="10" spans="1:43" ht="18" customHeight="1">
      <c r="A10" s="151"/>
      <c r="B10" s="151" t="s">
        <v>327</v>
      </c>
      <c r="C10" s="187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107"/>
      <c r="AC10" s="260" t="s">
        <v>485</v>
      </c>
      <c r="AD10" s="256">
        <f>SUM(AE10,AF10,AG10,AH10,AI10)</f>
        <v>357</v>
      </c>
      <c r="AE10" s="46">
        <v>232</v>
      </c>
      <c r="AF10" s="46">
        <v>20</v>
      </c>
      <c r="AG10" s="46">
        <v>37</v>
      </c>
      <c r="AH10" s="65" t="s">
        <v>128</v>
      </c>
      <c r="AI10" s="46">
        <v>68</v>
      </c>
      <c r="AJ10" s="46">
        <v>117</v>
      </c>
      <c r="AK10" s="46">
        <v>110</v>
      </c>
      <c r="AL10" s="46">
        <v>21</v>
      </c>
      <c r="AM10" s="46">
        <v>69</v>
      </c>
      <c r="AN10" s="46">
        <v>140</v>
      </c>
      <c r="AO10" s="46">
        <v>9</v>
      </c>
      <c r="AP10" s="46">
        <v>45</v>
      </c>
      <c r="AQ10" s="46">
        <v>580</v>
      </c>
    </row>
    <row r="11" spans="1:43" ht="18" customHeight="1">
      <c r="A11" s="151"/>
      <c r="B11" s="151"/>
      <c r="C11" s="187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107"/>
      <c r="AC11" s="260" t="s">
        <v>486</v>
      </c>
      <c r="AD11" s="256">
        <f>SUM(AE11,AF11,AG11,AH11,AI11)</f>
        <v>358</v>
      </c>
      <c r="AE11" s="46">
        <v>225</v>
      </c>
      <c r="AF11" s="46">
        <v>19</v>
      </c>
      <c r="AG11" s="46">
        <v>55</v>
      </c>
      <c r="AH11" s="65">
        <v>1</v>
      </c>
      <c r="AI11" s="46">
        <v>58</v>
      </c>
      <c r="AJ11" s="46">
        <v>111</v>
      </c>
      <c r="AK11" s="46">
        <v>107</v>
      </c>
      <c r="AL11" s="46">
        <v>25</v>
      </c>
      <c r="AM11" s="46">
        <v>68</v>
      </c>
      <c r="AN11" s="46">
        <v>151</v>
      </c>
      <c r="AO11" s="46">
        <v>19</v>
      </c>
      <c r="AP11" s="46">
        <v>46</v>
      </c>
      <c r="AQ11" s="46">
        <v>604</v>
      </c>
    </row>
    <row r="12" spans="1:43" s="98" customFormat="1" ht="16.5" customHeight="1">
      <c r="A12" s="145"/>
      <c r="B12" s="145"/>
      <c r="C12" s="188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51"/>
      <c r="Y12" s="54"/>
      <c r="Z12" s="54"/>
      <c r="AA12" s="54"/>
      <c r="AB12" s="107"/>
      <c r="AC12" s="13" t="s">
        <v>487</v>
      </c>
      <c r="AD12" s="257">
        <f>SUM(AE12,AF12,AG12,AH12,AI12)</f>
        <v>322</v>
      </c>
      <c r="AE12" s="258">
        <v>231</v>
      </c>
      <c r="AF12" s="258">
        <v>5</v>
      </c>
      <c r="AG12" s="258">
        <v>36</v>
      </c>
      <c r="AH12" s="259">
        <v>1</v>
      </c>
      <c r="AI12" s="258">
        <v>49</v>
      </c>
      <c r="AJ12" s="258">
        <v>119</v>
      </c>
      <c r="AK12" s="258">
        <v>106</v>
      </c>
      <c r="AL12" s="258">
        <v>31</v>
      </c>
      <c r="AM12" s="258">
        <v>58</v>
      </c>
      <c r="AN12" s="258">
        <v>142</v>
      </c>
      <c r="AO12" s="258">
        <v>20</v>
      </c>
      <c r="AP12" s="258">
        <v>51</v>
      </c>
      <c r="AQ12" s="258">
        <v>570</v>
      </c>
    </row>
    <row r="13" spans="1:43" ht="16.5" customHeight="1">
      <c r="A13" s="366" t="s">
        <v>328</v>
      </c>
      <c r="B13" s="366"/>
      <c r="C13" s="370"/>
      <c r="D13" s="255" t="s">
        <v>483</v>
      </c>
      <c r="E13" s="189" t="s">
        <v>329</v>
      </c>
      <c r="F13" s="56">
        <v>6</v>
      </c>
      <c r="G13" s="56">
        <v>43</v>
      </c>
      <c r="H13" s="56" t="s">
        <v>330</v>
      </c>
      <c r="I13" s="56">
        <v>54</v>
      </c>
      <c r="J13" s="56">
        <v>73</v>
      </c>
      <c r="K13" s="56" t="s">
        <v>331</v>
      </c>
      <c r="L13" s="56">
        <v>133</v>
      </c>
      <c r="M13" s="56" t="s">
        <v>332</v>
      </c>
      <c r="N13" s="56">
        <v>3</v>
      </c>
      <c r="O13" s="56" t="s">
        <v>329</v>
      </c>
      <c r="P13" s="56">
        <v>1</v>
      </c>
      <c r="Q13" s="56">
        <v>2</v>
      </c>
      <c r="R13" s="56">
        <v>1</v>
      </c>
      <c r="S13" s="56">
        <v>74</v>
      </c>
      <c r="T13" s="56" t="s">
        <v>333</v>
      </c>
      <c r="U13" s="56">
        <v>19</v>
      </c>
      <c r="V13" s="56" t="s">
        <v>334</v>
      </c>
      <c r="W13" s="56">
        <v>16</v>
      </c>
      <c r="X13" s="56" t="s">
        <v>335</v>
      </c>
      <c r="Y13" s="56">
        <v>34</v>
      </c>
      <c r="Z13" s="56" t="s">
        <v>336</v>
      </c>
      <c r="AA13" s="56" t="s">
        <v>335</v>
      </c>
      <c r="AB13" s="107"/>
      <c r="AC13" s="190"/>
      <c r="AD13" s="57"/>
      <c r="AE13" s="57"/>
      <c r="AF13" s="57"/>
      <c r="AG13" s="57"/>
      <c r="AH13" s="57"/>
      <c r="AI13" s="57"/>
      <c r="AJ13" s="58"/>
      <c r="AK13" s="57"/>
      <c r="AL13" s="57"/>
      <c r="AM13" s="57"/>
      <c r="AN13" s="57"/>
      <c r="AO13" s="57"/>
      <c r="AP13" s="57"/>
      <c r="AQ13" s="57"/>
    </row>
    <row r="14" spans="1:43" s="98" customFormat="1" ht="16.5" customHeight="1">
      <c r="A14" s="59"/>
      <c r="B14" s="59"/>
      <c r="C14" s="59"/>
      <c r="D14" s="191"/>
      <c r="E14" s="40"/>
      <c r="F14" s="40"/>
      <c r="G14" s="40"/>
      <c r="H14" s="40"/>
      <c r="I14" s="40"/>
      <c r="J14" s="40"/>
      <c r="K14" s="165"/>
      <c r="L14" s="16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105"/>
      <c r="AC14" s="61"/>
      <c r="AD14" s="40"/>
      <c r="AE14" s="40"/>
      <c r="AF14" s="40"/>
      <c r="AG14" s="40"/>
      <c r="AH14" s="40"/>
      <c r="AI14" s="40"/>
      <c r="AJ14" s="55"/>
      <c r="AK14" s="40"/>
      <c r="AL14" s="40"/>
      <c r="AM14" s="40"/>
      <c r="AN14" s="40"/>
      <c r="AO14" s="40"/>
      <c r="AP14" s="40"/>
      <c r="AQ14" s="40"/>
    </row>
    <row r="15" spans="1:28" s="98" customFormat="1" ht="16.5" customHeight="1">
      <c r="A15" s="100"/>
      <c r="B15" s="403" t="s">
        <v>129</v>
      </c>
      <c r="C15" s="411"/>
      <c r="D15" s="194" t="s">
        <v>337</v>
      </c>
      <c r="E15" s="101" t="s">
        <v>338</v>
      </c>
      <c r="F15" s="101">
        <v>5</v>
      </c>
      <c r="G15" s="101">
        <v>17</v>
      </c>
      <c r="H15" s="101">
        <v>2</v>
      </c>
      <c r="I15" s="101">
        <v>48</v>
      </c>
      <c r="J15" s="101">
        <v>56</v>
      </c>
      <c r="K15" s="101" t="s">
        <v>339</v>
      </c>
      <c r="L15" s="101">
        <v>31</v>
      </c>
      <c r="M15" s="101">
        <v>4</v>
      </c>
      <c r="N15" s="101">
        <v>1</v>
      </c>
      <c r="O15" s="101" t="s">
        <v>338</v>
      </c>
      <c r="P15" s="101">
        <v>1</v>
      </c>
      <c r="Q15" s="101">
        <v>1</v>
      </c>
      <c r="R15" s="101">
        <v>1</v>
      </c>
      <c r="S15" s="101">
        <v>30</v>
      </c>
      <c r="T15" s="101">
        <v>27</v>
      </c>
      <c r="U15" s="101">
        <v>9</v>
      </c>
      <c r="V15" s="101">
        <v>62</v>
      </c>
      <c r="W15" s="101">
        <v>9</v>
      </c>
      <c r="X15" s="101" t="s">
        <v>340</v>
      </c>
      <c r="Y15" s="101">
        <v>8</v>
      </c>
      <c r="Z15" s="101">
        <v>9</v>
      </c>
      <c r="AA15" s="101" t="s">
        <v>341</v>
      </c>
      <c r="AB15" s="105"/>
    </row>
    <row r="16" spans="1:28" s="98" customFormat="1" ht="16.5" customHeight="1">
      <c r="A16" s="100"/>
      <c r="B16" s="100"/>
      <c r="C16" s="195"/>
      <c r="D16" s="196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05"/>
    </row>
    <row r="17" spans="1:28" s="98" customFormat="1" ht="16.5" customHeight="1">
      <c r="A17" s="100"/>
      <c r="B17" s="100"/>
      <c r="C17" s="197" t="s">
        <v>130</v>
      </c>
      <c r="D17" s="196">
        <v>68</v>
      </c>
      <c r="E17" s="101" t="s">
        <v>104</v>
      </c>
      <c r="F17" s="101" t="s">
        <v>104</v>
      </c>
      <c r="G17" s="101" t="s">
        <v>104</v>
      </c>
      <c r="H17" s="101" t="s">
        <v>104</v>
      </c>
      <c r="I17" s="101" t="s">
        <v>104</v>
      </c>
      <c r="J17" s="101">
        <v>17</v>
      </c>
      <c r="K17" s="101" t="s">
        <v>104</v>
      </c>
      <c r="L17" s="101">
        <v>3</v>
      </c>
      <c r="M17" s="101">
        <v>1</v>
      </c>
      <c r="N17" s="101" t="s">
        <v>104</v>
      </c>
      <c r="O17" s="101" t="s">
        <v>104</v>
      </c>
      <c r="P17" s="101" t="s">
        <v>104</v>
      </c>
      <c r="Q17" s="101">
        <v>1</v>
      </c>
      <c r="R17" s="101">
        <v>1</v>
      </c>
      <c r="S17" s="101">
        <v>8</v>
      </c>
      <c r="T17" s="101">
        <v>3</v>
      </c>
      <c r="U17" s="101">
        <v>1</v>
      </c>
      <c r="V17" s="101">
        <v>22</v>
      </c>
      <c r="W17" s="101">
        <v>3</v>
      </c>
      <c r="X17" s="101" t="s">
        <v>104</v>
      </c>
      <c r="Y17" s="101">
        <v>1</v>
      </c>
      <c r="Z17" s="101">
        <v>2</v>
      </c>
      <c r="AA17" s="101">
        <v>5</v>
      </c>
      <c r="AB17" s="105"/>
    </row>
    <row r="18" spans="1:27" s="98" customFormat="1" ht="16.5" customHeight="1">
      <c r="A18" s="165"/>
      <c r="B18" s="165"/>
      <c r="C18" s="198"/>
      <c r="D18" s="196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</row>
    <row r="19" spans="1:27" s="98" customFormat="1" ht="16.5" customHeight="1" thickBot="1">
      <c r="A19" s="100"/>
      <c r="B19" s="100"/>
      <c r="C19" s="197" t="s">
        <v>342</v>
      </c>
      <c r="D19" s="196">
        <v>36</v>
      </c>
      <c r="E19" s="101" t="s">
        <v>104</v>
      </c>
      <c r="F19" s="101">
        <v>2</v>
      </c>
      <c r="G19" s="101" t="s">
        <v>104</v>
      </c>
      <c r="H19" s="101" t="s">
        <v>104</v>
      </c>
      <c r="I19" s="101">
        <v>1</v>
      </c>
      <c r="J19" s="101">
        <v>10</v>
      </c>
      <c r="K19" s="101" t="s">
        <v>104</v>
      </c>
      <c r="L19" s="101">
        <v>1</v>
      </c>
      <c r="M19" s="101">
        <v>1</v>
      </c>
      <c r="N19" s="101" t="s">
        <v>104</v>
      </c>
      <c r="O19" s="101" t="s">
        <v>104</v>
      </c>
      <c r="P19" s="101" t="s">
        <v>104</v>
      </c>
      <c r="Q19" s="101" t="s">
        <v>104</v>
      </c>
      <c r="R19" s="101" t="s">
        <v>104</v>
      </c>
      <c r="S19" s="101">
        <v>6</v>
      </c>
      <c r="T19" s="101">
        <v>3</v>
      </c>
      <c r="U19" s="101" t="s">
        <v>104</v>
      </c>
      <c r="V19" s="101">
        <v>6</v>
      </c>
      <c r="W19" s="101">
        <v>1</v>
      </c>
      <c r="X19" s="101">
        <v>2</v>
      </c>
      <c r="Y19" s="101">
        <v>1</v>
      </c>
      <c r="Z19" s="101">
        <v>1</v>
      </c>
      <c r="AA19" s="101">
        <v>1</v>
      </c>
    </row>
    <row r="20" spans="1:43" s="98" customFormat="1" ht="16.5" customHeight="1">
      <c r="A20" s="100"/>
      <c r="B20" s="100"/>
      <c r="C20" s="199"/>
      <c r="D20" s="196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C20" s="380" t="s">
        <v>343</v>
      </c>
      <c r="AD20" s="384" t="s">
        <v>131</v>
      </c>
      <c r="AE20" s="384"/>
      <c r="AF20" s="380"/>
      <c r="AG20" s="324" t="s">
        <v>132</v>
      </c>
      <c r="AH20" s="384"/>
      <c r="AI20" s="380"/>
      <c r="AJ20" s="324" t="s">
        <v>344</v>
      </c>
      <c r="AK20" s="384"/>
      <c r="AL20" s="384"/>
      <c r="AM20" s="380"/>
      <c r="AN20" s="288" t="s">
        <v>462</v>
      </c>
      <c r="AO20" s="288" t="s">
        <v>463</v>
      </c>
      <c r="AP20" s="288" t="s">
        <v>464</v>
      </c>
      <c r="AQ20" s="378" t="s">
        <v>465</v>
      </c>
    </row>
    <row r="21" spans="1:43" s="98" customFormat="1" ht="18" customHeight="1">
      <c r="A21" s="100"/>
      <c r="B21" s="100"/>
      <c r="C21" s="62" t="s">
        <v>133</v>
      </c>
      <c r="D21" s="194" t="s">
        <v>345</v>
      </c>
      <c r="E21" s="101" t="s">
        <v>346</v>
      </c>
      <c r="F21" s="101" t="s">
        <v>346</v>
      </c>
      <c r="G21" s="101">
        <v>1</v>
      </c>
      <c r="H21" s="101" t="s">
        <v>346</v>
      </c>
      <c r="I21" s="101" t="s">
        <v>346</v>
      </c>
      <c r="J21" s="101">
        <v>1</v>
      </c>
      <c r="K21" s="101" t="s">
        <v>347</v>
      </c>
      <c r="L21" s="101">
        <v>1</v>
      </c>
      <c r="M21" s="101" t="s">
        <v>346</v>
      </c>
      <c r="N21" s="101" t="s">
        <v>346</v>
      </c>
      <c r="O21" s="101" t="s">
        <v>346</v>
      </c>
      <c r="P21" s="101" t="s">
        <v>346</v>
      </c>
      <c r="Q21" s="101" t="s">
        <v>346</v>
      </c>
      <c r="R21" s="101" t="s">
        <v>346</v>
      </c>
      <c r="S21" s="101" t="s">
        <v>346</v>
      </c>
      <c r="T21" s="101" t="s">
        <v>346</v>
      </c>
      <c r="U21" s="101">
        <v>1</v>
      </c>
      <c r="V21" s="101" t="s">
        <v>346</v>
      </c>
      <c r="W21" s="101" t="s">
        <v>346</v>
      </c>
      <c r="X21" s="101">
        <v>1</v>
      </c>
      <c r="Y21" s="101" t="s">
        <v>346</v>
      </c>
      <c r="Z21" s="101">
        <v>1</v>
      </c>
      <c r="AA21" s="101" t="s">
        <v>346</v>
      </c>
      <c r="AC21" s="382"/>
      <c r="AD21" s="385"/>
      <c r="AE21" s="385"/>
      <c r="AF21" s="383"/>
      <c r="AG21" s="391"/>
      <c r="AH21" s="385"/>
      <c r="AI21" s="383"/>
      <c r="AJ21" s="391"/>
      <c r="AK21" s="385"/>
      <c r="AL21" s="385"/>
      <c r="AM21" s="383"/>
      <c r="AN21" s="289"/>
      <c r="AO21" s="289"/>
      <c r="AP21" s="289"/>
      <c r="AQ21" s="393"/>
    </row>
    <row r="22" spans="1:43" s="98" customFormat="1" ht="16.5" customHeight="1">
      <c r="A22" s="100"/>
      <c r="B22" s="100"/>
      <c r="C22" s="200"/>
      <c r="D22" s="196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05"/>
      <c r="AC22" s="382"/>
      <c r="AD22" s="394" t="s">
        <v>134</v>
      </c>
      <c r="AE22" s="296" t="s">
        <v>135</v>
      </c>
      <c r="AF22" s="296" t="s">
        <v>124</v>
      </c>
      <c r="AG22" s="296" t="s">
        <v>134</v>
      </c>
      <c r="AH22" s="296" t="s">
        <v>135</v>
      </c>
      <c r="AI22" s="296" t="s">
        <v>124</v>
      </c>
      <c r="AJ22" s="297" t="s">
        <v>348</v>
      </c>
      <c r="AK22" s="297" t="s">
        <v>349</v>
      </c>
      <c r="AL22" s="297" t="s">
        <v>136</v>
      </c>
      <c r="AM22" s="297" t="s">
        <v>84</v>
      </c>
      <c r="AN22" s="289"/>
      <c r="AO22" s="289"/>
      <c r="AP22" s="289"/>
      <c r="AQ22" s="393"/>
    </row>
    <row r="23" spans="1:43" s="98" customFormat="1" ht="16.5" customHeight="1">
      <c r="A23" s="100"/>
      <c r="B23" s="100"/>
      <c r="C23" s="197" t="s">
        <v>137</v>
      </c>
      <c r="D23" s="196">
        <v>19</v>
      </c>
      <c r="E23" s="101" t="s">
        <v>350</v>
      </c>
      <c r="F23" s="101">
        <v>1</v>
      </c>
      <c r="G23" s="101">
        <v>9</v>
      </c>
      <c r="H23" s="101" t="s">
        <v>350</v>
      </c>
      <c r="I23" s="101" t="s">
        <v>350</v>
      </c>
      <c r="J23" s="101">
        <v>1</v>
      </c>
      <c r="K23" s="101">
        <v>1</v>
      </c>
      <c r="L23" s="101">
        <v>2</v>
      </c>
      <c r="M23" s="101" t="s">
        <v>350</v>
      </c>
      <c r="N23" s="101" t="s">
        <v>350</v>
      </c>
      <c r="O23" s="101" t="s">
        <v>350</v>
      </c>
      <c r="P23" s="101" t="s">
        <v>350</v>
      </c>
      <c r="Q23" s="101" t="s">
        <v>350</v>
      </c>
      <c r="R23" s="101" t="s">
        <v>350</v>
      </c>
      <c r="S23" s="101" t="s">
        <v>350</v>
      </c>
      <c r="T23" s="101" t="s">
        <v>350</v>
      </c>
      <c r="U23" s="101">
        <v>1</v>
      </c>
      <c r="V23" s="101">
        <v>2</v>
      </c>
      <c r="W23" s="101" t="s">
        <v>350</v>
      </c>
      <c r="X23" s="101">
        <v>2</v>
      </c>
      <c r="Y23" s="101" t="s">
        <v>350</v>
      </c>
      <c r="Z23" s="101" t="s">
        <v>350</v>
      </c>
      <c r="AA23" s="101" t="s">
        <v>350</v>
      </c>
      <c r="AB23" s="105"/>
      <c r="AC23" s="383"/>
      <c r="AD23" s="323"/>
      <c r="AE23" s="395"/>
      <c r="AF23" s="395"/>
      <c r="AG23" s="395"/>
      <c r="AH23" s="395"/>
      <c r="AI23" s="395"/>
      <c r="AJ23" s="392"/>
      <c r="AK23" s="392"/>
      <c r="AL23" s="392"/>
      <c r="AM23" s="392"/>
      <c r="AN23" s="201" t="s">
        <v>351</v>
      </c>
      <c r="AO23" s="201" t="s">
        <v>352</v>
      </c>
      <c r="AP23" s="201" t="s">
        <v>353</v>
      </c>
      <c r="AQ23" s="202" t="s">
        <v>354</v>
      </c>
    </row>
    <row r="24" spans="1:43" s="98" customFormat="1" ht="16.5" customHeight="1">
      <c r="A24" s="100"/>
      <c r="B24" s="100"/>
      <c r="C24" s="203"/>
      <c r="D24" s="196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C24" s="185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</row>
    <row r="25" spans="1:43" ht="16.5" customHeight="1">
      <c r="A25" s="100"/>
      <c r="B25" s="100"/>
      <c r="C25" s="204" t="s">
        <v>138</v>
      </c>
      <c r="D25" s="196">
        <v>8</v>
      </c>
      <c r="E25" s="101" t="s">
        <v>350</v>
      </c>
      <c r="F25" s="101" t="s">
        <v>350</v>
      </c>
      <c r="G25" s="101">
        <v>6</v>
      </c>
      <c r="H25" s="101" t="s">
        <v>350</v>
      </c>
      <c r="I25" s="101" t="s">
        <v>350</v>
      </c>
      <c r="J25" s="101" t="s">
        <v>350</v>
      </c>
      <c r="K25" s="101" t="s">
        <v>350</v>
      </c>
      <c r="L25" s="101" t="s">
        <v>350</v>
      </c>
      <c r="M25" s="101" t="s">
        <v>350</v>
      </c>
      <c r="N25" s="101" t="s">
        <v>350</v>
      </c>
      <c r="O25" s="101" t="s">
        <v>350</v>
      </c>
      <c r="P25" s="101" t="s">
        <v>350</v>
      </c>
      <c r="Q25" s="101" t="s">
        <v>350</v>
      </c>
      <c r="R25" s="101" t="s">
        <v>350</v>
      </c>
      <c r="S25" s="101">
        <v>1</v>
      </c>
      <c r="T25" s="101" t="s">
        <v>350</v>
      </c>
      <c r="U25" s="101" t="s">
        <v>350</v>
      </c>
      <c r="V25" s="101" t="s">
        <v>350</v>
      </c>
      <c r="W25" s="101" t="s">
        <v>350</v>
      </c>
      <c r="X25" s="101">
        <v>1</v>
      </c>
      <c r="Y25" s="101" t="s">
        <v>350</v>
      </c>
      <c r="Z25" s="101" t="s">
        <v>350</v>
      </c>
      <c r="AA25" s="101" t="s">
        <v>350</v>
      </c>
      <c r="AB25" s="98"/>
      <c r="AC25" s="122" t="s">
        <v>355</v>
      </c>
      <c r="AD25" s="205" t="s">
        <v>128</v>
      </c>
      <c r="AE25" s="205" t="s">
        <v>128</v>
      </c>
      <c r="AF25" s="205">
        <v>14</v>
      </c>
      <c r="AG25" s="205">
        <v>3</v>
      </c>
      <c r="AH25" s="205">
        <v>5</v>
      </c>
      <c r="AI25" s="205">
        <v>53</v>
      </c>
      <c r="AJ25" s="63">
        <f>SUM(AK25,AL25,AM25)</f>
        <v>1128902</v>
      </c>
      <c r="AK25" s="206">
        <v>641763</v>
      </c>
      <c r="AL25" s="206">
        <v>406038</v>
      </c>
      <c r="AM25" s="206">
        <v>81101</v>
      </c>
      <c r="AN25" s="206" t="s">
        <v>128</v>
      </c>
      <c r="AO25" s="206">
        <v>56</v>
      </c>
      <c r="AP25" s="206">
        <v>433</v>
      </c>
      <c r="AQ25" s="206">
        <v>16399</v>
      </c>
    </row>
    <row r="26" spans="1:43" ht="16.5" customHeight="1">
      <c r="A26" s="151"/>
      <c r="B26" s="151"/>
      <c r="C26" s="207"/>
      <c r="D26" s="20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S26" s="46"/>
      <c r="T26" s="46"/>
      <c r="U26" s="46"/>
      <c r="V26" s="46"/>
      <c r="W26" s="46"/>
      <c r="X26" s="46"/>
      <c r="Y26" s="46"/>
      <c r="Z26" s="46"/>
      <c r="AA26" s="46"/>
      <c r="AC26" s="260" t="s">
        <v>484</v>
      </c>
      <c r="AD26" s="65" t="s">
        <v>128</v>
      </c>
      <c r="AE26" s="65" t="s">
        <v>128</v>
      </c>
      <c r="AF26" s="65">
        <v>21</v>
      </c>
      <c r="AG26" s="65">
        <v>1</v>
      </c>
      <c r="AH26" s="65">
        <v>2</v>
      </c>
      <c r="AI26" s="65">
        <v>42</v>
      </c>
      <c r="AJ26" s="63">
        <f>SUM(AK26,AL26,AM26)</f>
        <v>860134</v>
      </c>
      <c r="AK26" s="206">
        <v>578430</v>
      </c>
      <c r="AL26" s="206">
        <v>238788</v>
      </c>
      <c r="AM26" s="206">
        <v>42916</v>
      </c>
      <c r="AN26" s="206" t="s">
        <v>128</v>
      </c>
      <c r="AO26" s="206">
        <v>55</v>
      </c>
      <c r="AP26" s="206">
        <v>553</v>
      </c>
      <c r="AQ26" s="206">
        <v>10737</v>
      </c>
    </row>
    <row r="27" spans="1:43" ht="16.5" customHeight="1">
      <c r="A27" s="151"/>
      <c r="B27" s="151"/>
      <c r="C27" s="64" t="s">
        <v>139</v>
      </c>
      <c r="D27" s="196">
        <v>13</v>
      </c>
      <c r="E27" s="101" t="s">
        <v>289</v>
      </c>
      <c r="F27" s="101" t="s">
        <v>289</v>
      </c>
      <c r="G27" s="101" t="s">
        <v>289</v>
      </c>
      <c r="H27" s="101" t="s">
        <v>289</v>
      </c>
      <c r="I27" s="101" t="s">
        <v>289</v>
      </c>
      <c r="J27" s="101">
        <v>6</v>
      </c>
      <c r="K27" s="101" t="s">
        <v>289</v>
      </c>
      <c r="L27" s="101">
        <v>1</v>
      </c>
      <c r="M27" s="101" t="s">
        <v>289</v>
      </c>
      <c r="N27" s="101" t="s">
        <v>289</v>
      </c>
      <c r="O27" s="101" t="s">
        <v>289</v>
      </c>
      <c r="P27" s="101" t="s">
        <v>289</v>
      </c>
      <c r="Q27" s="101" t="s">
        <v>289</v>
      </c>
      <c r="R27" s="101" t="s">
        <v>289</v>
      </c>
      <c r="S27" s="101" t="s">
        <v>289</v>
      </c>
      <c r="T27" s="101" t="s">
        <v>289</v>
      </c>
      <c r="U27" s="101">
        <v>1</v>
      </c>
      <c r="V27" s="101">
        <v>2</v>
      </c>
      <c r="W27" s="101">
        <v>2</v>
      </c>
      <c r="X27" s="101">
        <v>1</v>
      </c>
      <c r="Y27" s="101" t="s">
        <v>289</v>
      </c>
      <c r="Z27" s="101" t="s">
        <v>289</v>
      </c>
      <c r="AA27" s="101" t="s">
        <v>289</v>
      </c>
      <c r="AB27" s="105"/>
      <c r="AC27" s="260" t="s">
        <v>488</v>
      </c>
      <c r="AD27" s="205" t="s">
        <v>128</v>
      </c>
      <c r="AE27" s="205" t="s">
        <v>128</v>
      </c>
      <c r="AF27" s="205">
        <v>9</v>
      </c>
      <c r="AG27" s="205">
        <v>2</v>
      </c>
      <c r="AH27" s="205">
        <v>2</v>
      </c>
      <c r="AI27" s="205">
        <v>40</v>
      </c>
      <c r="AJ27" s="63">
        <f>SUM(AK27,AL27,AM27)</f>
        <v>850457</v>
      </c>
      <c r="AK27" s="206">
        <v>631005</v>
      </c>
      <c r="AL27" s="206">
        <v>171823</v>
      </c>
      <c r="AM27" s="206">
        <v>47629</v>
      </c>
      <c r="AN27" s="206" t="s">
        <v>128</v>
      </c>
      <c r="AO27" s="206">
        <v>43</v>
      </c>
      <c r="AP27" s="206">
        <v>319</v>
      </c>
      <c r="AQ27" s="206">
        <v>12108</v>
      </c>
    </row>
    <row r="28" spans="1:43" ht="16.5" customHeight="1">
      <c r="A28" s="151"/>
      <c r="B28" s="151"/>
      <c r="C28" s="207"/>
      <c r="D28" s="20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46"/>
      <c r="T28" s="46"/>
      <c r="U28" s="46"/>
      <c r="V28" s="46"/>
      <c r="W28" s="46"/>
      <c r="X28" s="46"/>
      <c r="Y28" s="46"/>
      <c r="Z28" s="46"/>
      <c r="AA28" s="46"/>
      <c r="AB28" s="107"/>
      <c r="AC28" s="260" t="s">
        <v>486</v>
      </c>
      <c r="AD28" s="65" t="s">
        <v>128</v>
      </c>
      <c r="AE28" s="65" t="s">
        <v>128</v>
      </c>
      <c r="AF28" s="65">
        <v>21</v>
      </c>
      <c r="AG28" s="65" t="s">
        <v>128</v>
      </c>
      <c r="AH28" s="65">
        <v>5</v>
      </c>
      <c r="AI28" s="65">
        <v>47</v>
      </c>
      <c r="AJ28" s="63">
        <f>SUM(AK28,AL28,AM28)</f>
        <v>748957</v>
      </c>
      <c r="AK28" s="206">
        <v>445712</v>
      </c>
      <c r="AL28" s="206">
        <v>213528</v>
      </c>
      <c r="AM28" s="206">
        <v>89717</v>
      </c>
      <c r="AN28" s="206">
        <v>1</v>
      </c>
      <c r="AO28" s="206">
        <v>57</v>
      </c>
      <c r="AP28" s="206">
        <v>126</v>
      </c>
      <c r="AQ28" s="206">
        <v>11034</v>
      </c>
    </row>
    <row r="29" spans="1:43" s="98" customFormat="1" ht="16.5" customHeight="1">
      <c r="A29" s="151"/>
      <c r="B29" s="151"/>
      <c r="C29" s="209" t="s">
        <v>356</v>
      </c>
      <c r="D29" s="208">
        <v>6</v>
      </c>
      <c r="E29" s="14" t="s">
        <v>289</v>
      </c>
      <c r="F29" s="14" t="s">
        <v>289</v>
      </c>
      <c r="G29" s="14" t="s">
        <v>289</v>
      </c>
      <c r="H29" s="14" t="s">
        <v>289</v>
      </c>
      <c r="I29" s="14">
        <v>1</v>
      </c>
      <c r="J29" s="14">
        <v>4</v>
      </c>
      <c r="K29" s="14" t="s">
        <v>289</v>
      </c>
      <c r="L29" s="14" t="s">
        <v>289</v>
      </c>
      <c r="M29" s="14" t="s">
        <v>289</v>
      </c>
      <c r="N29" s="14" t="s">
        <v>289</v>
      </c>
      <c r="O29" s="14" t="s">
        <v>289</v>
      </c>
      <c r="P29" s="14" t="s">
        <v>289</v>
      </c>
      <c r="Q29" s="14" t="s">
        <v>289</v>
      </c>
      <c r="R29" s="14" t="s">
        <v>289</v>
      </c>
      <c r="S29" s="14" t="s">
        <v>289</v>
      </c>
      <c r="T29" s="14" t="s">
        <v>289</v>
      </c>
      <c r="U29" s="14" t="s">
        <v>289</v>
      </c>
      <c r="V29" s="14" t="s">
        <v>289</v>
      </c>
      <c r="W29" s="14" t="s">
        <v>289</v>
      </c>
      <c r="X29" s="14">
        <v>1</v>
      </c>
      <c r="Y29" s="14" t="s">
        <v>289</v>
      </c>
      <c r="Z29" s="14" t="s">
        <v>289</v>
      </c>
      <c r="AA29" s="14" t="s">
        <v>289</v>
      </c>
      <c r="AB29" s="107"/>
      <c r="AC29" s="13" t="s">
        <v>489</v>
      </c>
      <c r="AD29" s="259" t="s">
        <v>128</v>
      </c>
      <c r="AE29" s="259" t="s">
        <v>128</v>
      </c>
      <c r="AF29" s="259">
        <v>25</v>
      </c>
      <c r="AG29" s="259">
        <v>3</v>
      </c>
      <c r="AH29" s="259">
        <v>4</v>
      </c>
      <c r="AI29" s="259">
        <v>67</v>
      </c>
      <c r="AJ29" s="261">
        <f>SUM(AK29,AL29,AM29)</f>
        <v>1664990</v>
      </c>
      <c r="AK29" s="262">
        <v>1194075</v>
      </c>
      <c r="AL29" s="262">
        <v>456069</v>
      </c>
      <c r="AM29" s="262">
        <v>14846</v>
      </c>
      <c r="AN29" s="262">
        <v>1</v>
      </c>
      <c r="AO29" s="262">
        <v>36</v>
      </c>
      <c r="AP29" s="262">
        <v>19</v>
      </c>
      <c r="AQ29" s="262">
        <v>19663</v>
      </c>
    </row>
    <row r="30" spans="1:43" s="98" customFormat="1" ht="16.5" customHeight="1">
      <c r="A30" s="100"/>
      <c r="B30" s="100"/>
      <c r="C30" s="197"/>
      <c r="D30" s="196"/>
      <c r="E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05"/>
      <c r="AC30" s="210"/>
      <c r="AD30" s="211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</row>
    <row r="31" spans="1:32" s="98" customFormat="1" ht="16.5" customHeight="1">
      <c r="A31" s="100"/>
      <c r="B31" s="100"/>
      <c r="C31" s="197" t="s">
        <v>357</v>
      </c>
      <c r="D31" s="196">
        <v>12</v>
      </c>
      <c r="E31" s="101" t="s">
        <v>289</v>
      </c>
      <c r="F31" s="101" t="s">
        <v>289</v>
      </c>
      <c r="G31" s="101" t="s">
        <v>289</v>
      </c>
      <c r="H31" s="101" t="s">
        <v>289</v>
      </c>
      <c r="I31" s="101" t="s">
        <v>289</v>
      </c>
      <c r="J31" s="101">
        <v>3</v>
      </c>
      <c r="K31" s="101" t="s">
        <v>289</v>
      </c>
      <c r="L31" s="101">
        <v>3</v>
      </c>
      <c r="M31" s="101" t="s">
        <v>289</v>
      </c>
      <c r="N31" s="101" t="s">
        <v>289</v>
      </c>
      <c r="O31" s="101" t="s">
        <v>289</v>
      </c>
      <c r="P31" s="101" t="s">
        <v>289</v>
      </c>
      <c r="Q31" s="101" t="s">
        <v>289</v>
      </c>
      <c r="R31" s="101" t="s">
        <v>289</v>
      </c>
      <c r="S31" s="101" t="s">
        <v>289</v>
      </c>
      <c r="T31" s="101">
        <v>1</v>
      </c>
      <c r="U31" s="101" t="s">
        <v>289</v>
      </c>
      <c r="V31" s="101">
        <v>3</v>
      </c>
      <c r="W31" s="101" t="s">
        <v>289</v>
      </c>
      <c r="X31" s="101" t="s">
        <v>289</v>
      </c>
      <c r="Y31" s="101" t="s">
        <v>289</v>
      </c>
      <c r="Z31" s="101" t="s">
        <v>289</v>
      </c>
      <c r="AA31" s="101">
        <v>2</v>
      </c>
      <c r="AB31" s="105"/>
      <c r="AC31" s="186" t="s">
        <v>358</v>
      </c>
      <c r="AD31" s="186"/>
      <c r="AE31" s="186"/>
      <c r="AF31" s="186"/>
    </row>
    <row r="32" spans="1:28" s="98" customFormat="1" ht="16.5" customHeight="1">
      <c r="A32" s="100"/>
      <c r="B32" s="100"/>
      <c r="C32" s="197"/>
      <c r="D32" s="19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05"/>
    </row>
    <row r="33" spans="1:28" s="98" customFormat="1" ht="16.5" customHeight="1">
      <c r="A33" s="100"/>
      <c r="B33" s="100"/>
      <c r="C33" s="66" t="s">
        <v>140</v>
      </c>
      <c r="D33" s="194" t="s">
        <v>359</v>
      </c>
      <c r="E33" s="101" t="s">
        <v>360</v>
      </c>
      <c r="F33" s="101" t="s">
        <v>360</v>
      </c>
      <c r="G33" s="101" t="s">
        <v>360</v>
      </c>
      <c r="H33" s="101" t="s">
        <v>360</v>
      </c>
      <c r="I33" s="101" t="s">
        <v>360</v>
      </c>
      <c r="J33" s="101">
        <v>3</v>
      </c>
      <c r="K33" s="101" t="s">
        <v>360</v>
      </c>
      <c r="L33" s="101">
        <v>2</v>
      </c>
      <c r="M33" s="101" t="s">
        <v>360</v>
      </c>
      <c r="N33" s="101" t="s">
        <v>360</v>
      </c>
      <c r="O33" s="101" t="s">
        <v>360</v>
      </c>
      <c r="P33" s="101" t="s">
        <v>360</v>
      </c>
      <c r="Q33" s="101" t="s">
        <v>360</v>
      </c>
      <c r="R33" s="101" t="s">
        <v>360</v>
      </c>
      <c r="S33" s="101">
        <v>1</v>
      </c>
      <c r="T33" s="101">
        <v>1</v>
      </c>
      <c r="U33" s="101">
        <v>1</v>
      </c>
      <c r="V33" s="101">
        <v>2</v>
      </c>
      <c r="W33" s="101" t="s">
        <v>360</v>
      </c>
      <c r="X33" s="101" t="s">
        <v>361</v>
      </c>
      <c r="Y33" s="101">
        <v>1</v>
      </c>
      <c r="Z33" s="101">
        <v>1</v>
      </c>
      <c r="AA33" s="101">
        <v>2</v>
      </c>
      <c r="AB33" s="105"/>
    </row>
    <row r="34" spans="1:28" s="98" customFormat="1" ht="16.5" customHeight="1">
      <c r="A34" s="100"/>
      <c r="B34" s="100"/>
      <c r="C34" s="197"/>
      <c r="D34" s="196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05"/>
    </row>
    <row r="35" spans="1:28" s="98" customFormat="1" ht="16.5" customHeight="1">
      <c r="A35" s="100"/>
      <c r="B35" s="100"/>
      <c r="C35" s="197" t="s">
        <v>362</v>
      </c>
      <c r="D35" s="196">
        <f>SUM(E35:AA35)</f>
        <v>16</v>
      </c>
      <c r="E35" s="101" t="s">
        <v>360</v>
      </c>
      <c r="F35" s="101" t="s">
        <v>360</v>
      </c>
      <c r="G35" s="101" t="s">
        <v>360</v>
      </c>
      <c r="H35" s="101" t="s">
        <v>360</v>
      </c>
      <c r="I35" s="101">
        <v>2</v>
      </c>
      <c r="J35" s="101">
        <v>2</v>
      </c>
      <c r="K35" s="101">
        <v>1</v>
      </c>
      <c r="L35" s="101">
        <v>2</v>
      </c>
      <c r="M35" s="101" t="s">
        <v>360</v>
      </c>
      <c r="N35" s="101" t="s">
        <v>360</v>
      </c>
      <c r="O35" s="101" t="s">
        <v>360</v>
      </c>
      <c r="P35" s="101" t="s">
        <v>360</v>
      </c>
      <c r="Q35" s="101" t="s">
        <v>360</v>
      </c>
      <c r="R35" s="101" t="s">
        <v>360</v>
      </c>
      <c r="S35" s="101">
        <v>3</v>
      </c>
      <c r="T35" s="101" t="s">
        <v>360</v>
      </c>
      <c r="U35" s="101">
        <v>2</v>
      </c>
      <c r="V35" s="101">
        <v>1</v>
      </c>
      <c r="W35" s="101">
        <v>1</v>
      </c>
      <c r="X35" s="101">
        <v>2</v>
      </c>
      <c r="Y35" s="101" t="s">
        <v>360</v>
      </c>
      <c r="Z35" s="101" t="s">
        <v>360</v>
      </c>
      <c r="AA35" s="101" t="s">
        <v>360</v>
      </c>
      <c r="AB35" s="105"/>
    </row>
    <row r="36" spans="1:42" s="98" customFormat="1" ht="16.5" customHeight="1">
      <c r="A36" s="100"/>
      <c r="B36" s="100"/>
      <c r="C36" s="197"/>
      <c r="D36" s="196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05"/>
      <c r="AC36" s="284" t="s">
        <v>363</v>
      </c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</row>
    <row r="37" spans="1:42" s="98" customFormat="1" ht="16.5" customHeight="1">
      <c r="A37" s="100"/>
      <c r="B37" s="100"/>
      <c r="C37" s="197" t="s">
        <v>364</v>
      </c>
      <c r="D37" s="194" t="s">
        <v>360</v>
      </c>
      <c r="E37" s="101" t="s">
        <v>360</v>
      </c>
      <c r="F37" s="101" t="s">
        <v>360</v>
      </c>
      <c r="G37" s="101" t="s">
        <v>360</v>
      </c>
      <c r="H37" s="101" t="s">
        <v>360</v>
      </c>
      <c r="I37" s="101" t="s">
        <v>360</v>
      </c>
      <c r="J37" s="101" t="s">
        <v>360</v>
      </c>
      <c r="K37" s="101" t="s">
        <v>360</v>
      </c>
      <c r="L37" s="101" t="s">
        <v>360</v>
      </c>
      <c r="M37" s="101" t="s">
        <v>360</v>
      </c>
      <c r="N37" s="101" t="s">
        <v>360</v>
      </c>
      <c r="O37" s="101" t="s">
        <v>360</v>
      </c>
      <c r="P37" s="101" t="s">
        <v>360</v>
      </c>
      <c r="Q37" s="101" t="s">
        <v>360</v>
      </c>
      <c r="R37" s="101" t="s">
        <v>360</v>
      </c>
      <c r="S37" s="101" t="s">
        <v>360</v>
      </c>
      <c r="T37" s="101" t="s">
        <v>360</v>
      </c>
      <c r="U37" s="101" t="s">
        <v>360</v>
      </c>
      <c r="V37" s="101" t="s">
        <v>360</v>
      </c>
      <c r="W37" s="101" t="s">
        <v>360</v>
      </c>
      <c r="X37" s="101" t="s">
        <v>360</v>
      </c>
      <c r="Y37" s="101" t="s">
        <v>360</v>
      </c>
      <c r="Z37" s="101" t="s">
        <v>360</v>
      </c>
      <c r="AA37" s="101" t="s">
        <v>360</v>
      </c>
      <c r="AB37" s="105"/>
      <c r="AD37" s="100"/>
      <c r="AE37" s="100"/>
      <c r="AF37" s="100"/>
      <c r="AG37" s="100"/>
      <c r="AH37" s="100" t="s">
        <v>365</v>
      </c>
      <c r="AI37" s="100"/>
      <c r="AJ37" s="100"/>
      <c r="AK37" s="100"/>
      <c r="AL37" s="100"/>
      <c r="AM37" s="100"/>
      <c r="AN37" s="100"/>
      <c r="AO37" s="100"/>
      <c r="AP37" s="100"/>
    </row>
    <row r="38" spans="1:28" s="98" customFormat="1" ht="16.5" customHeight="1" thickBot="1">
      <c r="A38" s="100"/>
      <c r="B38" s="100"/>
      <c r="C38" s="197"/>
      <c r="D38" s="196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05"/>
    </row>
    <row r="39" spans="1:42" s="98" customFormat="1" ht="16.5" customHeight="1">
      <c r="A39" s="100"/>
      <c r="B39" s="100"/>
      <c r="C39" s="197" t="s">
        <v>366</v>
      </c>
      <c r="D39" s="194">
        <v>68</v>
      </c>
      <c r="E39" s="101" t="s">
        <v>367</v>
      </c>
      <c r="F39" s="101">
        <v>1</v>
      </c>
      <c r="G39" s="101" t="s">
        <v>367</v>
      </c>
      <c r="H39" s="101" t="s">
        <v>367</v>
      </c>
      <c r="I39" s="101">
        <v>17</v>
      </c>
      <c r="J39" s="101">
        <v>5</v>
      </c>
      <c r="K39" s="101">
        <v>2</v>
      </c>
      <c r="L39" s="101">
        <v>5</v>
      </c>
      <c r="M39" s="101" t="s">
        <v>367</v>
      </c>
      <c r="N39" s="101" t="s">
        <v>367</v>
      </c>
      <c r="O39" s="101" t="s">
        <v>367</v>
      </c>
      <c r="P39" s="101" t="s">
        <v>367</v>
      </c>
      <c r="Q39" s="101" t="s">
        <v>367</v>
      </c>
      <c r="R39" s="101" t="s">
        <v>367</v>
      </c>
      <c r="S39" s="101">
        <v>3</v>
      </c>
      <c r="T39" s="101">
        <v>11</v>
      </c>
      <c r="U39" s="101">
        <v>1</v>
      </c>
      <c r="V39" s="101">
        <v>6</v>
      </c>
      <c r="W39" s="101" t="s">
        <v>367</v>
      </c>
      <c r="X39" s="101">
        <v>11</v>
      </c>
      <c r="Y39" s="101">
        <v>1</v>
      </c>
      <c r="Z39" s="101" t="s">
        <v>367</v>
      </c>
      <c r="AA39" s="101">
        <v>5</v>
      </c>
      <c r="AB39" s="105"/>
      <c r="AC39" s="396" t="s">
        <v>368</v>
      </c>
      <c r="AD39" s="398" t="s">
        <v>141</v>
      </c>
      <c r="AE39" s="398" t="s">
        <v>369</v>
      </c>
      <c r="AF39" s="398" t="s">
        <v>370</v>
      </c>
      <c r="AG39" s="398" t="s">
        <v>371</v>
      </c>
      <c r="AH39" s="398" t="s">
        <v>372</v>
      </c>
      <c r="AI39" s="398" t="s">
        <v>373</v>
      </c>
      <c r="AJ39" s="398" t="s">
        <v>374</v>
      </c>
      <c r="AK39" s="398" t="s">
        <v>375</v>
      </c>
      <c r="AL39" s="398" t="s">
        <v>376</v>
      </c>
      <c r="AM39" s="398" t="s">
        <v>377</v>
      </c>
      <c r="AN39" s="398" t="s">
        <v>142</v>
      </c>
      <c r="AO39" s="398" t="s">
        <v>143</v>
      </c>
      <c r="AP39" s="401" t="s">
        <v>144</v>
      </c>
    </row>
    <row r="40" spans="1:42" s="98" customFormat="1" ht="16.5" customHeight="1">
      <c r="A40" s="100"/>
      <c r="B40" s="100"/>
      <c r="C40" s="197"/>
      <c r="D40" s="196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C40" s="397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402"/>
    </row>
    <row r="41" spans="1:42" s="98" customFormat="1" ht="16.5" customHeight="1">
      <c r="A41" s="100"/>
      <c r="B41" s="100"/>
      <c r="C41" s="197" t="s">
        <v>145</v>
      </c>
      <c r="D41" s="196">
        <v>73</v>
      </c>
      <c r="E41" s="101" t="s">
        <v>378</v>
      </c>
      <c r="F41" s="101" t="s">
        <v>378</v>
      </c>
      <c r="G41" s="101" t="s">
        <v>378</v>
      </c>
      <c r="H41" s="101">
        <v>1</v>
      </c>
      <c r="I41" s="101">
        <v>21</v>
      </c>
      <c r="J41" s="101">
        <v>2</v>
      </c>
      <c r="K41" s="101">
        <v>6</v>
      </c>
      <c r="L41" s="101">
        <v>6</v>
      </c>
      <c r="M41" s="101" t="s">
        <v>378</v>
      </c>
      <c r="N41" s="101" t="s">
        <v>378</v>
      </c>
      <c r="O41" s="101" t="s">
        <v>378</v>
      </c>
      <c r="P41" s="101" t="s">
        <v>378</v>
      </c>
      <c r="Q41" s="101" t="s">
        <v>378</v>
      </c>
      <c r="R41" s="101" t="s">
        <v>378</v>
      </c>
      <c r="S41" s="101">
        <v>3</v>
      </c>
      <c r="T41" s="101">
        <v>6</v>
      </c>
      <c r="U41" s="101" t="s">
        <v>378</v>
      </c>
      <c r="V41" s="101">
        <v>6</v>
      </c>
      <c r="W41" s="101">
        <v>2</v>
      </c>
      <c r="X41" s="101">
        <v>14</v>
      </c>
      <c r="Y41" s="101">
        <v>3</v>
      </c>
      <c r="Z41" s="101">
        <v>1</v>
      </c>
      <c r="AA41" s="101">
        <v>2</v>
      </c>
      <c r="AC41" s="185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</row>
    <row r="42" spans="1:46" s="98" customFormat="1" ht="16.5" customHeight="1">
      <c r="A42" s="100"/>
      <c r="B42" s="100"/>
      <c r="C42" s="197"/>
      <c r="D42" s="196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C42" s="67" t="s">
        <v>146</v>
      </c>
      <c r="AD42" s="258">
        <f aca="true" t="shared" si="0" ref="AD42:AP42">SUM(AD44:AD62)</f>
        <v>322</v>
      </c>
      <c r="AE42" s="258">
        <f t="shared" si="0"/>
        <v>29</v>
      </c>
      <c r="AF42" s="258">
        <f t="shared" si="0"/>
        <v>29</v>
      </c>
      <c r="AG42" s="258">
        <f t="shared" si="0"/>
        <v>23</v>
      </c>
      <c r="AH42" s="258">
        <f t="shared" si="0"/>
        <v>29</v>
      </c>
      <c r="AI42" s="258">
        <f t="shared" si="0"/>
        <v>28</v>
      </c>
      <c r="AJ42" s="258">
        <f t="shared" si="0"/>
        <v>19</v>
      </c>
      <c r="AK42" s="258">
        <f t="shared" si="0"/>
        <v>24</v>
      </c>
      <c r="AL42" s="258">
        <f t="shared" si="0"/>
        <v>28</v>
      </c>
      <c r="AM42" s="258">
        <f t="shared" si="0"/>
        <v>20</v>
      </c>
      <c r="AN42" s="258">
        <f t="shared" si="0"/>
        <v>28</v>
      </c>
      <c r="AO42" s="258">
        <f t="shared" si="0"/>
        <v>30</v>
      </c>
      <c r="AP42" s="258">
        <f t="shared" si="0"/>
        <v>35</v>
      </c>
      <c r="AQ42" s="97"/>
      <c r="AR42" s="97"/>
      <c r="AS42" s="51"/>
      <c r="AT42" s="51"/>
    </row>
    <row r="43" spans="1:46" s="98" customFormat="1" ht="16.5" customHeight="1">
      <c r="A43" s="100"/>
      <c r="B43" s="100"/>
      <c r="C43" s="197" t="s">
        <v>147</v>
      </c>
      <c r="D43" s="196">
        <f>SUM(E43:AA43)</f>
        <v>15</v>
      </c>
      <c r="E43" s="101" t="s">
        <v>379</v>
      </c>
      <c r="F43" s="101">
        <v>1</v>
      </c>
      <c r="G43" s="101" t="s">
        <v>379</v>
      </c>
      <c r="H43" s="101" t="s">
        <v>379</v>
      </c>
      <c r="I43" s="101">
        <v>1</v>
      </c>
      <c r="J43" s="101">
        <v>1</v>
      </c>
      <c r="K43" s="101">
        <v>1</v>
      </c>
      <c r="L43" s="101" t="s">
        <v>379</v>
      </c>
      <c r="M43" s="101" t="s">
        <v>379</v>
      </c>
      <c r="N43" s="101" t="s">
        <v>379</v>
      </c>
      <c r="O43" s="101" t="s">
        <v>379</v>
      </c>
      <c r="P43" s="101" t="s">
        <v>379</v>
      </c>
      <c r="Q43" s="101" t="s">
        <v>379</v>
      </c>
      <c r="R43" s="101" t="s">
        <v>379</v>
      </c>
      <c r="S43" s="101" t="s">
        <v>379</v>
      </c>
      <c r="T43" s="101" t="s">
        <v>379</v>
      </c>
      <c r="U43" s="101">
        <v>1</v>
      </c>
      <c r="V43" s="101">
        <v>4</v>
      </c>
      <c r="W43" s="101" t="s">
        <v>379</v>
      </c>
      <c r="X43" s="101">
        <v>2</v>
      </c>
      <c r="Y43" s="101">
        <v>1</v>
      </c>
      <c r="Z43" s="101" t="s">
        <v>379</v>
      </c>
      <c r="AA43" s="101">
        <v>3</v>
      </c>
      <c r="AB43" s="105"/>
      <c r="AC43" s="193"/>
      <c r="AD43" s="25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S43" s="125"/>
      <c r="AT43" s="125"/>
    </row>
    <row r="44" spans="1:42" s="98" customFormat="1" ht="16.5" customHeight="1">
      <c r="A44" s="100"/>
      <c r="B44" s="100"/>
      <c r="C44" s="197"/>
      <c r="D44" s="196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C44" s="193" t="s">
        <v>148</v>
      </c>
      <c r="AD44" s="256">
        <f>SUM(AE44,AF44,AG44,AH44,AI44,AJ44,AK44,AL44,AM44,AN44,AO44,AP44)</f>
        <v>12</v>
      </c>
      <c r="AE44" s="267" t="s">
        <v>490</v>
      </c>
      <c r="AF44" s="267" t="s">
        <v>490</v>
      </c>
      <c r="AG44" s="267">
        <v>2</v>
      </c>
      <c r="AH44" s="267">
        <v>1</v>
      </c>
      <c r="AI44" s="267">
        <v>1</v>
      </c>
      <c r="AJ44" s="267">
        <v>1</v>
      </c>
      <c r="AK44" s="267">
        <v>1</v>
      </c>
      <c r="AL44" s="267">
        <v>1</v>
      </c>
      <c r="AM44" s="267">
        <v>2</v>
      </c>
      <c r="AN44" s="267">
        <v>1</v>
      </c>
      <c r="AO44" s="267">
        <v>2</v>
      </c>
      <c r="AP44" s="267" t="s">
        <v>490</v>
      </c>
    </row>
    <row r="45" spans="1:42" s="98" customFormat="1" ht="16.5" customHeight="1">
      <c r="A45" s="100"/>
      <c r="B45" s="100"/>
      <c r="C45" s="68" t="s">
        <v>149</v>
      </c>
      <c r="D45" s="194" t="s">
        <v>380</v>
      </c>
      <c r="E45" s="101" t="s">
        <v>379</v>
      </c>
      <c r="F45" s="101" t="s">
        <v>379</v>
      </c>
      <c r="G45" s="101">
        <v>1</v>
      </c>
      <c r="H45" s="101" t="s">
        <v>379</v>
      </c>
      <c r="I45" s="101">
        <v>2</v>
      </c>
      <c r="J45" s="101" t="s">
        <v>379</v>
      </c>
      <c r="K45" s="101" t="s">
        <v>379</v>
      </c>
      <c r="L45" s="101">
        <v>1</v>
      </c>
      <c r="M45" s="101" t="s">
        <v>379</v>
      </c>
      <c r="N45" s="101" t="s">
        <v>379</v>
      </c>
      <c r="O45" s="101" t="s">
        <v>379</v>
      </c>
      <c r="P45" s="101" t="s">
        <v>379</v>
      </c>
      <c r="Q45" s="101" t="s">
        <v>379</v>
      </c>
      <c r="R45" s="101" t="s">
        <v>379</v>
      </c>
      <c r="S45" s="101" t="s">
        <v>379</v>
      </c>
      <c r="T45" s="101" t="s">
        <v>379</v>
      </c>
      <c r="U45" s="101" t="s">
        <v>379</v>
      </c>
      <c r="V45" s="101">
        <v>1</v>
      </c>
      <c r="W45" s="101" t="s">
        <v>379</v>
      </c>
      <c r="X45" s="101" t="s">
        <v>379</v>
      </c>
      <c r="Y45" s="101" t="s">
        <v>379</v>
      </c>
      <c r="Z45" s="101" t="s">
        <v>379</v>
      </c>
      <c r="AA45" s="101" t="s">
        <v>381</v>
      </c>
      <c r="AB45" s="105"/>
      <c r="AC45" s="195"/>
      <c r="AD45" s="263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</row>
    <row r="46" spans="1:42" s="98" customFormat="1" ht="16.5" customHeight="1">
      <c r="A46" s="100"/>
      <c r="B46" s="100"/>
      <c r="C46" s="197"/>
      <c r="D46" s="196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05"/>
      <c r="AC46" s="193" t="s">
        <v>150</v>
      </c>
      <c r="AD46" s="256">
        <f>SUM(AE46,AF46,AG46,AH46,AI46,AJ46,AK46,AL46,AM46,AN46,AO46,AP46)</f>
        <v>46</v>
      </c>
      <c r="AE46" s="267">
        <v>2</v>
      </c>
      <c r="AF46" s="267">
        <v>5</v>
      </c>
      <c r="AG46" s="267">
        <v>2</v>
      </c>
      <c r="AH46" s="267">
        <v>3</v>
      </c>
      <c r="AI46" s="267">
        <v>4</v>
      </c>
      <c r="AJ46" s="267">
        <v>1</v>
      </c>
      <c r="AK46" s="267">
        <v>2</v>
      </c>
      <c r="AL46" s="267">
        <v>4</v>
      </c>
      <c r="AM46" s="267">
        <v>7</v>
      </c>
      <c r="AN46" s="267">
        <v>5</v>
      </c>
      <c r="AO46" s="267">
        <v>5</v>
      </c>
      <c r="AP46" s="267">
        <v>6</v>
      </c>
    </row>
    <row r="47" spans="1:42" s="98" customFormat="1" ht="16.5" customHeight="1">
      <c r="A47" s="100"/>
      <c r="B47" s="100"/>
      <c r="C47" s="197" t="s">
        <v>151</v>
      </c>
      <c r="D47" s="194">
        <v>1</v>
      </c>
      <c r="E47" s="101" t="s">
        <v>382</v>
      </c>
      <c r="F47" s="101" t="s">
        <v>382</v>
      </c>
      <c r="G47" s="101" t="s">
        <v>382</v>
      </c>
      <c r="H47" s="101" t="s">
        <v>382</v>
      </c>
      <c r="I47" s="101" t="s">
        <v>382</v>
      </c>
      <c r="J47" s="101" t="s">
        <v>382</v>
      </c>
      <c r="K47" s="101" t="s">
        <v>382</v>
      </c>
      <c r="L47" s="101" t="s">
        <v>382</v>
      </c>
      <c r="M47" s="101" t="s">
        <v>382</v>
      </c>
      <c r="N47" s="101" t="s">
        <v>382</v>
      </c>
      <c r="O47" s="101" t="s">
        <v>382</v>
      </c>
      <c r="P47" s="101" t="s">
        <v>382</v>
      </c>
      <c r="Q47" s="101" t="s">
        <v>382</v>
      </c>
      <c r="R47" s="101" t="s">
        <v>382</v>
      </c>
      <c r="S47" s="101" t="s">
        <v>382</v>
      </c>
      <c r="T47" s="101" t="s">
        <v>382</v>
      </c>
      <c r="U47" s="101" t="s">
        <v>382</v>
      </c>
      <c r="V47" s="101">
        <v>1</v>
      </c>
      <c r="W47" s="101" t="s">
        <v>382</v>
      </c>
      <c r="X47" s="101" t="s">
        <v>382</v>
      </c>
      <c r="Y47" s="101" t="s">
        <v>382</v>
      </c>
      <c r="Z47" s="101" t="s">
        <v>382</v>
      </c>
      <c r="AA47" s="101" t="s">
        <v>382</v>
      </c>
      <c r="AB47" s="105"/>
      <c r="AC47" s="195"/>
      <c r="AD47" s="263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</row>
    <row r="48" spans="1:42" s="98" customFormat="1" ht="16.5" customHeight="1">
      <c r="A48" s="100"/>
      <c r="B48" s="100"/>
      <c r="C48" s="197"/>
      <c r="D48" s="196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05"/>
      <c r="AC48" s="193" t="s">
        <v>152</v>
      </c>
      <c r="AD48" s="256">
        <f>SUM(AE48,AF48,AG48,AH48,AI48,AJ48,AK48,AL48,AM48,AN48,AO48,AP48)</f>
        <v>27</v>
      </c>
      <c r="AE48" s="267">
        <v>4</v>
      </c>
      <c r="AF48" s="267">
        <v>4</v>
      </c>
      <c r="AG48" s="267">
        <v>1</v>
      </c>
      <c r="AH48" s="267">
        <v>1</v>
      </c>
      <c r="AI48" s="267">
        <v>4</v>
      </c>
      <c r="AJ48" s="267">
        <v>3</v>
      </c>
      <c r="AK48" s="267">
        <v>2</v>
      </c>
      <c r="AL48" s="267">
        <v>3</v>
      </c>
      <c r="AM48" s="267">
        <v>1</v>
      </c>
      <c r="AN48" s="267">
        <v>1</v>
      </c>
      <c r="AO48" s="267">
        <v>2</v>
      </c>
      <c r="AP48" s="267">
        <v>1</v>
      </c>
    </row>
    <row r="49" spans="1:42" s="98" customFormat="1" ht="16.5" customHeight="1">
      <c r="A49" s="100"/>
      <c r="B49" s="100"/>
      <c r="C49" s="197" t="s">
        <v>153</v>
      </c>
      <c r="D49" s="196">
        <v>30</v>
      </c>
      <c r="E49" s="101" t="s">
        <v>350</v>
      </c>
      <c r="F49" s="101" t="s">
        <v>350</v>
      </c>
      <c r="G49" s="101" t="s">
        <v>350</v>
      </c>
      <c r="H49" s="101">
        <v>1</v>
      </c>
      <c r="I49" s="101">
        <v>3</v>
      </c>
      <c r="J49" s="101">
        <v>1</v>
      </c>
      <c r="K49" s="101" t="s">
        <v>350</v>
      </c>
      <c r="L49" s="101">
        <v>4</v>
      </c>
      <c r="M49" s="101">
        <v>2</v>
      </c>
      <c r="N49" s="101">
        <v>1</v>
      </c>
      <c r="O49" s="101" t="s">
        <v>350</v>
      </c>
      <c r="P49" s="101">
        <v>1</v>
      </c>
      <c r="Q49" s="101" t="s">
        <v>350</v>
      </c>
      <c r="R49" s="101" t="s">
        <v>350</v>
      </c>
      <c r="S49" s="101">
        <v>5</v>
      </c>
      <c r="T49" s="101">
        <v>2</v>
      </c>
      <c r="U49" s="101" t="s">
        <v>350</v>
      </c>
      <c r="V49" s="101">
        <v>6</v>
      </c>
      <c r="W49" s="101" t="s">
        <v>350</v>
      </c>
      <c r="X49" s="101" t="s">
        <v>350</v>
      </c>
      <c r="Y49" s="101" t="s">
        <v>350</v>
      </c>
      <c r="Z49" s="101">
        <v>3</v>
      </c>
      <c r="AA49" s="101">
        <v>1</v>
      </c>
      <c r="AB49" s="105"/>
      <c r="AC49" s="195"/>
      <c r="AD49" s="263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</row>
    <row r="50" spans="1:42" s="98" customFormat="1" ht="16.5" customHeight="1">
      <c r="A50" s="100"/>
      <c r="B50" s="100"/>
      <c r="C50" s="195"/>
      <c r="D50" s="196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05"/>
      <c r="AC50" s="193" t="s">
        <v>154</v>
      </c>
      <c r="AD50" s="256">
        <f>SUM(AE50,AF50,AG50,AH50,AI50,AJ50,AK50,AL50,AM50,AN50,AO50,AP50)</f>
        <v>47</v>
      </c>
      <c r="AE50" s="267">
        <v>4</v>
      </c>
      <c r="AF50" s="267">
        <v>6</v>
      </c>
      <c r="AG50" s="267">
        <v>3</v>
      </c>
      <c r="AH50" s="267">
        <v>5</v>
      </c>
      <c r="AI50" s="267">
        <v>3</v>
      </c>
      <c r="AJ50" s="267">
        <v>1</v>
      </c>
      <c r="AK50" s="267">
        <v>9</v>
      </c>
      <c r="AL50" s="267">
        <v>1</v>
      </c>
      <c r="AM50" s="267">
        <v>2</v>
      </c>
      <c r="AN50" s="267">
        <v>3</v>
      </c>
      <c r="AO50" s="267">
        <v>4</v>
      </c>
      <c r="AP50" s="267">
        <v>6</v>
      </c>
    </row>
    <row r="51" spans="1:42" s="98" customFormat="1" ht="16.5" customHeight="1">
      <c r="A51" s="100"/>
      <c r="B51" s="403" t="s">
        <v>155</v>
      </c>
      <c r="C51" s="404"/>
      <c r="D51" s="196">
        <v>1</v>
      </c>
      <c r="E51" s="101" t="s">
        <v>173</v>
      </c>
      <c r="F51" s="101" t="s">
        <v>173</v>
      </c>
      <c r="G51" s="101" t="s">
        <v>173</v>
      </c>
      <c r="H51" s="101" t="s">
        <v>173</v>
      </c>
      <c r="I51" s="101" t="s">
        <v>173</v>
      </c>
      <c r="J51" s="101" t="s">
        <v>173</v>
      </c>
      <c r="K51" s="101" t="s">
        <v>173</v>
      </c>
      <c r="L51" s="101">
        <v>1</v>
      </c>
      <c r="M51" s="101" t="s">
        <v>173</v>
      </c>
      <c r="N51" s="101" t="s">
        <v>173</v>
      </c>
      <c r="O51" s="101" t="s">
        <v>173</v>
      </c>
      <c r="P51" s="101" t="s">
        <v>173</v>
      </c>
      <c r="Q51" s="101" t="s">
        <v>173</v>
      </c>
      <c r="R51" s="101" t="s">
        <v>173</v>
      </c>
      <c r="S51" s="101" t="s">
        <v>173</v>
      </c>
      <c r="T51" s="101" t="s">
        <v>173</v>
      </c>
      <c r="U51" s="101" t="s">
        <v>173</v>
      </c>
      <c r="V51" s="101" t="s">
        <v>173</v>
      </c>
      <c r="W51" s="101" t="s">
        <v>173</v>
      </c>
      <c r="X51" s="101" t="s">
        <v>173</v>
      </c>
      <c r="Y51" s="101" t="s">
        <v>173</v>
      </c>
      <c r="Z51" s="101" t="s">
        <v>173</v>
      </c>
      <c r="AA51" s="101" t="s">
        <v>173</v>
      </c>
      <c r="AB51" s="105"/>
      <c r="AC51" s="195"/>
      <c r="AD51" s="263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</row>
    <row r="52" spans="1:42" s="98" customFormat="1" ht="16.5" customHeight="1">
      <c r="A52" s="100"/>
      <c r="B52" s="100"/>
      <c r="C52" s="193"/>
      <c r="D52" s="196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05"/>
      <c r="AC52" s="193" t="s">
        <v>156</v>
      </c>
      <c r="AD52" s="256">
        <f>SUM(AE52,AF52,AG52,AH52,AI52,AJ52,AK52,AL52,AM52,AN52,AO52,AP52)</f>
        <v>20</v>
      </c>
      <c r="AE52" s="267">
        <v>9</v>
      </c>
      <c r="AF52" s="267">
        <v>3</v>
      </c>
      <c r="AG52" s="267">
        <v>1</v>
      </c>
      <c r="AH52" s="267">
        <v>2</v>
      </c>
      <c r="AI52" s="267">
        <v>1</v>
      </c>
      <c r="AJ52" s="267">
        <v>1</v>
      </c>
      <c r="AK52" s="267" t="s">
        <v>490</v>
      </c>
      <c r="AL52" s="267" t="s">
        <v>490</v>
      </c>
      <c r="AM52" s="267" t="s">
        <v>490</v>
      </c>
      <c r="AN52" s="267" t="s">
        <v>490</v>
      </c>
      <c r="AO52" s="267" t="s">
        <v>490</v>
      </c>
      <c r="AP52" s="267">
        <v>3</v>
      </c>
    </row>
    <row r="53" spans="1:42" s="98" customFormat="1" ht="16.5" customHeight="1">
      <c r="A53" s="100"/>
      <c r="B53" s="403" t="s">
        <v>383</v>
      </c>
      <c r="C53" s="404"/>
      <c r="D53" s="194" t="s">
        <v>384</v>
      </c>
      <c r="E53" s="101" t="s">
        <v>173</v>
      </c>
      <c r="F53" s="101" t="s">
        <v>173</v>
      </c>
      <c r="G53" s="101">
        <v>16</v>
      </c>
      <c r="H53" s="101">
        <v>13</v>
      </c>
      <c r="I53" s="101">
        <v>5</v>
      </c>
      <c r="J53" s="101">
        <v>2</v>
      </c>
      <c r="K53" s="101">
        <v>2</v>
      </c>
      <c r="L53" s="101">
        <v>12</v>
      </c>
      <c r="M53" s="101">
        <v>4</v>
      </c>
      <c r="N53" s="101">
        <v>1</v>
      </c>
      <c r="O53" s="101" t="s">
        <v>173</v>
      </c>
      <c r="P53" s="101" t="s">
        <v>173</v>
      </c>
      <c r="Q53" s="101" t="s">
        <v>173</v>
      </c>
      <c r="R53" s="101" t="s">
        <v>173</v>
      </c>
      <c r="S53" s="101">
        <v>3</v>
      </c>
      <c r="T53" s="101" t="s">
        <v>385</v>
      </c>
      <c r="U53" s="101" t="s">
        <v>173</v>
      </c>
      <c r="V53" s="101" t="s">
        <v>386</v>
      </c>
      <c r="W53" s="101">
        <v>5</v>
      </c>
      <c r="X53" s="101">
        <v>20</v>
      </c>
      <c r="Y53" s="101">
        <v>3</v>
      </c>
      <c r="Z53" s="101">
        <v>3</v>
      </c>
      <c r="AA53" s="101">
        <v>5</v>
      </c>
      <c r="AB53" s="105"/>
      <c r="AC53" s="195"/>
      <c r="AD53" s="263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</row>
    <row r="54" spans="1:42" s="98" customFormat="1" ht="16.5" customHeight="1">
      <c r="A54" s="100"/>
      <c r="B54" s="165"/>
      <c r="C54" s="195"/>
      <c r="D54" s="196"/>
      <c r="E54" s="125"/>
      <c r="F54" s="125"/>
      <c r="G54" s="125"/>
      <c r="H54" s="125"/>
      <c r="I54" s="125"/>
      <c r="J54" s="125"/>
      <c r="K54" s="100"/>
      <c r="L54" s="100"/>
      <c r="M54" s="125"/>
      <c r="N54" s="165"/>
      <c r="O54" s="165"/>
      <c r="P54" s="165"/>
      <c r="Q54" s="165"/>
      <c r="R54" s="165"/>
      <c r="S54" s="125"/>
      <c r="T54" s="125"/>
      <c r="U54" s="165"/>
      <c r="V54" s="100"/>
      <c r="W54" s="125"/>
      <c r="X54" s="125"/>
      <c r="Y54" s="165"/>
      <c r="Z54" s="101"/>
      <c r="AA54" s="125"/>
      <c r="AB54" s="105"/>
      <c r="AC54" s="193" t="s">
        <v>157</v>
      </c>
      <c r="AD54" s="256">
        <f>SUM(AE54,AF54,AG54,AH54,AI54,AJ54,AK54,AL54,AM54,AN54,AO54,AP54)</f>
        <v>6</v>
      </c>
      <c r="AE54" s="267" t="s">
        <v>490</v>
      </c>
      <c r="AF54" s="267">
        <v>1</v>
      </c>
      <c r="AG54" s="267" t="s">
        <v>490</v>
      </c>
      <c r="AH54" s="267">
        <v>2</v>
      </c>
      <c r="AI54" s="267" t="s">
        <v>490</v>
      </c>
      <c r="AJ54" s="267">
        <v>1</v>
      </c>
      <c r="AK54" s="267" t="s">
        <v>490</v>
      </c>
      <c r="AL54" s="267">
        <v>1</v>
      </c>
      <c r="AM54" s="267" t="s">
        <v>490</v>
      </c>
      <c r="AN54" s="267" t="s">
        <v>490</v>
      </c>
      <c r="AO54" s="267">
        <v>1</v>
      </c>
      <c r="AP54" s="267" t="s">
        <v>490</v>
      </c>
    </row>
    <row r="55" spans="1:42" s="98" customFormat="1" ht="16.5" customHeight="1">
      <c r="A55" s="100"/>
      <c r="B55" s="165"/>
      <c r="C55" s="193" t="s">
        <v>387</v>
      </c>
      <c r="D55" s="194" t="s">
        <v>388</v>
      </c>
      <c r="E55" s="101" t="s">
        <v>173</v>
      </c>
      <c r="F55" s="101" t="s">
        <v>173</v>
      </c>
      <c r="G55" s="101">
        <v>1</v>
      </c>
      <c r="H55" s="101">
        <v>7</v>
      </c>
      <c r="I55" s="101">
        <v>1</v>
      </c>
      <c r="J55" s="101" t="s">
        <v>173</v>
      </c>
      <c r="K55" s="101">
        <v>1</v>
      </c>
      <c r="L55" s="101">
        <v>7</v>
      </c>
      <c r="M55" s="101">
        <v>2</v>
      </c>
      <c r="N55" s="101" t="s">
        <v>173</v>
      </c>
      <c r="O55" s="101" t="s">
        <v>173</v>
      </c>
      <c r="P55" s="101" t="s">
        <v>173</v>
      </c>
      <c r="Q55" s="101" t="s">
        <v>173</v>
      </c>
      <c r="R55" s="101" t="s">
        <v>173</v>
      </c>
      <c r="S55" s="101">
        <v>2</v>
      </c>
      <c r="T55" s="101">
        <v>5</v>
      </c>
      <c r="U55" s="101" t="s">
        <v>173</v>
      </c>
      <c r="V55" s="101" t="s">
        <v>389</v>
      </c>
      <c r="W55" s="101">
        <v>3</v>
      </c>
      <c r="X55" s="101">
        <v>3</v>
      </c>
      <c r="Y55" s="101" t="s">
        <v>173</v>
      </c>
      <c r="Z55" s="101">
        <v>1</v>
      </c>
      <c r="AA55" s="101">
        <v>1</v>
      </c>
      <c r="AB55" s="105"/>
      <c r="AC55" s="195"/>
      <c r="AD55" s="263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</row>
    <row r="56" spans="1:42" s="98" customFormat="1" ht="16.5" customHeight="1">
      <c r="A56" s="100"/>
      <c r="B56" s="100"/>
      <c r="C56" s="193"/>
      <c r="D56" s="196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05"/>
      <c r="AC56" s="193" t="s">
        <v>158</v>
      </c>
      <c r="AD56" s="256">
        <f>SUM(AE56,AF56,AG56,AH56,AI56,AJ56,AK56,AL56,AM56,AN56,AO56,AP56)</f>
        <v>13</v>
      </c>
      <c r="AE56" s="267" t="s">
        <v>490</v>
      </c>
      <c r="AF56" s="267">
        <v>2</v>
      </c>
      <c r="AG56" s="267" t="s">
        <v>490</v>
      </c>
      <c r="AH56" s="267">
        <v>3</v>
      </c>
      <c r="AI56" s="267">
        <v>2</v>
      </c>
      <c r="AJ56" s="267" t="s">
        <v>490</v>
      </c>
      <c r="AK56" s="267">
        <v>1</v>
      </c>
      <c r="AL56" s="267">
        <v>1</v>
      </c>
      <c r="AM56" s="267" t="s">
        <v>490</v>
      </c>
      <c r="AN56" s="267">
        <v>2</v>
      </c>
      <c r="AO56" s="267">
        <v>1</v>
      </c>
      <c r="AP56" s="267">
        <v>1</v>
      </c>
    </row>
    <row r="57" spans="1:42" s="98" customFormat="1" ht="16.5" customHeight="1">
      <c r="A57" s="100"/>
      <c r="B57" s="100"/>
      <c r="C57" s="193" t="s">
        <v>390</v>
      </c>
      <c r="D57" s="196">
        <v>107</v>
      </c>
      <c r="E57" s="101" t="s">
        <v>173</v>
      </c>
      <c r="F57" s="101" t="s">
        <v>173</v>
      </c>
      <c r="G57" s="101">
        <v>15</v>
      </c>
      <c r="H57" s="101">
        <v>3</v>
      </c>
      <c r="I57" s="101">
        <v>3</v>
      </c>
      <c r="J57" s="101">
        <v>2</v>
      </c>
      <c r="K57" s="101">
        <v>1</v>
      </c>
      <c r="L57" s="101">
        <v>3</v>
      </c>
      <c r="M57" s="101">
        <v>2</v>
      </c>
      <c r="N57" s="101">
        <v>1</v>
      </c>
      <c r="O57" s="101" t="s">
        <v>173</v>
      </c>
      <c r="P57" s="101" t="s">
        <v>173</v>
      </c>
      <c r="Q57" s="101" t="s">
        <v>173</v>
      </c>
      <c r="R57" s="101" t="s">
        <v>173</v>
      </c>
      <c r="S57" s="101" t="s">
        <v>173</v>
      </c>
      <c r="T57" s="101">
        <v>8</v>
      </c>
      <c r="U57" s="101" t="s">
        <v>173</v>
      </c>
      <c r="V57" s="101">
        <v>43</v>
      </c>
      <c r="W57" s="101">
        <v>2</v>
      </c>
      <c r="X57" s="101">
        <v>16</v>
      </c>
      <c r="Y57" s="101">
        <v>2</v>
      </c>
      <c r="Z57" s="101">
        <v>2</v>
      </c>
      <c r="AA57" s="101">
        <v>4</v>
      </c>
      <c r="AB57" s="105"/>
      <c r="AC57" s="195"/>
      <c r="AD57" s="263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</row>
    <row r="58" spans="1:42" s="98" customFormat="1" ht="16.5" customHeight="1">
      <c r="A58" s="100"/>
      <c r="B58" s="100"/>
      <c r="C58" s="193"/>
      <c r="D58" s="196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05"/>
      <c r="AC58" s="193" t="s">
        <v>159</v>
      </c>
      <c r="AD58" s="256">
        <f>SUM(AE58,AF58,AG58,AH58,AI58,AJ58,AK58,AL58,AM58,AN58,AO58,AP58)</f>
        <v>1</v>
      </c>
      <c r="AE58" s="267" t="s">
        <v>490</v>
      </c>
      <c r="AF58" s="267" t="s">
        <v>490</v>
      </c>
      <c r="AG58" s="267">
        <v>1</v>
      </c>
      <c r="AH58" s="267" t="s">
        <v>490</v>
      </c>
      <c r="AI58" s="267" t="s">
        <v>490</v>
      </c>
      <c r="AJ58" s="267" t="s">
        <v>490</v>
      </c>
      <c r="AK58" s="267" t="s">
        <v>490</v>
      </c>
      <c r="AL58" s="267" t="s">
        <v>490</v>
      </c>
      <c r="AM58" s="267" t="s">
        <v>490</v>
      </c>
      <c r="AN58" s="267" t="s">
        <v>490</v>
      </c>
      <c r="AO58" s="267" t="s">
        <v>490</v>
      </c>
      <c r="AP58" s="267" t="s">
        <v>490</v>
      </c>
    </row>
    <row r="59" spans="1:42" s="98" customFormat="1" ht="16.5" customHeight="1">
      <c r="A59" s="100"/>
      <c r="B59" s="100"/>
      <c r="C59" s="193" t="s">
        <v>160</v>
      </c>
      <c r="D59" s="194" t="s">
        <v>391</v>
      </c>
      <c r="E59" s="101" t="s">
        <v>350</v>
      </c>
      <c r="F59" s="101" t="s">
        <v>350</v>
      </c>
      <c r="G59" s="101" t="s">
        <v>350</v>
      </c>
      <c r="H59" s="101">
        <v>3</v>
      </c>
      <c r="I59" s="101">
        <v>1</v>
      </c>
      <c r="J59" s="101" t="s">
        <v>350</v>
      </c>
      <c r="K59" s="101" t="s">
        <v>350</v>
      </c>
      <c r="L59" s="101">
        <v>2</v>
      </c>
      <c r="M59" s="101" t="s">
        <v>350</v>
      </c>
      <c r="N59" s="101" t="s">
        <v>350</v>
      </c>
      <c r="O59" s="101" t="s">
        <v>350</v>
      </c>
      <c r="P59" s="101" t="s">
        <v>350</v>
      </c>
      <c r="Q59" s="101" t="s">
        <v>350</v>
      </c>
      <c r="R59" s="101" t="s">
        <v>350</v>
      </c>
      <c r="S59" s="101">
        <v>1</v>
      </c>
      <c r="T59" s="101" t="s">
        <v>392</v>
      </c>
      <c r="U59" s="101" t="s">
        <v>350</v>
      </c>
      <c r="V59" s="101">
        <v>3</v>
      </c>
      <c r="W59" s="101" t="s">
        <v>350</v>
      </c>
      <c r="X59" s="101">
        <v>1</v>
      </c>
      <c r="Y59" s="101">
        <v>1</v>
      </c>
      <c r="Z59" s="101" t="s">
        <v>350</v>
      </c>
      <c r="AA59" s="101" t="s">
        <v>350</v>
      </c>
      <c r="AB59" s="105"/>
      <c r="AC59" s="195"/>
      <c r="AD59" s="263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</row>
    <row r="60" spans="1:42" ht="16.5" customHeight="1">
      <c r="A60" s="100"/>
      <c r="B60" s="100"/>
      <c r="C60" s="195"/>
      <c r="D60" s="196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05"/>
      <c r="AC60" s="69" t="s">
        <v>161</v>
      </c>
      <c r="AD60" s="256" t="s">
        <v>491</v>
      </c>
      <c r="AE60" s="267" t="s">
        <v>490</v>
      </c>
      <c r="AF60" s="267" t="s">
        <v>490</v>
      </c>
      <c r="AG60" s="267" t="s">
        <v>490</v>
      </c>
      <c r="AH60" s="267" t="s">
        <v>490</v>
      </c>
      <c r="AI60" s="267" t="s">
        <v>490</v>
      </c>
      <c r="AJ60" s="267" t="s">
        <v>490</v>
      </c>
      <c r="AK60" s="267" t="s">
        <v>490</v>
      </c>
      <c r="AL60" s="267" t="s">
        <v>490</v>
      </c>
      <c r="AM60" s="267" t="s">
        <v>490</v>
      </c>
      <c r="AN60" s="267" t="s">
        <v>490</v>
      </c>
      <c r="AO60" s="267" t="s">
        <v>490</v>
      </c>
      <c r="AP60" s="267" t="s">
        <v>490</v>
      </c>
    </row>
    <row r="61" spans="1:42" ht="16.5" customHeight="1">
      <c r="A61" s="151"/>
      <c r="B61" s="342" t="s">
        <v>393</v>
      </c>
      <c r="C61" s="405"/>
      <c r="D61" s="214">
        <v>152</v>
      </c>
      <c r="E61" s="14" t="s">
        <v>394</v>
      </c>
      <c r="F61" s="14" t="s">
        <v>394</v>
      </c>
      <c r="G61" s="14" t="s">
        <v>394</v>
      </c>
      <c r="H61" s="14" t="s">
        <v>394</v>
      </c>
      <c r="I61" s="14" t="s">
        <v>394</v>
      </c>
      <c r="J61" s="14">
        <v>1</v>
      </c>
      <c r="K61" s="14">
        <v>3</v>
      </c>
      <c r="L61" s="14">
        <v>61</v>
      </c>
      <c r="M61" s="14">
        <v>7</v>
      </c>
      <c r="N61" s="14" t="s">
        <v>394</v>
      </c>
      <c r="O61" s="14" t="s">
        <v>394</v>
      </c>
      <c r="P61" s="14" t="s">
        <v>394</v>
      </c>
      <c r="Q61" s="14" t="s">
        <v>394</v>
      </c>
      <c r="R61" s="14" t="s">
        <v>394</v>
      </c>
      <c r="S61" s="14">
        <v>7</v>
      </c>
      <c r="T61" s="14">
        <v>6</v>
      </c>
      <c r="U61" s="14">
        <v>1</v>
      </c>
      <c r="V61" s="14">
        <v>23</v>
      </c>
      <c r="W61" s="14" t="s">
        <v>394</v>
      </c>
      <c r="X61" s="14">
        <v>9</v>
      </c>
      <c r="Y61" s="14">
        <v>13</v>
      </c>
      <c r="Z61" s="14">
        <v>12</v>
      </c>
      <c r="AA61" s="14">
        <v>9</v>
      </c>
      <c r="AB61" s="107"/>
      <c r="AC61" s="171"/>
      <c r="AD61" s="263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</row>
    <row r="62" spans="1:42" ht="16.5" customHeight="1">
      <c r="A62" s="151"/>
      <c r="B62" s="46"/>
      <c r="C62" s="109"/>
      <c r="D62" s="208"/>
      <c r="E62" s="172"/>
      <c r="F62" s="172"/>
      <c r="G62" s="172"/>
      <c r="H62" s="172"/>
      <c r="I62" s="172"/>
      <c r="J62" s="172"/>
      <c r="K62" s="172"/>
      <c r="L62" s="172"/>
      <c r="M62" s="172"/>
      <c r="N62" s="46"/>
      <c r="O62" s="46"/>
      <c r="P62" s="46"/>
      <c r="Q62" s="46"/>
      <c r="R62" s="46"/>
      <c r="S62" s="172"/>
      <c r="T62" s="172"/>
      <c r="U62" s="46"/>
      <c r="V62" s="172"/>
      <c r="W62" s="172"/>
      <c r="X62" s="172"/>
      <c r="Y62" s="172"/>
      <c r="Z62" s="172"/>
      <c r="AA62" s="172"/>
      <c r="AC62" s="109" t="s">
        <v>84</v>
      </c>
      <c r="AD62" s="256">
        <f>SUM(AE62,AF62,AG62,AH62,AI62,AJ62,AK62,AL62,AM62,AN62,AO62,AP62)</f>
        <v>150</v>
      </c>
      <c r="AE62" s="267">
        <v>10</v>
      </c>
      <c r="AF62" s="267">
        <v>8</v>
      </c>
      <c r="AG62" s="267">
        <v>13</v>
      </c>
      <c r="AH62" s="267">
        <v>12</v>
      </c>
      <c r="AI62" s="267">
        <v>13</v>
      </c>
      <c r="AJ62" s="267">
        <v>11</v>
      </c>
      <c r="AK62" s="267">
        <v>9</v>
      </c>
      <c r="AL62" s="267">
        <v>17</v>
      </c>
      <c r="AM62" s="267">
        <v>8</v>
      </c>
      <c r="AN62" s="267">
        <v>16</v>
      </c>
      <c r="AO62" s="267">
        <v>15</v>
      </c>
      <c r="AP62" s="267">
        <v>18</v>
      </c>
    </row>
    <row r="63" spans="1:42" ht="16.5" customHeight="1">
      <c r="A63" s="151"/>
      <c r="B63" s="46"/>
      <c r="C63" s="109" t="s">
        <v>162</v>
      </c>
      <c r="D63" s="208">
        <v>3</v>
      </c>
      <c r="E63" s="14" t="s">
        <v>395</v>
      </c>
      <c r="F63" s="14" t="s">
        <v>395</v>
      </c>
      <c r="G63" s="14" t="s">
        <v>395</v>
      </c>
      <c r="H63" s="14" t="s">
        <v>395</v>
      </c>
      <c r="I63" s="14" t="s">
        <v>395</v>
      </c>
      <c r="J63" s="14" t="s">
        <v>395</v>
      </c>
      <c r="K63" s="14" t="s">
        <v>395</v>
      </c>
      <c r="L63" s="14" t="s">
        <v>395</v>
      </c>
      <c r="M63" s="14" t="s">
        <v>395</v>
      </c>
      <c r="N63" s="14" t="s">
        <v>395</v>
      </c>
      <c r="O63" s="14" t="s">
        <v>395</v>
      </c>
      <c r="P63" s="14" t="s">
        <v>395</v>
      </c>
      <c r="Q63" s="14" t="s">
        <v>395</v>
      </c>
      <c r="R63" s="14" t="s">
        <v>395</v>
      </c>
      <c r="S63" s="14" t="s">
        <v>395</v>
      </c>
      <c r="T63" s="14" t="s">
        <v>395</v>
      </c>
      <c r="U63" s="14">
        <v>1</v>
      </c>
      <c r="V63" s="14" t="s">
        <v>395</v>
      </c>
      <c r="W63" s="14" t="s">
        <v>395</v>
      </c>
      <c r="X63" s="14">
        <v>1</v>
      </c>
      <c r="Y63" s="14" t="s">
        <v>395</v>
      </c>
      <c r="Z63" s="14">
        <v>1</v>
      </c>
      <c r="AA63" s="14" t="s">
        <v>395</v>
      </c>
      <c r="AC63" s="190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</row>
    <row r="64" spans="1:33" ht="16.5" customHeight="1">
      <c r="A64" s="151"/>
      <c r="B64" s="46"/>
      <c r="C64" s="109"/>
      <c r="D64" s="208"/>
      <c r="E64" s="172"/>
      <c r="F64" s="172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14"/>
      <c r="AC64" s="46" t="s">
        <v>396</v>
      </c>
      <c r="AD64" s="46"/>
      <c r="AE64" s="46"/>
      <c r="AF64" s="46"/>
      <c r="AG64" s="46"/>
    </row>
    <row r="65" spans="1:29" ht="16.5" customHeight="1">
      <c r="A65" s="151"/>
      <c r="B65" s="148"/>
      <c r="C65" s="109" t="s">
        <v>397</v>
      </c>
      <c r="D65" s="208">
        <v>13</v>
      </c>
      <c r="E65" s="14" t="s">
        <v>395</v>
      </c>
      <c r="F65" s="14" t="s">
        <v>395</v>
      </c>
      <c r="G65" s="14" t="s">
        <v>395</v>
      </c>
      <c r="H65" s="14" t="s">
        <v>395</v>
      </c>
      <c r="I65" s="14" t="s">
        <v>395</v>
      </c>
      <c r="J65" s="14" t="s">
        <v>395</v>
      </c>
      <c r="K65" s="14" t="s">
        <v>395</v>
      </c>
      <c r="L65" s="14" t="s">
        <v>395</v>
      </c>
      <c r="M65" s="14">
        <v>4</v>
      </c>
      <c r="N65" s="14" t="s">
        <v>395</v>
      </c>
      <c r="O65" s="14" t="s">
        <v>395</v>
      </c>
      <c r="P65" s="14" t="s">
        <v>395</v>
      </c>
      <c r="Q65" s="14" t="s">
        <v>395</v>
      </c>
      <c r="R65" s="14" t="s">
        <v>395</v>
      </c>
      <c r="S65" s="14">
        <v>1</v>
      </c>
      <c r="T65" s="14">
        <v>2</v>
      </c>
      <c r="U65" s="14" t="s">
        <v>395</v>
      </c>
      <c r="V65" s="14">
        <v>4</v>
      </c>
      <c r="W65" s="14" t="s">
        <v>395</v>
      </c>
      <c r="X65" s="14" t="s">
        <v>395</v>
      </c>
      <c r="Y65" s="14" t="s">
        <v>395</v>
      </c>
      <c r="Z65" s="14">
        <v>2</v>
      </c>
      <c r="AA65" s="14" t="s">
        <v>395</v>
      </c>
      <c r="AC65" s="46" t="s">
        <v>398</v>
      </c>
    </row>
    <row r="66" spans="1:42" ht="16.5" customHeight="1">
      <c r="A66" s="151"/>
      <c r="B66" s="151"/>
      <c r="C66" s="171"/>
      <c r="D66" s="208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107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161"/>
    </row>
    <row r="67" spans="1:42" s="98" customFormat="1" ht="16.5" customHeight="1">
      <c r="A67" s="151"/>
      <c r="B67" s="151"/>
      <c r="C67" s="109" t="s">
        <v>399</v>
      </c>
      <c r="D67" s="208">
        <v>136</v>
      </c>
      <c r="E67" s="14" t="s">
        <v>360</v>
      </c>
      <c r="F67" s="14" t="s">
        <v>360</v>
      </c>
      <c r="G67" s="14" t="s">
        <v>360</v>
      </c>
      <c r="H67" s="14" t="s">
        <v>360</v>
      </c>
      <c r="I67" s="14" t="s">
        <v>360</v>
      </c>
      <c r="J67" s="14">
        <v>1</v>
      </c>
      <c r="K67" s="14">
        <v>3</v>
      </c>
      <c r="L67" s="14">
        <v>61</v>
      </c>
      <c r="M67" s="14">
        <v>3</v>
      </c>
      <c r="N67" s="14" t="s">
        <v>360</v>
      </c>
      <c r="O67" s="14" t="s">
        <v>360</v>
      </c>
      <c r="P67" s="14" t="s">
        <v>360</v>
      </c>
      <c r="Q67" s="14" t="s">
        <v>360</v>
      </c>
      <c r="R67" s="14" t="s">
        <v>360</v>
      </c>
      <c r="S67" s="14">
        <v>6</v>
      </c>
      <c r="T67" s="14">
        <v>4</v>
      </c>
      <c r="U67" s="14" t="s">
        <v>360</v>
      </c>
      <c r="V67" s="14">
        <v>19</v>
      </c>
      <c r="W67" s="14" t="s">
        <v>360</v>
      </c>
      <c r="X67" s="14">
        <v>8</v>
      </c>
      <c r="Y67" s="14">
        <v>13</v>
      </c>
      <c r="Z67" s="14">
        <v>9</v>
      </c>
      <c r="AA67" s="14">
        <v>9</v>
      </c>
      <c r="AB67" s="107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70"/>
    </row>
    <row r="68" spans="1:42" s="98" customFormat="1" ht="16.5" customHeight="1">
      <c r="A68" s="100"/>
      <c r="B68" s="100"/>
      <c r="C68" s="195"/>
      <c r="D68" s="196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05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189"/>
    </row>
    <row r="69" spans="1:42" s="98" customFormat="1" ht="16.5" customHeight="1">
      <c r="A69" s="100"/>
      <c r="B69" s="100"/>
      <c r="C69" s="193" t="s">
        <v>163</v>
      </c>
      <c r="D69" s="194" t="s">
        <v>350</v>
      </c>
      <c r="E69" s="101" t="s">
        <v>350</v>
      </c>
      <c r="F69" s="101" t="s">
        <v>350</v>
      </c>
      <c r="G69" s="101" t="s">
        <v>350</v>
      </c>
      <c r="H69" s="101" t="s">
        <v>350</v>
      </c>
      <c r="I69" s="101" t="s">
        <v>350</v>
      </c>
      <c r="J69" s="101" t="s">
        <v>350</v>
      </c>
      <c r="K69" s="101" t="s">
        <v>350</v>
      </c>
      <c r="L69" s="101" t="s">
        <v>350</v>
      </c>
      <c r="M69" s="101" t="s">
        <v>350</v>
      </c>
      <c r="N69" s="101" t="s">
        <v>350</v>
      </c>
      <c r="O69" s="101" t="s">
        <v>350</v>
      </c>
      <c r="P69" s="101" t="s">
        <v>350</v>
      </c>
      <c r="Q69" s="101" t="s">
        <v>350</v>
      </c>
      <c r="R69" s="101" t="s">
        <v>350</v>
      </c>
      <c r="S69" s="101" t="s">
        <v>350</v>
      </c>
      <c r="T69" s="101" t="s">
        <v>350</v>
      </c>
      <c r="U69" s="101" t="s">
        <v>350</v>
      </c>
      <c r="V69" s="101" t="s">
        <v>350</v>
      </c>
      <c r="W69" s="101" t="s">
        <v>350</v>
      </c>
      <c r="X69" s="101" t="s">
        <v>350</v>
      </c>
      <c r="Y69" s="101" t="s">
        <v>350</v>
      </c>
      <c r="Z69" s="101" t="s">
        <v>350</v>
      </c>
      <c r="AA69" s="101" t="s">
        <v>350</v>
      </c>
      <c r="AB69" s="105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</row>
    <row r="70" spans="1:42" s="98" customFormat="1" ht="16.5" customHeight="1">
      <c r="A70" s="100"/>
      <c r="B70" s="100"/>
      <c r="C70" s="195"/>
      <c r="D70" s="196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05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189"/>
    </row>
    <row r="71" spans="1:43" s="98" customFormat="1" ht="16.5" customHeight="1">
      <c r="A71" s="100"/>
      <c r="B71" s="403" t="s">
        <v>400</v>
      </c>
      <c r="C71" s="411"/>
      <c r="D71" s="196">
        <v>3</v>
      </c>
      <c r="E71" s="101" t="s">
        <v>350</v>
      </c>
      <c r="F71" s="101" t="s">
        <v>350</v>
      </c>
      <c r="G71" s="101" t="s">
        <v>350</v>
      </c>
      <c r="H71" s="101" t="s">
        <v>350</v>
      </c>
      <c r="I71" s="101" t="s">
        <v>350</v>
      </c>
      <c r="J71" s="101" t="s">
        <v>350</v>
      </c>
      <c r="K71" s="101">
        <v>1</v>
      </c>
      <c r="L71" s="101" t="s">
        <v>350</v>
      </c>
      <c r="M71" s="101" t="s">
        <v>350</v>
      </c>
      <c r="N71" s="101" t="s">
        <v>350</v>
      </c>
      <c r="O71" s="101" t="s">
        <v>350</v>
      </c>
      <c r="P71" s="101" t="s">
        <v>350</v>
      </c>
      <c r="Q71" s="101" t="s">
        <v>350</v>
      </c>
      <c r="R71" s="101" t="s">
        <v>350</v>
      </c>
      <c r="S71" s="101" t="s">
        <v>350</v>
      </c>
      <c r="T71" s="101">
        <v>1</v>
      </c>
      <c r="U71" s="101" t="s">
        <v>350</v>
      </c>
      <c r="V71" s="101" t="s">
        <v>350</v>
      </c>
      <c r="W71" s="101" t="s">
        <v>350</v>
      </c>
      <c r="X71" s="101" t="s">
        <v>350</v>
      </c>
      <c r="Y71" s="101">
        <v>1</v>
      </c>
      <c r="Z71" s="101" t="s">
        <v>350</v>
      </c>
      <c r="AA71" s="101" t="s">
        <v>350</v>
      </c>
      <c r="AB71" s="105"/>
      <c r="AC71" s="216"/>
      <c r="AD71" s="216"/>
      <c r="AE71" s="216"/>
      <c r="AF71" s="217"/>
      <c r="AG71" s="216"/>
      <c r="AH71" s="217"/>
      <c r="AI71" s="216"/>
      <c r="AJ71" s="217"/>
      <c r="AK71" s="216"/>
      <c r="AL71" s="217"/>
      <c r="AM71" s="216"/>
      <c r="AN71" s="217"/>
      <c r="AO71" s="216"/>
      <c r="AP71" s="217"/>
      <c r="AQ71" s="70"/>
    </row>
    <row r="72" spans="1:42" s="98" customFormat="1" ht="16.5" customHeight="1">
      <c r="A72" s="100"/>
      <c r="B72" s="165"/>
      <c r="C72" s="193"/>
      <c r="D72" s="196"/>
      <c r="E72" s="125"/>
      <c r="F72" s="125"/>
      <c r="G72" s="125"/>
      <c r="H72" s="125"/>
      <c r="I72" s="125"/>
      <c r="J72" s="125"/>
      <c r="K72" s="12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25"/>
      <c r="AB72" s="105"/>
      <c r="AC72" s="284" t="s">
        <v>401</v>
      </c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</row>
    <row r="73" spans="1:42" s="98" customFormat="1" ht="16.5" customHeight="1">
      <c r="A73" s="100"/>
      <c r="B73" s="165"/>
      <c r="C73" s="193" t="s">
        <v>402</v>
      </c>
      <c r="D73" s="196">
        <v>1</v>
      </c>
      <c r="E73" s="101" t="s">
        <v>350</v>
      </c>
      <c r="F73" s="101" t="s">
        <v>350</v>
      </c>
      <c r="G73" s="101" t="s">
        <v>350</v>
      </c>
      <c r="H73" s="101" t="s">
        <v>350</v>
      </c>
      <c r="I73" s="101" t="s">
        <v>350</v>
      </c>
      <c r="J73" s="101" t="s">
        <v>350</v>
      </c>
      <c r="K73" s="101">
        <v>1</v>
      </c>
      <c r="L73" s="101" t="s">
        <v>350</v>
      </c>
      <c r="M73" s="101" t="s">
        <v>350</v>
      </c>
      <c r="N73" s="101" t="s">
        <v>350</v>
      </c>
      <c r="O73" s="101" t="s">
        <v>350</v>
      </c>
      <c r="P73" s="101" t="s">
        <v>350</v>
      </c>
      <c r="Q73" s="101" t="s">
        <v>350</v>
      </c>
      <c r="R73" s="101" t="s">
        <v>350</v>
      </c>
      <c r="S73" s="101" t="s">
        <v>350</v>
      </c>
      <c r="T73" s="101" t="s">
        <v>350</v>
      </c>
      <c r="U73" s="101" t="s">
        <v>350</v>
      </c>
      <c r="V73" s="101" t="s">
        <v>350</v>
      </c>
      <c r="W73" s="101" t="s">
        <v>350</v>
      </c>
      <c r="X73" s="101" t="s">
        <v>350</v>
      </c>
      <c r="Y73" s="101" t="s">
        <v>350</v>
      </c>
      <c r="Z73" s="101" t="s">
        <v>350</v>
      </c>
      <c r="AA73" s="101" t="s">
        <v>350</v>
      </c>
      <c r="AB73" s="105"/>
      <c r="AC73" s="400" t="s">
        <v>403</v>
      </c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</row>
    <row r="74" spans="1:43" s="98" customFormat="1" ht="16.5" customHeight="1" thickBot="1">
      <c r="A74" s="100"/>
      <c r="B74" s="100"/>
      <c r="C74" s="193"/>
      <c r="D74" s="196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05"/>
      <c r="AP74" s="218" t="s">
        <v>164</v>
      </c>
      <c r="AQ74" s="126"/>
    </row>
    <row r="75" spans="1:43" s="98" customFormat="1" ht="16.5" customHeight="1">
      <c r="A75" s="100"/>
      <c r="B75" s="100"/>
      <c r="C75" s="213" t="s">
        <v>165</v>
      </c>
      <c r="D75" s="196">
        <v>2</v>
      </c>
      <c r="E75" s="101" t="s">
        <v>173</v>
      </c>
      <c r="F75" s="101" t="s">
        <v>173</v>
      </c>
      <c r="G75" s="101" t="s">
        <v>173</v>
      </c>
      <c r="H75" s="101" t="s">
        <v>173</v>
      </c>
      <c r="I75" s="101" t="s">
        <v>173</v>
      </c>
      <c r="J75" s="101" t="s">
        <v>173</v>
      </c>
      <c r="K75" s="101" t="s">
        <v>173</v>
      </c>
      <c r="L75" s="101" t="s">
        <v>173</v>
      </c>
      <c r="M75" s="101" t="s">
        <v>173</v>
      </c>
      <c r="N75" s="101" t="s">
        <v>173</v>
      </c>
      <c r="O75" s="101" t="s">
        <v>173</v>
      </c>
      <c r="P75" s="101" t="s">
        <v>173</v>
      </c>
      <c r="Q75" s="101" t="s">
        <v>173</v>
      </c>
      <c r="R75" s="101" t="s">
        <v>173</v>
      </c>
      <c r="S75" s="101" t="s">
        <v>173</v>
      </c>
      <c r="T75" s="101">
        <v>1</v>
      </c>
      <c r="U75" s="101" t="s">
        <v>173</v>
      </c>
      <c r="V75" s="101" t="s">
        <v>173</v>
      </c>
      <c r="W75" s="101" t="s">
        <v>173</v>
      </c>
      <c r="X75" s="101" t="s">
        <v>173</v>
      </c>
      <c r="Y75" s="101">
        <v>1</v>
      </c>
      <c r="Z75" s="101" t="s">
        <v>173</v>
      </c>
      <c r="AA75" s="101" t="s">
        <v>173</v>
      </c>
      <c r="AB75" s="105"/>
      <c r="AC75" s="384" t="s">
        <v>404</v>
      </c>
      <c r="AD75" s="406"/>
      <c r="AE75" s="378" t="s">
        <v>166</v>
      </c>
      <c r="AF75" s="408"/>
      <c r="AG75" s="378" t="s">
        <v>167</v>
      </c>
      <c r="AH75" s="408"/>
      <c r="AI75" s="378" t="s">
        <v>461</v>
      </c>
      <c r="AJ75" s="408"/>
      <c r="AK75" s="324" t="s">
        <v>405</v>
      </c>
      <c r="AL75" s="380"/>
      <c r="AM75" s="324" t="s">
        <v>406</v>
      </c>
      <c r="AN75" s="380"/>
      <c r="AO75" s="324" t="s">
        <v>168</v>
      </c>
      <c r="AP75" s="384"/>
      <c r="AQ75" s="126"/>
    </row>
    <row r="76" spans="1:42" s="98" customFormat="1" ht="16.5" customHeight="1">
      <c r="A76" s="100"/>
      <c r="B76" s="165"/>
      <c r="C76" s="195"/>
      <c r="D76" s="196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C76" s="407"/>
      <c r="AD76" s="381"/>
      <c r="AE76" s="379"/>
      <c r="AF76" s="409"/>
      <c r="AG76" s="379"/>
      <c r="AH76" s="409"/>
      <c r="AI76" s="379"/>
      <c r="AJ76" s="409"/>
      <c r="AK76" s="391"/>
      <c r="AL76" s="383"/>
      <c r="AM76" s="391"/>
      <c r="AN76" s="383"/>
      <c r="AO76" s="391"/>
      <c r="AP76" s="385"/>
    </row>
    <row r="77" spans="1:30" s="98" customFormat="1" ht="16.5" customHeight="1">
      <c r="A77" s="165"/>
      <c r="B77" s="403" t="s">
        <v>169</v>
      </c>
      <c r="C77" s="404"/>
      <c r="D77" s="194" t="s">
        <v>407</v>
      </c>
      <c r="E77" s="101" t="s">
        <v>408</v>
      </c>
      <c r="F77" s="101" t="s">
        <v>408</v>
      </c>
      <c r="G77" s="101">
        <v>6</v>
      </c>
      <c r="H77" s="101" t="s">
        <v>408</v>
      </c>
      <c r="I77" s="101" t="s">
        <v>408</v>
      </c>
      <c r="J77" s="101" t="s">
        <v>408</v>
      </c>
      <c r="K77" s="101">
        <v>1</v>
      </c>
      <c r="L77" s="101">
        <v>3</v>
      </c>
      <c r="M77" s="101" t="s">
        <v>408</v>
      </c>
      <c r="N77" s="101" t="s">
        <v>408</v>
      </c>
      <c r="O77" s="101" t="s">
        <v>408</v>
      </c>
      <c r="P77" s="101" t="s">
        <v>408</v>
      </c>
      <c r="Q77" s="101" t="s">
        <v>408</v>
      </c>
      <c r="R77" s="101" t="s">
        <v>408</v>
      </c>
      <c r="S77" s="101" t="s">
        <v>408</v>
      </c>
      <c r="T77" s="101">
        <v>8</v>
      </c>
      <c r="U77" s="101" t="s">
        <v>408</v>
      </c>
      <c r="V77" s="101">
        <v>4</v>
      </c>
      <c r="W77" s="101" t="s">
        <v>408</v>
      </c>
      <c r="X77" s="101">
        <v>1</v>
      </c>
      <c r="Y77" s="101" t="s">
        <v>408</v>
      </c>
      <c r="Z77" s="101" t="s">
        <v>409</v>
      </c>
      <c r="AA77" s="101" t="s">
        <v>408</v>
      </c>
      <c r="AD77" s="185"/>
    </row>
    <row r="78" spans="1:42" s="98" customFormat="1" ht="16.5" customHeight="1">
      <c r="A78" s="100"/>
      <c r="B78" s="192"/>
      <c r="C78" s="193"/>
      <c r="D78" s="196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C78" s="372" t="s">
        <v>410</v>
      </c>
      <c r="AD78" s="410"/>
      <c r="AE78" s="127"/>
      <c r="AF78" s="219">
        <v>359</v>
      </c>
      <c r="AG78" s="219"/>
      <c r="AH78" s="219">
        <v>151</v>
      </c>
      <c r="AI78" s="219"/>
      <c r="AJ78" s="219">
        <v>261</v>
      </c>
      <c r="AK78" s="219"/>
      <c r="AL78" s="219">
        <v>54</v>
      </c>
      <c r="AM78" s="219"/>
      <c r="AN78" s="219">
        <v>1465</v>
      </c>
      <c r="AO78" s="219"/>
      <c r="AP78" s="219">
        <v>5224</v>
      </c>
    </row>
    <row r="79" spans="1:42" s="98" customFormat="1" ht="16.5" customHeight="1">
      <c r="A79" s="100"/>
      <c r="B79" s="403" t="s">
        <v>170</v>
      </c>
      <c r="C79" s="411"/>
      <c r="D79" s="196">
        <v>24</v>
      </c>
      <c r="E79" s="101" t="s">
        <v>411</v>
      </c>
      <c r="F79" s="101" t="s">
        <v>411</v>
      </c>
      <c r="G79" s="101" t="s">
        <v>411</v>
      </c>
      <c r="H79" s="101" t="s">
        <v>411</v>
      </c>
      <c r="I79" s="101" t="s">
        <v>411</v>
      </c>
      <c r="J79" s="101">
        <v>1</v>
      </c>
      <c r="K79" s="101">
        <v>4</v>
      </c>
      <c r="L79" s="101" t="s">
        <v>411</v>
      </c>
      <c r="M79" s="101">
        <v>1</v>
      </c>
      <c r="N79" s="101" t="s">
        <v>411</v>
      </c>
      <c r="O79" s="101" t="s">
        <v>411</v>
      </c>
      <c r="P79" s="101" t="s">
        <v>411</v>
      </c>
      <c r="Q79" s="101" t="s">
        <v>411</v>
      </c>
      <c r="R79" s="101" t="s">
        <v>411</v>
      </c>
      <c r="S79" s="101">
        <v>3</v>
      </c>
      <c r="T79" s="101">
        <v>4</v>
      </c>
      <c r="U79" s="101" t="s">
        <v>411</v>
      </c>
      <c r="V79" s="101">
        <v>3</v>
      </c>
      <c r="W79" s="101" t="s">
        <v>411</v>
      </c>
      <c r="X79" s="101" t="s">
        <v>411</v>
      </c>
      <c r="Y79" s="101">
        <v>3</v>
      </c>
      <c r="Z79" s="101">
        <v>5</v>
      </c>
      <c r="AA79" s="101" t="s">
        <v>411</v>
      </c>
      <c r="AC79" s="165"/>
      <c r="AD79" s="126"/>
      <c r="AE79" s="127"/>
      <c r="AF79" s="220"/>
      <c r="AG79" s="219"/>
      <c r="AH79" s="220"/>
      <c r="AI79" s="219"/>
      <c r="AJ79" s="220"/>
      <c r="AK79" s="219"/>
      <c r="AL79" s="220"/>
      <c r="AM79" s="219"/>
      <c r="AN79" s="220"/>
      <c r="AO79" s="219"/>
      <c r="AP79" s="220"/>
    </row>
    <row r="80" spans="1:42" s="98" customFormat="1" ht="16.5" customHeight="1">
      <c r="A80" s="100"/>
      <c r="B80" s="403"/>
      <c r="C80" s="411"/>
      <c r="D80" s="196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C80" s="412" t="s">
        <v>494</v>
      </c>
      <c r="AD80" s="413"/>
      <c r="AE80" s="127"/>
      <c r="AF80" s="219">
        <v>359</v>
      </c>
      <c r="AG80" s="219"/>
      <c r="AH80" s="219">
        <v>152</v>
      </c>
      <c r="AI80" s="219"/>
      <c r="AJ80" s="219">
        <v>259</v>
      </c>
      <c r="AK80" s="219"/>
      <c r="AL80" s="219">
        <v>54</v>
      </c>
      <c r="AM80" s="219"/>
      <c r="AN80" s="219">
        <v>1463</v>
      </c>
      <c r="AO80" s="219"/>
      <c r="AP80" s="219">
        <v>5219</v>
      </c>
    </row>
    <row r="81" spans="1:42" s="98" customFormat="1" ht="16.5" customHeight="1">
      <c r="A81" s="100"/>
      <c r="B81" s="403" t="s">
        <v>171</v>
      </c>
      <c r="C81" s="411"/>
      <c r="D81" s="194" t="s">
        <v>412</v>
      </c>
      <c r="E81" s="101" t="s">
        <v>104</v>
      </c>
      <c r="F81" s="101">
        <v>1</v>
      </c>
      <c r="G81" s="101" t="s">
        <v>104</v>
      </c>
      <c r="H81" s="101" t="s">
        <v>104</v>
      </c>
      <c r="I81" s="101">
        <v>1</v>
      </c>
      <c r="J81" s="101">
        <v>5</v>
      </c>
      <c r="K81" s="101">
        <v>3</v>
      </c>
      <c r="L81" s="101">
        <v>14</v>
      </c>
      <c r="M81" s="101" t="s">
        <v>413</v>
      </c>
      <c r="N81" s="101" t="s">
        <v>104</v>
      </c>
      <c r="O81" s="101" t="s">
        <v>104</v>
      </c>
      <c r="P81" s="101" t="s">
        <v>104</v>
      </c>
      <c r="Q81" s="101" t="s">
        <v>104</v>
      </c>
      <c r="R81" s="101" t="s">
        <v>104</v>
      </c>
      <c r="S81" s="101">
        <v>16</v>
      </c>
      <c r="T81" s="101">
        <v>14</v>
      </c>
      <c r="U81" s="101">
        <v>4</v>
      </c>
      <c r="V81" s="101">
        <v>47</v>
      </c>
      <c r="W81" s="101">
        <v>1</v>
      </c>
      <c r="X81" s="101">
        <v>2</v>
      </c>
      <c r="Y81" s="101">
        <v>4</v>
      </c>
      <c r="Z81" s="101">
        <v>18</v>
      </c>
      <c r="AA81" s="101">
        <v>13</v>
      </c>
      <c r="AC81" s="221"/>
      <c r="AD81" s="222"/>
      <c r="AE81" s="127"/>
      <c r="AF81" s="220"/>
      <c r="AG81" s="219"/>
      <c r="AH81" s="220"/>
      <c r="AI81" s="219"/>
      <c r="AJ81" s="220"/>
      <c r="AK81" s="219"/>
      <c r="AL81" s="220"/>
      <c r="AM81" s="219"/>
      <c r="AN81" s="220"/>
      <c r="AO81" s="219"/>
      <c r="AP81" s="220"/>
    </row>
    <row r="82" spans="1:42" ht="16.5" customHeight="1">
      <c r="A82" s="100"/>
      <c r="B82" s="403"/>
      <c r="C82" s="411"/>
      <c r="D82" s="19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98"/>
      <c r="AC82" s="412" t="s">
        <v>488</v>
      </c>
      <c r="AD82" s="413"/>
      <c r="AE82" s="127"/>
      <c r="AF82" s="219">
        <v>359</v>
      </c>
      <c r="AG82" s="71"/>
      <c r="AH82" s="223">
        <v>169</v>
      </c>
      <c r="AI82" s="71"/>
      <c r="AJ82" s="223">
        <v>251</v>
      </c>
      <c r="AK82" s="71"/>
      <c r="AL82" s="223">
        <v>55</v>
      </c>
      <c r="AM82" s="71"/>
      <c r="AN82" s="223">
        <v>1472</v>
      </c>
      <c r="AO82" s="71"/>
      <c r="AP82" s="223">
        <v>5193</v>
      </c>
    </row>
    <row r="83" spans="1:42" ht="16.5" customHeight="1">
      <c r="A83" s="151"/>
      <c r="B83" s="342" t="s">
        <v>172</v>
      </c>
      <c r="C83" s="405"/>
      <c r="D83" s="208">
        <v>13</v>
      </c>
      <c r="E83" s="14" t="s">
        <v>175</v>
      </c>
      <c r="F83" s="14" t="s">
        <v>175</v>
      </c>
      <c r="G83" s="14" t="s">
        <v>175</v>
      </c>
      <c r="H83" s="14" t="s">
        <v>175</v>
      </c>
      <c r="I83" s="14" t="s">
        <v>175</v>
      </c>
      <c r="J83" s="14" t="s">
        <v>175</v>
      </c>
      <c r="K83" s="14" t="s">
        <v>175</v>
      </c>
      <c r="L83" s="14" t="s">
        <v>175</v>
      </c>
      <c r="M83" s="14">
        <v>2</v>
      </c>
      <c r="N83" s="14" t="s">
        <v>175</v>
      </c>
      <c r="O83" s="14" t="s">
        <v>175</v>
      </c>
      <c r="P83" s="14" t="s">
        <v>175</v>
      </c>
      <c r="Q83" s="14" t="s">
        <v>175</v>
      </c>
      <c r="R83" s="14" t="s">
        <v>175</v>
      </c>
      <c r="S83" s="14">
        <v>1</v>
      </c>
      <c r="T83" s="14" t="s">
        <v>175</v>
      </c>
      <c r="U83" s="14" t="s">
        <v>175</v>
      </c>
      <c r="V83" s="14">
        <v>9</v>
      </c>
      <c r="W83" s="14" t="s">
        <v>175</v>
      </c>
      <c r="X83" s="14">
        <v>1</v>
      </c>
      <c r="Y83" s="14" t="s">
        <v>175</v>
      </c>
      <c r="Z83" s="14" t="s">
        <v>175</v>
      </c>
      <c r="AA83" s="14" t="s">
        <v>175</v>
      </c>
      <c r="AC83" s="224"/>
      <c r="AD83" s="225"/>
      <c r="AE83" s="72"/>
      <c r="AF83" s="226"/>
      <c r="AG83" s="223"/>
      <c r="AH83" s="226"/>
      <c r="AI83" s="223"/>
      <c r="AJ83" s="226"/>
      <c r="AK83" s="223"/>
      <c r="AL83" s="226"/>
      <c r="AM83" s="223"/>
      <c r="AN83" s="226"/>
      <c r="AO83" s="223"/>
      <c r="AP83" s="226"/>
    </row>
    <row r="84" spans="1:42" ht="16.5" customHeight="1">
      <c r="A84" s="151"/>
      <c r="B84" s="342"/>
      <c r="C84" s="405"/>
      <c r="D84" s="208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C84" s="412" t="s">
        <v>486</v>
      </c>
      <c r="AD84" s="336"/>
      <c r="AE84" s="72"/>
      <c r="AF84" s="223">
        <v>359</v>
      </c>
      <c r="AG84" s="71"/>
      <c r="AH84" s="223">
        <v>139</v>
      </c>
      <c r="AI84" s="71"/>
      <c r="AJ84" s="223">
        <v>238</v>
      </c>
      <c r="AK84" s="71"/>
      <c r="AL84" s="223">
        <v>55</v>
      </c>
      <c r="AM84" s="71"/>
      <c r="AN84" s="223">
        <v>1466</v>
      </c>
      <c r="AO84" s="71"/>
      <c r="AP84" s="223">
        <v>5204</v>
      </c>
    </row>
    <row r="85" spans="1:42" ht="16.5" customHeight="1">
      <c r="A85" s="151"/>
      <c r="B85" s="342" t="s">
        <v>174</v>
      </c>
      <c r="C85" s="405"/>
      <c r="D85" s="214" t="s">
        <v>414</v>
      </c>
      <c r="E85" s="14" t="s">
        <v>414</v>
      </c>
      <c r="F85" s="14" t="s">
        <v>414</v>
      </c>
      <c r="G85" s="14" t="s">
        <v>414</v>
      </c>
      <c r="H85" s="14" t="s">
        <v>414</v>
      </c>
      <c r="I85" s="14" t="s">
        <v>414</v>
      </c>
      <c r="J85" s="14" t="s">
        <v>414</v>
      </c>
      <c r="K85" s="14" t="s">
        <v>414</v>
      </c>
      <c r="L85" s="14" t="s">
        <v>414</v>
      </c>
      <c r="M85" s="14" t="s">
        <v>414</v>
      </c>
      <c r="N85" s="14" t="s">
        <v>414</v>
      </c>
      <c r="O85" s="14" t="s">
        <v>414</v>
      </c>
      <c r="P85" s="14" t="s">
        <v>414</v>
      </c>
      <c r="Q85" s="14" t="s">
        <v>414</v>
      </c>
      <c r="R85" s="14" t="s">
        <v>414</v>
      </c>
      <c r="S85" s="14" t="s">
        <v>414</v>
      </c>
      <c r="T85" s="14" t="s">
        <v>414</v>
      </c>
      <c r="U85" s="14" t="s">
        <v>414</v>
      </c>
      <c r="V85" s="14" t="s">
        <v>414</v>
      </c>
      <c r="W85" s="14" t="s">
        <v>414</v>
      </c>
      <c r="X85" s="14" t="s">
        <v>414</v>
      </c>
      <c r="Y85" s="14" t="s">
        <v>414</v>
      </c>
      <c r="Z85" s="14" t="s">
        <v>414</v>
      </c>
      <c r="AA85" s="14" t="s">
        <v>414</v>
      </c>
      <c r="AC85" s="224"/>
      <c r="AD85" s="225"/>
      <c r="AE85" s="72"/>
      <c r="AF85" s="226"/>
      <c r="AG85" s="223"/>
      <c r="AH85" s="226"/>
      <c r="AI85" s="223"/>
      <c r="AJ85" s="226"/>
      <c r="AK85" s="223"/>
      <c r="AL85" s="226"/>
      <c r="AM85" s="223"/>
      <c r="AN85" s="226"/>
      <c r="AO85" s="223"/>
      <c r="AP85" s="226"/>
    </row>
    <row r="86" spans="1:42" s="98" customFormat="1" ht="16.5" customHeight="1">
      <c r="A86" s="151"/>
      <c r="B86" s="342"/>
      <c r="C86" s="405"/>
      <c r="D86" s="208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97"/>
      <c r="AC86" s="414" t="s">
        <v>487</v>
      </c>
      <c r="AD86" s="415"/>
      <c r="AE86" s="264"/>
      <c r="AF86" s="73">
        <v>354</v>
      </c>
      <c r="AG86" s="73"/>
      <c r="AH86" s="73">
        <v>127</v>
      </c>
      <c r="AI86" s="73"/>
      <c r="AJ86" s="73">
        <v>247</v>
      </c>
      <c r="AK86" s="73"/>
      <c r="AL86" s="73">
        <v>55</v>
      </c>
      <c r="AM86" s="73"/>
      <c r="AN86" s="73">
        <v>1463</v>
      </c>
      <c r="AO86" s="73"/>
      <c r="AP86" s="73">
        <v>5227</v>
      </c>
    </row>
    <row r="87" spans="1:42" ht="16.5" customHeight="1">
      <c r="A87" s="100"/>
      <c r="B87" s="403" t="s">
        <v>176</v>
      </c>
      <c r="C87" s="411"/>
      <c r="D87" s="196">
        <v>28</v>
      </c>
      <c r="E87" s="101" t="s">
        <v>415</v>
      </c>
      <c r="F87" s="101" t="s">
        <v>415</v>
      </c>
      <c r="G87" s="101" t="s">
        <v>415</v>
      </c>
      <c r="H87" s="101" t="s">
        <v>415</v>
      </c>
      <c r="I87" s="101" t="s">
        <v>415</v>
      </c>
      <c r="J87" s="101" t="s">
        <v>415</v>
      </c>
      <c r="K87" s="101" t="s">
        <v>415</v>
      </c>
      <c r="L87" s="101">
        <v>2</v>
      </c>
      <c r="M87" s="101">
        <v>16</v>
      </c>
      <c r="N87" s="101" t="s">
        <v>415</v>
      </c>
      <c r="O87" s="101" t="s">
        <v>415</v>
      </c>
      <c r="P87" s="101" t="s">
        <v>415</v>
      </c>
      <c r="Q87" s="101" t="s">
        <v>415</v>
      </c>
      <c r="R87" s="101" t="s">
        <v>415</v>
      </c>
      <c r="S87" s="101" t="s">
        <v>415</v>
      </c>
      <c r="T87" s="101">
        <v>1</v>
      </c>
      <c r="U87" s="101">
        <v>1</v>
      </c>
      <c r="V87" s="101">
        <v>8</v>
      </c>
      <c r="W87" s="101" t="s">
        <v>415</v>
      </c>
      <c r="X87" s="101" t="s">
        <v>415</v>
      </c>
      <c r="Y87" s="101" t="s">
        <v>415</v>
      </c>
      <c r="Z87" s="101" t="s">
        <v>415</v>
      </c>
      <c r="AA87" s="101" t="s">
        <v>415</v>
      </c>
      <c r="AB87" s="98"/>
      <c r="AC87" s="212"/>
      <c r="AD87" s="212"/>
      <c r="AE87" s="74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</row>
    <row r="88" spans="1:29" ht="16.5" customHeight="1">
      <c r="A88" s="151"/>
      <c r="B88" s="342"/>
      <c r="C88" s="405"/>
      <c r="D88" s="208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C88" s="46" t="s">
        <v>177</v>
      </c>
    </row>
    <row r="89" spans="1:29" ht="16.5" customHeight="1">
      <c r="A89" s="151"/>
      <c r="B89" s="342" t="s">
        <v>178</v>
      </c>
      <c r="C89" s="405"/>
      <c r="D89" s="208">
        <v>6</v>
      </c>
      <c r="E89" s="14" t="s">
        <v>175</v>
      </c>
      <c r="F89" s="14" t="s">
        <v>175</v>
      </c>
      <c r="G89" s="14" t="s">
        <v>175</v>
      </c>
      <c r="H89" s="14" t="s">
        <v>175</v>
      </c>
      <c r="I89" s="14" t="s">
        <v>175</v>
      </c>
      <c r="J89" s="14" t="s">
        <v>175</v>
      </c>
      <c r="K89" s="14" t="s">
        <v>175</v>
      </c>
      <c r="L89" s="14" t="s">
        <v>175</v>
      </c>
      <c r="M89" s="14" t="s">
        <v>175</v>
      </c>
      <c r="N89" s="14" t="s">
        <v>175</v>
      </c>
      <c r="O89" s="14" t="s">
        <v>175</v>
      </c>
      <c r="P89" s="14" t="s">
        <v>175</v>
      </c>
      <c r="Q89" s="14" t="s">
        <v>175</v>
      </c>
      <c r="R89" s="14" t="s">
        <v>175</v>
      </c>
      <c r="S89" s="14" t="s">
        <v>175</v>
      </c>
      <c r="T89" s="14">
        <v>1</v>
      </c>
      <c r="U89" s="14" t="s">
        <v>175</v>
      </c>
      <c r="V89" s="14">
        <v>4</v>
      </c>
      <c r="W89" s="14" t="s">
        <v>175</v>
      </c>
      <c r="X89" s="14">
        <v>1</v>
      </c>
      <c r="Y89" s="14" t="s">
        <v>175</v>
      </c>
      <c r="Z89" s="14" t="s">
        <v>175</v>
      </c>
      <c r="AA89" s="14" t="s">
        <v>175</v>
      </c>
      <c r="AC89" s="46" t="s">
        <v>398</v>
      </c>
    </row>
    <row r="90" spans="1:36" ht="16.5" customHeight="1">
      <c r="A90" s="151"/>
      <c r="B90" s="342"/>
      <c r="C90" s="405"/>
      <c r="D90" s="208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D90" s="46"/>
      <c r="AE90" s="46"/>
      <c r="AF90" s="46"/>
      <c r="AG90" s="46"/>
      <c r="AH90" s="46"/>
      <c r="AI90" s="46"/>
      <c r="AJ90" s="46"/>
    </row>
    <row r="91" spans="1:36" ht="16.5" customHeight="1">
      <c r="A91" s="151"/>
      <c r="B91" s="342" t="s">
        <v>179</v>
      </c>
      <c r="C91" s="405"/>
      <c r="D91" s="208">
        <v>53</v>
      </c>
      <c r="E91" s="14" t="s">
        <v>360</v>
      </c>
      <c r="F91" s="14" t="s">
        <v>360</v>
      </c>
      <c r="G91" s="14" t="s">
        <v>360</v>
      </c>
      <c r="H91" s="14" t="s">
        <v>360</v>
      </c>
      <c r="I91" s="14" t="s">
        <v>360</v>
      </c>
      <c r="J91" s="14" t="s">
        <v>360</v>
      </c>
      <c r="K91" s="14" t="s">
        <v>360</v>
      </c>
      <c r="L91" s="14" t="s">
        <v>360</v>
      </c>
      <c r="M91" s="14">
        <v>3</v>
      </c>
      <c r="N91" s="14">
        <v>1</v>
      </c>
      <c r="O91" s="14" t="s">
        <v>360</v>
      </c>
      <c r="P91" s="14" t="s">
        <v>360</v>
      </c>
      <c r="Q91" s="14" t="s">
        <v>360</v>
      </c>
      <c r="R91" s="14" t="s">
        <v>360</v>
      </c>
      <c r="S91" s="14">
        <v>6</v>
      </c>
      <c r="T91" s="14">
        <v>4</v>
      </c>
      <c r="U91" s="14">
        <v>1</v>
      </c>
      <c r="V91" s="14">
        <v>14</v>
      </c>
      <c r="W91" s="14">
        <v>1</v>
      </c>
      <c r="X91" s="14" t="s">
        <v>360</v>
      </c>
      <c r="Y91" s="14" t="s">
        <v>360</v>
      </c>
      <c r="Z91" s="14">
        <v>6</v>
      </c>
      <c r="AA91" s="14">
        <v>17</v>
      </c>
      <c r="AD91" s="46"/>
      <c r="AE91" s="46"/>
      <c r="AF91" s="46"/>
      <c r="AG91" s="46"/>
      <c r="AH91" s="46"/>
      <c r="AI91" s="46"/>
      <c r="AJ91" s="46"/>
    </row>
    <row r="92" spans="1:27" ht="16.5" customHeight="1">
      <c r="A92" s="151"/>
      <c r="B92" s="342"/>
      <c r="C92" s="405"/>
      <c r="D92" s="208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6.5" customHeight="1">
      <c r="A93" s="151"/>
      <c r="B93" s="342" t="s">
        <v>180</v>
      </c>
      <c r="C93" s="405"/>
      <c r="D93" s="208">
        <f>SUM(E93:AA93)</f>
        <v>80</v>
      </c>
      <c r="E93" s="14" t="s">
        <v>346</v>
      </c>
      <c r="F93" s="14" t="s">
        <v>346</v>
      </c>
      <c r="G93" s="14">
        <v>2</v>
      </c>
      <c r="H93" s="14" t="s">
        <v>346</v>
      </c>
      <c r="I93" s="14" t="s">
        <v>346</v>
      </c>
      <c r="J93" s="14">
        <v>5</v>
      </c>
      <c r="K93" s="14" t="s">
        <v>346</v>
      </c>
      <c r="L93" s="14">
        <v>1</v>
      </c>
      <c r="M93" s="14" t="s">
        <v>346</v>
      </c>
      <c r="N93" s="14" t="s">
        <v>346</v>
      </c>
      <c r="O93" s="14" t="s">
        <v>346</v>
      </c>
      <c r="P93" s="14" t="s">
        <v>346</v>
      </c>
      <c r="Q93" s="14">
        <v>1</v>
      </c>
      <c r="R93" s="14" t="s">
        <v>346</v>
      </c>
      <c r="S93" s="14">
        <v>6</v>
      </c>
      <c r="T93" s="14">
        <v>7</v>
      </c>
      <c r="U93" s="14">
        <v>2</v>
      </c>
      <c r="V93" s="14">
        <v>38</v>
      </c>
      <c r="W93" s="14" t="s">
        <v>346</v>
      </c>
      <c r="X93" s="14">
        <v>4</v>
      </c>
      <c r="Y93" s="14">
        <v>1</v>
      </c>
      <c r="Z93" s="14">
        <v>5</v>
      </c>
      <c r="AA93" s="14">
        <v>8</v>
      </c>
    </row>
    <row r="94" spans="1:27" ht="16.5" customHeight="1">
      <c r="A94" s="151"/>
      <c r="B94" s="342"/>
      <c r="C94" s="405"/>
      <c r="D94" s="208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6.5" customHeight="1">
      <c r="A95" s="151"/>
      <c r="B95" s="342" t="s">
        <v>181</v>
      </c>
      <c r="C95" s="405"/>
      <c r="D95" s="208">
        <f>SUM(E95:AA95)</f>
        <v>55</v>
      </c>
      <c r="E95" s="14" t="s">
        <v>346</v>
      </c>
      <c r="F95" s="14" t="s">
        <v>346</v>
      </c>
      <c r="G95" s="14" t="s">
        <v>346</v>
      </c>
      <c r="H95" s="14" t="s">
        <v>346</v>
      </c>
      <c r="I95" s="14" t="s">
        <v>346</v>
      </c>
      <c r="J95" s="14">
        <v>2</v>
      </c>
      <c r="K95" s="14" t="s">
        <v>346</v>
      </c>
      <c r="L95" s="14">
        <v>5</v>
      </c>
      <c r="M95" s="14">
        <v>3</v>
      </c>
      <c r="N95" s="14" t="s">
        <v>346</v>
      </c>
      <c r="O95" s="14" t="s">
        <v>346</v>
      </c>
      <c r="P95" s="14" t="s">
        <v>346</v>
      </c>
      <c r="Q95" s="14" t="s">
        <v>346</v>
      </c>
      <c r="R95" s="14" t="s">
        <v>346</v>
      </c>
      <c r="S95" s="14" t="s">
        <v>346</v>
      </c>
      <c r="T95" s="14">
        <v>8</v>
      </c>
      <c r="U95" s="14" t="s">
        <v>346</v>
      </c>
      <c r="V95" s="14">
        <v>21</v>
      </c>
      <c r="W95" s="14" t="s">
        <v>346</v>
      </c>
      <c r="X95" s="14">
        <v>6</v>
      </c>
      <c r="Y95" s="14">
        <v>1</v>
      </c>
      <c r="Z95" s="14">
        <v>5</v>
      </c>
      <c r="AA95" s="14">
        <v>4</v>
      </c>
    </row>
    <row r="96" spans="1:27" ht="16.5" customHeight="1">
      <c r="A96" s="151"/>
      <c r="B96" s="418"/>
      <c r="C96" s="419"/>
      <c r="D96" s="208"/>
      <c r="E96" s="46"/>
      <c r="F96" s="14"/>
      <c r="G96" s="14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6.5" customHeight="1">
      <c r="A97" s="227"/>
      <c r="B97" s="416" t="s">
        <v>182</v>
      </c>
      <c r="C97" s="417"/>
      <c r="D97" s="228" t="s">
        <v>416</v>
      </c>
      <c r="E97" s="14" t="s">
        <v>350</v>
      </c>
      <c r="F97" s="14" t="s">
        <v>350</v>
      </c>
      <c r="G97" s="14">
        <v>2</v>
      </c>
      <c r="H97" s="14" t="s">
        <v>417</v>
      </c>
      <c r="I97" s="14" t="s">
        <v>350</v>
      </c>
      <c r="J97" s="14">
        <v>1</v>
      </c>
      <c r="K97" s="14" t="s">
        <v>350</v>
      </c>
      <c r="L97" s="14">
        <v>3</v>
      </c>
      <c r="M97" s="14">
        <v>2</v>
      </c>
      <c r="N97" s="14" t="s">
        <v>350</v>
      </c>
      <c r="O97" s="14" t="s">
        <v>350</v>
      </c>
      <c r="P97" s="14" t="s">
        <v>350</v>
      </c>
      <c r="Q97" s="14" t="s">
        <v>350</v>
      </c>
      <c r="R97" s="14" t="s">
        <v>350</v>
      </c>
      <c r="S97" s="14">
        <v>2</v>
      </c>
      <c r="T97" s="14">
        <v>5</v>
      </c>
      <c r="U97" s="14">
        <v>1</v>
      </c>
      <c r="V97" s="14">
        <v>6</v>
      </c>
      <c r="W97" s="14" t="s">
        <v>350</v>
      </c>
      <c r="X97" s="14" t="s">
        <v>350</v>
      </c>
      <c r="Y97" s="14" t="s">
        <v>350</v>
      </c>
      <c r="Z97" s="14">
        <v>6</v>
      </c>
      <c r="AA97" s="229">
        <v>2</v>
      </c>
    </row>
    <row r="98" spans="1:27" ht="16.5" customHeight="1">
      <c r="A98" s="230" t="s">
        <v>183</v>
      </c>
      <c r="B98" s="231"/>
      <c r="C98" s="231"/>
      <c r="D98" s="17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172"/>
    </row>
    <row r="99" spans="1:27" ht="16.5" customHeight="1">
      <c r="A99" s="230" t="s">
        <v>184</v>
      </c>
      <c r="B99" s="46"/>
      <c r="C99" s="46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</row>
    <row r="100" spans="1:27" ht="16.5" customHeight="1">
      <c r="A100" s="230" t="s">
        <v>418</v>
      </c>
      <c r="B100" s="46"/>
      <c r="C100" s="46"/>
      <c r="D100" s="6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6.5" customHeight="1">
      <c r="A101" s="230"/>
      <c r="B101" s="46"/>
      <c r="C101" s="46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</row>
    <row r="102" spans="1:27" ht="15" customHeight="1">
      <c r="A102" s="230"/>
      <c r="B102" s="46"/>
      <c r="C102" s="46"/>
      <c r="D102" s="60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 customHeight="1">
      <c r="A103" s="230"/>
      <c r="B103" s="46"/>
      <c r="C103" s="46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</row>
    <row r="104" spans="1:27" ht="15" customHeight="1">
      <c r="A104" s="230"/>
      <c r="B104" s="46"/>
      <c r="C104" s="46"/>
      <c r="D104" s="60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2:9" ht="15" customHeight="1">
      <c r="B105" s="230"/>
      <c r="C105" s="230"/>
      <c r="D105" s="46"/>
      <c r="F105" s="46"/>
      <c r="G105" s="46"/>
      <c r="H105" s="46"/>
      <c r="I105" s="46"/>
    </row>
    <row r="106" spans="2:9" ht="15" customHeight="1">
      <c r="B106" s="230"/>
      <c r="C106" s="230"/>
      <c r="D106" s="46"/>
      <c r="F106" s="46"/>
      <c r="G106" s="46"/>
      <c r="H106" s="46"/>
      <c r="I106" s="46"/>
    </row>
    <row r="107" spans="2:9" ht="15" customHeight="1">
      <c r="B107" s="46"/>
      <c r="C107" s="230"/>
      <c r="D107" s="46"/>
      <c r="F107" s="46"/>
      <c r="G107" s="46"/>
      <c r="H107" s="46"/>
      <c r="I107" s="46"/>
    </row>
    <row r="108" spans="2:9" ht="15" customHeight="1">
      <c r="B108" s="46"/>
      <c r="C108" s="230"/>
      <c r="D108" s="46"/>
      <c r="F108" s="46"/>
      <c r="G108" s="46"/>
      <c r="H108" s="46"/>
      <c r="I108" s="46"/>
    </row>
    <row r="158" ht="24" customHeight="1"/>
  </sheetData>
  <sheetProtection/>
  <mergeCells count="104">
    <mergeCell ref="E5:E11"/>
    <mergeCell ref="B87:C87"/>
    <mergeCell ref="B15:C15"/>
    <mergeCell ref="B71:C71"/>
    <mergeCell ref="B84:C84"/>
    <mergeCell ref="B86:C86"/>
    <mergeCell ref="B82:C82"/>
    <mergeCell ref="AC86:AD86"/>
    <mergeCell ref="B97:C97"/>
    <mergeCell ref="B93:C93"/>
    <mergeCell ref="B95:C95"/>
    <mergeCell ref="B90:C90"/>
    <mergeCell ref="B92:C92"/>
    <mergeCell ref="B94:C94"/>
    <mergeCell ref="B96:C96"/>
    <mergeCell ref="B91:C91"/>
    <mergeCell ref="B88:C88"/>
    <mergeCell ref="AC78:AD78"/>
    <mergeCell ref="B79:C79"/>
    <mergeCell ref="AC80:AD80"/>
    <mergeCell ref="B81:C81"/>
    <mergeCell ref="B80:C80"/>
    <mergeCell ref="B89:C89"/>
    <mergeCell ref="AC82:AD82"/>
    <mergeCell ref="B83:C83"/>
    <mergeCell ref="AC84:AD84"/>
    <mergeCell ref="B85:C85"/>
    <mergeCell ref="AK75:AL76"/>
    <mergeCell ref="AM75:AN76"/>
    <mergeCell ref="AO75:AP76"/>
    <mergeCell ref="B77:C77"/>
    <mergeCell ref="AC75:AD76"/>
    <mergeCell ref="AE75:AF76"/>
    <mergeCell ref="AG75:AH76"/>
    <mergeCell ref="AI75:AJ76"/>
    <mergeCell ref="AC72:AP72"/>
    <mergeCell ref="AC73:AP73"/>
    <mergeCell ref="AP39:AP40"/>
    <mergeCell ref="B51:C51"/>
    <mergeCell ref="B53:C53"/>
    <mergeCell ref="AK39:AK40"/>
    <mergeCell ref="AL39:AL40"/>
    <mergeCell ref="AM39:AM40"/>
    <mergeCell ref="AN39:AN40"/>
    <mergeCell ref="B61:C61"/>
    <mergeCell ref="AC36:AP36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O39:AO40"/>
    <mergeCell ref="AP20:AP22"/>
    <mergeCell ref="AQ20:AQ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C20:AC23"/>
    <mergeCell ref="AD20:AF21"/>
    <mergeCell ref="AJ5:AM5"/>
    <mergeCell ref="AN5:AP5"/>
    <mergeCell ref="AG20:AI21"/>
    <mergeCell ref="AJ20:AM21"/>
    <mergeCell ref="AN20:AN22"/>
    <mergeCell ref="AO20:AO22"/>
    <mergeCell ref="AL22:AL23"/>
    <mergeCell ref="AM22:AM23"/>
    <mergeCell ref="AQ5:AQ6"/>
    <mergeCell ref="A13:C13"/>
    <mergeCell ref="Z5:Z11"/>
    <mergeCell ref="AA5:AA11"/>
    <mergeCell ref="AC5:AC6"/>
    <mergeCell ref="AD5:AI5"/>
    <mergeCell ref="V5:V11"/>
    <mergeCell ref="W5:W11"/>
    <mergeCell ref="Y5:Y11"/>
    <mergeCell ref="Q5:Q11"/>
    <mergeCell ref="M5:M11"/>
    <mergeCell ref="N5:N11"/>
    <mergeCell ref="O5:O11"/>
    <mergeCell ref="X5:X11"/>
    <mergeCell ref="P5:P11"/>
    <mergeCell ref="S5:S11"/>
    <mergeCell ref="T5:T11"/>
    <mergeCell ref="U5:U11"/>
    <mergeCell ref="R5:R11"/>
    <mergeCell ref="AC2:AQ2"/>
    <mergeCell ref="AC3:AQ3"/>
    <mergeCell ref="D5:D11"/>
    <mergeCell ref="F5:F11"/>
    <mergeCell ref="G5:G11"/>
    <mergeCell ref="H5:H11"/>
    <mergeCell ref="I5:I11"/>
    <mergeCell ref="J5:J11"/>
    <mergeCell ref="K5:K11"/>
    <mergeCell ref="L5:L11"/>
  </mergeCells>
  <printOptions/>
  <pageMargins left="1.48" right="0" top="0.984251968503937" bottom="0.984251968503937" header="0.5118110236220472" footer="0.5118110236220472"/>
  <pageSetup fitToHeight="1" fitToWidth="1" horizontalDpi="300" verticalDpi="3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tabSelected="1" zoomScale="75" zoomScaleNormal="75" zoomScalePageLayoutView="0" workbookViewId="0" topLeftCell="J1">
      <selection activeCell="W1" sqref="W1"/>
    </sheetView>
  </sheetViews>
  <sheetFormatPr defaultColWidth="10.59765625" defaultRowHeight="15"/>
  <cols>
    <col min="1" max="1" width="15.09765625" style="97" customWidth="1"/>
    <col min="2" max="2" width="11.69921875" style="97" customWidth="1"/>
    <col min="3" max="4" width="10.59765625" style="97" customWidth="1"/>
    <col min="5" max="5" width="11.69921875" style="97" customWidth="1"/>
    <col min="6" max="6" width="10.5" style="97" customWidth="1"/>
    <col min="7" max="7" width="10.59765625" style="97" customWidth="1"/>
    <col min="8" max="8" width="11.69921875" style="97" customWidth="1"/>
    <col min="9" max="11" width="10.59765625" style="97" customWidth="1"/>
    <col min="12" max="12" width="11.59765625" style="97" customWidth="1"/>
    <col min="13" max="13" width="12" style="97" customWidth="1"/>
    <col min="14" max="15" width="9.59765625" style="97" customWidth="1"/>
    <col min="16" max="16" width="11.69921875" style="97" customWidth="1"/>
    <col min="17" max="18" width="9.59765625" style="97" customWidth="1"/>
    <col min="19" max="19" width="11.69921875" style="97" customWidth="1"/>
    <col min="20" max="20" width="9.59765625" style="97" customWidth="1"/>
    <col min="21" max="21" width="10.5" style="97" customWidth="1"/>
    <col min="22" max="24" width="6.5" style="97" customWidth="1"/>
    <col min="25" max="25" width="7.5" style="97" customWidth="1"/>
    <col min="26" max="26" width="3.59765625" style="97" customWidth="1"/>
    <col min="27" max="41" width="10.09765625" style="97" customWidth="1"/>
    <col min="42" max="16384" width="10.59765625" style="97" customWidth="1"/>
  </cols>
  <sheetData>
    <row r="1" spans="1:21" s="96" customFormat="1" ht="19.5" customHeight="1">
      <c r="A1" s="1" t="s">
        <v>419</v>
      </c>
      <c r="U1" s="2" t="s">
        <v>420</v>
      </c>
    </row>
    <row r="2" spans="1:41" s="98" customFormat="1" ht="19.5" customHeight="1">
      <c r="A2" s="284" t="s">
        <v>421</v>
      </c>
      <c r="B2" s="284"/>
      <c r="C2" s="284"/>
      <c r="D2" s="284"/>
      <c r="E2" s="284"/>
      <c r="F2" s="284"/>
      <c r="G2" s="284"/>
      <c r="H2" s="284"/>
      <c r="I2" s="216"/>
      <c r="J2" s="216"/>
      <c r="K2" s="216"/>
      <c r="L2" s="284" t="s">
        <v>422</v>
      </c>
      <c r="M2" s="284"/>
      <c r="N2" s="284"/>
      <c r="O2" s="284"/>
      <c r="P2" s="284"/>
      <c r="Q2" s="284"/>
      <c r="R2" s="284"/>
      <c r="S2" s="284"/>
      <c r="T2" s="284"/>
      <c r="U2" s="284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</row>
    <row r="3" spans="1:41" s="98" customFormat="1" ht="19.5" customHeight="1">
      <c r="A3" s="372" t="s">
        <v>423</v>
      </c>
      <c r="B3" s="372"/>
      <c r="C3" s="372"/>
      <c r="D3" s="372"/>
      <c r="E3" s="372"/>
      <c r="F3" s="372"/>
      <c r="G3" s="372"/>
      <c r="H3" s="372"/>
      <c r="I3" s="216"/>
      <c r="J3" s="216"/>
      <c r="K3" s="216"/>
      <c r="L3" s="372" t="s">
        <v>424</v>
      </c>
      <c r="M3" s="372"/>
      <c r="N3" s="372"/>
      <c r="O3" s="372"/>
      <c r="P3" s="372"/>
      <c r="Q3" s="372"/>
      <c r="R3" s="372"/>
      <c r="S3" s="372"/>
      <c r="T3" s="372"/>
      <c r="U3" s="372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</row>
    <row r="4" spans="1:41" s="98" customFormat="1" ht="18" customHeight="1" thickBot="1">
      <c r="A4" s="105"/>
      <c r="B4" s="105"/>
      <c r="C4" s="105"/>
      <c r="D4" s="105"/>
      <c r="E4" s="105"/>
      <c r="F4" s="105"/>
      <c r="G4" s="105"/>
      <c r="H4" s="105"/>
      <c r="I4" s="216"/>
      <c r="J4" s="216"/>
      <c r="K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</row>
    <row r="5" spans="1:41" s="98" customFormat="1" ht="18.75" customHeight="1">
      <c r="A5" s="285" t="s">
        <v>185</v>
      </c>
      <c r="B5" s="420" t="s">
        <v>425</v>
      </c>
      <c r="C5" s="420" t="s">
        <v>426</v>
      </c>
      <c r="D5" s="420" t="s">
        <v>427</v>
      </c>
      <c r="E5" s="420" t="s">
        <v>428</v>
      </c>
      <c r="F5" s="424"/>
      <c r="G5" s="420" t="s">
        <v>186</v>
      </c>
      <c r="H5" s="425"/>
      <c r="I5" s="216"/>
      <c r="J5" s="216"/>
      <c r="K5" s="216"/>
      <c r="L5" s="380" t="s">
        <v>429</v>
      </c>
      <c r="M5" s="324" t="s">
        <v>430</v>
      </c>
      <c r="N5" s="384"/>
      <c r="O5" s="380"/>
      <c r="P5" s="324" t="s">
        <v>431</v>
      </c>
      <c r="Q5" s="384"/>
      <c r="R5" s="380"/>
      <c r="S5" s="324" t="s">
        <v>432</v>
      </c>
      <c r="T5" s="384"/>
      <c r="U5" s="384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</row>
    <row r="6" spans="1:41" s="98" customFormat="1" ht="18.75" customHeight="1">
      <c r="A6" s="286"/>
      <c r="B6" s="421"/>
      <c r="C6" s="421"/>
      <c r="D6" s="421"/>
      <c r="E6" s="426" t="s">
        <v>187</v>
      </c>
      <c r="F6" s="427" t="s">
        <v>460</v>
      </c>
      <c r="G6" s="296" t="s">
        <v>188</v>
      </c>
      <c r="H6" s="422" t="s">
        <v>189</v>
      </c>
      <c r="I6" s="216"/>
      <c r="J6" s="216"/>
      <c r="K6" s="216"/>
      <c r="L6" s="381"/>
      <c r="M6" s="234" t="s">
        <v>433</v>
      </c>
      <c r="N6" s="233" t="s">
        <v>190</v>
      </c>
      <c r="O6" s="123" t="s">
        <v>219</v>
      </c>
      <c r="P6" s="234" t="s">
        <v>434</v>
      </c>
      <c r="Q6" s="233" t="s">
        <v>190</v>
      </c>
      <c r="R6" s="123" t="s">
        <v>219</v>
      </c>
      <c r="S6" s="234" t="s">
        <v>434</v>
      </c>
      <c r="T6" s="233" t="s">
        <v>190</v>
      </c>
      <c r="U6" s="123" t="s">
        <v>219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</row>
    <row r="7" spans="1:41" ht="18.75" customHeight="1">
      <c r="A7" s="409"/>
      <c r="B7" s="421"/>
      <c r="C7" s="421"/>
      <c r="D7" s="421"/>
      <c r="E7" s="421"/>
      <c r="F7" s="428"/>
      <c r="G7" s="328"/>
      <c r="H7" s="423"/>
      <c r="I7" s="216"/>
      <c r="J7" s="216"/>
      <c r="K7" s="216"/>
      <c r="L7" s="75" t="s">
        <v>435</v>
      </c>
      <c r="M7" s="76">
        <f>SUM(M8:M28)</f>
        <v>8608</v>
      </c>
      <c r="N7" s="76">
        <f>SUM(N8:N28)</f>
        <v>7948</v>
      </c>
      <c r="O7" s="76">
        <f>N7-M7</f>
        <v>-660</v>
      </c>
      <c r="P7" s="76">
        <f>SUM(P8:P28)</f>
        <v>75</v>
      </c>
      <c r="Q7" s="76">
        <f>SUM(Q8:Q28)</f>
        <v>65</v>
      </c>
      <c r="R7" s="76">
        <f>Q7-P7</f>
        <v>-10</v>
      </c>
      <c r="S7" s="76">
        <f>SUM(S8:S28)</f>
        <v>10682</v>
      </c>
      <c r="T7" s="76">
        <f>SUM(T8:T28)</f>
        <v>9864</v>
      </c>
      <c r="U7" s="76">
        <f>T7-S7</f>
        <v>-818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ht="18.75" customHeight="1">
      <c r="A8" s="144"/>
      <c r="B8" s="235" t="s">
        <v>436</v>
      </c>
      <c r="C8" s="236" t="s">
        <v>191</v>
      </c>
      <c r="D8" s="236" t="s">
        <v>191</v>
      </c>
      <c r="E8" s="236" t="s">
        <v>191</v>
      </c>
      <c r="F8" s="236" t="s">
        <v>191</v>
      </c>
      <c r="G8" s="236" t="s">
        <v>192</v>
      </c>
      <c r="H8" s="236" t="s">
        <v>193</v>
      </c>
      <c r="I8" s="83"/>
      <c r="J8" s="83"/>
      <c r="K8" s="83"/>
      <c r="L8" s="109"/>
      <c r="M8" s="22"/>
      <c r="N8" s="22"/>
      <c r="O8" s="77"/>
      <c r="P8" s="22"/>
      <c r="Q8" s="22"/>
      <c r="R8" s="76"/>
      <c r="S8" s="22"/>
      <c r="T8" s="22"/>
      <c r="U8" s="76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18.75" customHeight="1">
      <c r="A9" s="78" t="s">
        <v>437</v>
      </c>
      <c r="B9" s="237">
        <v>8998</v>
      </c>
      <c r="C9" s="173">
        <v>79</v>
      </c>
      <c r="D9" s="173">
        <v>11215</v>
      </c>
      <c r="E9" s="173">
        <v>1180565</v>
      </c>
      <c r="F9" s="79">
        <v>6.691711172192976</v>
      </c>
      <c r="G9" s="173">
        <v>845934</v>
      </c>
      <c r="H9" s="80">
        <v>106.3676362458537</v>
      </c>
      <c r="I9" s="83"/>
      <c r="J9" s="83"/>
      <c r="K9" s="83"/>
      <c r="L9" s="109" t="s">
        <v>194</v>
      </c>
      <c r="M9" s="22">
        <v>4124</v>
      </c>
      <c r="N9" s="22">
        <v>3869</v>
      </c>
      <c r="O9" s="271">
        <f aca="true" t="shared" si="0" ref="O9:O28">N9-M9</f>
        <v>-255</v>
      </c>
      <c r="P9" s="271">
        <v>16</v>
      </c>
      <c r="Q9" s="271">
        <v>15</v>
      </c>
      <c r="R9" s="271">
        <f aca="true" t="shared" si="1" ref="R9:R18">Q9-P9</f>
        <v>-1</v>
      </c>
      <c r="S9" s="271">
        <v>4978</v>
      </c>
      <c r="T9" s="271">
        <v>4693</v>
      </c>
      <c r="U9" s="271">
        <f aca="true" t="shared" si="2" ref="U9:U28">T9-S9</f>
        <v>-285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ht="18.75" customHeight="1">
      <c r="A10" s="81" t="s">
        <v>438</v>
      </c>
      <c r="B10" s="237">
        <v>8699</v>
      </c>
      <c r="C10" s="173">
        <v>92</v>
      </c>
      <c r="D10" s="173">
        <v>10792</v>
      </c>
      <c r="E10" s="173">
        <v>1179168</v>
      </c>
      <c r="F10" s="79">
        <v>7.8</v>
      </c>
      <c r="G10" s="173">
        <v>852946</v>
      </c>
      <c r="H10" s="80">
        <v>102</v>
      </c>
      <c r="I10" s="83"/>
      <c r="J10" s="83"/>
      <c r="K10" s="83"/>
      <c r="L10" s="109" t="s">
        <v>195</v>
      </c>
      <c r="M10" s="22">
        <v>286</v>
      </c>
      <c r="N10" s="22">
        <v>286</v>
      </c>
      <c r="O10" s="271">
        <f t="shared" si="0"/>
        <v>0</v>
      </c>
      <c r="P10" s="271">
        <v>3</v>
      </c>
      <c r="Q10" s="271">
        <v>5</v>
      </c>
      <c r="R10" s="271">
        <f t="shared" si="1"/>
        <v>2</v>
      </c>
      <c r="S10" s="271">
        <v>386</v>
      </c>
      <c r="T10" s="271">
        <v>354</v>
      </c>
      <c r="U10" s="271">
        <f t="shared" si="2"/>
        <v>-32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ht="18.75" customHeight="1">
      <c r="A11" s="81" t="s">
        <v>439</v>
      </c>
      <c r="B11" s="237">
        <v>8307</v>
      </c>
      <c r="C11" s="173">
        <v>65</v>
      </c>
      <c r="D11" s="173">
        <v>10371</v>
      </c>
      <c r="E11" s="173">
        <v>1177133</v>
      </c>
      <c r="F11" s="79">
        <v>5.521890899329133</v>
      </c>
      <c r="G11" s="173">
        <v>856966</v>
      </c>
      <c r="H11" s="80">
        <v>96.93500092185688</v>
      </c>
      <c r="I11" s="83"/>
      <c r="J11" s="83"/>
      <c r="K11" s="83"/>
      <c r="L11" s="109" t="s">
        <v>196</v>
      </c>
      <c r="M11" s="22">
        <v>777</v>
      </c>
      <c r="N11" s="22">
        <v>679</v>
      </c>
      <c r="O11" s="271">
        <f t="shared" si="0"/>
        <v>-98</v>
      </c>
      <c r="P11" s="271">
        <v>9</v>
      </c>
      <c r="Q11" s="271">
        <v>8</v>
      </c>
      <c r="R11" s="271">
        <f t="shared" si="1"/>
        <v>-1</v>
      </c>
      <c r="S11" s="271">
        <v>957</v>
      </c>
      <c r="T11" s="271">
        <v>831</v>
      </c>
      <c r="U11" s="271">
        <f t="shared" si="2"/>
        <v>-126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1:41" ht="18.75" customHeight="1">
      <c r="A12" s="81" t="s">
        <v>440</v>
      </c>
      <c r="B12" s="237">
        <v>8608</v>
      </c>
      <c r="C12" s="173">
        <v>75</v>
      </c>
      <c r="D12" s="173">
        <v>10682</v>
      </c>
      <c r="E12" s="173">
        <v>1174026</v>
      </c>
      <c r="F12" s="79">
        <v>6.4</v>
      </c>
      <c r="G12" s="173">
        <v>868874</v>
      </c>
      <c r="H12" s="80">
        <v>99.1</v>
      </c>
      <c r="I12" s="83"/>
      <c r="J12" s="83"/>
      <c r="K12" s="83"/>
      <c r="L12" s="109" t="s">
        <v>197</v>
      </c>
      <c r="M12" s="22">
        <v>85</v>
      </c>
      <c r="N12" s="22">
        <v>94</v>
      </c>
      <c r="O12" s="271">
        <f t="shared" si="0"/>
        <v>9</v>
      </c>
      <c r="P12" s="271">
        <v>4</v>
      </c>
      <c r="Q12" s="271">
        <v>1</v>
      </c>
      <c r="R12" s="271">
        <f t="shared" si="1"/>
        <v>-3</v>
      </c>
      <c r="S12" s="271">
        <v>111</v>
      </c>
      <c r="T12" s="271">
        <v>118</v>
      </c>
      <c r="U12" s="271">
        <f t="shared" si="2"/>
        <v>7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1:41" ht="18.75" customHeight="1">
      <c r="A13" s="13" t="s">
        <v>492</v>
      </c>
      <c r="B13" s="76">
        <f>SUM(B14:B34)</f>
        <v>7948</v>
      </c>
      <c r="C13" s="76">
        <f>SUM(C14:C34)</f>
        <v>65</v>
      </c>
      <c r="D13" s="76">
        <f>SUM(D14:D34)</f>
        <v>9864</v>
      </c>
      <c r="E13" s="268">
        <v>1171791</v>
      </c>
      <c r="F13" s="82">
        <f>C13*100000/E13</f>
        <v>5.547064280234274</v>
      </c>
      <c r="G13" s="27">
        <v>871160</v>
      </c>
      <c r="H13" s="82">
        <v>91.2</v>
      </c>
      <c r="I13" s="83"/>
      <c r="J13" s="83"/>
      <c r="K13" s="83"/>
      <c r="L13" s="109" t="s">
        <v>198</v>
      </c>
      <c r="M13" s="22">
        <v>62</v>
      </c>
      <c r="N13" s="22">
        <v>44</v>
      </c>
      <c r="O13" s="271">
        <f t="shared" si="0"/>
        <v>-18</v>
      </c>
      <c r="P13" s="271">
        <v>1</v>
      </c>
      <c r="Q13" s="271">
        <v>1</v>
      </c>
      <c r="R13" s="271">
        <f t="shared" si="1"/>
        <v>0</v>
      </c>
      <c r="S13" s="271">
        <v>83</v>
      </c>
      <c r="T13" s="271">
        <v>48</v>
      </c>
      <c r="U13" s="271">
        <f t="shared" si="2"/>
        <v>-35</v>
      </c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1:41" ht="18.75" customHeight="1">
      <c r="A14" s="84"/>
      <c r="B14" s="72"/>
      <c r="C14" s="46"/>
      <c r="D14" s="46"/>
      <c r="E14" s="85"/>
      <c r="F14" s="82"/>
      <c r="G14" s="46"/>
      <c r="H14" s="46"/>
      <c r="I14" s="83"/>
      <c r="J14" s="83"/>
      <c r="K14" s="83"/>
      <c r="L14" s="109" t="s">
        <v>199</v>
      </c>
      <c r="M14" s="22">
        <v>615</v>
      </c>
      <c r="N14" s="22">
        <v>490</v>
      </c>
      <c r="O14" s="271">
        <f t="shared" si="0"/>
        <v>-125</v>
      </c>
      <c r="P14" s="271">
        <v>9</v>
      </c>
      <c r="Q14" s="271">
        <v>6</v>
      </c>
      <c r="R14" s="271">
        <f t="shared" si="1"/>
        <v>-3</v>
      </c>
      <c r="S14" s="271">
        <v>763</v>
      </c>
      <c r="T14" s="271">
        <v>638</v>
      </c>
      <c r="U14" s="271">
        <f t="shared" si="2"/>
        <v>-125</v>
      </c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</row>
    <row r="15" spans="1:41" ht="18.75" customHeight="1">
      <c r="A15" s="78" t="s">
        <v>441</v>
      </c>
      <c r="B15" s="237">
        <v>627</v>
      </c>
      <c r="C15" s="173">
        <v>3</v>
      </c>
      <c r="D15" s="173">
        <v>808</v>
      </c>
      <c r="E15" s="86">
        <v>1173875</v>
      </c>
      <c r="F15" s="269">
        <f>C15*100000/E15</f>
        <v>0.25556383771696306</v>
      </c>
      <c r="G15" s="173">
        <v>869011</v>
      </c>
      <c r="H15" s="79">
        <f>B15*10000/G15</f>
        <v>7.215098543056417</v>
      </c>
      <c r="I15" s="166"/>
      <c r="J15" s="83"/>
      <c r="K15" s="83"/>
      <c r="L15" s="109" t="s">
        <v>200</v>
      </c>
      <c r="M15" s="22">
        <v>164</v>
      </c>
      <c r="N15" s="22">
        <v>121</v>
      </c>
      <c r="O15" s="271">
        <f t="shared" si="0"/>
        <v>-43</v>
      </c>
      <c r="P15" s="271">
        <v>3</v>
      </c>
      <c r="Q15" s="271">
        <v>4</v>
      </c>
      <c r="R15" s="271">
        <f t="shared" si="1"/>
        <v>1</v>
      </c>
      <c r="S15" s="271">
        <v>206</v>
      </c>
      <c r="T15" s="271">
        <v>161</v>
      </c>
      <c r="U15" s="271">
        <f t="shared" si="2"/>
        <v>-45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</row>
    <row r="16" spans="1:41" ht="18.75" customHeight="1">
      <c r="A16" s="81" t="s">
        <v>442</v>
      </c>
      <c r="B16" s="237">
        <v>690</v>
      </c>
      <c r="C16" s="173">
        <v>8</v>
      </c>
      <c r="D16" s="173">
        <v>845</v>
      </c>
      <c r="E16" s="86">
        <v>1173405</v>
      </c>
      <c r="F16" s="269">
        <f>C16*100000/E16</f>
        <v>0.6817765392170648</v>
      </c>
      <c r="G16" s="173">
        <v>870784</v>
      </c>
      <c r="H16" s="79">
        <f>B16*10000/G16</f>
        <v>7.923893870351316</v>
      </c>
      <c r="I16" s="166"/>
      <c r="J16" s="83"/>
      <c r="K16" s="83"/>
      <c r="L16" s="109" t="s">
        <v>201</v>
      </c>
      <c r="M16" s="22">
        <v>165</v>
      </c>
      <c r="N16" s="22">
        <v>160</v>
      </c>
      <c r="O16" s="271">
        <f t="shared" si="0"/>
        <v>-5</v>
      </c>
      <c r="P16" s="271">
        <v>4</v>
      </c>
      <c r="Q16" s="271">
        <v>3</v>
      </c>
      <c r="R16" s="271">
        <f t="shared" si="1"/>
        <v>-1</v>
      </c>
      <c r="S16" s="271">
        <v>215</v>
      </c>
      <c r="T16" s="271">
        <v>198</v>
      </c>
      <c r="U16" s="271">
        <f t="shared" si="2"/>
        <v>-17</v>
      </c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41" ht="18.75" customHeight="1">
      <c r="A17" s="81" t="s">
        <v>443</v>
      </c>
      <c r="B17" s="237">
        <v>670</v>
      </c>
      <c r="C17" s="173">
        <v>3</v>
      </c>
      <c r="D17" s="173">
        <v>812</v>
      </c>
      <c r="E17" s="86">
        <v>1173117</v>
      </c>
      <c r="F17" s="269">
        <f>C17*100000/E17</f>
        <v>0.255728968210332</v>
      </c>
      <c r="G17" s="173">
        <v>867882</v>
      </c>
      <c r="H17" s="79">
        <f>B17*10000/G17</f>
        <v>7.719943494622541</v>
      </c>
      <c r="I17" s="166"/>
      <c r="J17" s="83"/>
      <c r="K17" s="83"/>
      <c r="L17" s="109" t="s">
        <v>202</v>
      </c>
      <c r="M17" s="238">
        <v>757</v>
      </c>
      <c r="N17" s="238">
        <v>761</v>
      </c>
      <c r="O17" s="271">
        <f t="shared" si="0"/>
        <v>4</v>
      </c>
      <c r="P17" s="277">
        <v>7</v>
      </c>
      <c r="Q17" s="277">
        <v>5</v>
      </c>
      <c r="R17" s="271">
        <f t="shared" si="1"/>
        <v>-2</v>
      </c>
      <c r="S17" s="271">
        <v>1007</v>
      </c>
      <c r="T17" s="271">
        <v>980</v>
      </c>
      <c r="U17" s="271">
        <f t="shared" si="2"/>
        <v>-27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41" ht="18.75" customHeight="1">
      <c r="A18" s="81" t="s">
        <v>444</v>
      </c>
      <c r="B18" s="237">
        <v>554</v>
      </c>
      <c r="C18" s="173">
        <v>5</v>
      </c>
      <c r="D18" s="173">
        <v>680</v>
      </c>
      <c r="E18" s="86">
        <v>1169571</v>
      </c>
      <c r="F18" s="269">
        <f>C18*100000/E18</f>
        <v>0.4275071799830878</v>
      </c>
      <c r="G18" s="173">
        <v>869064</v>
      </c>
      <c r="H18" s="79">
        <f>B18*10000/G18</f>
        <v>6.374674362302431</v>
      </c>
      <c r="I18" s="166"/>
      <c r="J18" s="83"/>
      <c r="K18" s="83"/>
      <c r="L18" s="109" t="s">
        <v>203</v>
      </c>
      <c r="M18" s="22">
        <v>245</v>
      </c>
      <c r="N18" s="22">
        <v>217</v>
      </c>
      <c r="O18" s="271">
        <f t="shared" si="0"/>
        <v>-28</v>
      </c>
      <c r="P18" s="271">
        <v>5</v>
      </c>
      <c r="Q18" s="271">
        <v>1</v>
      </c>
      <c r="R18" s="271">
        <f t="shared" si="1"/>
        <v>-4</v>
      </c>
      <c r="S18" s="271">
        <v>302</v>
      </c>
      <c r="T18" s="271">
        <v>281</v>
      </c>
      <c r="U18" s="271">
        <f t="shared" si="2"/>
        <v>-21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18.75" customHeight="1">
      <c r="A19" s="78"/>
      <c r="B19" s="239"/>
      <c r="C19" s="172"/>
      <c r="D19" s="172"/>
      <c r="F19" s="269"/>
      <c r="G19" s="240"/>
      <c r="H19" s="79"/>
      <c r="I19" s="166"/>
      <c r="J19" s="83"/>
      <c r="K19" s="83"/>
      <c r="L19" s="109" t="s">
        <v>204</v>
      </c>
      <c r="M19" s="22">
        <v>49</v>
      </c>
      <c r="N19" s="22">
        <v>52</v>
      </c>
      <c r="O19" s="271">
        <f t="shared" si="0"/>
        <v>3</v>
      </c>
      <c r="P19" s="271" t="s">
        <v>205</v>
      </c>
      <c r="Q19" s="271">
        <v>2</v>
      </c>
      <c r="R19" s="271">
        <v>2</v>
      </c>
      <c r="S19" s="271">
        <v>61</v>
      </c>
      <c r="T19" s="271">
        <v>71</v>
      </c>
      <c r="U19" s="271">
        <f t="shared" si="2"/>
        <v>10</v>
      </c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1:41" ht="18.75" customHeight="1">
      <c r="A20" s="81" t="s">
        <v>445</v>
      </c>
      <c r="B20" s="237">
        <v>618</v>
      </c>
      <c r="C20" s="173">
        <v>4</v>
      </c>
      <c r="D20" s="173">
        <v>780</v>
      </c>
      <c r="E20" s="86">
        <v>1171344</v>
      </c>
      <c r="F20" s="269">
        <f>C20*100000/E20</f>
        <v>0.3414880684068899</v>
      </c>
      <c r="G20" s="173">
        <v>865695</v>
      </c>
      <c r="H20" s="79">
        <f>B20*10000/G20</f>
        <v>7.138772893455547</v>
      </c>
      <c r="I20" s="87"/>
      <c r="J20" s="83"/>
      <c r="K20" s="83"/>
      <c r="L20" s="109" t="s">
        <v>206</v>
      </c>
      <c r="M20" s="22">
        <v>582</v>
      </c>
      <c r="N20" s="22">
        <v>535</v>
      </c>
      <c r="O20" s="271">
        <f t="shared" si="0"/>
        <v>-47</v>
      </c>
      <c r="P20" s="271">
        <v>5</v>
      </c>
      <c r="Q20" s="271">
        <v>3</v>
      </c>
      <c r="R20" s="271">
        <f>Q20-P20</f>
        <v>-2</v>
      </c>
      <c r="S20" s="271">
        <v>719</v>
      </c>
      <c r="T20" s="271">
        <v>672</v>
      </c>
      <c r="U20" s="271">
        <f t="shared" si="2"/>
        <v>-47</v>
      </c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ht="18.75" customHeight="1">
      <c r="A21" s="81" t="s">
        <v>446</v>
      </c>
      <c r="B21" s="237">
        <v>622</v>
      </c>
      <c r="C21" s="173">
        <v>3</v>
      </c>
      <c r="D21" s="173">
        <v>762</v>
      </c>
      <c r="E21" s="86">
        <v>1171434</v>
      </c>
      <c r="F21" s="269">
        <f>C21*100000/E21</f>
        <v>0.2560963741875342</v>
      </c>
      <c r="G21" s="173">
        <v>867136</v>
      </c>
      <c r="H21" s="79">
        <f>B21*10000/G21</f>
        <v>7.173038600634733</v>
      </c>
      <c r="I21" s="166"/>
      <c r="J21" s="83"/>
      <c r="K21" s="83"/>
      <c r="L21" s="109" t="s">
        <v>207</v>
      </c>
      <c r="M21" s="22">
        <v>179</v>
      </c>
      <c r="N21" s="22">
        <v>152</v>
      </c>
      <c r="O21" s="271">
        <f t="shared" si="0"/>
        <v>-27</v>
      </c>
      <c r="P21" s="271">
        <v>4</v>
      </c>
      <c r="Q21" s="271" t="s">
        <v>205</v>
      </c>
      <c r="R21" s="271">
        <v>-4</v>
      </c>
      <c r="S21" s="271">
        <v>217</v>
      </c>
      <c r="T21" s="271">
        <v>202</v>
      </c>
      <c r="U21" s="271">
        <f t="shared" si="2"/>
        <v>-15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1:41" ht="18.75" customHeight="1">
      <c r="A22" s="81" t="s">
        <v>447</v>
      </c>
      <c r="B22" s="237">
        <v>619</v>
      </c>
      <c r="C22" s="173">
        <v>2</v>
      </c>
      <c r="D22" s="173">
        <v>767</v>
      </c>
      <c r="E22" s="86">
        <v>1171410</v>
      </c>
      <c r="F22" s="269">
        <f>C22*100000/E22</f>
        <v>0.17073441408217446</v>
      </c>
      <c r="G22" s="173">
        <v>868283</v>
      </c>
      <c r="H22" s="79">
        <f>B22*10000/G22</f>
        <v>7.129012084769597</v>
      </c>
      <c r="I22" s="87"/>
      <c r="J22" s="83"/>
      <c r="K22" s="83"/>
      <c r="L22" s="109" t="s">
        <v>208</v>
      </c>
      <c r="M22" s="22">
        <v>134</v>
      </c>
      <c r="N22" s="22">
        <v>131</v>
      </c>
      <c r="O22" s="271">
        <f t="shared" si="0"/>
        <v>-3</v>
      </c>
      <c r="P22" s="271">
        <v>3</v>
      </c>
      <c r="Q22" s="271">
        <v>1</v>
      </c>
      <c r="R22" s="271">
        <f>Q22-P22</f>
        <v>-2</v>
      </c>
      <c r="S22" s="271">
        <v>157</v>
      </c>
      <c r="T22" s="271">
        <v>160</v>
      </c>
      <c r="U22" s="271">
        <f t="shared" si="2"/>
        <v>3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1:41" ht="18.75" customHeight="1">
      <c r="A23" s="81" t="s">
        <v>448</v>
      </c>
      <c r="B23" s="237">
        <v>765</v>
      </c>
      <c r="C23" s="173">
        <v>5</v>
      </c>
      <c r="D23" s="173">
        <v>977</v>
      </c>
      <c r="E23" s="86">
        <v>1171624</v>
      </c>
      <c r="F23" s="269">
        <f>C23*100000/E23</f>
        <v>0.4267580725557005</v>
      </c>
      <c r="G23" s="173">
        <v>868396</v>
      </c>
      <c r="H23" s="79">
        <f>B23*10000/G23</f>
        <v>8.809345045347975</v>
      </c>
      <c r="I23" s="87"/>
      <c r="J23" s="83"/>
      <c r="K23" s="83"/>
      <c r="L23" s="109" t="s">
        <v>209</v>
      </c>
      <c r="M23" s="22">
        <v>87</v>
      </c>
      <c r="N23" s="22">
        <v>69</v>
      </c>
      <c r="O23" s="271">
        <f t="shared" si="0"/>
        <v>-18</v>
      </c>
      <c r="P23" s="271" t="s">
        <v>205</v>
      </c>
      <c r="Q23" s="271" t="s">
        <v>205</v>
      </c>
      <c r="R23" s="271" t="s">
        <v>205</v>
      </c>
      <c r="S23" s="271">
        <v>112</v>
      </c>
      <c r="T23" s="271">
        <v>88</v>
      </c>
      <c r="U23" s="271">
        <f t="shared" si="2"/>
        <v>-24</v>
      </c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1:41" ht="18.75" customHeight="1">
      <c r="A24" s="78"/>
      <c r="B24" s="239"/>
      <c r="C24" s="172"/>
      <c r="D24" s="172"/>
      <c r="F24" s="269"/>
      <c r="G24" s="240"/>
      <c r="H24" s="79"/>
      <c r="I24" s="87"/>
      <c r="J24" s="83"/>
      <c r="K24" s="83"/>
      <c r="L24" s="109" t="s">
        <v>210</v>
      </c>
      <c r="M24" s="22">
        <v>70</v>
      </c>
      <c r="N24" s="22">
        <v>67</v>
      </c>
      <c r="O24" s="271">
        <f t="shared" si="0"/>
        <v>-3</v>
      </c>
      <c r="P24" s="271" t="s">
        <v>205</v>
      </c>
      <c r="Q24" s="271">
        <v>1</v>
      </c>
      <c r="R24" s="271">
        <v>1</v>
      </c>
      <c r="S24" s="271">
        <v>96</v>
      </c>
      <c r="T24" s="271">
        <v>84</v>
      </c>
      <c r="U24" s="271">
        <f t="shared" si="2"/>
        <v>-12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1:41" ht="18.75" customHeight="1">
      <c r="A25" s="81" t="s">
        <v>449</v>
      </c>
      <c r="B25" s="237">
        <v>612</v>
      </c>
      <c r="C25" s="173">
        <v>10</v>
      </c>
      <c r="D25" s="173">
        <v>742</v>
      </c>
      <c r="E25" s="86">
        <v>1171925</v>
      </c>
      <c r="F25" s="269">
        <f>C25*100000/E25</f>
        <v>0.8532969259978241</v>
      </c>
      <c r="G25" s="173">
        <v>870265</v>
      </c>
      <c r="H25" s="79">
        <f>B25*10000/G25</f>
        <v>7.03234072380252</v>
      </c>
      <c r="I25" s="87"/>
      <c r="J25" s="83"/>
      <c r="K25" s="83"/>
      <c r="L25" s="109" t="s">
        <v>211</v>
      </c>
      <c r="M25" s="238">
        <v>81</v>
      </c>
      <c r="N25" s="238">
        <v>83</v>
      </c>
      <c r="O25" s="271">
        <f t="shared" si="0"/>
        <v>2</v>
      </c>
      <c r="P25" s="271" t="s">
        <v>205</v>
      </c>
      <c r="Q25" s="271">
        <v>2</v>
      </c>
      <c r="R25" s="271">
        <v>2</v>
      </c>
      <c r="S25" s="271">
        <v>100</v>
      </c>
      <c r="T25" s="271">
        <v>106</v>
      </c>
      <c r="U25" s="271">
        <f t="shared" si="2"/>
        <v>6</v>
      </c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ht="18.75" customHeight="1">
      <c r="A26" s="81" t="s">
        <v>450</v>
      </c>
      <c r="B26" s="237">
        <v>673</v>
      </c>
      <c r="C26" s="173">
        <v>10</v>
      </c>
      <c r="D26" s="173">
        <v>823</v>
      </c>
      <c r="E26" s="86">
        <v>1171791</v>
      </c>
      <c r="F26" s="269">
        <f>C26*100000/E26</f>
        <v>0.8533945046514267</v>
      </c>
      <c r="G26" s="173">
        <v>870735</v>
      </c>
      <c r="H26" s="79">
        <f>B26*10000/G26</f>
        <v>7.729102424962819</v>
      </c>
      <c r="I26" s="87"/>
      <c r="J26" s="83"/>
      <c r="K26" s="83"/>
      <c r="L26" s="109" t="s">
        <v>212</v>
      </c>
      <c r="M26" s="22">
        <v>46</v>
      </c>
      <c r="N26" s="22">
        <v>36</v>
      </c>
      <c r="O26" s="271">
        <f t="shared" si="0"/>
        <v>-10</v>
      </c>
      <c r="P26" s="271" t="s">
        <v>205</v>
      </c>
      <c r="Q26" s="271">
        <v>1</v>
      </c>
      <c r="R26" s="271">
        <v>1</v>
      </c>
      <c r="S26" s="271">
        <v>68</v>
      </c>
      <c r="T26" s="271">
        <v>44</v>
      </c>
      <c r="U26" s="271">
        <f t="shared" si="2"/>
        <v>-24</v>
      </c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ht="18.75" customHeight="1">
      <c r="A27" s="81" t="s">
        <v>451</v>
      </c>
      <c r="B27" s="237">
        <v>672</v>
      </c>
      <c r="C27" s="173">
        <v>4</v>
      </c>
      <c r="D27" s="173">
        <v>827</v>
      </c>
      <c r="E27" s="86">
        <v>1172404</v>
      </c>
      <c r="F27" s="269">
        <f>C27*100000/E27</f>
        <v>0.34117932043902954</v>
      </c>
      <c r="G27" s="173">
        <v>871459</v>
      </c>
      <c r="H27" s="79">
        <f>B27*10000/G27</f>
        <v>7.711206149686904</v>
      </c>
      <c r="I27" s="87"/>
      <c r="J27" s="83"/>
      <c r="K27" s="83"/>
      <c r="L27" s="109" t="s">
        <v>213</v>
      </c>
      <c r="M27" s="22">
        <v>69</v>
      </c>
      <c r="N27" s="22">
        <v>61</v>
      </c>
      <c r="O27" s="271">
        <f t="shared" si="0"/>
        <v>-8</v>
      </c>
      <c r="P27" s="271">
        <v>2</v>
      </c>
      <c r="Q27" s="271">
        <v>4</v>
      </c>
      <c r="R27" s="271">
        <v>2</v>
      </c>
      <c r="S27" s="271">
        <v>99</v>
      </c>
      <c r="T27" s="271">
        <v>74</v>
      </c>
      <c r="U27" s="271">
        <f t="shared" si="2"/>
        <v>-25</v>
      </c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ht="18.75" customHeight="1">
      <c r="A28" s="88" t="s">
        <v>452</v>
      </c>
      <c r="B28" s="241">
        <v>826</v>
      </c>
      <c r="C28" s="242">
        <v>8</v>
      </c>
      <c r="D28" s="242">
        <v>1041</v>
      </c>
      <c r="E28" s="89">
        <v>1172458</v>
      </c>
      <c r="F28" s="270">
        <f>C28*100000/E28</f>
        <v>0.6823272134268349</v>
      </c>
      <c r="G28" s="243">
        <v>871160</v>
      </c>
      <c r="H28" s="90">
        <f>B28*10000/G28</f>
        <v>9.481610725928647</v>
      </c>
      <c r="I28" s="91"/>
      <c r="J28" s="83"/>
      <c r="K28" s="83"/>
      <c r="L28" s="177" t="s">
        <v>214</v>
      </c>
      <c r="M28" s="115">
        <v>31</v>
      </c>
      <c r="N28" s="115">
        <v>41</v>
      </c>
      <c r="O28" s="274">
        <f t="shared" si="0"/>
        <v>10</v>
      </c>
      <c r="P28" s="274" t="s">
        <v>205</v>
      </c>
      <c r="Q28" s="274">
        <v>2</v>
      </c>
      <c r="R28" s="274">
        <v>2</v>
      </c>
      <c r="S28" s="274">
        <v>45</v>
      </c>
      <c r="T28" s="274">
        <v>61</v>
      </c>
      <c r="U28" s="271">
        <f t="shared" si="2"/>
        <v>16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ht="18.75" customHeight="1">
      <c r="A29" s="144" t="s">
        <v>215</v>
      </c>
      <c r="B29" s="144"/>
      <c r="C29" s="144"/>
      <c r="D29" s="144"/>
      <c r="E29" s="60"/>
      <c r="F29" s="60"/>
      <c r="G29" s="60"/>
      <c r="H29" s="107"/>
      <c r="I29" s="83"/>
      <c r="J29" s="83"/>
      <c r="K29" s="83"/>
      <c r="L29" s="151" t="s">
        <v>216</v>
      </c>
      <c r="M29" s="46"/>
      <c r="N29" s="46"/>
      <c r="O29" s="46"/>
      <c r="P29" s="39"/>
      <c r="Q29" s="39"/>
      <c r="R29" s="39"/>
      <c r="S29" s="39"/>
      <c r="T29" s="39"/>
      <c r="U29" s="92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ht="18.75" customHeight="1">
      <c r="A30" s="46" t="s">
        <v>217</v>
      </c>
      <c r="B30" s="60"/>
      <c r="C30" s="60"/>
      <c r="D30" s="60"/>
      <c r="E30" s="60"/>
      <c r="F30" s="60"/>
      <c r="G30" s="60"/>
      <c r="H30" s="107"/>
      <c r="I30" s="83"/>
      <c r="J30" s="83"/>
      <c r="K30" s="83"/>
      <c r="L30" s="148"/>
      <c r="M30" s="39"/>
      <c r="N30" s="39"/>
      <c r="O30" s="93"/>
      <c r="P30" s="39"/>
      <c r="Q30" s="39"/>
      <c r="R30" s="39"/>
      <c r="S30" s="39"/>
      <c r="T30" s="39"/>
      <c r="U30" s="93"/>
      <c r="V30" s="240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ht="18.75" customHeight="1">
      <c r="A31" s="249" t="s">
        <v>478</v>
      </c>
      <c r="B31" s="240"/>
      <c r="C31" s="240"/>
      <c r="D31" s="240"/>
      <c r="E31" s="240"/>
      <c r="F31" s="240"/>
      <c r="G31" s="240"/>
      <c r="H31" s="83"/>
      <c r="I31" s="83"/>
      <c r="J31" s="83"/>
      <c r="K31" s="83"/>
      <c r="L31" s="151"/>
      <c r="M31" s="46"/>
      <c r="N31" s="46"/>
      <c r="O31" s="46"/>
      <c r="P31" s="46"/>
      <c r="R31" s="244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ht="18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151"/>
      <c r="M32" s="46"/>
      <c r="N32" s="46"/>
      <c r="O32" s="46"/>
      <c r="T32" s="39"/>
      <c r="U32" s="9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1:41" ht="18.75" customHeight="1">
      <c r="K33" s="83"/>
      <c r="L33" s="148"/>
      <c r="M33" s="39"/>
      <c r="N33" s="39"/>
      <c r="O33" s="93"/>
      <c r="P33" s="39"/>
      <c r="Q33" s="39"/>
      <c r="R33" s="39"/>
      <c r="S33" s="39"/>
      <c r="T33" s="39"/>
      <c r="U33" s="9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1:41" ht="18.75" customHeight="1">
      <c r="K34" s="83"/>
      <c r="L34" s="148"/>
      <c r="M34" s="39"/>
      <c r="N34" s="39"/>
      <c r="O34" s="93"/>
      <c r="P34" s="39"/>
      <c r="Q34" s="39"/>
      <c r="R34" s="93"/>
      <c r="S34" s="39"/>
      <c r="T34" s="39"/>
      <c r="U34" s="9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1:41" ht="18.75" customHeight="1">
      <c r="A35" s="284" t="s">
        <v>453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16"/>
      <c r="L35" s="192"/>
      <c r="M35" s="245"/>
      <c r="N35" s="245"/>
      <c r="O35" s="93"/>
      <c r="P35" s="39"/>
      <c r="Q35" s="39"/>
      <c r="R35" s="39"/>
      <c r="S35" s="39"/>
      <c r="T35" s="39"/>
      <c r="U35" s="9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</row>
    <row r="36" spans="1:41" ht="18.75" customHeight="1">
      <c r="A36" s="429" t="s">
        <v>454</v>
      </c>
      <c r="B36" s="429"/>
      <c r="C36" s="429"/>
      <c r="D36" s="429"/>
      <c r="E36" s="429"/>
      <c r="F36" s="429"/>
      <c r="G36" s="429"/>
      <c r="H36" s="429"/>
      <c r="I36" s="429"/>
      <c r="J36" s="429"/>
      <c r="K36" s="83"/>
      <c r="L36" s="148"/>
      <c r="M36" s="39"/>
      <c r="N36" s="39"/>
      <c r="O36" s="93"/>
      <c r="P36" s="39"/>
      <c r="Q36" s="39"/>
      <c r="R36" s="93"/>
      <c r="S36" s="39"/>
      <c r="T36" s="39"/>
      <c r="U36" s="9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ht="18.75" customHeight="1" thickBo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83"/>
      <c r="L37" s="148"/>
      <c r="M37" s="39"/>
      <c r="N37" s="39"/>
      <c r="O37" s="93"/>
      <c r="P37" s="39"/>
      <c r="Q37" s="39"/>
      <c r="R37" s="7"/>
      <c r="S37" s="245"/>
      <c r="T37" s="245"/>
      <c r="U37" s="9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ht="18.75" customHeight="1">
      <c r="A38" s="335" t="s">
        <v>218</v>
      </c>
      <c r="B38" s="337" t="s">
        <v>455</v>
      </c>
      <c r="C38" s="338"/>
      <c r="D38" s="431"/>
      <c r="E38" s="337" t="s">
        <v>456</v>
      </c>
      <c r="F38" s="338"/>
      <c r="G38" s="431"/>
      <c r="H38" s="432" t="s">
        <v>457</v>
      </c>
      <c r="I38" s="433"/>
      <c r="J38" s="433"/>
      <c r="K38" s="83"/>
      <c r="L38" s="148"/>
      <c r="M38" s="39"/>
      <c r="N38" s="39"/>
      <c r="O38" s="93"/>
      <c r="P38" s="39"/>
      <c r="Q38" s="39"/>
      <c r="R38" s="7"/>
      <c r="S38" s="245"/>
      <c r="T38" s="245"/>
      <c r="U38" s="9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1" ht="18.75" customHeight="1">
      <c r="A39" s="430"/>
      <c r="B39" s="246" t="s">
        <v>458</v>
      </c>
      <c r="C39" s="247" t="s">
        <v>190</v>
      </c>
      <c r="D39" s="247" t="s">
        <v>219</v>
      </c>
      <c r="E39" s="246" t="s">
        <v>434</v>
      </c>
      <c r="F39" s="247" t="s">
        <v>190</v>
      </c>
      <c r="G39" s="247" t="s">
        <v>219</v>
      </c>
      <c r="H39" s="246" t="s">
        <v>434</v>
      </c>
      <c r="I39" s="247" t="s">
        <v>190</v>
      </c>
      <c r="J39" s="248" t="s">
        <v>219</v>
      </c>
      <c r="K39" s="83"/>
      <c r="L39" s="148"/>
      <c r="M39" s="39"/>
      <c r="N39" s="39"/>
      <c r="O39" s="93"/>
      <c r="P39" s="39"/>
      <c r="Q39" s="39"/>
      <c r="R39" s="7"/>
      <c r="S39" s="245"/>
      <c r="T39" s="245"/>
      <c r="U39" s="9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1:41" ht="18.75" customHeight="1">
      <c r="A40" s="75" t="s">
        <v>459</v>
      </c>
      <c r="B40" s="76">
        <f>SUM(B41:B61)</f>
        <v>8608</v>
      </c>
      <c r="C40" s="76">
        <f>SUM(C41:C61)</f>
        <v>7948</v>
      </c>
      <c r="D40" s="276">
        <f>C40-B40</f>
        <v>-660</v>
      </c>
      <c r="E40" s="76">
        <f>SUM(E41:E61)</f>
        <v>75</v>
      </c>
      <c r="F40" s="76">
        <f>SUM(F41:F61)</f>
        <v>65</v>
      </c>
      <c r="G40" s="276">
        <f>F40-E40</f>
        <v>-10</v>
      </c>
      <c r="H40" s="76">
        <f>SUM(H41:H61)</f>
        <v>10682</v>
      </c>
      <c r="I40" s="76">
        <f>SUM(I41:I61)</f>
        <v>9864</v>
      </c>
      <c r="J40" s="276">
        <f>I40-H40</f>
        <v>-818</v>
      </c>
      <c r="K40" s="83"/>
      <c r="L40" s="148"/>
      <c r="M40" s="39"/>
      <c r="N40" s="39"/>
      <c r="O40" s="93"/>
      <c r="P40" s="39"/>
      <c r="Q40" s="39"/>
      <c r="R40" s="93"/>
      <c r="S40" s="39"/>
      <c r="T40" s="39"/>
      <c r="U40" s="9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1:41" ht="18.75" customHeight="1">
      <c r="A41" s="94"/>
      <c r="B41" s="272"/>
      <c r="C41" s="272"/>
      <c r="D41" s="272"/>
      <c r="E41" s="272"/>
      <c r="F41" s="272"/>
      <c r="G41" s="272"/>
      <c r="H41" s="272"/>
      <c r="I41" s="272"/>
      <c r="J41" s="272"/>
      <c r="K41" s="83"/>
      <c r="L41" s="148"/>
      <c r="M41" s="39"/>
      <c r="N41" s="39"/>
      <c r="O41" s="93"/>
      <c r="P41" s="39"/>
      <c r="Q41" s="39"/>
      <c r="R41" s="93"/>
      <c r="S41" s="39"/>
      <c r="T41" s="39"/>
      <c r="U41" s="9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spans="1:41" ht="18.75" customHeight="1">
      <c r="A42" s="109" t="s">
        <v>220</v>
      </c>
      <c r="B42" s="272">
        <v>2009</v>
      </c>
      <c r="C42" s="272">
        <v>1735</v>
      </c>
      <c r="D42" s="272">
        <f aca="true" t="shared" si="3" ref="D42:D50">C42-B42</f>
        <v>-274</v>
      </c>
      <c r="E42" s="271">
        <v>28</v>
      </c>
      <c r="F42" s="271">
        <v>17</v>
      </c>
      <c r="G42" s="272">
        <f>F42-E42</f>
        <v>-11</v>
      </c>
      <c r="H42" s="272">
        <v>2682</v>
      </c>
      <c r="I42" s="272">
        <v>2335</v>
      </c>
      <c r="J42" s="272">
        <f aca="true" t="shared" si="4" ref="J42:J50">I42-H42</f>
        <v>-347</v>
      </c>
      <c r="K42" s="83"/>
      <c r="L42" s="148"/>
      <c r="M42" s="39"/>
      <c r="N42" s="39"/>
      <c r="O42" s="93"/>
      <c r="P42" s="39"/>
      <c r="Q42" s="39"/>
      <c r="R42" s="93"/>
      <c r="S42" s="39"/>
      <c r="T42" s="39"/>
      <c r="U42" s="9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ht="18.75" customHeight="1">
      <c r="A43" s="109" t="s">
        <v>221</v>
      </c>
      <c r="B43" s="272">
        <v>31</v>
      </c>
      <c r="C43" s="272">
        <v>41</v>
      </c>
      <c r="D43" s="272">
        <f t="shared" si="3"/>
        <v>10</v>
      </c>
      <c r="E43" s="271" t="s">
        <v>493</v>
      </c>
      <c r="F43" s="271">
        <v>2</v>
      </c>
      <c r="G43" s="272">
        <v>2</v>
      </c>
      <c r="H43" s="272">
        <v>45</v>
      </c>
      <c r="I43" s="272">
        <v>61</v>
      </c>
      <c r="J43" s="272">
        <f t="shared" si="4"/>
        <v>16</v>
      </c>
      <c r="K43" s="83"/>
      <c r="L43" s="148"/>
      <c r="M43" s="39"/>
      <c r="N43" s="39"/>
      <c r="O43" s="93"/>
      <c r="P43" s="39"/>
      <c r="Q43" s="39"/>
      <c r="R43" s="93"/>
      <c r="S43" s="39"/>
      <c r="T43" s="39"/>
      <c r="U43" s="9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spans="1:41" ht="18.75" customHeight="1">
      <c r="A44" s="109" t="s">
        <v>222</v>
      </c>
      <c r="B44" s="272">
        <v>1409</v>
      </c>
      <c r="C44" s="272">
        <v>1413</v>
      </c>
      <c r="D44" s="272">
        <f t="shared" si="3"/>
        <v>4</v>
      </c>
      <c r="E44" s="271">
        <v>18</v>
      </c>
      <c r="F44" s="271">
        <v>13</v>
      </c>
      <c r="G44" s="272">
        <f>F44-E44</f>
        <v>-5</v>
      </c>
      <c r="H44" s="272">
        <v>1735</v>
      </c>
      <c r="I44" s="272">
        <v>1738</v>
      </c>
      <c r="J44" s="272">
        <f t="shared" si="4"/>
        <v>3</v>
      </c>
      <c r="K44" s="83"/>
      <c r="L44" s="148"/>
      <c r="M44" s="39"/>
      <c r="N44" s="39"/>
      <c r="O44" s="93"/>
      <c r="P44" s="39"/>
      <c r="Q44" s="39"/>
      <c r="R44" s="93"/>
      <c r="S44" s="39"/>
      <c r="T44" s="39"/>
      <c r="U44" s="9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</row>
    <row r="45" spans="1:41" ht="18.75" customHeight="1">
      <c r="A45" s="109" t="s">
        <v>223</v>
      </c>
      <c r="B45" s="272">
        <v>28</v>
      </c>
      <c r="C45" s="272">
        <v>37</v>
      </c>
      <c r="D45" s="272">
        <f t="shared" si="3"/>
        <v>9</v>
      </c>
      <c r="E45" s="271" t="s">
        <v>493</v>
      </c>
      <c r="F45" s="271">
        <v>3</v>
      </c>
      <c r="G45" s="271">
        <v>3</v>
      </c>
      <c r="H45" s="272">
        <v>57</v>
      </c>
      <c r="I45" s="272">
        <v>51</v>
      </c>
      <c r="J45" s="272">
        <f t="shared" si="4"/>
        <v>-6</v>
      </c>
      <c r="K45" s="83"/>
      <c r="L45" s="148"/>
      <c r="M45" s="39"/>
      <c r="N45" s="39"/>
      <c r="O45" s="93"/>
      <c r="P45" s="39"/>
      <c r="Q45" s="39"/>
      <c r="R45" s="93"/>
      <c r="S45" s="39"/>
      <c r="T45" s="39"/>
      <c r="U45" s="9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</row>
    <row r="46" spans="1:41" ht="18.75" customHeight="1">
      <c r="A46" s="95" t="s">
        <v>224</v>
      </c>
      <c r="B46" s="272">
        <v>2</v>
      </c>
      <c r="C46" s="272">
        <v>2</v>
      </c>
      <c r="D46" s="272">
        <f t="shared" si="3"/>
        <v>0</v>
      </c>
      <c r="E46" s="271" t="s">
        <v>493</v>
      </c>
      <c r="F46" s="271" t="s">
        <v>493</v>
      </c>
      <c r="G46" s="271" t="s">
        <v>493</v>
      </c>
      <c r="H46" s="272">
        <v>3</v>
      </c>
      <c r="I46" s="272">
        <v>2</v>
      </c>
      <c r="J46" s="272">
        <f t="shared" si="4"/>
        <v>-1</v>
      </c>
      <c r="K46" s="83"/>
      <c r="L46" s="151"/>
      <c r="M46" s="46"/>
      <c r="N46" s="46"/>
      <c r="O46" s="46"/>
      <c r="P46" s="46"/>
      <c r="R46" s="244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</row>
    <row r="47" spans="1:41" ht="18.75" customHeight="1">
      <c r="A47" s="109" t="s">
        <v>225</v>
      </c>
      <c r="B47" s="272">
        <v>1173</v>
      </c>
      <c r="C47" s="272">
        <v>1048</v>
      </c>
      <c r="D47" s="272">
        <f t="shared" si="3"/>
        <v>-125</v>
      </c>
      <c r="E47" s="271">
        <v>9</v>
      </c>
      <c r="F47" s="271">
        <v>9</v>
      </c>
      <c r="G47" s="272">
        <f>F47-E47</f>
        <v>0</v>
      </c>
      <c r="H47" s="272">
        <v>1450</v>
      </c>
      <c r="I47" s="272">
        <v>1262</v>
      </c>
      <c r="J47" s="272">
        <f t="shared" si="4"/>
        <v>-188</v>
      </c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ht="18.75" customHeight="1">
      <c r="A48" s="109" t="s">
        <v>226</v>
      </c>
      <c r="B48" s="272">
        <v>2983</v>
      </c>
      <c r="C48" s="272">
        <v>2885</v>
      </c>
      <c r="D48" s="272">
        <f t="shared" si="3"/>
        <v>-98</v>
      </c>
      <c r="E48" s="271">
        <v>13</v>
      </c>
      <c r="F48" s="271">
        <v>12</v>
      </c>
      <c r="G48" s="272">
        <f>F48-E48</f>
        <v>-1</v>
      </c>
      <c r="H48" s="272">
        <v>3568</v>
      </c>
      <c r="I48" s="272">
        <v>3482</v>
      </c>
      <c r="J48" s="272">
        <f t="shared" si="4"/>
        <v>-86</v>
      </c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</row>
    <row r="49" spans="1:41" ht="18.75" customHeight="1">
      <c r="A49" s="109" t="s">
        <v>227</v>
      </c>
      <c r="B49" s="272">
        <v>697</v>
      </c>
      <c r="C49" s="272">
        <v>473</v>
      </c>
      <c r="D49" s="272">
        <f t="shared" si="3"/>
        <v>-224</v>
      </c>
      <c r="E49" s="271">
        <v>4</v>
      </c>
      <c r="F49" s="271">
        <v>6</v>
      </c>
      <c r="G49" s="272">
        <f>F49-E49</f>
        <v>2</v>
      </c>
      <c r="H49" s="272">
        <v>835</v>
      </c>
      <c r="I49" s="272">
        <v>573</v>
      </c>
      <c r="J49" s="272">
        <f t="shared" si="4"/>
        <v>-262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ht="18.75" customHeight="1">
      <c r="A50" s="109" t="s">
        <v>84</v>
      </c>
      <c r="B50" s="272">
        <v>276</v>
      </c>
      <c r="C50" s="272">
        <v>314</v>
      </c>
      <c r="D50" s="273">
        <f t="shared" si="3"/>
        <v>38</v>
      </c>
      <c r="E50" s="274">
        <v>3</v>
      </c>
      <c r="F50" s="274">
        <v>3</v>
      </c>
      <c r="G50" s="273">
        <f>F50-E50</f>
        <v>0</v>
      </c>
      <c r="H50" s="275">
        <v>307</v>
      </c>
      <c r="I50" s="275">
        <v>360</v>
      </c>
      <c r="J50" s="273">
        <f t="shared" si="4"/>
        <v>53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ht="15" customHeight="1">
      <c r="A51" s="144" t="s">
        <v>216</v>
      </c>
      <c r="B51" s="144"/>
      <c r="C51" s="144"/>
      <c r="D51" s="144"/>
      <c r="E51" s="60"/>
      <c r="F51" s="107"/>
      <c r="G51" s="107"/>
      <c r="H51" s="107"/>
      <c r="I51" s="107"/>
      <c r="J51" s="107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</row>
    <row r="52" spans="1:41" ht="16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</row>
    <row r="53" spans="1:41" ht="16.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</row>
    <row r="54" spans="1:41" ht="16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1" ht="16.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</row>
    <row r="56" spans="1:41" ht="16.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</row>
    <row r="57" spans="1:41" ht="16.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</row>
    <row r="58" spans="1:41" ht="16.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</row>
    <row r="59" spans="1:41" ht="16.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</row>
    <row r="60" spans="1:41" ht="16.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</row>
    <row r="61" spans="1:41" ht="16.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spans="1:41" ht="16.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</row>
    <row r="63" spans="1:41" ht="16.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</row>
    <row r="64" spans="1:41" ht="16.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</row>
    <row r="65" spans="1:41" ht="16.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</row>
    <row r="66" spans="1:41" ht="16.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</row>
    <row r="67" spans="1:41" ht="16.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spans="1:41" ht="16.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</row>
    <row r="69" spans="1:41" ht="16.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</row>
    <row r="70" spans="1:41" ht="16.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</row>
    <row r="71" spans="1:41" ht="16.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</row>
    <row r="72" spans="1:41" ht="16.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</row>
    <row r="73" spans="1:41" ht="16.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</row>
    <row r="74" spans="1:41" ht="16.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</row>
    <row r="75" spans="1:41" ht="16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</row>
    <row r="76" spans="1:41" ht="16.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</row>
    <row r="77" spans="1:41" ht="16.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</row>
    <row r="78" spans="1:41" ht="18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</row>
    <row r="79" spans="1:41" ht="16.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</row>
    <row r="80" spans="1:41" ht="16.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</row>
    <row r="81" spans="1:41" ht="16.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</row>
    <row r="82" spans="1:41" ht="16.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</row>
    <row r="83" spans="1:41" ht="16.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</row>
    <row r="84" spans="1:41" ht="16.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</row>
    <row r="85" spans="1:41" ht="16.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</row>
    <row r="86" spans="1:41" ht="16.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</row>
    <row r="87" spans="1:41" ht="16.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</row>
    <row r="88" spans="1:41" ht="16.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</row>
    <row r="89" spans="1:41" ht="16.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</row>
    <row r="90" spans="1:41" ht="16.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</row>
    <row r="91" spans="1:41" ht="16.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</row>
    <row r="92" spans="1:4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</row>
    <row r="93" spans="1:41" ht="1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</row>
    <row r="94" spans="1:41" ht="14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</row>
    <row r="95" spans="1:41" ht="14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</row>
    <row r="96" spans="1:41" ht="14.2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</row>
    <row r="97" spans="1:41" ht="14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</row>
    <row r="98" spans="1:41" ht="14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</row>
    <row r="99" spans="1:41" ht="14.2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</row>
    <row r="100" spans="1:41" ht="14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</row>
    <row r="101" spans="1:41" ht="14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</row>
    <row r="102" spans="1:41" ht="14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</row>
    <row r="103" spans="1:41" ht="14.2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</row>
    <row r="104" spans="1:41" ht="14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</row>
    <row r="105" spans="1:41" ht="14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</row>
    <row r="106" spans="1:41" ht="14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</row>
    <row r="107" spans="1:41" ht="14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</row>
  </sheetData>
  <sheetProtection/>
  <mergeCells count="24">
    <mergeCell ref="A35:J35"/>
    <mergeCell ref="A36:J36"/>
    <mergeCell ref="A38:A39"/>
    <mergeCell ref="B38:D38"/>
    <mergeCell ref="E38:G38"/>
    <mergeCell ref="H38:J38"/>
    <mergeCell ref="A2:H2"/>
    <mergeCell ref="L2:U2"/>
    <mergeCell ref="A3:H3"/>
    <mergeCell ref="L3:U3"/>
    <mergeCell ref="A5:A7"/>
    <mergeCell ref="B5:B7"/>
    <mergeCell ref="L5:L6"/>
    <mergeCell ref="M5:O5"/>
    <mergeCell ref="E6:E7"/>
    <mergeCell ref="F6:F7"/>
    <mergeCell ref="C5:C7"/>
    <mergeCell ref="D5:D7"/>
    <mergeCell ref="P5:R5"/>
    <mergeCell ref="S5:U5"/>
    <mergeCell ref="G6:G7"/>
    <mergeCell ref="H6:H7"/>
    <mergeCell ref="E5:F5"/>
    <mergeCell ref="G5:H5"/>
  </mergeCells>
  <printOptions/>
  <pageMargins left="0.984251968503937" right="0.5905511811023623" top="0.984251968503937" bottom="0.984251968503937" header="0.5118110236220472" footer="0.5118110236220472"/>
  <pageSetup fitToHeight="1" fitToWidth="1" horizontalDpi="300" verticalDpi="3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2013-05-13T04:36:27Z</cp:lastPrinted>
  <dcterms:created xsi:type="dcterms:W3CDTF">2005-08-12T01:04:13Z</dcterms:created>
  <dcterms:modified xsi:type="dcterms:W3CDTF">2013-05-13T04:36:30Z</dcterms:modified>
  <cp:category/>
  <cp:version/>
  <cp:contentType/>
  <cp:contentStatus/>
</cp:coreProperties>
</file>