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8190" activeTab="0"/>
  </bookViews>
  <sheets>
    <sheet name="254" sheetId="1" r:id="rId1"/>
    <sheet name="256" sheetId="2" r:id="rId2"/>
    <sheet name="258" sheetId="3" r:id="rId3"/>
    <sheet name="260" sheetId="4" r:id="rId4"/>
  </sheets>
  <definedNames/>
  <calcPr fullCalcOnLoad="1"/>
</workbook>
</file>

<file path=xl/sharedStrings.xml><?xml version="1.0" encoding="utf-8"?>
<sst xmlns="http://schemas.openxmlformats.org/spreadsheetml/2006/main" count="1795" uniqueCount="491">
  <si>
    <t>２２　　災　　害　　及　　び　　事　　故</t>
  </si>
  <si>
    <t>（単位：金額　千円）</t>
  </si>
  <si>
    <r>
      <t>年次</t>
    </r>
    <r>
      <rPr>
        <sz val="12"/>
        <rFont val="ＭＳ 明朝"/>
        <family val="1"/>
      </rPr>
      <t>及び　　　災 害 別</t>
    </r>
  </si>
  <si>
    <t>り　災     世帯数</t>
  </si>
  <si>
    <t>り災者数</t>
  </si>
  <si>
    <t>人　　的　　被　　害</t>
  </si>
  <si>
    <t>住　　宅　　被　　害</t>
  </si>
  <si>
    <t>項　　　　　　　　　目</t>
  </si>
  <si>
    <t>計　　　　（人）</t>
  </si>
  <si>
    <t>死　者</t>
  </si>
  <si>
    <t>負傷者</t>
  </si>
  <si>
    <t>行　方　　不明者</t>
  </si>
  <si>
    <t>計　　　　（棟）</t>
  </si>
  <si>
    <t>全　壊</t>
  </si>
  <si>
    <t>半　壊</t>
  </si>
  <si>
    <t>一　部　　破　損</t>
  </si>
  <si>
    <t>床　上　　浸　水</t>
  </si>
  <si>
    <t>床　下　　浸　水</t>
  </si>
  <si>
    <t>被　　　害　　　総　　　額</t>
  </si>
  <si>
    <t>（人）</t>
  </si>
  <si>
    <t>農　地　　　関　係　　　被　害</t>
  </si>
  <si>
    <t>被害額（査定額）計</t>
  </si>
  <si>
    <t>農地</t>
  </si>
  <si>
    <t>箇所</t>
  </si>
  <si>
    <t>農業用施設</t>
  </si>
  <si>
    <t>公　共</t>
  </si>
  <si>
    <t>海岸保全　　　　施設</t>
  </si>
  <si>
    <t>被害額(査定額)</t>
  </si>
  <si>
    <t>津　　波</t>
  </si>
  <si>
    <t>地すべり　　　防止施設</t>
  </si>
  <si>
    <t>大　　雨</t>
  </si>
  <si>
    <t>強　　風</t>
  </si>
  <si>
    <t>林　野　　　関　係　　　被　害</t>
  </si>
  <si>
    <t>台　　風</t>
  </si>
  <si>
    <t>治山　　　　　　　施設</t>
  </si>
  <si>
    <t>崖くずれ</t>
  </si>
  <si>
    <t>雪　　害</t>
  </si>
  <si>
    <t>林道</t>
  </si>
  <si>
    <t>地　　震</t>
  </si>
  <si>
    <t>水　産　　　関　係　　　被　害</t>
  </si>
  <si>
    <t>そ の 他</t>
  </si>
  <si>
    <t>公　共</t>
  </si>
  <si>
    <t>漁港</t>
  </si>
  <si>
    <t>港数</t>
  </si>
  <si>
    <t>注　公共とは災害復旧対策（国庫補助及び国庫負担）の対象となるものであり、非公共とはその対象とならないものである。</t>
  </si>
  <si>
    <t>年次及び　　　災 害 別</t>
  </si>
  <si>
    <t>耕　　　地　　　被　　　害</t>
  </si>
  <si>
    <t>河 川</t>
  </si>
  <si>
    <t>非住宅</t>
  </si>
  <si>
    <t>計</t>
  </si>
  <si>
    <t>田</t>
  </si>
  <si>
    <t>畑</t>
  </si>
  <si>
    <t>学　校</t>
  </si>
  <si>
    <t>病　院</t>
  </si>
  <si>
    <t>道　路</t>
  </si>
  <si>
    <t>橋りょう</t>
  </si>
  <si>
    <t>流出・　　　　　埋没等</t>
  </si>
  <si>
    <t>冠　水</t>
  </si>
  <si>
    <t>（棟）</t>
  </si>
  <si>
    <t>(箇所)</t>
  </si>
  <si>
    <t>面  積</t>
  </si>
  <si>
    <t>資料　石川県森林管理課「森林病害虫一斉調査」</t>
  </si>
  <si>
    <t>港 湾</t>
  </si>
  <si>
    <t>砂 防</t>
  </si>
  <si>
    <t>鉄道不通</t>
  </si>
  <si>
    <t>被害船舶</t>
  </si>
  <si>
    <t>水 道</t>
  </si>
  <si>
    <t>電 話</t>
  </si>
  <si>
    <t>電 気</t>
  </si>
  <si>
    <t>ガ ス</t>
  </si>
  <si>
    <t>総 被 害 額</t>
  </si>
  <si>
    <t>(隻数)</t>
  </si>
  <si>
    <t>(回線)</t>
  </si>
  <si>
    <t>(戸数)</t>
  </si>
  <si>
    <t>(千円)</t>
  </si>
  <si>
    <t>１６０　　農　林　水　産　業　施　設　被　害　状　況</t>
  </si>
  <si>
    <t>254 災害及び事故</t>
  </si>
  <si>
    <t>災害及び事故 255</t>
  </si>
  <si>
    <t>-</t>
  </si>
  <si>
    <t>-</t>
  </si>
  <si>
    <t>平成１５年</t>
  </si>
  <si>
    <t>１６年</t>
  </si>
  <si>
    <t>１７年</t>
  </si>
  <si>
    <t>１８年</t>
  </si>
  <si>
    <t>１９年</t>
  </si>
  <si>
    <t>-</t>
  </si>
  <si>
    <t>-</t>
  </si>
  <si>
    <t>資料　石川県農業基盤課、森林管理課、水産課</t>
  </si>
  <si>
    <t>１６１　　森　林　病　害　虫　被　害　状　況</t>
  </si>
  <si>
    <t>(単位：ha、千円、m3、千本）</t>
  </si>
  <si>
    <t xml:space="preserve">  項　　　　　　　　　　　　目</t>
  </si>
  <si>
    <t>面  積</t>
  </si>
  <si>
    <t>まつくいむし被害　</t>
  </si>
  <si>
    <t>金  額</t>
  </si>
  <si>
    <t>-</t>
  </si>
  <si>
    <t>材  積</t>
  </si>
  <si>
    <t>カシノナガキクイムシ被害　</t>
  </si>
  <si>
    <t>１５９　　風　　水　　害　　の　　状　　況</t>
  </si>
  <si>
    <t>平成 １５ 年</t>
  </si>
  <si>
    <t>-</t>
  </si>
  <si>
    <t>　１６</t>
  </si>
  <si>
    <t>　１７</t>
  </si>
  <si>
    <t>　１８</t>
  </si>
  <si>
    <t>　１９</t>
  </si>
  <si>
    <t>-</t>
  </si>
  <si>
    <t>（ha）</t>
  </si>
  <si>
    <t>平成 １５ 年</t>
  </si>
  <si>
    <t>　１６</t>
  </si>
  <si>
    <t>-</t>
  </si>
  <si>
    <t>資料　石川県危機対策課</t>
  </si>
  <si>
    <t>-</t>
  </si>
  <si>
    <t>-</t>
  </si>
  <si>
    <t>林道用施設</t>
  </si>
  <si>
    <t>箇所</t>
  </si>
  <si>
    <t>平成 １５ 年</t>
  </si>
  <si>
    <t>　１６</t>
  </si>
  <si>
    <t>平成１５　年</t>
  </si>
  <si>
    <t>１６　年</t>
  </si>
  <si>
    <t>１７　年</t>
  </si>
  <si>
    <t>１８　年</t>
  </si>
  <si>
    <t>１９　年</t>
  </si>
  <si>
    <t>項　　　　　　　　　　　　目</t>
  </si>
  <si>
    <t>被 害 面 積</t>
  </si>
  <si>
    <t>合計</t>
  </si>
  <si>
    <t>被害実面積</t>
  </si>
  <si>
    <t>国(直轄)工
事対象の被害</t>
  </si>
  <si>
    <t>被  害  量</t>
  </si>
  <si>
    <t>箇所数</t>
  </si>
  <si>
    <t>金額</t>
  </si>
  <si>
    <t>被害面積</t>
  </si>
  <si>
    <t>被害量</t>
  </si>
  <si>
    <t>県単独　　　　事業対象の　　　　被害</t>
  </si>
  <si>
    <t>風水害</t>
  </si>
  <si>
    <t>急 傾 斜 地　    　崩壊防止施設</t>
  </si>
  <si>
    <t>気象　　　　　被害</t>
  </si>
  <si>
    <t>干害</t>
  </si>
  <si>
    <t>冷害</t>
  </si>
  <si>
    <t>その他</t>
  </si>
  <si>
    <t>査定決定額合計</t>
  </si>
  <si>
    <t>査定決定額計</t>
  </si>
  <si>
    <t>いもち病</t>
  </si>
  <si>
    <t>県工事</t>
  </si>
  <si>
    <t>病害</t>
  </si>
  <si>
    <t>紋枯病</t>
  </si>
  <si>
    <t>地すべり　　　　防止施設</t>
  </si>
  <si>
    <t xml:space="preserve">急 傾 斜 地　　崩壊防止施設 </t>
  </si>
  <si>
    <t>国庫補助　　　　事業対象の　　　　被害</t>
  </si>
  <si>
    <t>公園</t>
  </si>
  <si>
    <t>ﾆｶﾒｲﾁｭｳ</t>
  </si>
  <si>
    <t>虫害</t>
  </si>
  <si>
    <t>ウンカ</t>
  </si>
  <si>
    <t>市町村工事</t>
  </si>
  <si>
    <t xml:space="preserve">急傾斜地　　崩壊防止施設 </t>
  </si>
  <si>
    <t>その他の被害</t>
  </si>
  <si>
    <t>注　被害率は被害量の平年収量に対する割合（百分比）である。</t>
  </si>
  <si>
    <t>資料　北陸農政局統計部「石川作物統計」</t>
  </si>
  <si>
    <t>下水道</t>
  </si>
  <si>
    <t>公　園</t>
  </si>
  <si>
    <t>256 災害及び事故</t>
  </si>
  <si>
    <t>災害及び事故 257</t>
  </si>
  <si>
    <t>１６２　　水　　稲　　の　　被　　害　　状　　況</t>
  </si>
  <si>
    <t>１６３　　　土　　木　　関　　係　　災　　害　　状　　況</t>
  </si>
  <si>
    <t>(単位：ha、ｔ）</t>
  </si>
  <si>
    <t>項　　　　　　　　　　目</t>
  </si>
  <si>
    <t>被害総額</t>
  </si>
  <si>
    <t>箇所数</t>
  </si>
  <si>
    <t>-</t>
  </si>
  <si>
    <t>金額</t>
  </si>
  <si>
    <t>被　　害　　率（％）</t>
  </si>
  <si>
    <t>被害額合計</t>
  </si>
  <si>
    <t>河川</t>
  </si>
  <si>
    <t>海岸</t>
  </si>
  <si>
    <t>砂防</t>
  </si>
  <si>
    <t>-</t>
  </si>
  <si>
    <t>道路</t>
  </si>
  <si>
    <t>港湾</t>
  </si>
  <si>
    <t>その他</t>
  </si>
  <si>
    <t>河川</t>
  </si>
  <si>
    <t>海岸</t>
  </si>
  <si>
    <t>砂防施設</t>
  </si>
  <si>
    <t>道路</t>
  </si>
  <si>
    <t>橋梁</t>
  </si>
  <si>
    <t>-</t>
  </si>
  <si>
    <t>港湾</t>
  </si>
  <si>
    <t>海岸</t>
  </si>
  <si>
    <t>-</t>
  </si>
  <si>
    <t>橋梁</t>
  </si>
  <si>
    <t>資料　石川県河川課</t>
  </si>
  <si>
    <t>（１）　件  数 、焼  損  棟  数  及  び  損  害  額</t>
  </si>
  <si>
    <t>合　　　　計</t>
  </si>
  <si>
    <t>原動機</t>
  </si>
  <si>
    <t>動力伝導機構</t>
  </si>
  <si>
    <t>木材加工用機械</t>
  </si>
  <si>
    <t>建設用機械</t>
  </si>
  <si>
    <t>金属加工用機械</t>
  </si>
  <si>
    <t>一般動力機械</t>
  </si>
  <si>
    <t>動力クレ―ン等</t>
  </si>
  <si>
    <t>動力運搬機</t>
  </si>
  <si>
    <t>乗　　　　物</t>
  </si>
  <si>
    <t>圧力容器</t>
  </si>
  <si>
    <t>化学設備</t>
  </si>
  <si>
    <t>溶接装置</t>
  </si>
  <si>
    <t>炉・窯等</t>
  </si>
  <si>
    <t>電気設備</t>
  </si>
  <si>
    <t>人力機械工具等</t>
  </si>
  <si>
    <t>用　　　　具</t>
  </si>
  <si>
    <t>仮設物建築物等</t>
  </si>
  <si>
    <t>危険物・有害物等</t>
  </si>
  <si>
    <t>材　　　　料</t>
  </si>
  <si>
    <t>荷</t>
  </si>
  <si>
    <t>環境等</t>
  </si>
  <si>
    <t>その他</t>
  </si>
  <si>
    <t>焼    損    棟    数</t>
  </si>
  <si>
    <t>り    災　　　人 員 数</t>
  </si>
  <si>
    <t>　　　　起　因　物　別</t>
  </si>
  <si>
    <t>合  計</t>
  </si>
  <si>
    <t>建  物</t>
  </si>
  <si>
    <t>林  野</t>
  </si>
  <si>
    <t>車  両</t>
  </si>
  <si>
    <t>船  舶</t>
  </si>
  <si>
    <t>ぼ　や</t>
  </si>
  <si>
    <t>部分焼</t>
  </si>
  <si>
    <t>半  焼</t>
  </si>
  <si>
    <t>全  焼</t>
  </si>
  <si>
    <t>小  損</t>
  </si>
  <si>
    <t>半  損</t>
  </si>
  <si>
    <t>全  損</t>
  </si>
  <si>
    <t>平 成１５年</t>
  </si>
  <si>
    <t>１６</t>
  </si>
  <si>
    <t>―</t>
  </si>
  <si>
    <t>業　  種　  別</t>
  </si>
  <si>
    <t>１７</t>
  </si>
  <si>
    <t>１８</t>
  </si>
  <si>
    <t>１９</t>
  </si>
  <si>
    <t>製造業</t>
  </si>
  <si>
    <t>食料品製造業</t>
  </si>
  <si>
    <t>死   　 亡　    者　　　数</t>
  </si>
  <si>
    <t>負  　  傷 　   者　　　数</t>
  </si>
  <si>
    <t>焼 損　　　　　船 舶　　　　　　　　隻 数</t>
  </si>
  <si>
    <r>
      <t>焼 損　　　　　車 両　　　　　台</t>
    </r>
    <r>
      <rPr>
        <sz val="12"/>
        <rFont val="ＭＳ 明朝"/>
        <family val="1"/>
      </rPr>
      <t xml:space="preserve"> 数</t>
    </r>
  </si>
  <si>
    <t>山林原          野焼損　　　　　面　積</t>
  </si>
  <si>
    <t>建　物　　　　　焼　損　　　　　面　積</t>
  </si>
  <si>
    <t>衣服その他の繊維製品製造業</t>
  </si>
  <si>
    <t>消　防　　吏　員</t>
  </si>
  <si>
    <t>消　防　　団　員</t>
  </si>
  <si>
    <t>収容物</t>
  </si>
  <si>
    <t>木材・木製品製造業</t>
  </si>
  <si>
    <t>家具装備品製造業</t>
  </si>
  <si>
    <t>パルプ・紙・紙加工品製造業</t>
  </si>
  <si>
    <t>資料　石川県消防保安課</t>
  </si>
  <si>
    <t>窯業・土石製品製造業</t>
  </si>
  <si>
    <t>（２）    原　因　別　月　別　件　数（平 成１９年）</t>
  </si>
  <si>
    <t>計</t>
  </si>
  <si>
    <t>１ 月</t>
  </si>
  <si>
    <t>２ 月</t>
  </si>
  <si>
    <t>３ 月</t>
  </si>
  <si>
    <t>４ 月</t>
  </si>
  <si>
    <t>５ 月</t>
  </si>
  <si>
    <t>６ 月</t>
  </si>
  <si>
    <t>７ 月</t>
  </si>
  <si>
    <t>８ 月</t>
  </si>
  <si>
    <t>９ 月</t>
  </si>
  <si>
    <t>１０月</t>
  </si>
  <si>
    <t>１１月</t>
  </si>
  <si>
    <t>１２月</t>
  </si>
  <si>
    <t>一般機械器具製造業</t>
  </si>
  <si>
    <t>合　　計</t>
  </si>
  <si>
    <t>電気機械器具製造業</t>
  </si>
  <si>
    <t>たき火</t>
  </si>
  <si>
    <t>輸送用機械器具製造業</t>
  </si>
  <si>
    <t>こんろ</t>
  </si>
  <si>
    <t>電気・ガス・水道業</t>
  </si>
  <si>
    <t>たばこ</t>
  </si>
  <si>
    <t>その他の製造業</t>
  </si>
  <si>
    <t>放火</t>
  </si>
  <si>
    <t>鉱業</t>
  </si>
  <si>
    <t>ストーブ</t>
  </si>
  <si>
    <t>ﾏｯﾁ･ﾗｲﾀｰ</t>
  </si>
  <si>
    <t>火遊び</t>
  </si>
  <si>
    <t>煙突</t>
  </si>
  <si>
    <t>その他の建設業</t>
  </si>
  <si>
    <t>風呂かまど</t>
  </si>
  <si>
    <t>鉄道等</t>
  </si>
  <si>
    <t>その他の運輸交通業</t>
  </si>
  <si>
    <t>（単位：台、人）</t>
  </si>
  <si>
    <t>港湾運送業</t>
  </si>
  <si>
    <t>消 防 ポ ン プ　　      自　　動　　車</t>
  </si>
  <si>
    <t>そ  の　他　の　　　  　消 防 自 動 車</t>
  </si>
  <si>
    <t>小  型　動　力        　      ポ    ン    プ</t>
  </si>
  <si>
    <t>救 急 自 動 車</t>
  </si>
  <si>
    <t>消 防 吏 員 数</t>
  </si>
  <si>
    <t>消 防 団 員 数</t>
  </si>
  <si>
    <t>農林業</t>
  </si>
  <si>
    <t>畜産・水産業</t>
  </si>
  <si>
    <t>商業</t>
  </si>
  <si>
    <t>金融広告業</t>
  </si>
  <si>
    <t>-</t>
  </si>
  <si>
    <t>映画演劇業</t>
  </si>
  <si>
    <t>通信業</t>
  </si>
  <si>
    <t>注　「その他の消防自動車」とは、はしご車、化学車等を含む。</t>
  </si>
  <si>
    <t>教育研究業</t>
  </si>
  <si>
    <t>保健衛生業</t>
  </si>
  <si>
    <t>接客娯楽業</t>
  </si>
  <si>
    <t>清掃・と畜業</t>
  </si>
  <si>
    <t>その他の事業</t>
  </si>
  <si>
    <t>注１　　休業４日以上の死傷数で、〇内数字は死亡者数を内数で示す。</t>
  </si>
  <si>
    <t>　２　　　その他は、その他の起因物、起因物なし、分類不可能を含む。</t>
  </si>
  <si>
    <t>資料　石川労働局</t>
  </si>
  <si>
    <t>258 災害及び事故</t>
  </si>
  <si>
    <t>災害及び事故 259</t>
  </si>
  <si>
    <t>１６４　　業種別起因物別労働災害発生状況（平成１９年）</t>
  </si>
  <si>
    <t>１６５　　　火　　　　　　　　　　　　　災</t>
  </si>
  <si>
    <t>（単位：金額　千円）</t>
  </si>
  <si>
    <t>その他の　　　　　装置・設備</t>
  </si>
  <si>
    <t>年  　次</t>
  </si>
  <si>
    <t>火   　　 　　災 　　　　   件 　　　　   数</t>
  </si>
  <si>
    <t>り  災  世  帯  数</t>
  </si>
  <si>
    <t>全産業計</t>
  </si>
  <si>
    <t>1,175⑯</t>
  </si>
  <si>
    <t>13①</t>
  </si>
  <si>
    <t>126⑤</t>
  </si>
  <si>
    <t>73②</t>
  </si>
  <si>
    <t>67①</t>
  </si>
  <si>
    <t>114①</t>
  </si>
  <si>
    <t>26①</t>
  </si>
  <si>
    <t>267①</t>
  </si>
  <si>
    <t>77②</t>
  </si>
  <si>
    <t>102②</t>
  </si>
  <si>
    <t>374①</t>
  </si>
  <si>
    <t>-</t>
  </si>
  <si>
    <t>25①</t>
  </si>
  <si>
    <t>繊維工業</t>
  </si>
  <si>
    <t>損   　　 害　　    額</t>
  </si>
  <si>
    <t>-</t>
  </si>
  <si>
    <t>合 計</t>
  </si>
  <si>
    <t>建 物</t>
  </si>
  <si>
    <t>（隻）</t>
  </si>
  <si>
    <t>（台）</t>
  </si>
  <si>
    <t>（ａ）</t>
  </si>
  <si>
    <t>（㎡）</t>
  </si>
  <si>
    <t>平 成１５年</t>
  </si>
  <si>
    <t>１６</t>
  </si>
  <si>
    <t>印刷・製本業</t>
  </si>
  <si>
    <t>化学工業</t>
  </si>
  <si>
    <t>鉄鋼業　　</t>
  </si>
  <si>
    <t>14①</t>
  </si>
  <si>
    <t>1①</t>
  </si>
  <si>
    <t>１６５　　　火　　　　　　　　　災　（つづき）</t>
  </si>
  <si>
    <t>非鉄金属製造業</t>
  </si>
  <si>
    <t>金属製品製造業</t>
  </si>
  <si>
    <t>原 因 別</t>
  </si>
  <si>
    <t>建設業</t>
  </si>
  <si>
    <t>125④</t>
  </si>
  <si>
    <t>9①</t>
  </si>
  <si>
    <t>16①</t>
  </si>
  <si>
    <t>34①</t>
  </si>
  <si>
    <t>10①</t>
  </si>
  <si>
    <t>土木工事業</t>
  </si>
  <si>
    <t>31②</t>
  </si>
  <si>
    <t>8①</t>
  </si>
  <si>
    <t>2①</t>
  </si>
  <si>
    <t>建築工事業</t>
  </si>
  <si>
    <t>75②</t>
  </si>
  <si>
    <t>26①</t>
  </si>
  <si>
    <t>6①</t>
  </si>
  <si>
    <t>運輸交通業</t>
  </si>
  <si>
    <t>151③</t>
  </si>
  <si>
    <t>60①</t>
  </si>
  <si>
    <t>7①</t>
  </si>
  <si>
    <t>13①</t>
  </si>
  <si>
    <t>注　　放火は疑いを含む。</t>
  </si>
  <si>
    <t>道路旅客運送業</t>
  </si>
  <si>
    <t>道路貨物運送業</t>
  </si>
  <si>
    <t>129③</t>
  </si>
  <si>
    <t>60①</t>
  </si>
  <si>
    <t>7①</t>
  </si>
  <si>
    <t>12①</t>
  </si>
  <si>
    <t>貨物取扱業</t>
  </si>
  <si>
    <t>１６５　　　　火　　　　　　　　　　　災　（つづき）</t>
  </si>
  <si>
    <t>陸上貨物取扱業</t>
  </si>
  <si>
    <t>（３）　　消  防  現  有  勢  力（各年４月１日現在）</t>
  </si>
  <si>
    <t>-</t>
  </si>
  <si>
    <t>年　     　次</t>
  </si>
  <si>
    <t>平 成１５年</t>
  </si>
  <si>
    <t>19①</t>
  </si>
  <si>
    <t>-</t>
  </si>
  <si>
    <t>4①</t>
  </si>
  <si>
    <t>１６</t>
  </si>
  <si>
    <t>171④</t>
  </si>
  <si>
    <t>15③</t>
  </si>
  <si>
    <t>15①</t>
  </si>
  <si>
    <t>１７</t>
  </si>
  <si>
    <t>１８</t>
  </si>
  <si>
    <t>１９</t>
  </si>
  <si>
    <t>-</t>
  </si>
  <si>
    <t>100②</t>
  </si>
  <si>
    <t>-</t>
  </si>
  <si>
    <t>5①</t>
  </si>
  <si>
    <t>13①</t>
  </si>
  <si>
    <t>-</t>
  </si>
  <si>
    <t>28①</t>
  </si>
  <si>
    <t>3①</t>
  </si>
  <si>
    <r>
      <t xml:space="preserve">（３）　市 </t>
    </r>
    <r>
      <rPr>
        <sz val="12"/>
        <rFont val="ＭＳ 明朝"/>
        <family val="1"/>
      </rPr>
      <t xml:space="preserve">  町   別   発   生   状   況</t>
    </r>
  </si>
  <si>
    <t>年 次 及 び  　  　月　     次</t>
  </si>
  <si>
    <t>自   動   車</t>
  </si>
  <si>
    <t>人　　口</t>
  </si>
  <si>
    <t>自 動 車 台 数</t>
  </si>
  <si>
    <t>１万台当　　件　　数</t>
  </si>
  <si>
    <t>平成１８年</t>
  </si>
  <si>
    <t>人</t>
  </si>
  <si>
    <t>台</t>
  </si>
  <si>
    <t>件</t>
  </si>
  <si>
    <t>平成 １５ 年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</si>
  <si>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</si>
  <si>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</si>
  <si>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</si>
  <si>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</si>
  <si>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</si>
  <si>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</si>
  <si>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</si>
  <si>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</si>
  <si>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</si>
  <si>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 xml:space="preserve">      　　４　</t>
  </si>
  <si>
    <t>能美市</t>
  </si>
  <si>
    <t>川北町</t>
  </si>
  <si>
    <t>野々市町</t>
  </si>
  <si>
    <t>津幡町</t>
  </si>
  <si>
    <t>－</t>
  </si>
  <si>
    <t>内灘町</t>
  </si>
  <si>
    <t>志賀町</t>
  </si>
  <si>
    <t>宝達志水町</t>
  </si>
  <si>
    <t>中能登町</t>
  </si>
  <si>
    <t>穴水町</t>
  </si>
  <si>
    <t>能登町</t>
  </si>
  <si>
    <t>高速道路</t>
  </si>
  <si>
    <t>注１　人口は、石川県統計情報室資料による。</t>
  </si>
  <si>
    <t>資料　石川県警察本部「いしかわの交通統計」</t>
  </si>
  <si>
    <t>　２　自動車台数（軽二輪車以上）は、北陸信越運輸局石川運輸支局資料による。</t>
  </si>
  <si>
    <t>資料　石川県警本部「いしかわの交通統計」</t>
  </si>
  <si>
    <t>道　路　別</t>
  </si>
  <si>
    <t>平成１８年</t>
  </si>
  <si>
    <t>１９年</t>
  </si>
  <si>
    <t>一般国道</t>
  </si>
  <si>
    <t>北陸自動車道</t>
  </si>
  <si>
    <t>主要地方道</t>
  </si>
  <si>
    <t>能登有料道</t>
  </si>
  <si>
    <t>能登大規模農道</t>
  </si>
  <si>
    <t>一般県道</t>
  </si>
  <si>
    <t>市道</t>
  </si>
  <si>
    <t>260 災害及び事故</t>
  </si>
  <si>
    <t>災害及び事故 261</t>
  </si>
  <si>
    <t>１６６　　交　  　　通　  　　事　  　　故</t>
  </si>
  <si>
    <t>１６６　 交　  　通  　　事　  　故 （つづき）</t>
  </si>
  <si>
    <t>（１）　年  次  別  月  別  発  生  状  況</t>
  </si>
  <si>
    <t>件  　数</t>
  </si>
  <si>
    <t>死  　者</t>
  </si>
  <si>
    <r>
      <t>負 傷</t>
    </r>
    <r>
      <rPr>
        <sz val="12"/>
        <rFont val="ＭＳ 明朝"/>
        <family val="1"/>
      </rPr>
      <t xml:space="preserve"> 者</t>
    </r>
  </si>
  <si>
    <t>人  　　　口</t>
  </si>
  <si>
    <t>市 町 別</t>
  </si>
  <si>
    <t>件　　　　　　数</t>
  </si>
  <si>
    <t>死　　　　　　者</t>
  </si>
  <si>
    <t>負　　　傷　　　者</t>
  </si>
  <si>
    <r>
      <t>10万人当　　　死</t>
    </r>
    <r>
      <rPr>
        <sz val="12"/>
        <rFont val="ＭＳ 明朝"/>
        <family val="1"/>
      </rPr>
      <t xml:space="preserve"> 者 数</t>
    </r>
  </si>
  <si>
    <t>１９年</t>
  </si>
  <si>
    <t>増　減</t>
  </si>
  <si>
    <t>合　　計</t>
  </si>
  <si>
    <t>件</t>
  </si>
  <si>
    <t>　１６</t>
  </si>
  <si>
    <t>　１７</t>
  </si>
  <si>
    <t>　１８</t>
  </si>
  <si>
    <t>平成１９年１月</t>
  </si>
  <si>
    <t xml:space="preserve">      　２</t>
  </si>
  <si>
    <t>-</t>
  </si>
  <si>
    <t xml:space="preserve">      　　３　</t>
  </si>
  <si>
    <t xml:space="preserve">      　　５　</t>
  </si>
  <si>
    <t xml:space="preserve">      　　６　</t>
  </si>
  <si>
    <t>　   　　 ７　</t>
  </si>
  <si>
    <t>　  　　  ８　</t>
  </si>
  <si>
    <t>　   　　 ９　</t>
  </si>
  <si>
    <r>
      <t xml:space="preserve">     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10</t>
    </r>
  </si>
  <si>
    <r>
      <t xml:space="preserve">     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11</t>
    </r>
  </si>
  <si>
    <r>
      <t xml:space="preserve">     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12</t>
    </r>
  </si>
  <si>
    <t>-</t>
  </si>
  <si>
    <t>１６６　交 　　通　 　事　 　故（つづき）</t>
  </si>
  <si>
    <r>
      <t>（２）　道 　路</t>
    </r>
    <r>
      <rPr>
        <sz val="12"/>
        <rFont val="ＭＳ 明朝"/>
        <family val="1"/>
      </rPr>
      <t xml:space="preserve"> 　別　 発　 生　 状　 況</t>
    </r>
  </si>
  <si>
    <t>件　　　　　　　数</t>
  </si>
  <si>
    <t>死　　　　　　　者</t>
  </si>
  <si>
    <t>負　　　傷　　　者</t>
  </si>
  <si>
    <t>増　減</t>
  </si>
  <si>
    <t>合　　　計</t>
  </si>
  <si>
    <t>町村道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</si>
</sst>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.0;[Red]\-#,##0.0"/>
    <numFmt numFmtId="178" formatCode="#,##0.0_);[Red]\(#,##0.0\)"/>
    <numFmt numFmtId="179" formatCode="#,##0.0"/>
    <numFmt numFmtId="180" formatCode="0.0"/>
    <numFmt numFmtId="181" formatCode="0_ ;[Red]\-0\ "/>
    <numFmt numFmtId="182" formatCode="0.0_ ;[Red]\-0.0\ "/>
    <numFmt numFmtId="183" formatCode="#,##0_);[Red]\(#,##0\)"/>
    <numFmt numFmtId="184" formatCode="0.0_);[Red]\(0.0\)"/>
    <numFmt numFmtId="185" formatCode="#,##0_ "/>
    <numFmt numFmtId="186" formatCode="#,##0_ ;[Red]\-#,##0\ "/>
    <numFmt numFmtId="187" formatCode="#,##0.00_);[Red]\(#,##0.00\)"/>
    <numFmt numFmtId="188" formatCode="0_);[Red]\(0\)"/>
    <numFmt numFmtId="189" formatCode="#,##0;&quot;△ &quot;#,##0"/>
    <numFmt numFmtId="190" formatCode="#,##0.00;&quot;△ &quot;#,##0.00"/>
    <numFmt numFmtId="191" formatCode="#,##0.0;&quot;△ &quot;#,##0.0"/>
    <numFmt numFmtId="192" formatCode="0.0;&quot;△ &quot;0.0"/>
    <numFmt numFmtId="193" formatCode="#,##0;[Red]#,##0"/>
  </numFmts>
  <fonts count="22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b/>
      <sz val="14"/>
      <name val="ＭＳ 明朝"/>
      <family val="1"/>
    </font>
    <font>
      <sz val="8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</cellStyleXfs>
  <cellXfs count="437">
    <xf numFmtId="0" fontId="0" fillId="0" borderId="0" xfId="0" applyAlignment="1">
      <alignment/>
    </xf>
    <xf numFmtId="0" fontId="9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9" fillId="0" borderId="0" xfId="0" applyFont="1" applyFill="1" applyAlignment="1">
      <alignment horizontal="right"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" xfId="0" applyFont="1" applyFill="1" applyBorder="1" applyAlignment="1" applyProtection="1">
      <alignment horizontal="center" vertical="center"/>
      <protection/>
    </xf>
    <xf numFmtId="0" fontId="0" fillId="0" borderId="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2" xfId="0" applyFill="1" applyBorder="1" applyAlignment="1" applyProtection="1">
      <alignment horizontal="center" vertical="center"/>
      <protection/>
    </xf>
    <xf numFmtId="37" fontId="12" fillId="0" borderId="3" xfId="0" applyNumberFormat="1" applyFont="1" applyFill="1" applyBorder="1" applyAlignment="1" applyProtection="1">
      <alignment horizontal="right" vertical="center"/>
      <protection/>
    </xf>
    <xf numFmtId="0" fontId="0" fillId="0" borderId="4" xfId="0" applyFont="1" applyFill="1" applyBorder="1" applyAlignment="1">
      <alignment horizontal="center" vertical="center"/>
    </xf>
    <xf numFmtId="37" fontId="12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5" xfId="0" applyFill="1" applyBorder="1" applyAlignment="1" applyProtection="1">
      <alignment horizontal="center" vertical="center"/>
      <protection/>
    </xf>
    <xf numFmtId="38" fontId="0" fillId="0" borderId="6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5" xfId="0" applyFont="1" applyFill="1" applyBorder="1" applyAlignment="1" applyProtection="1">
      <alignment horizontal="distributed" vertical="center"/>
      <protection/>
    </xf>
    <xf numFmtId="0" fontId="0" fillId="0" borderId="7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17" applyNumberFormat="1" applyFont="1" applyFill="1" applyBorder="1" applyAlignment="1" applyProtection="1">
      <alignment horizontal="right" vertical="center"/>
      <protection/>
    </xf>
    <xf numFmtId="0" fontId="0" fillId="0" borderId="8" xfId="0" applyFont="1" applyFill="1" applyBorder="1" applyAlignment="1" applyProtection="1">
      <alignment horizontal="center" vertical="center"/>
      <protection/>
    </xf>
    <xf numFmtId="0" fontId="0" fillId="0" borderId="5" xfId="0" applyFont="1" applyFill="1" applyBorder="1" applyAlignment="1" applyProtection="1">
      <alignment vertical="center"/>
      <protection/>
    </xf>
    <xf numFmtId="38" fontId="0" fillId="0" borderId="6" xfId="17" applyFont="1" applyFill="1" applyBorder="1" applyAlignment="1" applyProtection="1">
      <alignment horizontal="right" vertical="center"/>
      <protection/>
    </xf>
    <xf numFmtId="38" fontId="0" fillId="0" borderId="0" xfId="17" applyFont="1" applyFill="1" applyBorder="1" applyAlignment="1" applyProtection="1">
      <alignment horizontal="right" vertical="center"/>
      <protection/>
    </xf>
    <xf numFmtId="0" fontId="0" fillId="0" borderId="7" xfId="0" applyFont="1" applyFill="1" applyBorder="1" applyAlignment="1" applyProtection="1">
      <alignment horizontal="left" vertical="center"/>
      <protection/>
    </xf>
    <xf numFmtId="0" fontId="0" fillId="0" borderId="5" xfId="0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 applyProtection="1">
      <alignment horizontal="distributed" vertical="center"/>
      <protection/>
    </xf>
    <xf numFmtId="37" fontId="0" fillId="0" borderId="10" xfId="0" applyNumberFormat="1" applyFont="1" applyFill="1" applyBorder="1" applyAlignment="1" applyProtection="1">
      <alignment horizontal="right" vertical="center"/>
      <protection/>
    </xf>
    <xf numFmtId="37" fontId="0" fillId="0" borderId="11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Alignment="1">
      <alignment vertical="center"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7" xfId="0" applyFont="1" applyFill="1" applyBorder="1" applyAlignment="1" applyProtection="1">
      <alignment horizontal="right" vertical="center"/>
      <protection/>
    </xf>
    <xf numFmtId="0" fontId="0" fillId="0" borderId="7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178" fontId="0" fillId="0" borderId="0" xfId="17" applyNumberFormat="1" applyFont="1" applyFill="1" applyBorder="1" applyAlignment="1">
      <alignment horizontal="right" vertical="center"/>
    </xf>
    <xf numFmtId="38" fontId="0" fillId="0" borderId="0" xfId="17" applyFont="1" applyFill="1" applyBorder="1" applyAlignment="1">
      <alignment horizontal="right" vertical="center"/>
    </xf>
    <xf numFmtId="0" fontId="0" fillId="0" borderId="1" xfId="0" applyFill="1" applyBorder="1" applyAlignment="1" applyProtection="1">
      <alignment horizontal="left" vertical="center"/>
      <protection/>
    </xf>
    <xf numFmtId="0" fontId="0" fillId="0" borderId="3" xfId="0" applyFont="1" applyFill="1" applyBorder="1" applyAlignment="1" applyProtection="1">
      <alignment vertical="center"/>
      <protection/>
    </xf>
    <xf numFmtId="0" fontId="0" fillId="0" borderId="3" xfId="0" applyFont="1" applyFill="1" applyBorder="1" applyAlignment="1" applyProtection="1">
      <alignment horizontal="left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37" fontId="0" fillId="0" borderId="3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0" fillId="0" borderId="17" xfId="0" applyFont="1" applyFill="1" applyBorder="1" applyAlignment="1">
      <alignment vertical="center"/>
    </xf>
    <xf numFmtId="0" fontId="0" fillId="0" borderId="4" xfId="0" applyFont="1" applyFill="1" applyBorder="1" applyAlignment="1" applyProtection="1">
      <alignment horizontal="center" vertical="center"/>
      <protection/>
    </xf>
    <xf numFmtId="38" fontId="11" fillId="0" borderId="0" xfId="17" applyFont="1" applyFill="1" applyBorder="1" applyAlignment="1" applyProtection="1">
      <alignment horizontal="right" vertical="center"/>
      <protection/>
    </xf>
    <xf numFmtId="0" fontId="0" fillId="0" borderId="5" xfId="0" applyFill="1" applyBorder="1" applyAlignment="1" applyProtection="1" quotePrefix="1">
      <alignment horizontal="center" vertical="center"/>
      <protection/>
    </xf>
    <xf numFmtId="187" fontId="0" fillId="0" borderId="0" xfId="17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right" vertical="center"/>
      <protection/>
    </xf>
    <xf numFmtId="38" fontId="0" fillId="0" borderId="0" xfId="17" applyFont="1" applyFill="1" applyAlignment="1">
      <alignment horizontal="right"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187" fontId="0" fillId="0" borderId="11" xfId="17" applyNumberFormat="1" applyFont="1" applyFill="1" applyBorder="1" applyAlignment="1">
      <alignment horizontal="right" vertical="center"/>
    </xf>
    <xf numFmtId="178" fontId="0" fillId="0" borderId="11" xfId="17" applyNumberFormat="1" applyFont="1" applyFill="1" applyBorder="1" applyAlignment="1">
      <alignment horizontal="right" vertical="center"/>
    </xf>
    <xf numFmtId="0" fontId="0" fillId="0" borderId="19" xfId="0" applyFont="1" applyFill="1" applyBorder="1" applyAlignment="1" applyProtection="1">
      <alignment horizontal="distributed" vertical="center"/>
      <protection/>
    </xf>
    <xf numFmtId="38" fontId="0" fillId="0" borderId="0" xfId="0" applyNumberFormat="1" applyFill="1" applyBorder="1" applyAlignment="1" applyProtection="1">
      <alignment horizontal="right" vertical="center"/>
      <protection/>
    </xf>
    <xf numFmtId="38" fontId="0" fillId="0" borderId="11" xfId="0" applyNumberFormat="1" applyFill="1" applyBorder="1" applyAlignment="1" applyProtection="1">
      <alignment horizontal="right" vertical="center"/>
      <protection/>
    </xf>
    <xf numFmtId="189" fontId="0" fillId="0" borderId="0" xfId="17" applyNumberFormat="1" applyFont="1" applyFill="1" applyBorder="1" applyAlignment="1" applyProtection="1">
      <alignment horizontal="right" vertical="center"/>
      <protection/>
    </xf>
    <xf numFmtId="189" fontId="12" fillId="0" borderId="0" xfId="17" applyNumberFormat="1" applyFont="1" applyFill="1" applyBorder="1" applyAlignment="1" applyProtection="1">
      <alignment horizontal="right" vertical="center"/>
      <protection/>
    </xf>
    <xf numFmtId="189" fontId="13" fillId="0" borderId="0" xfId="0" applyNumberFormat="1" applyFont="1" applyFill="1" applyBorder="1" applyAlignment="1" applyProtection="1">
      <alignment horizontal="right" vertical="center"/>
      <protection/>
    </xf>
    <xf numFmtId="191" fontId="0" fillId="0" borderId="0" xfId="0" applyNumberFormat="1" applyFont="1" applyFill="1" applyBorder="1" applyAlignment="1" applyProtection="1">
      <alignment horizontal="right" vertical="center"/>
      <protection/>
    </xf>
    <xf numFmtId="192" fontId="0" fillId="0" borderId="0" xfId="0" applyNumberFormat="1" applyFont="1" applyFill="1" applyBorder="1" applyAlignment="1" applyProtection="1">
      <alignment horizontal="right" vertical="center"/>
      <protection/>
    </xf>
    <xf numFmtId="192" fontId="0" fillId="0" borderId="0" xfId="17" applyNumberFormat="1" applyFont="1" applyFill="1" applyBorder="1" applyAlignment="1">
      <alignment horizontal="right" vertical="center"/>
    </xf>
    <xf numFmtId="187" fontId="0" fillId="0" borderId="0" xfId="0" applyNumberFormat="1" applyFill="1" applyBorder="1" applyAlignment="1" applyProtection="1">
      <alignment horizontal="right" vertical="center"/>
      <protection/>
    </xf>
    <xf numFmtId="187" fontId="0" fillId="0" borderId="11" xfId="0" applyNumberFormat="1" applyFill="1" applyBorder="1" applyAlignment="1" applyProtection="1">
      <alignment horizontal="right" vertical="center"/>
      <protection/>
    </xf>
    <xf numFmtId="187" fontId="0" fillId="0" borderId="20" xfId="0" applyNumberFormat="1" applyFill="1" applyBorder="1" applyAlignment="1" applyProtection="1">
      <alignment horizontal="right" vertical="center"/>
      <protection/>
    </xf>
    <xf numFmtId="192" fontId="0" fillId="0" borderId="0" xfId="0" applyNumberFormat="1" applyFill="1" applyBorder="1" applyAlignment="1" applyProtection="1">
      <alignment horizontal="right" vertical="center"/>
      <protection/>
    </xf>
    <xf numFmtId="190" fontId="0" fillId="0" borderId="0" xfId="0" applyNumberFormat="1" applyFill="1" applyBorder="1" applyAlignment="1" applyProtection="1">
      <alignment horizontal="right" vertical="center"/>
      <protection/>
    </xf>
    <xf numFmtId="38" fontId="0" fillId="0" borderId="6" xfId="0" applyNumberFormat="1" applyFill="1" applyBorder="1" applyAlignment="1" applyProtection="1">
      <alignment horizontal="right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37" fontId="0" fillId="0" borderId="0" xfId="0" applyNumberFormat="1" applyFill="1" applyBorder="1" applyAlignment="1" applyProtection="1">
      <alignment horizontal="right" vertical="center"/>
      <protection/>
    </xf>
    <xf numFmtId="37" fontId="0" fillId="0" borderId="10" xfId="0" applyNumberFormat="1" applyFill="1" applyBorder="1" applyAlignment="1" applyProtection="1">
      <alignment horizontal="right" vertical="center"/>
      <protection/>
    </xf>
    <xf numFmtId="189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93" fontId="0" fillId="0" borderId="0" xfId="0" applyNumberFormat="1" applyFont="1" applyFill="1" applyBorder="1" applyAlignment="1">
      <alignment vertical="center"/>
    </xf>
    <xf numFmtId="193" fontId="0" fillId="0" borderId="11" xfId="0" applyNumberFormat="1" applyFont="1" applyFill="1" applyBorder="1" applyAlignment="1">
      <alignment vertical="center"/>
    </xf>
    <xf numFmtId="0" fontId="0" fillId="0" borderId="22" xfId="0" applyFill="1" applyBorder="1" applyAlignment="1" applyProtection="1">
      <alignment horizontal="center" vertical="center"/>
      <protection/>
    </xf>
    <xf numFmtId="189" fontId="12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5" xfId="0" applyFont="1" applyFill="1" applyBorder="1" applyAlignment="1" applyProtection="1" quotePrefix="1">
      <alignment horizontal="center" vertical="center"/>
      <protection/>
    </xf>
    <xf numFmtId="178" fontId="12" fillId="0" borderId="0" xfId="0" applyNumberFormat="1" applyFont="1" applyFill="1" applyBorder="1" applyAlignment="1" applyProtection="1">
      <alignment horizontal="right" vertical="center"/>
      <protection/>
    </xf>
    <xf numFmtId="187" fontId="12" fillId="0" borderId="0" xfId="0" applyNumberFormat="1" applyFont="1" applyFill="1" applyBorder="1" applyAlignment="1" applyProtection="1">
      <alignment horizontal="right" vertical="center"/>
      <protection/>
    </xf>
    <xf numFmtId="187" fontId="12" fillId="0" borderId="0" xfId="17" applyNumberFormat="1" applyFont="1" applyFill="1" applyBorder="1" applyAlignment="1">
      <alignment horizontal="right" vertical="center"/>
    </xf>
    <xf numFmtId="178" fontId="12" fillId="0" borderId="0" xfId="17" applyNumberFormat="1" applyFont="1" applyFill="1" applyBorder="1" applyAlignment="1">
      <alignment horizontal="right" vertical="center"/>
    </xf>
    <xf numFmtId="38" fontId="12" fillId="0" borderId="0" xfId="0" applyNumberFormat="1" applyFont="1" applyFill="1" applyBorder="1" applyAlignment="1" applyProtection="1">
      <alignment horizontal="right" vertical="center"/>
      <protection/>
    </xf>
    <xf numFmtId="183" fontId="0" fillId="0" borderId="0" xfId="0" applyNumberFormat="1" applyFont="1" applyFill="1" applyBorder="1" applyAlignment="1" applyProtection="1">
      <alignment horizontal="right" vertical="center"/>
      <protection/>
    </xf>
    <xf numFmtId="183" fontId="0" fillId="0" borderId="0" xfId="17" applyNumberFormat="1" applyFont="1" applyFill="1" applyBorder="1" applyAlignment="1">
      <alignment horizontal="right" vertical="center"/>
    </xf>
    <xf numFmtId="183" fontId="0" fillId="0" borderId="0" xfId="0" applyNumberFormat="1" applyFill="1" applyBorder="1" applyAlignment="1" applyProtection="1">
      <alignment horizontal="right" vertical="center"/>
      <protection/>
    </xf>
    <xf numFmtId="0" fontId="0" fillId="0" borderId="23" xfId="0" applyFont="1" applyFill="1" applyBorder="1" applyAlignment="1" applyProtection="1">
      <alignment horizontal="distributed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7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5" xfId="0" applyFont="1" applyFill="1" applyBorder="1" applyAlignment="1" applyProtection="1">
      <alignment horizontal="left" vertical="center"/>
      <protection/>
    </xf>
    <xf numFmtId="0" fontId="0" fillId="0" borderId="24" xfId="0" applyFont="1" applyFill="1" applyBorder="1" applyAlignment="1" applyProtection="1">
      <alignment horizontal="left" vertical="center"/>
      <protection/>
    </xf>
    <xf numFmtId="0" fontId="0" fillId="0" borderId="24" xfId="0" applyFill="1" applyBorder="1" applyAlignment="1" applyProtection="1">
      <alignment horizontal="distributed" vertical="center"/>
      <protection/>
    </xf>
    <xf numFmtId="193" fontId="12" fillId="0" borderId="0" xfId="0" applyNumberFormat="1" applyFont="1" applyFill="1" applyBorder="1" applyAlignment="1">
      <alignment vertical="center"/>
    </xf>
    <xf numFmtId="38" fontId="0" fillId="0" borderId="3" xfId="17" applyFont="1" applyFill="1" applyBorder="1" applyAlignment="1">
      <alignment vertical="center"/>
    </xf>
    <xf numFmtId="38" fontId="0" fillId="0" borderId="0" xfId="17" applyFont="1" applyFill="1" applyBorder="1" applyAlignment="1">
      <alignment vertical="center"/>
    </xf>
    <xf numFmtId="37" fontId="0" fillId="0" borderId="11" xfId="0" applyNumberFormat="1" applyFill="1" applyBorder="1" applyAlignment="1" applyProtection="1">
      <alignment horizontal="right" vertical="center"/>
      <protection/>
    </xf>
    <xf numFmtId="38" fontId="12" fillId="0" borderId="0" xfId="17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 applyProtection="1">
      <alignment horizontal="distributed" vertical="center"/>
      <protection/>
    </xf>
    <xf numFmtId="0" fontId="12" fillId="0" borderId="26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12" fillId="0" borderId="27" xfId="0" applyFont="1" applyFill="1" applyBorder="1" applyAlignment="1" applyProtection="1">
      <alignment horizontal="distributed" vertical="center"/>
      <protection/>
    </xf>
    <xf numFmtId="0" fontId="0" fillId="0" borderId="28" xfId="0" applyFont="1" applyFill="1" applyBorder="1" applyAlignment="1" applyProtection="1">
      <alignment horizontal="distributed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 wrapText="1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4" xfId="0" applyFont="1" applyFill="1" applyBorder="1" applyAlignment="1">
      <alignment horizontal="center" vertical="center"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 vertical="center"/>
    </xf>
    <xf numFmtId="0" fontId="0" fillId="0" borderId="5" xfId="0" applyFont="1" applyFill="1" applyBorder="1" applyAlignment="1" applyProtection="1">
      <alignment horizontal="center" vertical="center"/>
      <protection/>
    </xf>
    <xf numFmtId="189" fontId="0" fillId="0" borderId="6" xfId="0" applyNumberFormat="1" applyFont="1" applyFill="1" applyBorder="1" applyAlignment="1" applyProtection="1">
      <alignment horizontal="right" vertical="center"/>
      <protection/>
    </xf>
    <xf numFmtId="0" fontId="0" fillId="0" borderId="5" xfId="0" applyFont="1" applyFill="1" applyBorder="1" applyAlignment="1" applyProtection="1" quotePrefix="1">
      <alignment horizontal="center" vertical="center"/>
      <protection/>
    </xf>
    <xf numFmtId="0" fontId="0" fillId="0" borderId="19" xfId="0" applyFont="1" applyFill="1" applyBorder="1" applyAlignment="1" applyProtection="1">
      <alignment horizontal="distributed" vertical="center"/>
      <protection/>
    </xf>
    <xf numFmtId="0" fontId="0" fillId="0" borderId="23" xfId="0" applyFont="1" applyFill="1" applyBorder="1" applyAlignment="1" applyProtection="1">
      <alignment horizontal="distributed" vertical="center"/>
      <protection/>
    </xf>
    <xf numFmtId="189" fontId="0" fillId="0" borderId="11" xfId="0" applyNumberFormat="1" applyFont="1" applyFill="1" applyBorder="1" applyAlignment="1" applyProtection="1">
      <alignment horizontal="right" vertical="center"/>
      <protection/>
    </xf>
    <xf numFmtId="0" fontId="12" fillId="0" borderId="5" xfId="0" applyFont="1" applyFill="1" applyBorder="1" applyAlignment="1" applyProtection="1" quotePrefix="1">
      <alignment horizontal="center" vertical="center"/>
      <protection/>
    </xf>
    <xf numFmtId="0" fontId="12" fillId="0" borderId="19" xfId="0" applyFont="1" applyFill="1" applyBorder="1" applyAlignment="1" applyProtection="1" quotePrefix="1">
      <alignment horizontal="center" vertical="center"/>
      <protection/>
    </xf>
    <xf numFmtId="38" fontId="0" fillId="0" borderId="0" xfId="17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38" fontId="0" fillId="0" borderId="0" xfId="17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 vertical="center"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Alignment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5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8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8" xfId="0" applyFont="1" applyFill="1" applyBorder="1" applyAlignment="1">
      <alignment horizontal="center" vertical="center"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1" xfId="0" applyFont="1" applyFill="1" applyBorder="1" applyAlignment="1" applyProtection="1">
      <alignment horizontal="center" vertical="center"/>
      <protection/>
    </xf>
    <xf numFmtId="0" fontId="0" fillId="0" borderId="2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distributed" vertical="center"/>
    </xf>
    <xf numFmtId="0" fontId="0" fillId="0" borderId="7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8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distributed" vertical="center" wrapText="1"/>
      <protection/>
    </xf>
    <xf numFmtId="0" fontId="0" fillId="0" borderId="16" xfId="0" applyFont="1" applyFill="1" applyBorder="1" applyAlignment="1">
      <alignment horizontal="distributed" vertical="center" wrapText="1"/>
    </xf>
    <xf numFmtId="0" fontId="0" fillId="0" borderId="15" xfId="0" applyFont="1" applyFill="1" applyBorder="1" applyAlignment="1">
      <alignment horizontal="distributed" vertical="center" wrapText="1"/>
    </xf>
    <xf numFmtId="0" fontId="0" fillId="0" borderId="7" xfId="0" applyFont="1" applyFill="1" applyBorder="1" applyAlignment="1">
      <alignment horizontal="distributed" vertical="center" wrapText="1"/>
    </xf>
    <xf numFmtId="0" fontId="0" fillId="0" borderId="5" xfId="0" applyFont="1" applyFill="1" applyBorder="1" applyAlignment="1" applyProtection="1">
      <alignment horizontal="center" vertical="center" wrapText="1"/>
      <protection/>
    </xf>
    <xf numFmtId="0" fontId="0" fillId="0" borderId="7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6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24" xfId="0" applyFill="1" applyBorder="1" applyAlignment="1" applyProtection="1">
      <alignment horizontal="distributed" vertical="center"/>
      <protection/>
    </xf>
    <xf numFmtId="0" fontId="0" fillId="0" borderId="24" xfId="0" applyFont="1" applyFill="1" applyBorder="1" applyAlignment="1" applyProtection="1">
      <alignment horizontal="distributed" vertical="center"/>
      <protection/>
    </xf>
    <xf numFmtId="0" fontId="12" fillId="0" borderId="10" xfId="0" applyFont="1" applyFill="1" applyBorder="1" applyAlignment="1" applyProtection="1">
      <alignment horizontal="distributed" vertical="center"/>
      <protection/>
    </xf>
    <xf numFmtId="0" fontId="12" fillId="0" borderId="7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6" xfId="0" applyFont="1" applyFill="1" applyBorder="1" applyAlignment="1">
      <alignment horizontal="center" vertical="center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38" fontId="11" fillId="0" borderId="0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38" fontId="0" fillId="0" borderId="11" xfId="0" applyNumberForma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0" xfId="0" applyAlignment="1">
      <alignment horizontal="distributed" vertical="center"/>
    </xf>
    <xf numFmtId="38" fontId="0" fillId="0" borderId="0" xfId="0" applyNumberForma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>
      <alignment horizontal="right" vertical="center"/>
    </xf>
    <xf numFmtId="38" fontId="12" fillId="0" borderId="0" xfId="17" applyFont="1" applyFill="1" applyBorder="1" applyAlignment="1">
      <alignment horizontal="right"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38" fontId="0" fillId="0" borderId="3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top"/>
    </xf>
    <xf numFmtId="38" fontId="9" fillId="0" borderId="0" xfId="17" applyFont="1" applyFill="1" applyAlignment="1">
      <alignment horizontal="right" vertical="top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1" xfId="0" applyFill="1" applyBorder="1" applyAlignment="1" applyProtection="1">
      <alignment horizontal="center" vertical="center"/>
      <protection/>
    </xf>
    <xf numFmtId="38" fontId="0" fillId="0" borderId="31" xfId="17" applyFont="1" applyFill="1" applyBorder="1" applyAlignment="1" applyProtection="1">
      <alignment horizontal="center" vertical="center"/>
      <protection/>
    </xf>
    <xf numFmtId="0" fontId="0" fillId="0" borderId="1" xfId="0" applyFont="1" applyFill="1" applyBorder="1" applyAlignment="1" applyProtection="1">
      <alignment horizontal="center" vertical="center"/>
      <protection/>
    </xf>
    <xf numFmtId="0" fontId="0" fillId="0" borderId="2" xfId="0" applyFont="1" applyFill="1" applyBorder="1" applyAlignment="1" applyProtection="1">
      <alignment horizontal="center" vertical="center"/>
      <protection/>
    </xf>
    <xf numFmtId="0" fontId="0" fillId="0" borderId="2" xfId="0" applyFont="1" applyFill="1" applyBorder="1" applyAlignment="1" applyProtection="1">
      <alignment horizontal="center" vertical="center"/>
      <protection/>
    </xf>
    <xf numFmtId="0" fontId="0" fillId="0" borderId="1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/>
    </xf>
    <xf numFmtId="0" fontId="12" fillId="0" borderId="3" xfId="0" applyFont="1" applyFill="1" applyBorder="1" applyAlignment="1" applyProtection="1">
      <alignment horizontal="distributed" vertical="center"/>
      <protection/>
    </xf>
    <xf numFmtId="0" fontId="12" fillId="0" borderId="16" xfId="0" applyFont="1" applyFill="1" applyBorder="1" applyAlignment="1" applyProtection="1">
      <alignment horizontal="distributed" vertical="center"/>
      <protection/>
    </xf>
    <xf numFmtId="37" fontId="12" fillId="0" borderId="3" xfId="0" applyNumberFormat="1" applyFont="1" applyFill="1" applyBorder="1" applyAlignment="1" applyProtection="1">
      <alignment vertical="center"/>
      <protection/>
    </xf>
    <xf numFmtId="38" fontId="12" fillId="0" borderId="0" xfId="17" applyFont="1" applyFill="1" applyBorder="1" applyAlignment="1">
      <alignment vertical="center"/>
    </xf>
    <xf numFmtId="0" fontId="12" fillId="0" borderId="32" xfId="0" applyFont="1" applyFill="1" applyBorder="1" applyAlignment="1" applyProtection="1">
      <alignment horizontal="distributed" vertical="center"/>
      <protection/>
    </xf>
    <xf numFmtId="0" fontId="12" fillId="0" borderId="33" xfId="0" applyFont="1" applyFill="1" applyBorder="1" applyAlignment="1" applyProtection="1">
      <alignment horizontal="distributed" vertical="center"/>
      <protection/>
    </xf>
    <xf numFmtId="0" fontId="12" fillId="0" borderId="33" xfId="0" applyFont="1" applyFill="1" applyBorder="1" applyAlignment="1">
      <alignment horizontal="distributed" vertical="center"/>
    </xf>
    <xf numFmtId="0" fontId="12" fillId="0" borderId="34" xfId="0" applyFont="1" applyFill="1" applyBorder="1" applyAlignment="1">
      <alignment horizontal="distributed" vertical="center"/>
    </xf>
    <xf numFmtId="38" fontId="0" fillId="0" borderId="0" xfId="0" applyNumberFormat="1" applyFont="1" applyFill="1" applyAlignment="1">
      <alignment vertical="center"/>
    </xf>
    <xf numFmtId="0" fontId="12" fillId="0" borderId="0" xfId="0" applyFont="1" applyFill="1" applyBorder="1" applyAlignment="1" applyProtection="1">
      <alignment horizontal="distributed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5" xfId="0" applyFont="1" applyFill="1" applyBorder="1" applyAlignment="1" applyProtection="1">
      <alignment horizontal="distributed" vertical="center"/>
      <protection/>
    </xf>
    <xf numFmtId="37" fontId="12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distributed" vertical="center" wrapText="1"/>
      <protection/>
    </xf>
    <xf numFmtId="0" fontId="13" fillId="0" borderId="0" xfId="0" applyFont="1" applyFill="1" applyBorder="1" applyAlignment="1" applyProtection="1">
      <alignment horizontal="distributed" vertical="center" wrapText="1"/>
      <protection/>
    </xf>
    <xf numFmtId="0" fontId="12" fillId="0" borderId="0" xfId="0" applyFont="1" applyFill="1" applyBorder="1" applyAlignment="1">
      <alignment horizontal="distributed" vertical="center"/>
    </xf>
    <xf numFmtId="0" fontId="12" fillId="0" borderId="5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 wrapText="1"/>
    </xf>
    <xf numFmtId="0" fontId="13" fillId="0" borderId="0" xfId="0" applyFont="1" applyFill="1" applyBorder="1" applyAlignment="1">
      <alignment horizontal="distributed" vertical="center" wrapText="1"/>
    </xf>
    <xf numFmtId="191" fontId="12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5" xfId="0" applyFont="1" applyFill="1" applyBorder="1" applyAlignment="1" applyProtection="1">
      <alignment vertical="center"/>
      <protection/>
    </xf>
    <xf numFmtId="37" fontId="11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0" xfId="17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5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>
      <alignment vertical="center"/>
    </xf>
    <xf numFmtId="0" fontId="11" fillId="0" borderId="5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5" xfId="0" applyFont="1" applyFill="1" applyBorder="1" applyAlignment="1" applyProtection="1">
      <alignment horizontal="distributed" vertical="center"/>
      <protection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Border="1" applyAlignment="1">
      <alignment horizontal="distributed" vertical="center" wrapText="1"/>
    </xf>
    <xf numFmtId="0" fontId="0" fillId="0" borderId="0" xfId="0" applyFont="1" applyFill="1" applyBorder="1" applyAlignment="1">
      <alignment horizontal="distributed" vertical="center" wrapText="1"/>
    </xf>
    <xf numFmtId="0" fontId="0" fillId="0" borderId="0" xfId="0" applyFont="1" applyFill="1" applyBorder="1" applyAlignment="1">
      <alignment horizontal="distributed" vertical="center"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5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distributed" textRotation="255"/>
      <protection/>
    </xf>
    <xf numFmtId="0" fontId="12" fillId="0" borderId="0" xfId="0" applyFont="1" applyFill="1" applyBorder="1" applyAlignment="1" applyProtection="1">
      <alignment horizontal="distributed"/>
      <protection/>
    </xf>
    <xf numFmtId="0" fontId="12" fillId="0" borderId="0" xfId="0" applyFont="1" applyFill="1" applyBorder="1" applyAlignment="1">
      <alignment horizontal="center" vertical="distributed" textRotation="255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>
      <alignment horizontal="distributed" vertical="center"/>
    </xf>
    <xf numFmtId="0" fontId="12" fillId="0" borderId="10" xfId="0" applyFont="1" applyFill="1" applyBorder="1" applyAlignment="1">
      <alignment horizontal="distributed" vertical="center"/>
    </xf>
    <xf numFmtId="0" fontId="13" fillId="0" borderId="10" xfId="0" applyFont="1" applyFill="1" applyBorder="1" applyAlignment="1">
      <alignment horizontal="distributed" vertical="center"/>
    </xf>
    <xf numFmtId="0" fontId="12" fillId="0" borderId="7" xfId="0" applyFont="1" applyFill="1" applyBorder="1" applyAlignment="1" applyProtection="1">
      <alignment horizontal="distributed" vertical="center"/>
      <protection/>
    </xf>
    <xf numFmtId="37" fontId="12" fillId="0" borderId="10" xfId="0" applyNumberFormat="1" applyFont="1" applyFill="1" applyBorder="1" applyAlignment="1" applyProtection="1">
      <alignment vertical="center"/>
      <protection/>
    </xf>
    <xf numFmtId="38" fontId="12" fillId="0" borderId="11" xfId="17" applyFont="1" applyFill="1" applyBorder="1" applyAlignment="1">
      <alignment vertical="center"/>
    </xf>
    <xf numFmtId="0" fontId="0" fillId="0" borderId="35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8" xfId="0" applyFont="1" applyFill="1" applyBorder="1" applyAlignment="1" applyProtection="1">
      <alignment horizontal="distributed" vertical="center"/>
      <protection/>
    </xf>
    <xf numFmtId="37" fontId="0" fillId="0" borderId="11" xfId="0" applyNumberFormat="1" applyFont="1" applyFill="1" applyBorder="1" applyAlignment="1" applyProtection="1">
      <alignment horizontal="right" vertical="center"/>
      <protection/>
    </xf>
    <xf numFmtId="3" fontId="0" fillId="0" borderId="11" xfId="0" applyNumberFormat="1" applyFont="1" applyFill="1" applyBorder="1" applyAlignment="1">
      <alignment vertical="center"/>
    </xf>
    <xf numFmtId="38" fontId="0" fillId="0" borderId="11" xfId="17" applyFont="1" applyFill="1" applyBorder="1" applyAlignment="1">
      <alignment vertical="center"/>
    </xf>
    <xf numFmtId="38" fontId="0" fillId="0" borderId="0" xfId="17" applyFont="1" applyFill="1" applyAlignment="1">
      <alignment vertical="center"/>
    </xf>
    <xf numFmtId="0" fontId="17" fillId="0" borderId="0" xfId="0" applyFont="1" applyFill="1" applyBorder="1" applyAlignment="1" applyProtection="1">
      <alignment horizontal="centerContinuous" vertical="center"/>
      <protection/>
    </xf>
    <xf numFmtId="0" fontId="18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Alignment="1">
      <alignment horizontal="centerContinuous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Continuous" vertical="center"/>
      <protection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horizontal="center" vertical="distributed" textRotation="255"/>
      <protection/>
    </xf>
    <xf numFmtId="0" fontId="0" fillId="0" borderId="13" xfId="0" applyFill="1" applyBorder="1" applyAlignment="1">
      <alignment horizontal="center" vertical="distributed" textRotation="255"/>
    </xf>
    <xf numFmtId="0" fontId="0" fillId="0" borderId="13" xfId="0" applyFill="1" applyBorder="1" applyAlignment="1" applyProtection="1">
      <alignment horizontal="center" vertical="distributed" textRotation="255"/>
      <protection/>
    </xf>
    <xf numFmtId="0" fontId="0" fillId="0" borderId="13" xfId="0" applyFont="1" applyFill="1" applyBorder="1" applyAlignment="1">
      <alignment horizontal="center" vertical="distributed" textRotation="255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0" xfId="0" applyFont="1" applyFill="1" applyBorder="1" applyAlignment="1" applyProtection="1">
      <alignment horizontal="center" vertical="center" wrapText="1"/>
      <protection/>
    </xf>
    <xf numFmtId="0" fontId="0" fillId="0" borderId="8" xfId="0" applyFont="1" applyFill="1" applyBorder="1" applyAlignment="1">
      <alignment horizontal="center" vertical="distributed" textRotation="255"/>
    </xf>
    <xf numFmtId="0" fontId="0" fillId="0" borderId="7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26" xfId="0" applyFont="1" applyFill="1" applyBorder="1" applyAlignment="1" applyProtection="1">
      <alignment horizontal="center" vertical="center" wrapText="1"/>
      <protection/>
    </xf>
    <xf numFmtId="0" fontId="0" fillId="0" borderId="5" xfId="0" applyFont="1" applyFill="1" applyBorder="1" applyAlignment="1" applyProtection="1">
      <alignment horizontal="right" vertical="center"/>
      <protection/>
    </xf>
    <xf numFmtId="0" fontId="0" fillId="0" borderId="16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11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center" vertical="distributed" textRotation="255"/>
    </xf>
    <xf numFmtId="0" fontId="0" fillId="0" borderId="16" xfId="0" applyFont="1" applyFill="1" applyBorder="1" applyAlignment="1" applyProtection="1">
      <alignment horizontal="right" vertical="center"/>
      <protection/>
    </xf>
    <xf numFmtId="0" fontId="11" fillId="0" borderId="28" xfId="0" applyFont="1" applyFill="1" applyBorder="1" applyAlignment="1">
      <alignment horizontal="left" vertical="center" textRotation="255"/>
    </xf>
    <xf numFmtId="0" fontId="11" fillId="0" borderId="3" xfId="0" applyFont="1" applyFill="1" applyBorder="1" applyAlignment="1">
      <alignment horizontal="left" vertical="center" textRotation="255"/>
    </xf>
    <xf numFmtId="0" fontId="0" fillId="0" borderId="0" xfId="0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>
      <alignment vertical="center"/>
    </xf>
    <xf numFmtId="3" fontId="12" fillId="0" borderId="36" xfId="0" applyNumberFormat="1" applyFont="1" applyFill="1" applyBorder="1" applyAlignment="1" applyProtection="1">
      <alignment horizontal="right" vertical="center" shrinkToFit="1"/>
      <protection/>
    </xf>
    <xf numFmtId="0" fontId="12" fillId="0" borderId="0" xfId="0" applyFont="1" applyFill="1" applyBorder="1" applyAlignment="1" applyProtection="1">
      <alignment horizontal="right" vertical="center"/>
      <protection/>
    </xf>
    <xf numFmtId="0" fontId="0" fillId="0" borderId="7" xfId="0" applyFont="1" applyFill="1" applyBorder="1" applyAlignment="1">
      <alignment vertical="center"/>
    </xf>
    <xf numFmtId="0" fontId="11" fillId="0" borderId="10" xfId="0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horizontal="distributed" vertical="center"/>
      <protection/>
    </xf>
    <xf numFmtId="0" fontId="0" fillId="0" borderId="36" xfId="0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 quotePrefix="1">
      <alignment vertical="center"/>
      <protection/>
    </xf>
    <xf numFmtId="0" fontId="13" fillId="0" borderId="0" xfId="0" applyFont="1" applyFill="1" applyBorder="1" applyAlignment="1">
      <alignment vertical="center"/>
    </xf>
    <xf numFmtId="0" fontId="0" fillId="0" borderId="36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3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 shrinkToFit="1"/>
      <protection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30" xfId="0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distributed" vertical="center" wrapText="1" shrinkToFit="1"/>
      <protection/>
    </xf>
    <xf numFmtId="0" fontId="0" fillId="0" borderId="5" xfId="0" applyFont="1" applyFill="1" applyBorder="1" applyAlignment="1" applyProtection="1">
      <alignment horizontal="center" vertical="center"/>
      <protection/>
    </xf>
    <xf numFmtId="0" fontId="0" fillId="0" borderId="7" xfId="0" applyFont="1" applyFill="1" applyBorder="1" applyAlignment="1" applyProtection="1">
      <alignment horizontal="center" vertical="center"/>
      <protection/>
    </xf>
    <xf numFmtId="0" fontId="0" fillId="0" borderId="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distributed" vertical="center" shrinkToFit="1"/>
    </xf>
    <xf numFmtId="0" fontId="0" fillId="0" borderId="4" xfId="0" applyFont="1" applyFill="1" applyBorder="1" applyAlignment="1" applyProtection="1">
      <alignment horizontal="center" vertical="center" wrapText="1"/>
      <protection/>
    </xf>
    <xf numFmtId="0" fontId="0" fillId="0" borderId="4" xfId="0" applyFont="1" applyFill="1" applyBorder="1" applyAlignment="1" applyProtection="1">
      <alignment horizontal="center" vertical="center"/>
      <protection/>
    </xf>
    <xf numFmtId="0" fontId="0" fillId="0" borderId="4" xfId="0" applyFont="1" applyFill="1" applyBorder="1" applyAlignment="1" applyProtection="1" quotePrefix="1">
      <alignment horizontal="center" vertical="center" wrapText="1"/>
      <protection/>
    </xf>
    <xf numFmtId="0" fontId="0" fillId="0" borderId="15" xfId="0" applyFont="1" applyFill="1" applyBorder="1" applyAlignment="1" applyProtection="1" quotePrefix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distributed" shrinkToFit="1"/>
      <protection/>
    </xf>
    <xf numFmtId="0" fontId="0" fillId="0" borderId="0" xfId="0" applyFont="1" applyFill="1" applyBorder="1" applyAlignment="1">
      <alignment horizontal="distributed" shrinkToFit="1"/>
    </xf>
    <xf numFmtId="38" fontId="11" fillId="0" borderId="0" xfId="17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>
      <alignment horizontal="distributed" vertical="center" shrinkToFit="1"/>
    </xf>
    <xf numFmtId="0" fontId="12" fillId="0" borderId="0" xfId="0" applyFont="1" applyFill="1" applyBorder="1" applyAlignment="1">
      <alignment horizontal="right" vertical="center"/>
    </xf>
    <xf numFmtId="183" fontId="0" fillId="0" borderId="0" xfId="0" applyNumberFormat="1" applyFont="1" applyFill="1" applyAlignment="1">
      <alignment vertical="center"/>
    </xf>
    <xf numFmtId="0" fontId="21" fillId="0" borderId="0" xfId="0" applyFont="1" applyFill="1" applyBorder="1" applyAlignment="1" applyProtection="1">
      <alignment horizontal="distributed" vertical="center" shrinkToFit="1"/>
      <protection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12" fillId="0" borderId="5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 horizontal="distributed" vertical="center" shrinkToFit="1"/>
      <protection/>
    </xf>
    <xf numFmtId="0" fontId="9" fillId="0" borderId="5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 vertical="center"/>
    </xf>
    <xf numFmtId="0" fontId="19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/>
    </xf>
    <xf numFmtId="186" fontId="0" fillId="0" borderId="0" xfId="0" applyNumberFormat="1" applyFont="1" applyFill="1" applyBorder="1" applyAlignment="1">
      <alignment vertical="center"/>
    </xf>
    <xf numFmtId="186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 quotePrefix="1">
      <alignment horizontal="center" vertical="center"/>
      <protection/>
    </xf>
    <xf numFmtId="0" fontId="0" fillId="0" borderId="5" xfId="0" applyFont="1" applyFill="1" applyBorder="1" applyAlignment="1" applyProtection="1" quotePrefix="1">
      <alignment horizontal="center" vertical="center"/>
      <protection/>
    </xf>
    <xf numFmtId="186" fontId="11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5" xfId="0" applyFont="1" applyFill="1" applyBorder="1" applyAlignment="1" quotePrefix="1">
      <alignment horizontal="center" vertical="center"/>
    </xf>
    <xf numFmtId="0" fontId="12" fillId="0" borderId="0" xfId="0" applyFont="1" applyFill="1" applyBorder="1" applyAlignment="1" applyProtection="1" quotePrefix="1">
      <alignment horizontal="center" vertical="center"/>
      <protection/>
    </xf>
    <xf numFmtId="0" fontId="12" fillId="0" borderId="5" xfId="0" applyFont="1" applyFill="1" applyBorder="1" applyAlignment="1">
      <alignment horizontal="center" vertical="center"/>
    </xf>
    <xf numFmtId="185" fontId="12" fillId="0" borderId="6" xfId="0" applyNumberFormat="1" applyFont="1" applyFill="1" applyBorder="1" applyAlignment="1">
      <alignment vertical="center"/>
    </xf>
    <xf numFmtId="185" fontId="12" fillId="0" borderId="0" xfId="0" applyNumberFormat="1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43" xfId="0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44" xfId="0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 applyProtection="1">
      <alignment horizontal="center" vertical="center" wrapText="1"/>
      <protection/>
    </xf>
    <xf numFmtId="0" fontId="0" fillId="0" borderId="27" xfId="0" applyFill="1" applyBorder="1" applyAlignment="1" applyProtection="1">
      <alignment horizontal="center" vertical="center" shrinkToFit="1"/>
      <protection/>
    </xf>
    <xf numFmtId="0" fontId="0" fillId="0" borderId="24" xfId="0" applyFill="1" applyBorder="1" applyAlignment="1" applyProtection="1">
      <alignment horizontal="center" vertical="center" shrinkToFit="1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9" xfId="0" applyFill="1" applyBorder="1" applyAlignment="1" applyProtection="1">
      <alignment horizontal="center" vertical="center" shrinkToFit="1"/>
      <protection/>
    </xf>
    <xf numFmtId="0" fontId="0" fillId="0" borderId="9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right" vertical="center"/>
      <protection/>
    </xf>
    <xf numFmtId="0" fontId="0" fillId="0" borderId="3" xfId="0" applyFont="1" applyFill="1" applyBorder="1" applyAlignment="1" applyProtection="1">
      <alignment horizontal="right" vertical="center"/>
      <protection/>
    </xf>
    <xf numFmtId="189" fontId="0" fillId="0" borderId="0" xfId="0" applyNumberFormat="1" applyFont="1" applyFill="1" applyBorder="1" applyAlignment="1" applyProtection="1">
      <alignment horizontal="right" vertical="center"/>
      <protection/>
    </xf>
    <xf numFmtId="189" fontId="11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6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179" fontId="0" fillId="0" borderId="0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 vertical="center"/>
      <protection/>
    </xf>
    <xf numFmtId="189" fontId="0" fillId="0" borderId="0" xfId="0" applyNumberFormat="1" applyFont="1" applyFill="1" applyBorder="1" applyAlignment="1">
      <alignment vertical="center"/>
    </xf>
    <xf numFmtId="193" fontId="0" fillId="0" borderId="0" xfId="0" applyNumberFormat="1" applyFont="1" applyAlignment="1">
      <alignment vertical="center"/>
    </xf>
    <xf numFmtId="37" fontId="12" fillId="0" borderId="0" xfId="0" applyNumberFormat="1" applyFont="1" applyFill="1" applyBorder="1" applyAlignment="1">
      <alignment vertical="center"/>
    </xf>
    <xf numFmtId="177" fontId="12" fillId="0" borderId="0" xfId="17" applyNumberFormat="1" applyFont="1" applyFill="1" applyBorder="1" applyAlignment="1">
      <alignment vertical="center"/>
    </xf>
    <xf numFmtId="184" fontId="12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5" xfId="0" applyFont="1" applyFill="1" applyBorder="1" applyAlignment="1">
      <alignment horizontal="center" vertical="center"/>
    </xf>
    <xf numFmtId="179" fontId="12" fillId="0" borderId="0" xfId="0" applyNumberFormat="1" applyFont="1" applyFill="1" applyBorder="1" applyAlignment="1" applyProtection="1">
      <alignment vertical="center"/>
      <protection/>
    </xf>
    <xf numFmtId="193" fontId="0" fillId="0" borderId="0" xfId="17" applyNumberFormat="1" applyFont="1" applyFill="1" applyBorder="1" applyAlignment="1">
      <alignment horizontal="right" vertical="center"/>
    </xf>
    <xf numFmtId="0" fontId="0" fillId="0" borderId="5" xfId="0" applyFill="1" applyBorder="1" applyAlignment="1" applyProtection="1">
      <alignment horizontal="distributed" vertical="center"/>
      <protection/>
    </xf>
    <xf numFmtId="189" fontId="0" fillId="0" borderId="0" xfId="0" applyNumberFormat="1" applyFont="1" applyFill="1" applyAlignment="1">
      <alignment vertical="center"/>
    </xf>
    <xf numFmtId="0" fontId="0" fillId="0" borderId="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/>
    </xf>
    <xf numFmtId="38" fontId="0" fillId="0" borderId="0" xfId="17" applyFont="1" applyFill="1" applyAlignment="1" applyProtection="1">
      <alignment vertical="center"/>
      <protection/>
    </xf>
    <xf numFmtId="0" fontId="0" fillId="0" borderId="18" xfId="0" applyFont="1" applyFill="1" applyBorder="1" applyAlignment="1" applyProtection="1" quotePrefix="1">
      <alignment horizontal="center" vertical="center"/>
      <protection/>
    </xf>
    <xf numFmtId="37" fontId="0" fillId="0" borderId="20" xfId="0" applyNumberFormat="1" applyFont="1" applyFill="1" applyBorder="1" applyAlignment="1" applyProtection="1">
      <alignment vertical="center"/>
      <protection/>
    </xf>
    <xf numFmtId="37" fontId="0" fillId="0" borderId="11" xfId="0" applyNumberFormat="1" applyFont="1" applyFill="1" applyBorder="1" applyAlignment="1" applyProtection="1">
      <alignment vertical="center"/>
      <protection/>
    </xf>
    <xf numFmtId="193" fontId="0" fillId="0" borderId="11" xfId="17" applyNumberFormat="1" applyFont="1" applyFill="1" applyBorder="1" applyAlignment="1">
      <alignment horizontal="right" vertical="center"/>
    </xf>
    <xf numFmtId="179" fontId="0" fillId="0" borderId="11" xfId="0" applyNumberFormat="1" applyFont="1" applyFill="1" applyBorder="1" applyAlignment="1" applyProtection="1">
      <alignment vertical="center"/>
      <protection/>
    </xf>
    <xf numFmtId="0" fontId="0" fillId="0" borderId="18" xfId="0" applyFill="1" applyBorder="1" applyAlignment="1" applyProtection="1">
      <alignment horizontal="distributed" vertical="center"/>
      <protection/>
    </xf>
    <xf numFmtId="189" fontId="0" fillId="0" borderId="15" xfId="0" applyNumberFormat="1" applyFont="1" applyFill="1" applyBorder="1" applyAlignment="1" applyProtection="1">
      <alignment horizontal="right" vertical="center"/>
      <protection/>
    </xf>
    <xf numFmtId="189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vertical="center"/>
      <protection/>
    </xf>
    <xf numFmtId="38" fontId="11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181" fontId="0" fillId="0" borderId="0" xfId="0" applyNumberFormat="1" applyFont="1" applyFill="1" applyAlignment="1">
      <alignment vertical="center"/>
    </xf>
    <xf numFmtId="37" fontId="13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9" xfId="0" applyFill="1" applyBorder="1" applyAlignment="1" applyProtection="1">
      <alignment horizontal="center" vertical="center"/>
      <protection/>
    </xf>
    <xf numFmtId="0" fontId="0" fillId="0" borderId="45" xfId="0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 applyProtection="1">
      <alignment horizontal="center" vertical="center"/>
      <protection/>
    </xf>
    <xf numFmtId="189" fontId="12" fillId="0" borderId="3" xfId="0" applyNumberFormat="1" applyFont="1" applyFill="1" applyBorder="1" applyAlignment="1" applyProtection="1">
      <alignment vertical="center"/>
      <protection/>
    </xf>
    <xf numFmtId="0" fontId="11" fillId="0" borderId="5" xfId="0" applyFont="1" applyFill="1" applyBorder="1" applyAlignment="1" applyProtection="1">
      <alignment horizontal="distributed" vertical="center"/>
      <protection/>
    </xf>
    <xf numFmtId="189" fontId="11" fillId="0" borderId="0" xfId="0" applyNumberFormat="1" applyFont="1" applyFill="1" applyBorder="1" applyAlignment="1" applyProtection="1">
      <alignment vertical="center"/>
      <protection/>
    </xf>
    <xf numFmtId="189" fontId="12" fillId="0" borderId="0" xfId="0" applyNumberFormat="1" applyFont="1" applyFill="1" applyBorder="1" applyAlignment="1" applyProtection="1">
      <alignment vertical="center"/>
      <protection/>
    </xf>
    <xf numFmtId="189" fontId="0" fillId="0" borderId="0" xfId="0" applyNumberFormat="1" applyFont="1" applyFill="1" applyBorder="1" applyAlignment="1" applyProtection="1">
      <alignment vertical="center"/>
      <protection/>
    </xf>
    <xf numFmtId="0" fontId="9" fillId="0" borderId="5" xfId="0" applyFont="1" applyFill="1" applyBorder="1" applyAlignment="1" applyProtection="1">
      <alignment horizontal="distributed" vertical="center"/>
      <protection/>
    </xf>
    <xf numFmtId="189" fontId="0" fillId="0" borderId="11" xfId="0" applyNumberFormat="1" applyFont="1" applyFill="1" applyBorder="1" applyAlignment="1" applyProtection="1">
      <alignment vertical="center"/>
      <protection/>
    </xf>
    <xf numFmtId="189" fontId="0" fillId="0" borderId="10" xfId="0" applyNumberFormat="1" applyFont="1" applyFill="1" applyBorder="1" applyAlignment="1" applyProtection="1">
      <alignment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dxfs count="1">
    <dxf>
      <fill>
        <patternFill>
          <bgColor rgb="FFFF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133350</xdr:colOff>
      <xdr:row>35</xdr:row>
      <xdr:rowOff>85725</xdr:rowOff>
    </xdr:from>
    <xdr:to>
      <xdr:col>18</xdr:col>
      <xdr:colOff>95250</xdr:colOff>
      <xdr:row>38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14649450" y="7324725"/>
          <a:ext cx="161925" cy="561975"/>
        </a:xfrm>
        <a:prstGeom prst="lef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142875</xdr:colOff>
      <xdr:row>39</xdr:row>
      <xdr:rowOff>38100</xdr:rowOff>
    </xdr:from>
    <xdr:to>
      <xdr:col>18</xdr:col>
      <xdr:colOff>104775</xdr:colOff>
      <xdr:row>41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14658975" y="8105775"/>
          <a:ext cx="161925" cy="533400"/>
        </a:xfrm>
        <a:prstGeom prst="lef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133350</xdr:colOff>
      <xdr:row>35</xdr:row>
      <xdr:rowOff>85725</xdr:rowOff>
    </xdr:from>
    <xdr:to>
      <xdr:col>18</xdr:col>
      <xdr:colOff>95250</xdr:colOff>
      <xdr:row>38</xdr:row>
      <xdr:rowOff>19050</xdr:rowOff>
    </xdr:to>
    <xdr:sp>
      <xdr:nvSpPr>
        <xdr:cNvPr id="3" name="AutoShape 3"/>
        <xdr:cNvSpPr>
          <a:spLocks/>
        </xdr:cNvSpPr>
      </xdr:nvSpPr>
      <xdr:spPr>
        <a:xfrm>
          <a:off x="14649450" y="7324725"/>
          <a:ext cx="161925" cy="561975"/>
        </a:xfrm>
        <a:prstGeom prst="lef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142875</xdr:colOff>
      <xdr:row>39</xdr:row>
      <xdr:rowOff>38100</xdr:rowOff>
    </xdr:from>
    <xdr:to>
      <xdr:col>18</xdr:col>
      <xdr:colOff>104775</xdr:colOff>
      <xdr:row>41</xdr:row>
      <xdr:rowOff>171450</xdr:rowOff>
    </xdr:to>
    <xdr:sp>
      <xdr:nvSpPr>
        <xdr:cNvPr id="4" name="AutoShape 4"/>
        <xdr:cNvSpPr>
          <a:spLocks/>
        </xdr:cNvSpPr>
      </xdr:nvSpPr>
      <xdr:spPr>
        <a:xfrm>
          <a:off x="14658975" y="8105775"/>
          <a:ext cx="161925" cy="533400"/>
        </a:xfrm>
        <a:prstGeom prst="lef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133350</xdr:colOff>
      <xdr:row>35</xdr:row>
      <xdr:rowOff>85725</xdr:rowOff>
    </xdr:from>
    <xdr:to>
      <xdr:col>18</xdr:col>
      <xdr:colOff>95250</xdr:colOff>
      <xdr:row>38</xdr:row>
      <xdr:rowOff>19050</xdr:rowOff>
    </xdr:to>
    <xdr:sp>
      <xdr:nvSpPr>
        <xdr:cNvPr id="5" name="AutoShape 5"/>
        <xdr:cNvSpPr>
          <a:spLocks/>
        </xdr:cNvSpPr>
      </xdr:nvSpPr>
      <xdr:spPr>
        <a:xfrm>
          <a:off x="14649450" y="7324725"/>
          <a:ext cx="161925" cy="561975"/>
        </a:xfrm>
        <a:prstGeom prst="lef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142875</xdr:colOff>
      <xdr:row>39</xdr:row>
      <xdr:rowOff>38100</xdr:rowOff>
    </xdr:from>
    <xdr:to>
      <xdr:col>18</xdr:col>
      <xdr:colOff>104775</xdr:colOff>
      <xdr:row>41</xdr:row>
      <xdr:rowOff>171450</xdr:rowOff>
    </xdr:to>
    <xdr:sp>
      <xdr:nvSpPr>
        <xdr:cNvPr id="6" name="AutoShape 6"/>
        <xdr:cNvSpPr>
          <a:spLocks/>
        </xdr:cNvSpPr>
      </xdr:nvSpPr>
      <xdr:spPr>
        <a:xfrm>
          <a:off x="14658975" y="8105775"/>
          <a:ext cx="161925" cy="533400"/>
        </a:xfrm>
        <a:prstGeom prst="lef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180975</xdr:rowOff>
    </xdr:from>
    <xdr:to>
      <xdr:col>1</xdr:col>
      <xdr:colOff>104775</xdr:colOff>
      <xdr:row>21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723900" y="2400300"/>
          <a:ext cx="104775" cy="1485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12</xdr:row>
      <xdr:rowOff>95250</xdr:rowOff>
    </xdr:from>
    <xdr:to>
      <xdr:col>3</xdr:col>
      <xdr:colOff>114300</xdr:colOff>
      <xdr:row>13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1943100" y="2314575"/>
          <a:ext cx="1047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14</xdr:row>
      <xdr:rowOff>95250</xdr:rowOff>
    </xdr:from>
    <xdr:to>
      <xdr:col>3</xdr:col>
      <xdr:colOff>114300</xdr:colOff>
      <xdr:row>15</xdr:row>
      <xdr:rowOff>171450</xdr:rowOff>
    </xdr:to>
    <xdr:sp>
      <xdr:nvSpPr>
        <xdr:cNvPr id="3" name="AutoShape 3"/>
        <xdr:cNvSpPr>
          <a:spLocks/>
        </xdr:cNvSpPr>
      </xdr:nvSpPr>
      <xdr:spPr>
        <a:xfrm>
          <a:off x="1943100" y="2676525"/>
          <a:ext cx="1047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16</xdr:row>
      <xdr:rowOff>95250</xdr:rowOff>
    </xdr:from>
    <xdr:to>
      <xdr:col>3</xdr:col>
      <xdr:colOff>114300</xdr:colOff>
      <xdr:row>17</xdr:row>
      <xdr:rowOff>171450</xdr:rowOff>
    </xdr:to>
    <xdr:sp>
      <xdr:nvSpPr>
        <xdr:cNvPr id="4" name="AutoShape 4"/>
        <xdr:cNvSpPr>
          <a:spLocks/>
        </xdr:cNvSpPr>
      </xdr:nvSpPr>
      <xdr:spPr>
        <a:xfrm>
          <a:off x="1943100" y="3038475"/>
          <a:ext cx="1047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18</xdr:row>
      <xdr:rowOff>95250</xdr:rowOff>
    </xdr:from>
    <xdr:to>
      <xdr:col>3</xdr:col>
      <xdr:colOff>114300</xdr:colOff>
      <xdr:row>19</xdr:row>
      <xdr:rowOff>171450</xdr:rowOff>
    </xdr:to>
    <xdr:sp>
      <xdr:nvSpPr>
        <xdr:cNvPr id="5" name="AutoShape 5"/>
        <xdr:cNvSpPr>
          <a:spLocks/>
        </xdr:cNvSpPr>
      </xdr:nvSpPr>
      <xdr:spPr>
        <a:xfrm>
          <a:off x="1943100" y="3400425"/>
          <a:ext cx="1047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20</xdr:row>
      <xdr:rowOff>95250</xdr:rowOff>
    </xdr:from>
    <xdr:to>
      <xdr:col>3</xdr:col>
      <xdr:colOff>114300</xdr:colOff>
      <xdr:row>21</xdr:row>
      <xdr:rowOff>171450</xdr:rowOff>
    </xdr:to>
    <xdr:sp>
      <xdr:nvSpPr>
        <xdr:cNvPr id="6" name="AutoShape 6"/>
        <xdr:cNvSpPr>
          <a:spLocks/>
        </xdr:cNvSpPr>
      </xdr:nvSpPr>
      <xdr:spPr>
        <a:xfrm>
          <a:off x="1943100" y="3762375"/>
          <a:ext cx="1047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95250</xdr:rowOff>
    </xdr:from>
    <xdr:to>
      <xdr:col>3</xdr:col>
      <xdr:colOff>104775</xdr:colOff>
      <xdr:row>27</xdr:row>
      <xdr:rowOff>180975</xdr:rowOff>
    </xdr:to>
    <xdr:sp>
      <xdr:nvSpPr>
        <xdr:cNvPr id="7" name="AutoShape 7"/>
        <xdr:cNvSpPr>
          <a:spLocks/>
        </xdr:cNvSpPr>
      </xdr:nvSpPr>
      <xdr:spPr>
        <a:xfrm>
          <a:off x="1933575" y="4848225"/>
          <a:ext cx="10477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95250</xdr:rowOff>
    </xdr:from>
    <xdr:to>
      <xdr:col>3</xdr:col>
      <xdr:colOff>104775</xdr:colOff>
      <xdr:row>29</xdr:row>
      <xdr:rowOff>180975</xdr:rowOff>
    </xdr:to>
    <xdr:sp>
      <xdr:nvSpPr>
        <xdr:cNvPr id="8" name="AutoShape 8"/>
        <xdr:cNvSpPr>
          <a:spLocks/>
        </xdr:cNvSpPr>
      </xdr:nvSpPr>
      <xdr:spPr>
        <a:xfrm>
          <a:off x="1933575" y="5210175"/>
          <a:ext cx="10477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95250</xdr:rowOff>
    </xdr:from>
    <xdr:to>
      <xdr:col>3</xdr:col>
      <xdr:colOff>104775</xdr:colOff>
      <xdr:row>31</xdr:row>
      <xdr:rowOff>180975</xdr:rowOff>
    </xdr:to>
    <xdr:sp>
      <xdr:nvSpPr>
        <xdr:cNvPr id="9" name="AutoShape 9"/>
        <xdr:cNvSpPr>
          <a:spLocks/>
        </xdr:cNvSpPr>
      </xdr:nvSpPr>
      <xdr:spPr>
        <a:xfrm>
          <a:off x="1933575" y="5572125"/>
          <a:ext cx="10477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95250</xdr:rowOff>
    </xdr:from>
    <xdr:to>
      <xdr:col>3</xdr:col>
      <xdr:colOff>104775</xdr:colOff>
      <xdr:row>33</xdr:row>
      <xdr:rowOff>180975</xdr:rowOff>
    </xdr:to>
    <xdr:sp>
      <xdr:nvSpPr>
        <xdr:cNvPr id="10" name="AutoShape 10"/>
        <xdr:cNvSpPr>
          <a:spLocks/>
        </xdr:cNvSpPr>
      </xdr:nvSpPr>
      <xdr:spPr>
        <a:xfrm>
          <a:off x="1933575" y="5934075"/>
          <a:ext cx="10477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1009650</xdr:colOff>
      <xdr:row>38</xdr:row>
      <xdr:rowOff>95250</xdr:rowOff>
    </xdr:from>
    <xdr:to>
      <xdr:col>3</xdr:col>
      <xdr:colOff>85725</xdr:colOff>
      <xdr:row>39</xdr:row>
      <xdr:rowOff>171450</xdr:rowOff>
    </xdr:to>
    <xdr:sp>
      <xdr:nvSpPr>
        <xdr:cNvPr id="11" name="AutoShape 11"/>
        <xdr:cNvSpPr>
          <a:spLocks/>
        </xdr:cNvSpPr>
      </xdr:nvSpPr>
      <xdr:spPr>
        <a:xfrm>
          <a:off x="1933575" y="7019925"/>
          <a:ext cx="8572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1009650</xdr:colOff>
      <xdr:row>40</xdr:row>
      <xdr:rowOff>85725</xdr:rowOff>
    </xdr:from>
    <xdr:to>
      <xdr:col>3</xdr:col>
      <xdr:colOff>85725</xdr:colOff>
      <xdr:row>41</xdr:row>
      <xdr:rowOff>180975</xdr:rowOff>
    </xdr:to>
    <xdr:sp>
      <xdr:nvSpPr>
        <xdr:cNvPr id="12" name="AutoShape 12"/>
        <xdr:cNvSpPr>
          <a:spLocks/>
        </xdr:cNvSpPr>
      </xdr:nvSpPr>
      <xdr:spPr>
        <a:xfrm>
          <a:off x="1933575" y="7372350"/>
          <a:ext cx="857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1009650</xdr:colOff>
      <xdr:row>42</xdr:row>
      <xdr:rowOff>95250</xdr:rowOff>
    </xdr:from>
    <xdr:to>
      <xdr:col>3</xdr:col>
      <xdr:colOff>85725</xdr:colOff>
      <xdr:row>43</xdr:row>
      <xdr:rowOff>180975</xdr:rowOff>
    </xdr:to>
    <xdr:sp>
      <xdr:nvSpPr>
        <xdr:cNvPr id="13" name="AutoShape 13"/>
        <xdr:cNvSpPr>
          <a:spLocks/>
        </xdr:cNvSpPr>
      </xdr:nvSpPr>
      <xdr:spPr>
        <a:xfrm>
          <a:off x="1933575" y="7743825"/>
          <a:ext cx="8572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1009650</xdr:colOff>
      <xdr:row>44</xdr:row>
      <xdr:rowOff>95250</xdr:rowOff>
    </xdr:from>
    <xdr:to>
      <xdr:col>3</xdr:col>
      <xdr:colOff>85725</xdr:colOff>
      <xdr:row>45</xdr:row>
      <xdr:rowOff>161925</xdr:rowOff>
    </xdr:to>
    <xdr:sp>
      <xdr:nvSpPr>
        <xdr:cNvPr id="14" name="AutoShape 14"/>
        <xdr:cNvSpPr>
          <a:spLocks/>
        </xdr:cNvSpPr>
      </xdr:nvSpPr>
      <xdr:spPr>
        <a:xfrm>
          <a:off x="1933575" y="8105775"/>
          <a:ext cx="85725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1009650</xdr:colOff>
      <xdr:row>50</xdr:row>
      <xdr:rowOff>95250</xdr:rowOff>
    </xdr:from>
    <xdr:to>
      <xdr:col>3</xdr:col>
      <xdr:colOff>85725</xdr:colOff>
      <xdr:row>51</xdr:row>
      <xdr:rowOff>161925</xdr:rowOff>
    </xdr:to>
    <xdr:sp>
      <xdr:nvSpPr>
        <xdr:cNvPr id="15" name="AutoShape 15"/>
        <xdr:cNvSpPr>
          <a:spLocks/>
        </xdr:cNvSpPr>
      </xdr:nvSpPr>
      <xdr:spPr>
        <a:xfrm>
          <a:off x="1933575" y="9191625"/>
          <a:ext cx="85725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22</xdr:row>
      <xdr:rowOff>85725</xdr:rowOff>
    </xdr:from>
    <xdr:to>
      <xdr:col>12</xdr:col>
      <xdr:colOff>104775</xdr:colOff>
      <xdr:row>52</xdr:row>
      <xdr:rowOff>85725</xdr:rowOff>
    </xdr:to>
    <xdr:sp>
      <xdr:nvSpPr>
        <xdr:cNvPr id="16" name="AutoShape 16"/>
        <xdr:cNvSpPr>
          <a:spLocks/>
        </xdr:cNvSpPr>
      </xdr:nvSpPr>
      <xdr:spPr>
        <a:xfrm>
          <a:off x="11696700" y="4114800"/>
          <a:ext cx="104775" cy="5429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95250</xdr:rowOff>
    </xdr:from>
    <xdr:to>
      <xdr:col>14</xdr:col>
      <xdr:colOff>104775</xdr:colOff>
      <xdr:row>41</xdr:row>
      <xdr:rowOff>85725</xdr:rowOff>
    </xdr:to>
    <xdr:sp>
      <xdr:nvSpPr>
        <xdr:cNvPr id="17" name="AutoShape 17"/>
        <xdr:cNvSpPr>
          <a:spLocks/>
        </xdr:cNvSpPr>
      </xdr:nvSpPr>
      <xdr:spPr>
        <a:xfrm>
          <a:off x="12239625" y="4305300"/>
          <a:ext cx="104775" cy="3248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1247775</xdr:colOff>
      <xdr:row>8</xdr:row>
      <xdr:rowOff>85725</xdr:rowOff>
    </xdr:from>
    <xdr:to>
      <xdr:col>16</xdr:col>
      <xdr:colOff>85725</xdr:colOff>
      <xdr:row>9</xdr:row>
      <xdr:rowOff>171450</xdr:rowOff>
    </xdr:to>
    <xdr:sp>
      <xdr:nvSpPr>
        <xdr:cNvPr id="18" name="AutoShape 18"/>
        <xdr:cNvSpPr>
          <a:spLocks/>
        </xdr:cNvSpPr>
      </xdr:nvSpPr>
      <xdr:spPr>
        <a:xfrm>
          <a:off x="13687425" y="1581150"/>
          <a:ext cx="8572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95250</xdr:rowOff>
    </xdr:from>
    <xdr:to>
      <xdr:col>16</xdr:col>
      <xdr:colOff>104775</xdr:colOff>
      <xdr:row>11</xdr:row>
      <xdr:rowOff>180975</xdr:rowOff>
    </xdr:to>
    <xdr:sp>
      <xdr:nvSpPr>
        <xdr:cNvPr id="19" name="AutoShape 19"/>
        <xdr:cNvSpPr>
          <a:spLocks/>
        </xdr:cNvSpPr>
      </xdr:nvSpPr>
      <xdr:spPr>
        <a:xfrm>
          <a:off x="13687425" y="1952625"/>
          <a:ext cx="10477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9525</xdr:colOff>
      <xdr:row>12</xdr:row>
      <xdr:rowOff>95250</xdr:rowOff>
    </xdr:from>
    <xdr:to>
      <xdr:col>16</xdr:col>
      <xdr:colOff>114300</xdr:colOff>
      <xdr:row>13</xdr:row>
      <xdr:rowOff>180975</xdr:rowOff>
    </xdr:to>
    <xdr:sp>
      <xdr:nvSpPr>
        <xdr:cNvPr id="20" name="AutoShape 20"/>
        <xdr:cNvSpPr>
          <a:spLocks/>
        </xdr:cNvSpPr>
      </xdr:nvSpPr>
      <xdr:spPr>
        <a:xfrm>
          <a:off x="13696950" y="2314575"/>
          <a:ext cx="10477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14</xdr:row>
      <xdr:rowOff>95250</xdr:rowOff>
    </xdr:from>
    <xdr:to>
      <xdr:col>16</xdr:col>
      <xdr:colOff>104775</xdr:colOff>
      <xdr:row>15</xdr:row>
      <xdr:rowOff>152400</xdr:rowOff>
    </xdr:to>
    <xdr:sp>
      <xdr:nvSpPr>
        <xdr:cNvPr id="21" name="AutoShape 21"/>
        <xdr:cNvSpPr>
          <a:spLocks/>
        </xdr:cNvSpPr>
      </xdr:nvSpPr>
      <xdr:spPr>
        <a:xfrm>
          <a:off x="13687425" y="2676525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1247775</xdr:colOff>
      <xdr:row>16</xdr:row>
      <xdr:rowOff>95250</xdr:rowOff>
    </xdr:from>
    <xdr:to>
      <xdr:col>16</xdr:col>
      <xdr:colOff>85725</xdr:colOff>
      <xdr:row>17</xdr:row>
      <xdr:rowOff>123825</xdr:rowOff>
    </xdr:to>
    <xdr:sp>
      <xdr:nvSpPr>
        <xdr:cNvPr id="22" name="AutoShape 22"/>
        <xdr:cNvSpPr>
          <a:spLocks/>
        </xdr:cNvSpPr>
      </xdr:nvSpPr>
      <xdr:spPr>
        <a:xfrm>
          <a:off x="13687425" y="3038475"/>
          <a:ext cx="85725" cy="209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1247775</xdr:colOff>
      <xdr:row>18</xdr:row>
      <xdr:rowOff>95250</xdr:rowOff>
    </xdr:from>
    <xdr:to>
      <xdr:col>16</xdr:col>
      <xdr:colOff>85725</xdr:colOff>
      <xdr:row>19</xdr:row>
      <xdr:rowOff>152400</xdr:rowOff>
    </xdr:to>
    <xdr:sp>
      <xdr:nvSpPr>
        <xdr:cNvPr id="23" name="AutoShape 23"/>
        <xdr:cNvSpPr>
          <a:spLocks/>
        </xdr:cNvSpPr>
      </xdr:nvSpPr>
      <xdr:spPr>
        <a:xfrm>
          <a:off x="13687425" y="3400425"/>
          <a:ext cx="8572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20</xdr:row>
      <xdr:rowOff>95250</xdr:rowOff>
    </xdr:from>
    <xdr:to>
      <xdr:col>16</xdr:col>
      <xdr:colOff>104775</xdr:colOff>
      <xdr:row>21</xdr:row>
      <xdr:rowOff>152400</xdr:rowOff>
    </xdr:to>
    <xdr:sp>
      <xdr:nvSpPr>
        <xdr:cNvPr id="24" name="AutoShape 24"/>
        <xdr:cNvSpPr>
          <a:spLocks/>
        </xdr:cNvSpPr>
      </xdr:nvSpPr>
      <xdr:spPr>
        <a:xfrm>
          <a:off x="13687425" y="3762375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24</xdr:row>
      <xdr:rowOff>95250</xdr:rowOff>
    </xdr:from>
    <xdr:to>
      <xdr:col>16</xdr:col>
      <xdr:colOff>104775</xdr:colOff>
      <xdr:row>25</xdr:row>
      <xdr:rowOff>152400</xdr:rowOff>
    </xdr:to>
    <xdr:sp>
      <xdr:nvSpPr>
        <xdr:cNvPr id="25" name="AutoShape 25"/>
        <xdr:cNvSpPr>
          <a:spLocks/>
        </xdr:cNvSpPr>
      </xdr:nvSpPr>
      <xdr:spPr>
        <a:xfrm>
          <a:off x="13687425" y="4486275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26</xdr:row>
      <xdr:rowOff>95250</xdr:rowOff>
    </xdr:from>
    <xdr:to>
      <xdr:col>16</xdr:col>
      <xdr:colOff>104775</xdr:colOff>
      <xdr:row>27</xdr:row>
      <xdr:rowOff>152400</xdr:rowOff>
    </xdr:to>
    <xdr:sp>
      <xdr:nvSpPr>
        <xdr:cNvPr id="26" name="AutoShape 26"/>
        <xdr:cNvSpPr>
          <a:spLocks/>
        </xdr:cNvSpPr>
      </xdr:nvSpPr>
      <xdr:spPr>
        <a:xfrm>
          <a:off x="13687425" y="4848225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28</xdr:row>
      <xdr:rowOff>95250</xdr:rowOff>
    </xdr:from>
    <xdr:to>
      <xdr:col>16</xdr:col>
      <xdr:colOff>104775</xdr:colOff>
      <xdr:row>29</xdr:row>
      <xdr:rowOff>142875</xdr:rowOff>
    </xdr:to>
    <xdr:sp>
      <xdr:nvSpPr>
        <xdr:cNvPr id="27" name="AutoShape 27"/>
        <xdr:cNvSpPr>
          <a:spLocks/>
        </xdr:cNvSpPr>
      </xdr:nvSpPr>
      <xdr:spPr>
        <a:xfrm>
          <a:off x="13687425" y="5210175"/>
          <a:ext cx="10477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95250</xdr:rowOff>
    </xdr:from>
    <xdr:to>
      <xdr:col>16</xdr:col>
      <xdr:colOff>104775</xdr:colOff>
      <xdr:row>31</xdr:row>
      <xdr:rowOff>152400</xdr:rowOff>
    </xdr:to>
    <xdr:sp>
      <xdr:nvSpPr>
        <xdr:cNvPr id="28" name="AutoShape 28"/>
        <xdr:cNvSpPr>
          <a:spLocks/>
        </xdr:cNvSpPr>
      </xdr:nvSpPr>
      <xdr:spPr>
        <a:xfrm>
          <a:off x="13687425" y="5572125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95250</xdr:rowOff>
    </xdr:from>
    <xdr:to>
      <xdr:col>16</xdr:col>
      <xdr:colOff>104775</xdr:colOff>
      <xdr:row>33</xdr:row>
      <xdr:rowOff>152400</xdr:rowOff>
    </xdr:to>
    <xdr:sp>
      <xdr:nvSpPr>
        <xdr:cNvPr id="29" name="AutoShape 29"/>
        <xdr:cNvSpPr>
          <a:spLocks/>
        </xdr:cNvSpPr>
      </xdr:nvSpPr>
      <xdr:spPr>
        <a:xfrm>
          <a:off x="13687425" y="5934075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34</xdr:row>
      <xdr:rowOff>95250</xdr:rowOff>
    </xdr:from>
    <xdr:to>
      <xdr:col>16</xdr:col>
      <xdr:colOff>104775</xdr:colOff>
      <xdr:row>35</xdr:row>
      <xdr:rowOff>152400</xdr:rowOff>
    </xdr:to>
    <xdr:sp>
      <xdr:nvSpPr>
        <xdr:cNvPr id="30" name="AutoShape 30"/>
        <xdr:cNvSpPr>
          <a:spLocks/>
        </xdr:cNvSpPr>
      </xdr:nvSpPr>
      <xdr:spPr>
        <a:xfrm>
          <a:off x="13687425" y="6296025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36</xdr:row>
      <xdr:rowOff>95250</xdr:rowOff>
    </xdr:from>
    <xdr:to>
      <xdr:col>16</xdr:col>
      <xdr:colOff>104775</xdr:colOff>
      <xdr:row>37</xdr:row>
      <xdr:rowOff>152400</xdr:rowOff>
    </xdr:to>
    <xdr:sp>
      <xdr:nvSpPr>
        <xdr:cNvPr id="31" name="AutoShape 31"/>
        <xdr:cNvSpPr>
          <a:spLocks/>
        </xdr:cNvSpPr>
      </xdr:nvSpPr>
      <xdr:spPr>
        <a:xfrm>
          <a:off x="13687425" y="6657975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95250</xdr:rowOff>
    </xdr:from>
    <xdr:to>
      <xdr:col>16</xdr:col>
      <xdr:colOff>104775</xdr:colOff>
      <xdr:row>41</xdr:row>
      <xdr:rowOff>152400</xdr:rowOff>
    </xdr:to>
    <xdr:sp>
      <xdr:nvSpPr>
        <xdr:cNvPr id="32" name="AutoShape 32"/>
        <xdr:cNvSpPr>
          <a:spLocks/>
        </xdr:cNvSpPr>
      </xdr:nvSpPr>
      <xdr:spPr>
        <a:xfrm>
          <a:off x="13687425" y="7381875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43</xdr:row>
      <xdr:rowOff>95250</xdr:rowOff>
    </xdr:from>
    <xdr:to>
      <xdr:col>16</xdr:col>
      <xdr:colOff>104775</xdr:colOff>
      <xdr:row>44</xdr:row>
      <xdr:rowOff>152400</xdr:rowOff>
    </xdr:to>
    <xdr:sp>
      <xdr:nvSpPr>
        <xdr:cNvPr id="33" name="AutoShape 33"/>
        <xdr:cNvSpPr>
          <a:spLocks/>
        </xdr:cNvSpPr>
      </xdr:nvSpPr>
      <xdr:spPr>
        <a:xfrm>
          <a:off x="13687425" y="792480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45</xdr:row>
      <xdr:rowOff>95250</xdr:rowOff>
    </xdr:from>
    <xdr:to>
      <xdr:col>16</xdr:col>
      <xdr:colOff>104775</xdr:colOff>
      <xdr:row>46</xdr:row>
      <xdr:rowOff>152400</xdr:rowOff>
    </xdr:to>
    <xdr:sp>
      <xdr:nvSpPr>
        <xdr:cNvPr id="34" name="AutoShape 34"/>
        <xdr:cNvSpPr>
          <a:spLocks/>
        </xdr:cNvSpPr>
      </xdr:nvSpPr>
      <xdr:spPr>
        <a:xfrm>
          <a:off x="13687425" y="828675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47</xdr:row>
      <xdr:rowOff>95250</xdr:rowOff>
    </xdr:from>
    <xdr:to>
      <xdr:col>16</xdr:col>
      <xdr:colOff>104775</xdr:colOff>
      <xdr:row>48</xdr:row>
      <xdr:rowOff>152400</xdr:rowOff>
    </xdr:to>
    <xdr:sp>
      <xdr:nvSpPr>
        <xdr:cNvPr id="35" name="AutoShape 35"/>
        <xdr:cNvSpPr>
          <a:spLocks/>
        </xdr:cNvSpPr>
      </xdr:nvSpPr>
      <xdr:spPr>
        <a:xfrm>
          <a:off x="13687425" y="864870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49</xdr:row>
      <xdr:rowOff>95250</xdr:rowOff>
    </xdr:from>
    <xdr:to>
      <xdr:col>16</xdr:col>
      <xdr:colOff>104775</xdr:colOff>
      <xdr:row>50</xdr:row>
      <xdr:rowOff>152400</xdr:rowOff>
    </xdr:to>
    <xdr:sp>
      <xdr:nvSpPr>
        <xdr:cNvPr id="36" name="AutoShape 36"/>
        <xdr:cNvSpPr>
          <a:spLocks/>
        </xdr:cNvSpPr>
      </xdr:nvSpPr>
      <xdr:spPr>
        <a:xfrm>
          <a:off x="13687425" y="901065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51</xdr:row>
      <xdr:rowOff>95250</xdr:rowOff>
    </xdr:from>
    <xdr:to>
      <xdr:col>16</xdr:col>
      <xdr:colOff>104775</xdr:colOff>
      <xdr:row>52</xdr:row>
      <xdr:rowOff>152400</xdr:rowOff>
    </xdr:to>
    <xdr:sp>
      <xdr:nvSpPr>
        <xdr:cNvPr id="37" name="AutoShape 37"/>
        <xdr:cNvSpPr>
          <a:spLocks/>
        </xdr:cNvSpPr>
      </xdr:nvSpPr>
      <xdr:spPr>
        <a:xfrm>
          <a:off x="13687425" y="937260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95250</xdr:rowOff>
    </xdr:from>
    <xdr:to>
      <xdr:col>12</xdr:col>
      <xdr:colOff>104775</xdr:colOff>
      <xdr:row>6</xdr:row>
      <xdr:rowOff>152400</xdr:rowOff>
    </xdr:to>
    <xdr:sp>
      <xdr:nvSpPr>
        <xdr:cNvPr id="38" name="AutoShape 38"/>
        <xdr:cNvSpPr>
          <a:spLocks/>
        </xdr:cNvSpPr>
      </xdr:nvSpPr>
      <xdr:spPr>
        <a:xfrm>
          <a:off x="11696700" y="104775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1257300</xdr:colOff>
      <xdr:row>7</xdr:row>
      <xdr:rowOff>114300</xdr:rowOff>
    </xdr:from>
    <xdr:to>
      <xdr:col>12</xdr:col>
      <xdr:colOff>85725</xdr:colOff>
      <xdr:row>21</xdr:row>
      <xdr:rowOff>95250</xdr:rowOff>
    </xdr:to>
    <xdr:sp>
      <xdr:nvSpPr>
        <xdr:cNvPr id="39" name="AutoShape 39"/>
        <xdr:cNvSpPr>
          <a:spLocks/>
        </xdr:cNvSpPr>
      </xdr:nvSpPr>
      <xdr:spPr>
        <a:xfrm>
          <a:off x="11658600" y="1428750"/>
          <a:ext cx="123825" cy="2514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53</xdr:row>
      <xdr:rowOff>95250</xdr:rowOff>
    </xdr:from>
    <xdr:to>
      <xdr:col>16</xdr:col>
      <xdr:colOff>104775</xdr:colOff>
      <xdr:row>54</xdr:row>
      <xdr:rowOff>152400</xdr:rowOff>
    </xdr:to>
    <xdr:sp>
      <xdr:nvSpPr>
        <xdr:cNvPr id="40" name="AutoShape 40"/>
        <xdr:cNvSpPr>
          <a:spLocks/>
        </xdr:cNvSpPr>
      </xdr:nvSpPr>
      <xdr:spPr>
        <a:xfrm>
          <a:off x="13687425" y="973455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42</xdr:row>
      <xdr:rowOff>133350</xdr:rowOff>
    </xdr:from>
    <xdr:to>
      <xdr:col>14</xdr:col>
      <xdr:colOff>104775</xdr:colOff>
      <xdr:row>56</xdr:row>
      <xdr:rowOff>85725</xdr:rowOff>
    </xdr:to>
    <xdr:sp>
      <xdr:nvSpPr>
        <xdr:cNvPr id="41" name="AutoShape 41"/>
        <xdr:cNvSpPr>
          <a:spLocks/>
        </xdr:cNvSpPr>
      </xdr:nvSpPr>
      <xdr:spPr>
        <a:xfrm>
          <a:off x="12239625" y="7781925"/>
          <a:ext cx="104775" cy="2486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38</xdr:row>
      <xdr:rowOff>95250</xdr:rowOff>
    </xdr:from>
    <xdr:to>
      <xdr:col>16</xdr:col>
      <xdr:colOff>104775</xdr:colOff>
      <xdr:row>39</xdr:row>
      <xdr:rowOff>152400</xdr:rowOff>
    </xdr:to>
    <xdr:sp>
      <xdr:nvSpPr>
        <xdr:cNvPr id="42" name="AutoShape 42"/>
        <xdr:cNvSpPr>
          <a:spLocks/>
        </xdr:cNvSpPr>
      </xdr:nvSpPr>
      <xdr:spPr>
        <a:xfrm>
          <a:off x="13687425" y="7019925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26</xdr:row>
      <xdr:rowOff>95250</xdr:rowOff>
    </xdr:from>
    <xdr:to>
      <xdr:col>1</xdr:col>
      <xdr:colOff>142875</xdr:colOff>
      <xdr:row>32</xdr:row>
      <xdr:rowOff>180975</xdr:rowOff>
    </xdr:to>
    <xdr:sp>
      <xdr:nvSpPr>
        <xdr:cNvPr id="43" name="AutoShape 43"/>
        <xdr:cNvSpPr>
          <a:spLocks/>
        </xdr:cNvSpPr>
      </xdr:nvSpPr>
      <xdr:spPr>
        <a:xfrm>
          <a:off x="762000" y="4848225"/>
          <a:ext cx="104775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4</xdr:row>
      <xdr:rowOff>114300</xdr:rowOff>
    </xdr:from>
    <xdr:to>
      <xdr:col>1</xdr:col>
      <xdr:colOff>133350</xdr:colOff>
      <xdr:row>7</xdr:row>
      <xdr:rowOff>114300</xdr:rowOff>
    </xdr:to>
    <xdr:sp>
      <xdr:nvSpPr>
        <xdr:cNvPr id="44" name="AutoShape 44"/>
        <xdr:cNvSpPr>
          <a:spLocks/>
        </xdr:cNvSpPr>
      </xdr:nvSpPr>
      <xdr:spPr>
        <a:xfrm>
          <a:off x="762000" y="885825"/>
          <a:ext cx="9525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38</xdr:row>
      <xdr:rowOff>104775</xdr:rowOff>
    </xdr:from>
    <xdr:to>
      <xdr:col>1</xdr:col>
      <xdr:colOff>152400</xdr:colOff>
      <xdr:row>44</xdr:row>
      <xdr:rowOff>180975</xdr:rowOff>
    </xdr:to>
    <xdr:sp>
      <xdr:nvSpPr>
        <xdr:cNvPr id="45" name="AutoShape 45"/>
        <xdr:cNvSpPr>
          <a:spLocks/>
        </xdr:cNvSpPr>
      </xdr:nvSpPr>
      <xdr:spPr>
        <a:xfrm>
          <a:off x="781050" y="7029450"/>
          <a:ext cx="95250" cy="1162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55</xdr:row>
      <xdr:rowOff>95250</xdr:rowOff>
    </xdr:from>
    <xdr:to>
      <xdr:col>16</xdr:col>
      <xdr:colOff>104775</xdr:colOff>
      <xdr:row>56</xdr:row>
      <xdr:rowOff>152400</xdr:rowOff>
    </xdr:to>
    <xdr:sp>
      <xdr:nvSpPr>
        <xdr:cNvPr id="46" name="AutoShape 46"/>
        <xdr:cNvSpPr>
          <a:spLocks/>
        </xdr:cNvSpPr>
      </xdr:nvSpPr>
      <xdr:spPr>
        <a:xfrm>
          <a:off x="13687425" y="1009650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180975</xdr:rowOff>
    </xdr:from>
    <xdr:to>
      <xdr:col>1</xdr:col>
      <xdr:colOff>104775</xdr:colOff>
      <xdr:row>21</xdr:row>
      <xdr:rowOff>38100</xdr:rowOff>
    </xdr:to>
    <xdr:sp>
      <xdr:nvSpPr>
        <xdr:cNvPr id="47" name="AutoShape 47"/>
        <xdr:cNvSpPr>
          <a:spLocks/>
        </xdr:cNvSpPr>
      </xdr:nvSpPr>
      <xdr:spPr>
        <a:xfrm>
          <a:off x="723900" y="2400300"/>
          <a:ext cx="104775" cy="1485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12</xdr:row>
      <xdr:rowOff>95250</xdr:rowOff>
    </xdr:from>
    <xdr:to>
      <xdr:col>3</xdr:col>
      <xdr:colOff>114300</xdr:colOff>
      <xdr:row>13</xdr:row>
      <xdr:rowOff>171450</xdr:rowOff>
    </xdr:to>
    <xdr:sp>
      <xdr:nvSpPr>
        <xdr:cNvPr id="48" name="AutoShape 48"/>
        <xdr:cNvSpPr>
          <a:spLocks/>
        </xdr:cNvSpPr>
      </xdr:nvSpPr>
      <xdr:spPr>
        <a:xfrm>
          <a:off x="1943100" y="2314575"/>
          <a:ext cx="1047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14</xdr:row>
      <xdr:rowOff>95250</xdr:rowOff>
    </xdr:from>
    <xdr:to>
      <xdr:col>3</xdr:col>
      <xdr:colOff>114300</xdr:colOff>
      <xdr:row>15</xdr:row>
      <xdr:rowOff>171450</xdr:rowOff>
    </xdr:to>
    <xdr:sp>
      <xdr:nvSpPr>
        <xdr:cNvPr id="49" name="AutoShape 49"/>
        <xdr:cNvSpPr>
          <a:spLocks/>
        </xdr:cNvSpPr>
      </xdr:nvSpPr>
      <xdr:spPr>
        <a:xfrm>
          <a:off x="1943100" y="2676525"/>
          <a:ext cx="1047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16</xdr:row>
      <xdr:rowOff>95250</xdr:rowOff>
    </xdr:from>
    <xdr:to>
      <xdr:col>3</xdr:col>
      <xdr:colOff>114300</xdr:colOff>
      <xdr:row>17</xdr:row>
      <xdr:rowOff>171450</xdr:rowOff>
    </xdr:to>
    <xdr:sp>
      <xdr:nvSpPr>
        <xdr:cNvPr id="50" name="AutoShape 50"/>
        <xdr:cNvSpPr>
          <a:spLocks/>
        </xdr:cNvSpPr>
      </xdr:nvSpPr>
      <xdr:spPr>
        <a:xfrm>
          <a:off x="1943100" y="3038475"/>
          <a:ext cx="1047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18</xdr:row>
      <xdr:rowOff>95250</xdr:rowOff>
    </xdr:from>
    <xdr:to>
      <xdr:col>3</xdr:col>
      <xdr:colOff>114300</xdr:colOff>
      <xdr:row>19</xdr:row>
      <xdr:rowOff>171450</xdr:rowOff>
    </xdr:to>
    <xdr:sp>
      <xdr:nvSpPr>
        <xdr:cNvPr id="51" name="AutoShape 51"/>
        <xdr:cNvSpPr>
          <a:spLocks/>
        </xdr:cNvSpPr>
      </xdr:nvSpPr>
      <xdr:spPr>
        <a:xfrm>
          <a:off x="1943100" y="3400425"/>
          <a:ext cx="1047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20</xdr:row>
      <xdr:rowOff>95250</xdr:rowOff>
    </xdr:from>
    <xdr:to>
      <xdr:col>3</xdr:col>
      <xdr:colOff>114300</xdr:colOff>
      <xdr:row>21</xdr:row>
      <xdr:rowOff>171450</xdr:rowOff>
    </xdr:to>
    <xdr:sp>
      <xdr:nvSpPr>
        <xdr:cNvPr id="52" name="AutoShape 52"/>
        <xdr:cNvSpPr>
          <a:spLocks/>
        </xdr:cNvSpPr>
      </xdr:nvSpPr>
      <xdr:spPr>
        <a:xfrm>
          <a:off x="1943100" y="3762375"/>
          <a:ext cx="1047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95250</xdr:rowOff>
    </xdr:from>
    <xdr:to>
      <xdr:col>3</xdr:col>
      <xdr:colOff>104775</xdr:colOff>
      <xdr:row>27</xdr:row>
      <xdr:rowOff>180975</xdr:rowOff>
    </xdr:to>
    <xdr:sp>
      <xdr:nvSpPr>
        <xdr:cNvPr id="53" name="AutoShape 53"/>
        <xdr:cNvSpPr>
          <a:spLocks/>
        </xdr:cNvSpPr>
      </xdr:nvSpPr>
      <xdr:spPr>
        <a:xfrm>
          <a:off x="1933575" y="4848225"/>
          <a:ext cx="10477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95250</xdr:rowOff>
    </xdr:from>
    <xdr:to>
      <xdr:col>3</xdr:col>
      <xdr:colOff>104775</xdr:colOff>
      <xdr:row>29</xdr:row>
      <xdr:rowOff>180975</xdr:rowOff>
    </xdr:to>
    <xdr:sp>
      <xdr:nvSpPr>
        <xdr:cNvPr id="54" name="AutoShape 54"/>
        <xdr:cNvSpPr>
          <a:spLocks/>
        </xdr:cNvSpPr>
      </xdr:nvSpPr>
      <xdr:spPr>
        <a:xfrm>
          <a:off x="1933575" y="5210175"/>
          <a:ext cx="10477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95250</xdr:rowOff>
    </xdr:from>
    <xdr:to>
      <xdr:col>3</xdr:col>
      <xdr:colOff>104775</xdr:colOff>
      <xdr:row>31</xdr:row>
      <xdr:rowOff>180975</xdr:rowOff>
    </xdr:to>
    <xdr:sp>
      <xdr:nvSpPr>
        <xdr:cNvPr id="55" name="AutoShape 55"/>
        <xdr:cNvSpPr>
          <a:spLocks/>
        </xdr:cNvSpPr>
      </xdr:nvSpPr>
      <xdr:spPr>
        <a:xfrm>
          <a:off x="1933575" y="5572125"/>
          <a:ext cx="10477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95250</xdr:rowOff>
    </xdr:from>
    <xdr:to>
      <xdr:col>3</xdr:col>
      <xdr:colOff>104775</xdr:colOff>
      <xdr:row>33</xdr:row>
      <xdr:rowOff>180975</xdr:rowOff>
    </xdr:to>
    <xdr:sp>
      <xdr:nvSpPr>
        <xdr:cNvPr id="56" name="AutoShape 56"/>
        <xdr:cNvSpPr>
          <a:spLocks/>
        </xdr:cNvSpPr>
      </xdr:nvSpPr>
      <xdr:spPr>
        <a:xfrm>
          <a:off x="1933575" y="5934075"/>
          <a:ext cx="10477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1009650</xdr:colOff>
      <xdr:row>38</xdr:row>
      <xdr:rowOff>95250</xdr:rowOff>
    </xdr:from>
    <xdr:to>
      <xdr:col>3</xdr:col>
      <xdr:colOff>85725</xdr:colOff>
      <xdr:row>39</xdr:row>
      <xdr:rowOff>171450</xdr:rowOff>
    </xdr:to>
    <xdr:sp>
      <xdr:nvSpPr>
        <xdr:cNvPr id="57" name="AutoShape 57"/>
        <xdr:cNvSpPr>
          <a:spLocks/>
        </xdr:cNvSpPr>
      </xdr:nvSpPr>
      <xdr:spPr>
        <a:xfrm>
          <a:off x="1933575" y="7019925"/>
          <a:ext cx="8572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1009650</xdr:colOff>
      <xdr:row>40</xdr:row>
      <xdr:rowOff>85725</xdr:rowOff>
    </xdr:from>
    <xdr:to>
      <xdr:col>3</xdr:col>
      <xdr:colOff>85725</xdr:colOff>
      <xdr:row>41</xdr:row>
      <xdr:rowOff>180975</xdr:rowOff>
    </xdr:to>
    <xdr:sp>
      <xdr:nvSpPr>
        <xdr:cNvPr id="58" name="AutoShape 58"/>
        <xdr:cNvSpPr>
          <a:spLocks/>
        </xdr:cNvSpPr>
      </xdr:nvSpPr>
      <xdr:spPr>
        <a:xfrm>
          <a:off x="1933575" y="7372350"/>
          <a:ext cx="857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1009650</xdr:colOff>
      <xdr:row>42</xdr:row>
      <xdr:rowOff>95250</xdr:rowOff>
    </xdr:from>
    <xdr:to>
      <xdr:col>3</xdr:col>
      <xdr:colOff>85725</xdr:colOff>
      <xdr:row>43</xdr:row>
      <xdr:rowOff>180975</xdr:rowOff>
    </xdr:to>
    <xdr:sp>
      <xdr:nvSpPr>
        <xdr:cNvPr id="59" name="AutoShape 59"/>
        <xdr:cNvSpPr>
          <a:spLocks/>
        </xdr:cNvSpPr>
      </xdr:nvSpPr>
      <xdr:spPr>
        <a:xfrm>
          <a:off x="1933575" y="7743825"/>
          <a:ext cx="8572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1009650</xdr:colOff>
      <xdr:row>44</xdr:row>
      <xdr:rowOff>95250</xdr:rowOff>
    </xdr:from>
    <xdr:to>
      <xdr:col>3</xdr:col>
      <xdr:colOff>85725</xdr:colOff>
      <xdr:row>45</xdr:row>
      <xdr:rowOff>161925</xdr:rowOff>
    </xdr:to>
    <xdr:sp>
      <xdr:nvSpPr>
        <xdr:cNvPr id="60" name="AutoShape 60"/>
        <xdr:cNvSpPr>
          <a:spLocks/>
        </xdr:cNvSpPr>
      </xdr:nvSpPr>
      <xdr:spPr>
        <a:xfrm>
          <a:off x="1933575" y="8105775"/>
          <a:ext cx="85725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1009650</xdr:colOff>
      <xdr:row>50</xdr:row>
      <xdr:rowOff>95250</xdr:rowOff>
    </xdr:from>
    <xdr:to>
      <xdr:col>3</xdr:col>
      <xdr:colOff>85725</xdr:colOff>
      <xdr:row>51</xdr:row>
      <xdr:rowOff>161925</xdr:rowOff>
    </xdr:to>
    <xdr:sp>
      <xdr:nvSpPr>
        <xdr:cNvPr id="61" name="AutoShape 61"/>
        <xdr:cNvSpPr>
          <a:spLocks/>
        </xdr:cNvSpPr>
      </xdr:nvSpPr>
      <xdr:spPr>
        <a:xfrm>
          <a:off x="1933575" y="9191625"/>
          <a:ext cx="85725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26</xdr:row>
      <xdr:rowOff>95250</xdr:rowOff>
    </xdr:from>
    <xdr:to>
      <xdr:col>1</xdr:col>
      <xdr:colOff>142875</xdr:colOff>
      <xdr:row>32</xdr:row>
      <xdr:rowOff>180975</xdr:rowOff>
    </xdr:to>
    <xdr:sp>
      <xdr:nvSpPr>
        <xdr:cNvPr id="62" name="AutoShape 62"/>
        <xdr:cNvSpPr>
          <a:spLocks/>
        </xdr:cNvSpPr>
      </xdr:nvSpPr>
      <xdr:spPr>
        <a:xfrm>
          <a:off x="762000" y="4848225"/>
          <a:ext cx="104775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4</xdr:row>
      <xdr:rowOff>114300</xdr:rowOff>
    </xdr:from>
    <xdr:to>
      <xdr:col>1</xdr:col>
      <xdr:colOff>133350</xdr:colOff>
      <xdr:row>7</xdr:row>
      <xdr:rowOff>114300</xdr:rowOff>
    </xdr:to>
    <xdr:sp>
      <xdr:nvSpPr>
        <xdr:cNvPr id="63" name="AutoShape 63"/>
        <xdr:cNvSpPr>
          <a:spLocks/>
        </xdr:cNvSpPr>
      </xdr:nvSpPr>
      <xdr:spPr>
        <a:xfrm>
          <a:off x="762000" y="885825"/>
          <a:ext cx="9525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38</xdr:row>
      <xdr:rowOff>104775</xdr:rowOff>
    </xdr:from>
    <xdr:to>
      <xdr:col>1</xdr:col>
      <xdr:colOff>152400</xdr:colOff>
      <xdr:row>44</xdr:row>
      <xdr:rowOff>180975</xdr:rowOff>
    </xdr:to>
    <xdr:sp>
      <xdr:nvSpPr>
        <xdr:cNvPr id="64" name="AutoShape 64"/>
        <xdr:cNvSpPr>
          <a:spLocks/>
        </xdr:cNvSpPr>
      </xdr:nvSpPr>
      <xdr:spPr>
        <a:xfrm>
          <a:off x="781050" y="7029450"/>
          <a:ext cx="95250" cy="1162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19050</xdr:rowOff>
    </xdr:from>
    <xdr:to>
      <xdr:col>3</xdr:col>
      <xdr:colOff>19050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990600"/>
          <a:ext cx="2667000" cy="158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7"/>
  <sheetViews>
    <sheetView tabSelected="1" zoomScale="75" zoomScaleNormal="75" workbookViewId="0" topLeftCell="A1">
      <selection activeCell="A1" sqref="A1"/>
    </sheetView>
  </sheetViews>
  <sheetFormatPr defaultColWidth="10.59765625" defaultRowHeight="15"/>
  <cols>
    <col min="1" max="1" width="13" style="4" customWidth="1"/>
    <col min="2" max="2" width="8.59765625" style="4" customWidth="1"/>
    <col min="3" max="3" width="9.8984375" style="4" customWidth="1"/>
    <col min="4" max="4" width="8.59765625" style="4" customWidth="1"/>
    <col min="5" max="5" width="9.8984375" style="4" customWidth="1"/>
    <col min="6" max="6" width="8.59765625" style="4" customWidth="1"/>
    <col min="7" max="7" width="9.8984375" style="4" customWidth="1"/>
    <col min="8" max="8" width="8.59765625" style="4" customWidth="1"/>
    <col min="9" max="9" width="9.59765625" style="4" customWidth="1"/>
    <col min="10" max="13" width="8.59765625" style="4" customWidth="1"/>
    <col min="14" max="14" width="5.5" style="4" customWidth="1"/>
    <col min="15" max="16" width="7.59765625" style="4" customWidth="1"/>
    <col min="17" max="17" width="10.59765625" style="4" customWidth="1"/>
    <col min="18" max="18" width="2.09765625" style="4" customWidth="1"/>
    <col min="19" max="19" width="14.59765625" style="4" customWidth="1"/>
    <col min="20" max="24" width="12.59765625" style="4" customWidth="1"/>
    <col min="25" max="16384" width="10.59765625" style="4" customWidth="1"/>
  </cols>
  <sheetData>
    <row r="1" spans="1:24" s="2" customFormat="1" ht="19.5" customHeight="1">
      <c r="A1" s="1" t="s">
        <v>76</v>
      </c>
      <c r="X1" s="3" t="s">
        <v>77</v>
      </c>
    </row>
    <row r="2" spans="1:24" ht="24.75" customHeight="1">
      <c r="A2" s="135" t="s">
        <v>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</row>
    <row r="3" spans="1:24" ht="19.5" customHeight="1">
      <c r="A3" s="137" t="s">
        <v>97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O3" s="137" t="s">
        <v>75</v>
      </c>
      <c r="P3" s="137"/>
      <c r="Q3" s="137"/>
      <c r="R3" s="137"/>
      <c r="S3" s="137"/>
      <c r="T3" s="137"/>
      <c r="U3" s="137"/>
      <c r="V3" s="137"/>
      <c r="W3" s="137"/>
      <c r="X3" s="137"/>
    </row>
    <row r="4" spans="16:24" ht="18" customHeight="1" thickBot="1">
      <c r="P4" s="5"/>
      <c r="Q4" s="5"/>
      <c r="R4" s="5"/>
      <c r="S4" s="6"/>
      <c r="T4" s="5"/>
      <c r="U4" s="5"/>
      <c r="V4" s="5"/>
      <c r="W4" s="5"/>
      <c r="X4" s="7" t="s">
        <v>1</v>
      </c>
    </row>
    <row r="5" spans="1:24" ht="15.75" customHeight="1">
      <c r="A5" s="138" t="s">
        <v>2</v>
      </c>
      <c r="B5" s="141" t="s">
        <v>3</v>
      </c>
      <c r="C5" s="144" t="s">
        <v>4</v>
      </c>
      <c r="D5" s="146" t="s">
        <v>5</v>
      </c>
      <c r="E5" s="147"/>
      <c r="F5" s="147"/>
      <c r="G5" s="148"/>
      <c r="H5" s="146" t="s">
        <v>6</v>
      </c>
      <c r="I5" s="147"/>
      <c r="J5" s="147"/>
      <c r="K5" s="147"/>
      <c r="L5" s="147"/>
      <c r="M5" s="147"/>
      <c r="N5" s="10"/>
      <c r="O5" s="147" t="s">
        <v>7</v>
      </c>
      <c r="P5" s="147"/>
      <c r="Q5" s="147"/>
      <c r="R5" s="147"/>
      <c r="S5" s="148"/>
      <c r="T5" s="11" t="s">
        <v>80</v>
      </c>
      <c r="U5" s="11" t="s">
        <v>81</v>
      </c>
      <c r="V5" s="11" t="s">
        <v>82</v>
      </c>
      <c r="W5" s="78" t="s">
        <v>83</v>
      </c>
      <c r="X5" s="86" t="s">
        <v>84</v>
      </c>
    </row>
    <row r="6" spans="1:24" ht="15.75" customHeight="1">
      <c r="A6" s="139"/>
      <c r="B6" s="142"/>
      <c r="C6" s="145"/>
      <c r="D6" s="117" t="s">
        <v>8</v>
      </c>
      <c r="E6" s="118" t="s">
        <v>9</v>
      </c>
      <c r="F6" s="118" t="s">
        <v>10</v>
      </c>
      <c r="G6" s="117" t="s">
        <v>11</v>
      </c>
      <c r="H6" s="117" t="s">
        <v>12</v>
      </c>
      <c r="I6" s="118" t="s">
        <v>13</v>
      </c>
      <c r="J6" s="118" t="s">
        <v>14</v>
      </c>
      <c r="K6" s="117" t="s">
        <v>15</v>
      </c>
      <c r="L6" s="117" t="s">
        <v>16</v>
      </c>
      <c r="M6" s="120" t="s">
        <v>17</v>
      </c>
      <c r="N6" s="10"/>
      <c r="O6" s="110" t="s">
        <v>18</v>
      </c>
      <c r="P6" s="110"/>
      <c r="Q6" s="110"/>
      <c r="R6" s="110"/>
      <c r="S6" s="111"/>
      <c r="T6" s="12">
        <f>SUM(T7,T16,T22)</f>
        <v>211827</v>
      </c>
      <c r="U6" s="12">
        <f>SUM(U7,U16,U22)</f>
        <v>1153845</v>
      </c>
      <c r="V6" s="12">
        <f>SUM(V7,V16,V22)</f>
        <v>1408913</v>
      </c>
      <c r="W6" s="12">
        <f>SUM(W7,W16,W22)</f>
        <v>2083177</v>
      </c>
      <c r="X6" s="14">
        <f>SUM(X22,X16,X7)</f>
        <v>6379466</v>
      </c>
    </row>
    <row r="7" spans="1:24" ht="15.75" customHeight="1">
      <c r="A7" s="140"/>
      <c r="B7" s="143"/>
      <c r="C7" s="13" t="s">
        <v>19</v>
      </c>
      <c r="D7" s="143"/>
      <c r="E7" s="119"/>
      <c r="F7" s="119"/>
      <c r="G7" s="143"/>
      <c r="H7" s="143"/>
      <c r="I7" s="119"/>
      <c r="J7" s="119"/>
      <c r="K7" s="143"/>
      <c r="L7" s="143"/>
      <c r="M7" s="109"/>
      <c r="N7" s="10"/>
      <c r="O7" s="112" t="s">
        <v>20</v>
      </c>
      <c r="P7" s="113" t="s">
        <v>21</v>
      </c>
      <c r="Q7" s="110"/>
      <c r="R7" s="110"/>
      <c r="S7" s="111"/>
      <c r="T7" s="14">
        <f>SUM(T9,T11,T13,T15)</f>
        <v>124896</v>
      </c>
      <c r="U7" s="14">
        <f>SUM(U9,U11,U13,U15)</f>
        <v>315723</v>
      </c>
      <c r="V7" s="14">
        <f>SUM(V9,V11,V13,V15)</f>
        <v>726099</v>
      </c>
      <c r="W7" s="14">
        <f>SUM(W9,W11,W13,W15)</f>
        <v>588316</v>
      </c>
      <c r="X7" s="14">
        <f>SUM(X9,X11,X13,X15)</f>
        <v>1861050</v>
      </c>
    </row>
    <row r="8" spans="1:24" ht="15.75" customHeight="1">
      <c r="A8" s="122" t="s">
        <v>114</v>
      </c>
      <c r="B8" s="123">
        <v>3</v>
      </c>
      <c r="C8" s="81">
        <v>8</v>
      </c>
      <c r="D8" s="66" t="s">
        <v>99</v>
      </c>
      <c r="E8" s="81" t="s">
        <v>99</v>
      </c>
      <c r="F8" s="81" t="s">
        <v>99</v>
      </c>
      <c r="G8" s="81" t="s">
        <v>99</v>
      </c>
      <c r="H8" s="81">
        <v>129</v>
      </c>
      <c r="I8" s="81" t="s">
        <v>99</v>
      </c>
      <c r="J8" s="81" t="s">
        <v>99</v>
      </c>
      <c r="K8" s="81">
        <v>8</v>
      </c>
      <c r="L8" s="81">
        <v>3</v>
      </c>
      <c r="M8" s="81">
        <v>118</v>
      </c>
      <c r="N8" s="10"/>
      <c r="O8" s="139"/>
      <c r="P8" s="18"/>
      <c r="Q8" s="114" t="s">
        <v>22</v>
      </c>
      <c r="R8" s="100"/>
      <c r="S8" s="19" t="s">
        <v>23</v>
      </c>
      <c r="T8" s="20">
        <v>30</v>
      </c>
      <c r="U8" s="20">
        <v>108</v>
      </c>
      <c r="V8" s="20">
        <v>191</v>
      </c>
      <c r="W8" s="20">
        <v>107</v>
      </c>
      <c r="X8" s="83">
        <v>356</v>
      </c>
    </row>
    <row r="9" spans="1:24" ht="15.75" customHeight="1">
      <c r="A9" s="124" t="s">
        <v>115</v>
      </c>
      <c r="B9" s="123">
        <v>34</v>
      </c>
      <c r="C9" s="81">
        <v>66</v>
      </c>
      <c r="D9" s="81">
        <v>41</v>
      </c>
      <c r="E9" s="81" t="s">
        <v>99</v>
      </c>
      <c r="F9" s="81">
        <v>41</v>
      </c>
      <c r="G9" s="81" t="s">
        <v>99</v>
      </c>
      <c r="H9" s="81">
        <v>321</v>
      </c>
      <c r="I9" s="81">
        <v>1</v>
      </c>
      <c r="J9" s="81" t="s">
        <v>99</v>
      </c>
      <c r="K9" s="81">
        <v>72</v>
      </c>
      <c r="L9" s="81">
        <v>26</v>
      </c>
      <c r="M9" s="81">
        <v>222</v>
      </c>
      <c r="N9" s="10"/>
      <c r="O9" s="139"/>
      <c r="P9" s="18"/>
      <c r="Q9" s="149"/>
      <c r="R9" s="150"/>
      <c r="S9" s="26" t="s">
        <v>27</v>
      </c>
      <c r="T9" s="20">
        <v>26320</v>
      </c>
      <c r="U9" s="20">
        <v>95505</v>
      </c>
      <c r="V9" s="20">
        <v>188182</v>
      </c>
      <c r="W9" s="20">
        <v>77711</v>
      </c>
      <c r="X9" s="84">
        <v>350254</v>
      </c>
    </row>
    <row r="10" spans="1:24" ht="15.75" customHeight="1">
      <c r="A10" s="124" t="s">
        <v>101</v>
      </c>
      <c r="B10" s="66">
        <v>14</v>
      </c>
      <c r="C10" s="66">
        <v>44</v>
      </c>
      <c r="D10" s="66">
        <v>21</v>
      </c>
      <c r="E10" s="66">
        <v>4</v>
      </c>
      <c r="F10" s="66">
        <v>17</v>
      </c>
      <c r="G10" s="66" t="s">
        <v>99</v>
      </c>
      <c r="H10" s="81">
        <v>135</v>
      </c>
      <c r="I10" s="66" t="s">
        <v>99</v>
      </c>
      <c r="J10" s="66" t="s">
        <v>99</v>
      </c>
      <c r="K10" s="66">
        <v>8</v>
      </c>
      <c r="L10" s="66">
        <v>14</v>
      </c>
      <c r="M10" s="66">
        <v>113</v>
      </c>
      <c r="N10" s="10"/>
      <c r="O10" s="139"/>
      <c r="P10" s="18"/>
      <c r="Q10" s="114" t="s">
        <v>24</v>
      </c>
      <c r="R10" s="151"/>
      <c r="S10" s="19" t="s">
        <v>23</v>
      </c>
      <c r="T10" s="20">
        <v>33</v>
      </c>
      <c r="U10" s="20">
        <v>115</v>
      </c>
      <c r="V10" s="20">
        <v>196</v>
      </c>
      <c r="W10" s="20">
        <v>249</v>
      </c>
      <c r="X10" s="84">
        <v>479</v>
      </c>
    </row>
    <row r="11" spans="1:24" ht="15.75" customHeight="1">
      <c r="A11" s="124" t="s">
        <v>102</v>
      </c>
      <c r="B11" s="66">
        <v>12</v>
      </c>
      <c r="C11" s="66">
        <v>24</v>
      </c>
      <c r="D11" s="66">
        <v>15</v>
      </c>
      <c r="E11" s="66">
        <v>3</v>
      </c>
      <c r="F11" s="66">
        <v>12</v>
      </c>
      <c r="G11" s="66" t="s">
        <v>99</v>
      </c>
      <c r="H11" s="81">
        <v>189</v>
      </c>
      <c r="I11" s="66">
        <v>2</v>
      </c>
      <c r="J11" s="66">
        <v>1</v>
      </c>
      <c r="K11" s="66">
        <v>14</v>
      </c>
      <c r="L11" s="66">
        <v>13</v>
      </c>
      <c r="M11" s="66">
        <v>159</v>
      </c>
      <c r="N11" s="10"/>
      <c r="O11" s="139"/>
      <c r="P11" s="152" t="s">
        <v>25</v>
      </c>
      <c r="Q11" s="149"/>
      <c r="R11" s="150"/>
      <c r="S11" s="26" t="s">
        <v>27</v>
      </c>
      <c r="T11" s="20">
        <v>98576</v>
      </c>
      <c r="U11" s="20">
        <v>220218</v>
      </c>
      <c r="V11" s="20">
        <v>537917</v>
      </c>
      <c r="W11" s="20">
        <v>510605</v>
      </c>
      <c r="X11" s="84">
        <v>1413450</v>
      </c>
    </row>
    <row r="12" spans="1:24" ht="15.75" customHeight="1">
      <c r="A12" s="129" t="s">
        <v>103</v>
      </c>
      <c r="B12" s="67">
        <v>2430</v>
      </c>
      <c r="C12" s="67">
        <v>5478</v>
      </c>
      <c r="D12" s="67">
        <f>SUM(E12:G12)</f>
        <v>339</v>
      </c>
      <c r="E12" s="67">
        <v>1</v>
      </c>
      <c r="F12" s="67">
        <v>338</v>
      </c>
      <c r="G12" s="68" t="s">
        <v>104</v>
      </c>
      <c r="H12" s="87">
        <f>SUM(I12:M12)</f>
        <v>29567</v>
      </c>
      <c r="I12" s="67">
        <v>687</v>
      </c>
      <c r="J12" s="67">
        <v>1740</v>
      </c>
      <c r="K12" s="67">
        <v>26949</v>
      </c>
      <c r="L12" s="67">
        <v>14</v>
      </c>
      <c r="M12" s="67">
        <v>177</v>
      </c>
      <c r="N12" s="10"/>
      <c r="O12" s="139"/>
      <c r="P12" s="152"/>
      <c r="Q12" s="153" t="s">
        <v>26</v>
      </c>
      <c r="R12" s="154"/>
      <c r="S12" s="19" t="s">
        <v>23</v>
      </c>
      <c r="T12" s="79" t="s">
        <v>85</v>
      </c>
      <c r="U12" s="79" t="s">
        <v>85</v>
      </c>
      <c r="V12" s="79" t="s">
        <v>85</v>
      </c>
      <c r="W12" s="79" t="s">
        <v>85</v>
      </c>
      <c r="X12" s="84">
        <v>12</v>
      </c>
    </row>
    <row r="13" spans="1:24" ht="15.75" customHeight="1">
      <c r="A13" s="98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10"/>
      <c r="O13" s="139"/>
      <c r="P13" s="18"/>
      <c r="Q13" s="155"/>
      <c r="R13" s="156"/>
      <c r="S13" s="26" t="s">
        <v>27</v>
      </c>
      <c r="T13" s="79" t="s">
        <v>85</v>
      </c>
      <c r="U13" s="79" t="s">
        <v>85</v>
      </c>
      <c r="V13" s="79" t="s">
        <v>85</v>
      </c>
      <c r="W13" s="79" t="s">
        <v>85</v>
      </c>
      <c r="X13" s="84">
        <v>86210</v>
      </c>
    </row>
    <row r="14" spans="1:24" ht="15.75" customHeight="1">
      <c r="A14" s="125" t="s">
        <v>28</v>
      </c>
      <c r="B14" s="81" t="s">
        <v>78</v>
      </c>
      <c r="C14" s="81" t="s">
        <v>78</v>
      </c>
      <c r="D14" s="81" t="s">
        <v>78</v>
      </c>
      <c r="E14" s="81" t="s">
        <v>78</v>
      </c>
      <c r="F14" s="81" t="s">
        <v>78</v>
      </c>
      <c r="G14" s="81" t="s">
        <v>78</v>
      </c>
      <c r="H14" s="81" t="s">
        <v>78</v>
      </c>
      <c r="I14" s="81" t="s">
        <v>78</v>
      </c>
      <c r="J14" s="81" t="s">
        <v>78</v>
      </c>
      <c r="K14" s="81" t="s">
        <v>78</v>
      </c>
      <c r="L14" s="81" t="s">
        <v>78</v>
      </c>
      <c r="M14" s="81" t="s">
        <v>78</v>
      </c>
      <c r="N14" s="10"/>
      <c r="O14" s="139"/>
      <c r="P14" s="18"/>
      <c r="Q14" s="153" t="s">
        <v>29</v>
      </c>
      <c r="R14" s="154"/>
      <c r="S14" s="19" t="s">
        <v>23</v>
      </c>
      <c r="T14" s="79" t="s">
        <v>78</v>
      </c>
      <c r="U14" s="79" t="s">
        <v>78</v>
      </c>
      <c r="V14" s="79" t="s">
        <v>78</v>
      </c>
      <c r="W14" s="79" t="s">
        <v>78</v>
      </c>
      <c r="X14" s="84">
        <v>4</v>
      </c>
    </row>
    <row r="15" spans="1:24" ht="15.75" customHeight="1">
      <c r="A15" s="125" t="s">
        <v>30</v>
      </c>
      <c r="B15" s="81">
        <v>1</v>
      </c>
      <c r="C15" s="81">
        <v>1</v>
      </c>
      <c r="D15" s="81" t="s">
        <v>78</v>
      </c>
      <c r="E15" s="81" t="s">
        <v>78</v>
      </c>
      <c r="F15" s="81" t="s">
        <v>78</v>
      </c>
      <c r="G15" s="81" t="s">
        <v>78</v>
      </c>
      <c r="H15" s="81">
        <f>SUM(I15:M15)</f>
        <v>192</v>
      </c>
      <c r="I15" s="81">
        <v>1</v>
      </c>
      <c r="J15" s="81" t="s">
        <v>78</v>
      </c>
      <c r="K15" s="81" t="s">
        <v>78</v>
      </c>
      <c r="L15" s="81">
        <v>14</v>
      </c>
      <c r="M15" s="81">
        <v>177</v>
      </c>
      <c r="N15" s="10"/>
      <c r="O15" s="140"/>
      <c r="P15" s="19"/>
      <c r="Q15" s="155"/>
      <c r="R15" s="156"/>
      <c r="S15" s="26" t="s">
        <v>27</v>
      </c>
      <c r="T15" s="79" t="s">
        <v>78</v>
      </c>
      <c r="U15" s="79" t="s">
        <v>78</v>
      </c>
      <c r="V15" s="79" t="s">
        <v>78</v>
      </c>
      <c r="W15" s="79" t="s">
        <v>78</v>
      </c>
      <c r="X15" s="84">
        <v>11136</v>
      </c>
    </row>
    <row r="16" spans="1:24" ht="15.75" customHeight="1">
      <c r="A16" s="125" t="s">
        <v>31</v>
      </c>
      <c r="B16" s="81" t="s">
        <v>78</v>
      </c>
      <c r="C16" s="81" t="s">
        <v>78</v>
      </c>
      <c r="D16" s="81" t="s">
        <v>78</v>
      </c>
      <c r="E16" s="81" t="s">
        <v>78</v>
      </c>
      <c r="F16" s="81" t="s">
        <v>78</v>
      </c>
      <c r="G16" s="81" t="s">
        <v>78</v>
      </c>
      <c r="H16" s="81" t="s">
        <v>78</v>
      </c>
      <c r="I16" s="81" t="s">
        <v>78</v>
      </c>
      <c r="J16" s="81" t="s">
        <v>78</v>
      </c>
      <c r="K16" s="81" t="s">
        <v>78</v>
      </c>
      <c r="L16" s="81" t="s">
        <v>78</v>
      </c>
      <c r="M16" s="81" t="s">
        <v>78</v>
      </c>
      <c r="N16" s="10"/>
      <c r="O16" s="112" t="s">
        <v>32</v>
      </c>
      <c r="P16" s="113" t="s">
        <v>21</v>
      </c>
      <c r="Q16" s="110"/>
      <c r="R16" s="110"/>
      <c r="S16" s="111"/>
      <c r="T16" s="14">
        <f>SUM(T18,T19)</f>
        <v>86931</v>
      </c>
      <c r="U16" s="14">
        <f>SUM(U18,U19)</f>
        <v>313225</v>
      </c>
      <c r="V16" s="14">
        <f>SUM(V18,V19)</f>
        <v>560562</v>
      </c>
      <c r="W16" s="14">
        <f>SUM(W18,W19)</f>
        <v>1079295</v>
      </c>
      <c r="X16" s="104">
        <f>SUM(X18:X19,X21)</f>
        <v>982647</v>
      </c>
    </row>
    <row r="17" spans="1:24" ht="15.75" customHeight="1">
      <c r="A17" s="125" t="s">
        <v>33</v>
      </c>
      <c r="B17" s="81" t="s">
        <v>78</v>
      </c>
      <c r="C17" s="81" t="s">
        <v>78</v>
      </c>
      <c r="D17" s="81" t="s">
        <v>78</v>
      </c>
      <c r="E17" s="81" t="s">
        <v>78</v>
      </c>
      <c r="F17" s="81" t="s">
        <v>78</v>
      </c>
      <c r="G17" s="81" t="s">
        <v>78</v>
      </c>
      <c r="H17" s="81" t="s">
        <v>78</v>
      </c>
      <c r="I17" s="81" t="s">
        <v>78</v>
      </c>
      <c r="J17" s="81" t="s">
        <v>78</v>
      </c>
      <c r="K17" s="81" t="s">
        <v>78</v>
      </c>
      <c r="L17" s="81" t="s">
        <v>78</v>
      </c>
      <c r="M17" s="81" t="s">
        <v>78</v>
      </c>
      <c r="N17" s="10"/>
      <c r="O17" s="157"/>
      <c r="P17" s="159" t="s">
        <v>25</v>
      </c>
      <c r="Q17" s="153" t="s">
        <v>34</v>
      </c>
      <c r="R17" s="154"/>
      <c r="S17" s="19" t="s">
        <v>23</v>
      </c>
      <c r="T17" s="79" t="s">
        <v>85</v>
      </c>
      <c r="U17" s="20">
        <v>2</v>
      </c>
      <c r="V17" s="20">
        <v>3</v>
      </c>
      <c r="W17" s="20">
        <v>3</v>
      </c>
      <c r="X17" s="84">
        <v>5</v>
      </c>
    </row>
    <row r="18" spans="1:24" ht="15.75" customHeight="1">
      <c r="A18" s="125" t="s">
        <v>35</v>
      </c>
      <c r="B18" s="81" t="s">
        <v>78</v>
      </c>
      <c r="C18" s="81" t="s">
        <v>78</v>
      </c>
      <c r="D18" s="81" t="s">
        <v>78</v>
      </c>
      <c r="E18" s="81" t="s">
        <v>78</v>
      </c>
      <c r="F18" s="81" t="s">
        <v>78</v>
      </c>
      <c r="G18" s="81" t="s">
        <v>78</v>
      </c>
      <c r="H18" s="81" t="s">
        <v>78</v>
      </c>
      <c r="I18" s="81" t="s">
        <v>78</v>
      </c>
      <c r="J18" s="81" t="s">
        <v>78</v>
      </c>
      <c r="K18" s="81" t="s">
        <v>78</v>
      </c>
      <c r="L18" s="81" t="s">
        <v>78</v>
      </c>
      <c r="M18" s="81" t="s">
        <v>78</v>
      </c>
      <c r="N18" s="10"/>
      <c r="O18" s="157"/>
      <c r="P18" s="160"/>
      <c r="Q18" s="155"/>
      <c r="R18" s="156"/>
      <c r="S18" s="26" t="s">
        <v>27</v>
      </c>
      <c r="T18" s="79" t="s">
        <v>85</v>
      </c>
      <c r="U18" s="20">
        <v>57447</v>
      </c>
      <c r="V18" s="20">
        <v>345867</v>
      </c>
      <c r="W18" s="20">
        <v>521612</v>
      </c>
      <c r="X18" s="84">
        <v>121385</v>
      </c>
    </row>
    <row r="19" spans="1:24" ht="15.75" customHeight="1">
      <c r="A19" s="125" t="s">
        <v>36</v>
      </c>
      <c r="B19" s="81" t="s">
        <v>78</v>
      </c>
      <c r="C19" s="81" t="s">
        <v>78</v>
      </c>
      <c r="D19" s="81" t="s">
        <v>78</v>
      </c>
      <c r="E19" s="81" t="s">
        <v>78</v>
      </c>
      <c r="F19" s="81" t="s">
        <v>78</v>
      </c>
      <c r="G19" s="81" t="s">
        <v>78</v>
      </c>
      <c r="H19" s="81" t="s">
        <v>78</v>
      </c>
      <c r="I19" s="81" t="s">
        <v>78</v>
      </c>
      <c r="J19" s="81" t="s">
        <v>78</v>
      </c>
      <c r="K19" s="81" t="s">
        <v>78</v>
      </c>
      <c r="L19" s="81" t="s">
        <v>78</v>
      </c>
      <c r="M19" s="81" t="s">
        <v>78</v>
      </c>
      <c r="N19" s="10"/>
      <c r="O19" s="157"/>
      <c r="P19" s="160"/>
      <c r="Q19" s="114" t="s">
        <v>37</v>
      </c>
      <c r="R19" s="100"/>
      <c r="S19" s="101" t="s">
        <v>27</v>
      </c>
      <c r="T19" s="20">
        <v>86931</v>
      </c>
      <c r="U19" s="20">
        <v>255778</v>
      </c>
      <c r="V19" s="20">
        <v>214695</v>
      </c>
      <c r="W19" s="20">
        <v>557683</v>
      </c>
      <c r="X19" s="84">
        <v>859104</v>
      </c>
    </row>
    <row r="20" spans="1:24" ht="15.75" customHeight="1">
      <c r="A20" s="125" t="s">
        <v>38</v>
      </c>
      <c r="B20" s="81">
        <v>2429</v>
      </c>
      <c r="C20" s="81">
        <v>5477</v>
      </c>
      <c r="D20" s="81">
        <f>SUM(E20:G20)</f>
        <v>339</v>
      </c>
      <c r="E20" s="81">
        <v>1</v>
      </c>
      <c r="F20" s="81">
        <v>338</v>
      </c>
      <c r="G20" s="81" t="s">
        <v>78</v>
      </c>
      <c r="H20" s="81">
        <f>SUM(I20:M20)</f>
        <v>29375</v>
      </c>
      <c r="I20" s="66">
        <v>686</v>
      </c>
      <c r="J20" s="81">
        <v>1740</v>
      </c>
      <c r="K20" s="81">
        <v>26949</v>
      </c>
      <c r="L20" s="81" t="s">
        <v>78</v>
      </c>
      <c r="M20" s="81" t="s">
        <v>78</v>
      </c>
      <c r="N20" s="10"/>
      <c r="O20" s="157"/>
      <c r="P20" s="160"/>
      <c r="Q20" s="162" t="s">
        <v>112</v>
      </c>
      <c r="R20" s="163"/>
      <c r="S20" s="103" t="s">
        <v>113</v>
      </c>
      <c r="T20" s="79" t="s">
        <v>78</v>
      </c>
      <c r="U20" s="79" t="s">
        <v>78</v>
      </c>
      <c r="V20" s="79" t="s">
        <v>78</v>
      </c>
      <c r="W20" s="79" t="s">
        <v>78</v>
      </c>
      <c r="X20" s="84">
        <v>2</v>
      </c>
    </row>
    <row r="21" spans="1:24" ht="15.75" customHeight="1">
      <c r="A21" s="126" t="s">
        <v>40</v>
      </c>
      <c r="B21" s="127" t="s">
        <v>78</v>
      </c>
      <c r="C21" s="127" t="s">
        <v>78</v>
      </c>
      <c r="D21" s="127" t="s">
        <v>78</v>
      </c>
      <c r="E21" s="127" t="s">
        <v>78</v>
      </c>
      <c r="F21" s="127" t="s">
        <v>78</v>
      </c>
      <c r="G21" s="127" t="s">
        <v>78</v>
      </c>
      <c r="H21" s="127" t="s">
        <v>78</v>
      </c>
      <c r="I21" s="127" t="s">
        <v>78</v>
      </c>
      <c r="J21" s="127" t="s">
        <v>78</v>
      </c>
      <c r="K21" s="127" t="s">
        <v>78</v>
      </c>
      <c r="L21" s="127" t="s">
        <v>78</v>
      </c>
      <c r="M21" s="127" t="s">
        <v>78</v>
      </c>
      <c r="N21" s="59"/>
      <c r="O21" s="158"/>
      <c r="P21" s="161"/>
      <c r="Q21" s="163"/>
      <c r="R21" s="163"/>
      <c r="S21" s="102" t="s">
        <v>27</v>
      </c>
      <c r="T21" s="79" t="s">
        <v>78</v>
      </c>
      <c r="U21" s="79" t="s">
        <v>78</v>
      </c>
      <c r="V21" s="79" t="s">
        <v>78</v>
      </c>
      <c r="W21" s="79" t="s">
        <v>78</v>
      </c>
      <c r="X21" s="84">
        <v>2158</v>
      </c>
    </row>
    <row r="22" spans="14:24" ht="15.75" customHeight="1">
      <c r="N22" s="10"/>
      <c r="O22" s="166" t="s">
        <v>39</v>
      </c>
      <c r="P22" s="113" t="s">
        <v>21</v>
      </c>
      <c r="Q22" s="164"/>
      <c r="R22" s="164"/>
      <c r="S22" s="165"/>
      <c r="T22" s="14" t="s">
        <v>78</v>
      </c>
      <c r="U22" s="14">
        <v>524897</v>
      </c>
      <c r="V22" s="14">
        <v>122252</v>
      </c>
      <c r="W22" s="14">
        <v>415566</v>
      </c>
      <c r="X22" s="104">
        <v>3535769</v>
      </c>
    </row>
    <row r="23" spans="14:24" ht="15.75" customHeight="1">
      <c r="N23" s="10"/>
      <c r="O23" s="167"/>
      <c r="P23" s="118" t="s">
        <v>41</v>
      </c>
      <c r="Q23" s="114" t="s">
        <v>42</v>
      </c>
      <c r="R23" s="151"/>
      <c r="S23" s="28" t="s">
        <v>43</v>
      </c>
      <c r="T23" s="79" t="s">
        <v>86</v>
      </c>
      <c r="U23" s="20">
        <v>11</v>
      </c>
      <c r="V23" s="20">
        <v>6</v>
      </c>
      <c r="W23" s="20">
        <v>7</v>
      </c>
      <c r="X23" s="84">
        <v>36</v>
      </c>
    </row>
    <row r="24" spans="1:24" ht="15.7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68"/>
      <c r="P24" s="119"/>
      <c r="Q24" s="149"/>
      <c r="R24" s="150"/>
      <c r="S24" s="26" t="s">
        <v>27</v>
      </c>
      <c r="T24" s="80" t="s">
        <v>86</v>
      </c>
      <c r="U24" s="29">
        <v>524897</v>
      </c>
      <c r="V24" s="30">
        <v>122252</v>
      </c>
      <c r="W24" s="30">
        <v>415566</v>
      </c>
      <c r="X24" s="85">
        <v>3535769</v>
      </c>
    </row>
    <row r="25" spans="1:15" ht="15.75" customHeight="1" thickBo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31" t="s">
        <v>44</v>
      </c>
    </row>
    <row r="26" spans="1:15" ht="15.75" customHeight="1">
      <c r="A26" s="138" t="s">
        <v>45</v>
      </c>
      <c r="B26" s="32"/>
      <c r="C26" s="146" t="s">
        <v>46</v>
      </c>
      <c r="D26" s="147"/>
      <c r="E26" s="147"/>
      <c r="F26" s="147"/>
      <c r="G26" s="148"/>
      <c r="H26" s="33"/>
      <c r="I26" s="32"/>
      <c r="J26" s="32"/>
      <c r="K26" s="34"/>
      <c r="L26" s="169" t="s">
        <v>47</v>
      </c>
      <c r="M26" s="10"/>
      <c r="N26" s="10"/>
      <c r="O26" s="82" t="s">
        <v>87</v>
      </c>
    </row>
    <row r="27" spans="1:12" ht="15.75" customHeight="1">
      <c r="A27" s="157"/>
      <c r="B27" s="27" t="s">
        <v>48</v>
      </c>
      <c r="C27" s="118" t="s">
        <v>49</v>
      </c>
      <c r="D27" s="171" t="s">
        <v>50</v>
      </c>
      <c r="E27" s="172"/>
      <c r="F27" s="171" t="s">
        <v>51</v>
      </c>
      <c r="G27" s="172"/>
      <c r="H27" s="22" t="s">
        <v>52</v>
      </c>
      <c r="I27" s="27" t="s">
        <v>53</v>
      </c>
      <c r="J27" s="27" t="s">
        <v>54</v>
      </c>
      <c r="K27" s="35" t="s">
        <v>55</v>
      </c>
      <c r="L27" s="170"/>
    </row>
    <row r="28" spans="1:12" ht="15.75" customHeight="1">
      <c r="A28" s="157"/>
      <c r="B28" s="27"/>
      <c r="C28" s="145"/>
      <c r="D28" s="117" t="s">
        <v>56</v>
      </c>
      <c r="E28" s="118" t="s">
        <v>57</v>
      </c>
      <c r="F28" s="117" t="s">
        <v>56</v>
      </c>
      <c r="G28" s="118" t="s">
        <v>57</v>
      </c>
      <c r="H28" s="27"/>
      <c r="I28" s="27"/>
      <c r="J28" s="27"/>
      <c r="K28" s="36"/>
      <c r="L28" s="37"/>
    </row>
    <row r="29" spans="1:12" ht="15.75" customHeight="1">
      <c r="A29" s="158"/>
      <c r="B29" s="38" t="s">
        <v>58</v>
      </c>
      <c r="C29" s="39" t="s">
        <v>105</v>
      </c>
      <c r="D29" s="143"/>
      <c r="E29" s="119"/>
      <c r="F29" s="143"/>
      <c r="G29" s="119"/>
      <c r="H29" s="39" t="s">
        <v>59</v>
      </c>
      <c r="I29" s="39" t="s">
        <v>59</v>
      </c>
      <c r="J29" s="39" t="s">
        <v>59</v>
      </c>
      <c r="K29" s="40" t="s">
        <v>59</v>
      </c>
      <c r="L29" s="41" t="s">
        <v>59</v>
      </c>
    </row>
    <row r="30" spans="1:12" ht="15.75" customHeight="1">
      <c r="A30" s="15" t="s">
        <v>106</v>
      </c>
      <c r="B30" s="16">
        <v>13</v>
      </c>
      <c r="C30" s="70">
        <v>302.2</v>
      </c>
      <c r="D30" s="69">
        <v>0.12</v>
      </c>
      <c r="E30" s="69" t="s">
        <v>99</v>
      </c>
      <c r="F30" s="69">
        <v>0.04</v>
      </c>
      <c r="G30" s="69">
        <v>302</v>
      </c>
      <c r="H30" s="17" t="s">
        <v>99</v>
      </c>
      <c r="I30" s="64" t="s">
        <v>99</v>
      </c>
      <c r="J30" s="17">
        <v>68</v>
      </c>
      <c r="K30" s="64" t="s">
        <v>99</v>
      </c>
      <c r="L30" s="17">
        <v>25</v>
      </c>
    </row>
    <row r="31" spans="1:12" ht="15.75" customHeight="1">
      <c r="A31" s="55" t="s">
        <v>107</v>
      </c>
      <c r="B31" s="16">
        <v>195</v>
      </c>
      <c r="C31" s="70">
        <v>132</v>
      </c>
      <c r="D31" s="70" t="s">
        <v>99</v>
      </c>
      <c r="E31" s="76">
        <v>132</v>
      </c>
      <c r="F31" s="70" t="s">
        <v>99</v>
      </c>
      <c r="G31" s="69" t="s">
        <v>99</v>
      </c>
      <c r="H31" s="64">
        <v>6</v>
      </c>
      <c r="I31" s="64">
        <v>1</v>
      </c>
      <c r="J31" s="17">
        <v>120</v>
      </c>
      <c r="K31" s="64">
        <v>3</v>
      </c>
      <c r="L31" s="17">
        <v>114</v>
      </c>
    </row>
    <row r="32" spans="1:24" ht="15.75" customHeight="1">
      <c r="A32" s="55" t="s">
        <v>101</v>
      </c>
      <c r="B32" s="21">
        <v>20</v>
      </c>
      <c r="C32" s="70">
        <v>66</v>
      </c>
      <c r="D32" s="75">
        <v>1</v>
      </c>
      <c r="E32" s="70">
        <v>65</v>
      </c>
      <c r="F32" s="71" t="s">
        <v>99</v>
      </c>
      <c r="G32" s="71" t="s">
        <v>99</v>
      </c>
      <c r="H32" s="43" t="s">
        <v>99</v>
      </c>
      <c r="I32" s="43" t="s">
        <v>99</v>
      </c>
      <c r="J32" s="43">
        <v>172</v>
      </c>
      <c r="K32" s="43" t="s">
        <v>99</v>
      </c>
      <c r="L32" s="7">
        <v>280</v>
      </c>
      <c r="O32" s="137" t="s">
        <v>88</v>
      </c>
      <c r="P32" s="137"/>
      <c r="Q32" s="137"/>
      <c r="R32" s="137"/>
      <c r="S32" s="137"/>
      <c r="T32" s="137"/>
      <c r="U32" s="137"/>
      <c r="V32" s="137"/>
      <c r="W32" s="137"/>
      <c r="X32" s="137"/>
    </row>
    <row r="33" spans="1:12" ht="15.75" customHeight="1">
      <c r="A33" s="55" t="s">
        <v>102</v>
      </c>
      <c r="B33" s="21">
        <v>43</v>
      </c>
      <c r="C33" s="70" t="s">
        <v>99</v>
      </c>
      <c r="D33" s="70" t="s">
        <v>99</v>
      </c>
      <c r="E33" s="70" t="s">
        <v>99</v>
      </c>
      <c r="F33" s="71" t="s">
        <v>99</v>
      </c>
      <c r="G33" s="71" t="s">
        <v>99</v>
      </c>
      <c r="H33" s="42" t="s">
        <v>99</v>
      </c>
      <c r="I33" s="42" t="s">
        <v>99</v>
      </c>
      <c r="J33" s="43">
        <v>272</v>
      </c>
      <c r="K33" s="64" t="s">
        <v>99</v>
      </c>
      <c r="L33" s="7">
        <v>208</v>
      </c>
    </row>
    <row r="34" spans="1:24" ht="15.75" customHeight="1" thickBot="1">
      <c r="A34" s="128" t="s">
        <v>103</v>
      </c>
      <c r="B34" s="67">
        <v>4342</v>
      </c>
      <c r="C34" s="89">
        <v>8.19</v>
      </c>
      <c r="D34" s="90">
        <v>8.19</v>
      </c>
      <c r="E34" s="90" t="s">
        <v>108</v>
      </c>
      <c r="F34" s="91" t="s">
        <v>108</v>
      </c>
      <c r="G34" s="92" t="s">
        <v>108</v>
      </c>
      <c r="H34" s="93">
        <v>136</v>
      </c>
      <c r="I34" s="93">
        <v>4</v>
      </c>
      <c r="J34" s="67">
        <v>816</v>
      </c>
      <c r="K34" s="93">
        <v>20</v>
      </c>
      <c r="L34" s="67">
        <v>233</v>
      </c>
      <c r="P34" s="5"/>
      <c r="Q34" s="5"/>
      <c r="R34" s="5"/>
      <c r="S34" s="5"/>
      <c r="T34" s="5"/>
      <c r="U34" s="5"/>
      <c r="V34" s="5"/>
      <c r="W34" s="5"/>
      <c r="X34" s="7" t="s">
        <v>89</v>
      </c>
    </row>
    <row r="35" spans="1:24" ht="15.75" customHeight="1">
      <c r="A35" s="23"/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O35" s="44" t="s">
        <v>90</v>
      </c>
      <c r="P35" s="8"/>
      <c r="Q35" s="8"/>
      <c r="R35" s="8"/>
      <c r="S35" s="9"/>
      <c r="T35" s="11" t="s">
        <v>80</v>
      </c>
      <c r="U35" s="11" t="s">
        <v>81</v>
      </c>
      <c r="V35" s="11" t="s">
        <v>82</v>
      </c>
      <c r="W35" s="78" t="s">
        <v>83</v>
      </c>
      <c r="X35" s="78" t="s">
        <v>84</v>
      </c>
    </row>
    <row r="36" spans="1:24" ht="15.75" customHeight="1">
      <c r="A36" s="18" t="s">
        <v>28</v>
      </c>
      <c r="B36" s="72" t="s">
        <v>78</v>
      </c>
      <c r="C36" s="72" t="s">
        <v>78</v>
      </c>
      <c r="D36" s="72" t="s">
        <v>78</v>
      </c>
      <c r="E36" s="72" t="s">
        <v>78</v>
      </c>
      <c r="F36" s="56" t="s">
        <v>78</v>
      </c>
      <c r="G36" s="42" t="s">
        <v>78</v>
      </c>
      <c r="H36" s="64" t="s">
        <v>78</v>
      </c>
      <c r="I36" s="64" t="s">
        <v>78</v>
      </c>
      <c r="J36" s="42" t="s">
        <v>78</v>
      </c>
      <c r="K36" s="64" t="s">
        <v>78</v>
      </c>
      <c r="L36" s="64" t="s">
        <v>78</v>
      </c>
      <c r="O36" s="45"/>
      <c r="P36" s="46"/>
      <c r="Q36" s="46"/>
      <c r="R36" s="46"/>
      <c r="S36" s="47" t="s">
        <v>91</v>
      </c>
      <c r="T36" s="48">
        <v>8673</v>
      </c>
      <c r="U36" s="48">
        <v>8709</v>
      </c>
      <c r="V36" s="48">
        <v>8709</v>
      </c>
      <c r="W36" s="48">
        <v>5543</v>
      </c>
      <c r="X36" s="105">
        <v>6921</v>
      </c>
    </row>
    <row r="37" spans="1:24" ht="18" customHeight="1">
      <c r="A37" s="18" t="s">
        <v>30</v>
      </c>
      <c r="B37" s="77" t="s">
        <v>78</v>
      </c>
      <c r="C37" s="72">
        <v>7.6</v>
      </c>
      <c r="D37" s="72">
        <v>7.6</v>
      </c>
      <c r="E37" s="72" t="s">
        <v>79</v>
      </c>
      <c r="F37" s="56" t="s">
        <v>79</v>
      </c>
      <c r="G37" s="42" t="s">
        <v>79</v>
      </c>
      <c r="H37" s="64" t="s">
        <v>79</v>
      </c>
      <c r="I37" s="64" t="s">
        <v>79</v>
      </c>
      <c r="J37" s="17">
        <v>118</v>
      </c>
      <c r="K37" s="64">
        <v>1</v>
      </c>
      <c r="L37" s="17">
        <v>82</v>
      </c>
      <c r="M37" s="10"/>
      <c r="N37" s="10"/>
      <c r="O37" s="181" t="s">
        <v>92</v>
      </c>
      <c r="P37" s="181"/>
      <c r="Q37" s="181"/>
      <c r="R37" s="49"/>
      <c r="S37" s="27" t="s">
        <v>93</v>
      </c>
      <c r="T37" s="79" t="s">
        <v>94</v>
      </c>
      <c r="U37" s="79" t="s">
        <v>94</v>
      </c>
      <c r="V37" s="79" t="s">
        <v>94</v>
      </c>
      <c r="W37" s="79" t="s">
        <v>94</v>
      </c>
      <c r="X37" s="79" t="s">
        <v>94</v>
      </c>
    </row>
    <row r="38" spans="1:24" ht="15.75" customHeight="1">
      <c r="A38" s="18" t="s">
        <v>31</v>
      </c>
      <c r="B38" s="72" t="s">
        <v>78</v>
      </c>
      <c r="C38" s="72" t="s">
        <v>78</v>
      </c>
      <c r="D38" s="72" t="s">
        <v>78</v>
      </c>
      <c r="E38" s="72" t="s">
        <v>78</v>
      </c>
      <c r="F38" s="56" t="s">
        <v>78</v>
      </c>
      <c r="G38" s="42" t="s">
        <v>78</v>
      </c>
      <c r="H38" s="64" t="s">
        <v>78</v>
      </c>
      <c r="I38" s="64" t="s">
        <v>78</v>
      </c>
      <c r="J38" s="43" t="s">
        <v>78</v>
      </c>
      <c r="K38" s="64" t="s">
        <v>78</v>
      </c>
      <c r="L38" s="64" t="s">
        <v>78</v>
      </c>
      <c r="O38" s="6"/>
      <c r="P38" s="6"/>
      <c r="Q38" s="6"/>
      <c r="R38" s="6"/>
      <c r="S38" s="27" t="s">
        <v>95</v>
      </c>
      <c r="T38" s="20">
        <v>10904</v>
      </c>
      <c r="U38" s="20">
        <v>8758</v>
      </c>
      <c r="V38" s="20">
        <v>8037</v>
      </c>
      <c r="W38" s="20">
        <v>7232</v>
      </c>
      <c r="X38" s="106">
        <v>6830</v>
      </c>
    </row>
    <row r="39" spans="1:24" ht="15.75" customHeight="1">
      <c r="A39" s="18" t="s">
        <v>33</v>
      </c>
      <c r="B39" s="72" t="s">
        <v>78</v>
      </c>
      <c r="C39" s="72" t="s">
        <v>78</v>
      </c>
      <c r="D39" s="72" t="s">
        <v>78</v>
      </c>
      <c r="E39" s="72" t="s">
        <v>78</v>
      </c>
      <c r="F39" s="56" t="s">
        <v>78</v>
      </c>
      <c r="G39" s="42" t="s">
        <v>78</v>
      </c>
      <c r="H39" s="64" t="s">
        <v>78</v>
      </c>
      <c r="I39" s="64" t="s">
        <v>78</v>
      </c>
      <c r="J39" s="43" t="s">
        <v>78</v>
      </c>
      <c r="K39" s="64" t="s">
        <v>78</v>
      </c>
      <c r="L39" s="64" t="s">
        <v>78</v>
      </c>
      <c r="M39" s="50"/>
      <c r="O39" s="6"/>
      <c r="P39" s="6"/>
      <c r="Q39" s="6"/>
      <c r="R39" s="6"/>
      <c r="S39" s="27"/>
      <c r="X39" s="106"/>
    </row>
    <row r="40" spans="1:24" ht="15.75" customHeight="1">
      <c r="A40" s="18" t="s">
        <v>35</v>
      </c>
      <c r="B40" s="72" t="s">
        <v>78</v>
      </c>
      <c r="C40" s="72" t="s">
        <v>78</v>
      </c>
      <c r="D40" s="72" t="s">
        <v>78</v>
      </c>
      <c r="E40" s="72" t="s">
        <v>78</v>
      </c>
      <c r="F40" s="56" t="s">
        <v>78</v>
      </c>
      <c r="G40" s="42" t="s">
        <v>78</v>
      </c>
      <c r="H40" s="64" t="s">
        <v>78</v>
      </c>
      <c r="I40" s="64" t="s">
        <v>78</v>
      </c>
      <c r="J40" s="43" t="s">
        <v>78</v>
      </c>
      <c r="K40" s="64" t="s">
        <v>78</v>
      </c>
      <c r="L40" s="64" t="s">
        <v>78</v>
      </c>
      <c r="M40" s="10"/>
      <c r="N40" s="10"/>
      <c r="O40" s="6"/>
      <c r="P40" s="6"/>
      <c r="Q40" s="6"/>
      <c r="R40" s="6"/>
      <c r="S40" s="27" t="s">
        <v>60</v>
      </c>
      <c r="T40" s="20">
        <v>140</v>
      </c>
      <c r="U40" s="20">
        <v>201</v>
      </c>
      <c r="V40" s="20">
        <v>499</v>
      </c>
      <c r="W40" s="20">
        <v>130</v>
      </c>
      <c r="X40" s="106">
        <v>156</v>
      </c>
    </row>
    <row r="41" spans="1:24" ht="15.75" customHeight="1">
      <c r="A41" s="18" t="s">
        <v>36</v>
      </c>
      <c r="B41" s="72" t="s">
        <v>78</v>
      </c>
      <c r="C41" s="72" t="s">
        <v>78</v>
      </c>
      <c r="D41" s="72" t="s">
        <v>78</v>
      </c>
      <c r="E41" s="72" t="s">
        <v>78</v>
      </c>
      <c r="F41" s="56" t="s">
        <v>78</v>
      </c>
      <c r="G41" s="42" t="s">
        <v>78</v>
      </c>
      <c r="H41" s="64" t="s">
        <v>78</v>
      </c>
      <c r="I41" s="64" t="s">
        <v>78</v>
      </c>
      <c r="J41" s="43" t="s">
        <v>78</v>
      </c>
      <c r="K41" s="64" t="s">
        <v>78</v>
      </c>
      <c r="L41" s="64" t="s">
        <v>78</v>
      </c>
      <c r="M41" s="10"/>
      <c r="N41" s="10"/>
      <c r="O41" s="182" t="s">
        <v>96</v>
      </c>
      <c r="P41" s="183"/>
      <c r="Q41" s="183"/>
      <c r="R41" s="49"/>
      <c r="S41" s="27" t="s">
        <v>93</v>
      </c>
      <c r="T41" s="79" t="s">
        <v>94</v>
      </c>
      <c r="U41" s="79" t="s">
        <v>94</v>
      </c>
      <c r="V41" s="79" t="s">
        <v>94</v>
      </c>
      <c r="W41" s="79" t="s">
        <v>94</v>
      </c>
      <c r="X41" s="79" t="s">
        <v>94</v>
      </c>
    </row>
    <row r="42" spans="1:24" ht="15.75" customHeight="1">
      <c r="A42" s="18" t="s">
        <v>38</v>
      </c>
      <c r="B42" s="94">
        <v>4342</v>
      </c>
      <c r="C42" s="72">
        <v>0.59</v>
      </c>
      <c r="D42" s="72">
        <v>0.59</v>
      </c>
      <c r="E42" s="72" t="s">
        <v>110</v>
      </c>
      <c r="F42" s="56" t="s">
        <v>79</v>
      </c>
      <c r="G42" s="42" t="s">
        <v>79</v>
      </c>
      <c r="H42" s="64">
        <v>136</v>
      </c>
      <c r="I42" s="64">
        <v>4</v>
      </c>
      <c r="J42" s="95">
        <v>698</v>
      </c>
      <c r="K42" s="64">
        <v>19</v>
      </c>
      <c r="L42" s="64">
        <v>151</v>
      </c>
      <c r="M42" s="10"/>
      <c r="N42" s="10"/>
      <c r="O42" s="51"/>
      <c r="P42" s="51"/>
      <c r="Q42" s="51"/>
      <c r="R42" s="51"/>
      <c r="S42" s="27" t="s">
        <v>95</v>
      </c>
      <c r="T42" s="79" t="s">
        <v>94</v>
      </c>
      <c r="U42" s="79" t="s">
        <v>94</v>
      </c>
      <c r="V42" s="79" t="s">
        <v>94</v>
      </c>
      <c r="W42" s="79" t="s">
        <v>94</v>
      </c>
      <c r="X42" s="107" t="s">
        <v>94</v>
      </c>
    </row>
    <row r="43" spans="1:24" ht="15.75" customHeight="1">
      <c r="A43" s="60" t="s">
        <v>40</v>
      </c>
      <c r="B43" s="74" t="s">
        <v>78</v>
      </c>
      <c r="C43" s="73" t="s">
        <v>79</v>
      </c>
      <c r="D43" s="73" t="s">
        <v>79</v>
      </c>
      <c r="E43" s="73" t="s">
        <v>79</v>
      </c>
      <c r="F43" s="61" t="s">
        <v>79</v>
      </c>
      <c r="G43" s="62" t="s">
        <v>79</v>
      </c>
      <c r="H43" s="65" t="s">
        <v>79</v>
      </c>
      <c r="I43" s="65" t="s">
        <v>79</v>
      </c>
      <c r="J43" s="65" t="s">
        <v>79</v>
      </c>
      <c r="K43" s="65" t="s">
        <v>79</v>
      </c>
      <c r="L43" s="65" t="s">
        <v>79</v>
      </c>
      <c r="M43" s="10"/>
      <c r="N43" s="10"/>
      <c r="O43" s="4" t="s">
        <v>61</v>
      </c>
      <c r="S43" s="52"/>
      <c r="T43" s="52"/>
      <c r="U43" s="52"/>
      <c r="V43" s="52"/>
      <c r="W43" s="52"/>
      <c r="X43" s="83"/>
    </row>
    <row r="44" spans="12:14" ht="15.75" customHeight="1">
      <c r="L44" s="10"/>
      <c r="M44" s="10"/>
      <c r="N44" s="10"/>
    </row>
    <row r="45" spans="12:14" ht="15.75" customHeight="1">
      <c r="L45" s="10"/>
      <c r="M45" s="10"/>
      <c r="N45" s="10"/>
    </row>
    <row r="46" spans="1:14" ht="15.7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 ht="15.75" customHeight="1" thickBo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spans="1:14" ht="15.75" customHeight="1">
      <c r="A48" s="138" t="s">
        <v>2</v>
      </c>
      <c r="B48" s="144" t="s">
        <v>62</v>
      </c>
      <c r="C48" s="144" t="s">
        <v>63</v>
      </c>
      <c r="D48" s="144" t="s">
        <v>35</v>
      </c>
      <c r="E48" s="144" t="s">
        <v>64</v>
      </c>
      <c r="F48" s="144" t="s">
        <v>65</v>
      </c>
      <c r="G48" s="173" t="s">
        <v>66</v>
      </c>
      <c r="H48" s="173" t="s">
        <v>67</v>
      </c>
      <c r="I48" s="175" t="s">
        <v>68</v>
      </c>
      <c r="J48" s="173" t="s">
        <v>69</v>
      </c>
      <c r="K48" s="169" t="s">
        <v>70</v>
      </c>
      <c r="L48" s="177"/>
      <c r="M48" s="10"/>
      <c r="N48" s="10"/>
    </row>
    <row r="49" spans="1:14" ht="15.75" customHeight="1">
      <c r="A49" s="139"/>
      <c r="B49" s="145"/>
      <c r="C49" s="145"/>
      <c r="D49" s="145"/>
      <c r="E49" s="145"/>
      <c r="F49" s="145"/>
      <c r="G49" s="145"/>
      <c r="H49" s="145"/>
      <c r="I49" s="176"/>
      <c r="J49" s="145"/>
      <c r="K49" s="170"/>
      <c r="L49" s="178"/>
      <c r="M49" s="10"/>
      <c r="N49" s="10"/>
    </row>
    <row r="50" spans="1:14" ht="15.75" customHeight="1">
      <c r="A50" s="140"/>
      <c r="B50" s="39" t="s">
        <v>59</v>
      </c>
      <c r="C50" s="39" t="s">
        <v>59</v>
      </c>
      <c r="D50" s="39" t="s">
        <v>59</v>
      </c>
      <c r="E50" s="39" t="s">
        <v>59</v>
      </c>
      <c r="F50" s="39" t="s">
        <v>71</v>
      </c>
      <c r="G50" s="53" t="s">
        <v>59</v>
      </c>
      <c r="H50" s="39" t="s">
        <v>72</v>
      </c>
      <c r="I50" s="39" t="s">
        <v>73</v>
      </c>
      <c r="J50" s="39" t="s">
        <v>73</v>
      </c>
      <c r="K50" s="161" t="s">
        <v>74</v>
      </c>
      <c r="L50" s="187"/>
      <c r="M50" s="10"/>
      <c r="N50" s="10"/>
    </row>
    <row r="51" spans="1:14" ht="15.75" customHeight="1">
      <c r="A51" s="15" t="s">
        <v>98</v>
      </c>
      <c r="B51" s="77">
        <v>1</v>
      </c>
      <c r="C51" s="64">
        <v>2</v>
      </c>
      <c r="D51" s="17">
        <v>24</v>
      </c>
      <c r="E51" s="64" t="s">
        <v>99</v>
      </c>
      <c r="F51" s="64" t="s">
        <v>99</v>
      </c>
      <c r="G51" s="17" t="s">
        <v>99</v>
      </c>
      <c r="H51" s="64" t="s">
        <v>99</v>
      </c>
      <c r="I51" s="64" t="s">
        <v>99</v>
      </c>
      <c r="J51" s="64" t="s">
        <v>99</v>
      </c>
      <c r="K51" s="188">
        <v>1901388</v>
      </c>
      <c r="L51" s="188"/>
      <c r="M51" s="10"/>
      <c r="N51" s="10"/>
    </row>
    <row r="52" spans="1:14" ht="15.75" customHeight="1">
      <c r="A52" s="55" t="s">
        <v>100</v>
      </c>
      <c r="B52" s="16">
        <v>9</v>
      </c>
      <c r="C52" s="17">
        <v>4</v>
      </c>
      <c r="D52" s="17">
        <v>46</v>
      </c>
      <c r="E52" s="64">
        <v>4</v>
      </c>
      <c r="F52" s="64">
        <v>30</v>
      </c>
      <c r="G52" s="64" t="s">
        <v>99</v>
      </c>
      <c r="H52" s="64" t="s">
        <v>99</v>
      </c>
      <c r="I52" s="64">
        <v>6832</v>
      </c>
      <c r="J52" s="64">
        <v>14</v>
      </c>
      <c r="K52" s="174">
        <v>10759604</v>
      </c>
      <c r="L52" s="174"/>
      <c r="M52" s="10"/>
      <c r="N52" s="10"/>
    </row>
    <row r="53" spans="1:14" ht="15.75" customHeight="1">
      <c r="A53" s="55" t="s">
        <v>101</v>
      </c>
      <c r="B53" s="21">
        <v>5</v>
      </c>
      <c r="C53" s="57">
        <v>5</v>
      </c>
      <c r="D53" s="57">
        <v>21</v>
      </c>
      <c r="E53" s="25">
        <v>3</v>
      </c>
      <c r="F53" s="57">
        <v>2</v>
      </c>
      <c r="G53" s="58">
        <v>120</v>
      </c>
      <c r="H53" s="25" t="s">
        <v>99</v>
      </c>
      <c r="I53" s="25" t="s">
        <v>99</v>
      </c>
      <c r="J53" s="25" t="s">
        <v>99</v>
      </c>
      <c r="K53" s="185">
        <v>8410819</v>
      </c>
      <c r="L53" s="185"/>
      <c r="M53" s="10"/>
      <c r="N53" s="10"/>
    </row>
    <row r="54" spans="1:14" ht="15.75" customHeight="1">
      <c r="A54" s="55" t="s">
        <v>102</v>
      </c>
      <c r="B54" s="21" t="s">
        <v>99</v>
      </c>
      <c r="C54" s="57">
        <v>5</v>
      </c>
      <c r="D54" s="57">
        <v>110</v>
      </c>
      <c r="E54" s="25" t="s">
        <v>99</v>
      </c>
      <c r="F54" s="57" t="s">
        <v>99</v>
      </c>
      <c r="G54" s="58" t="s">
        <v>99</v>
      </c>
      <c r="H54" s="25" t="s">
        <v>99</v>
      </c>
      <c r="I54" s="54" t="s">
        <v>99</v>
      </c>
      <c r="J54" s="54" t="s">
        <v>99</v>
      </c>
      <c r="K54" s="174">
        <v>9819046</v>
      </c>
      <c r="L54" s="174"/>
      <c r="M54" s="10"/>
      <c r="N54" s="10"/>
    </row>
    <row r="55" spans="1:14" ht="15.75" customHeight="1">
      <c r="A55" s="88" t="s">
        <v>103</v>
      </c>
      <c r="B55" s="93">
        <v>32</v>
      </c>
      <c r="C55" s="67">
        <v>22</v>
      </c>
      <c r="D55" s="67">
        <v>121</v>
      </c>
      <c r="E55" s="93">
        <v>1</v>
      </c>
      <c r="F55" s="93" t="s">
        <v>104</v>
      </c>
      <c r="G55" s="93">
        <v>13290</v>
      </c>
      <c r="H55" s="93">
        <v>100</v>
      </c>
      <c r="I55" s="93">
        <f>SUM(I57:I64)</f>
        <v>110000</v>
      </c>
      <c r="J55" s="93" t="s">
        <v>104</v>
      </c>
      <c r="K55" s="186">
        <f>SUM(K57:L64)</f>
        <v>53606101</v>
      </c>
      <c r="L55" s="186"/>
      <c r="M55" s="10"/>
      <c r="N55" s="10"/>
    </row>
    <row r="56" spans="1:14" ht="15.75" customHeight="1">
      <c r="A56" s="23"/>
      <c r="B56" s="24"/>
      <c r="C56" s="25"/>
      <c r="D56" s="25"/>
      <c r="E56" s="25"/>
      <c r="F56" s="25"/>
      <c r="G56" s="25"/>
      <c r="H56" s="25"/>
      <c r="I56" s="25"/>
      <c r="J56" s="25"/>
      <c r="K56" s="133"/>
      <c r="L56" s="134"/>
      <c r="M56" s="25"/>
      <c r="N56" s="10"/>
    </row>
    <row r="57" spans="1:14" ht="15.75" customHeight="1">
      <c r="A57" s="18" t="s">
        <v>28</v>
      </c>
      <c r="B57" s="72" t="s">
        <v>78</v>
      </c>
      <c r="C57" s="72" t="s">
        <v>79</v>
      </c>
      <c r="D57" s="72" t="s">
        <v>79</v>
      </c>
      <c r="E57" s="72" t="s">
        <v>110</v>
      </c>
      <c r="F57" s="56" t="s">
        <v>79</v>
      </c>
      <c r="G57" s="42" t="s">
        <v>79</v>
      </c>
      <c r="H57" s="64" t="s">
        <v>79</v>
      </c>
      <c r="I57" s="64" t="s">
        <v>79</v>
      </c>
      <c r="J57" s="42" t="s">
        <v>79</v>
      </c>
      <c r="K57" s="64"/>
      <c r="L57" s="64" t="s">
        <v>79</v>
      </c>
      <c r="M57" s="10"/>
      <c r="N57" s="10"/>
    </row>
    <row r="58" spans="1:14" ht="15.75" customHeight="1">
      <c r="A58" s="18" t="s">
        <v>30</v>
      </c>
      <c r="B58" s="72" t="s">
        <v>78</v>
      </c>
      <c r="C58" s="17">
        <v>1</v>
      </c>
      <c r="D58" s="17">
        <v>8</v>
      </c>
      <c r="E58" s="72" t="s">
        <v>79</v>
      </c>
      <c r="F58" s="56" t="s">
        <v>79</v>
      </c>
      <c r="G58" s="42" t="s">
        <v>79</v>
      </c>
      <c r="H58" s="64" t="s">
        <v>79</v>
      </c>
      <c r="I58" s="64" t="s">
        <v>79</v>
      </c>
      <c r="J58" s="42" t="s">
        <v>79</v>
      </c>
      <c r="K58" s="131">
        <v>6922384</v>
      </c>
      <c r="L58" s="132"/>
      <c r="M58" s="10"/>
      <c r="N58" s="10"/>
    </row>
    <row r="59" spans="1:14" ht="15.75" customHeight="1">
      <c r="A59" s="18" t="s">
        <v>31</v>
      </c>
      <c r="B59" s="96">
        <v>1</v>
      </c>
      <c r="C59" s="72" t="s">
        <v>79</v>
      </c>
      <c r="D59" s="72" t="s">
        <v>79</v>
      </c>
      <c r="E59" s="72" t="s">
        <v>79</v>
      </c>
      <c r="F59" s="72" t="s">
        <v>79</v>
      </c>
      <c r="G59" s="72" t="s">
        <v>79</v>
      </c>
      <c r="H59" s="72" t="s">
        <v>79</v>
      </c>
      <c r="I59" s="72" t="s">
        <v>79</v>
      </c>
      <c r="J59" s="72" t="s">
        <v>79</v>
      </c>
      <c r="K59" s="17"/>
      <c r="L59" s="17">
        <v>871712</v>
      </c>
      <c r="M59" s="10"/>
      <c r="N59" s="10"/>
    </row>
    <row r="60" spans="1:14" ht="15.75" customHeight="1">
      <c r="A60" s="18" t="s">
        <v>33</v>
      </c>
      <c r="B60" s="72" t="s">
        <v>78</v>
      </c>
      <c r="C60" s="72" t="s">
        <v>79</v>
      </c>
      <c r="D60" s="72" t="s">
        <v>79</v>
      </c>
      <c r="E60" s="72" t="s">
        <v>79</v>
      </c>
      <c r="F60" s="72" t="s">
        <v>79</v>
      </c>
      <c r="G60" s="72" t="s">
        <v>79</v>
      </c>
      <c r="H60" s="72" t="s">
        <v>79</v>
      </c>
      <c r="I60" s="72" t="s">
        <v>79</v>
      </c>
      <c r="J60" s="72" t="s">
        <v>79</v>
      </c>
      <c r="K60" s="17"/>
      <c r="L60" s="64" t="s">
        <v>111</v>
      </c>
      <c r="M60" s="10"/>
      <c r="N60" s="10"/>
    </row>
    <row r="61" spans="1:14" ht="15.75" customHeight="1">
      <c r="A61" s="18" t="s">
        <v>35</v>
      </c>
      <c r="B61" s="72" t="s">
        <v>78</v>
      </c>
      <c r="C61" s="72" t="s">
        <v>79</v>
      </c>
      <c r="D61" s="72" t="s">
        <v>79</v>
      </c>
      <c r="E61" s="72" t="s">
        <v>79</v>
      </c>
      <c r="F61" s="72" t="s">
        <v>79</v>
      </c>
      <c r="G61" s="72" t="s">
        <v>79</v>
      </c>
      <c r="H61" s="72" t="s">
        <v>79</v>
      </c>
      <c r="I61" s="72" t="s">
        <v>79</v>
      </c>
      <c r="J61" s="72" t="s">
        <v>79</v>
      </c>
      <c r="K61" s="17"/>
      <c r="L61" s="64" t="s">
        <v>79</v>
      </c>
      <c r="M61" s="10"/>
      <c r="N61" s="10"/>
    </row>
    <row r="62" spans="1:14" ht="15.75" customHeight="1">
      <c r="A62" s="18" t="s">
        <v>36</v>
      </c>
      <c r="B62" s="72" t="s">
        <v>78</v>
      </c>
      <c r="C62" s="72" t="s">
        <v>79</v>
      </c>
      <c r="D62" s="72" t="s">
        <v>79</v>
      </c>
      <c r="E62" s="72" t="s">
        <v>79</v>
      </c>
      <c r="F62" s="72" t="s">
        <v>79</v>
      </c>
      <c r="G62" s="72" t="s">
        <v>79</v>
      </c>
      <c r="H62" s="72" t="s">
        <v>79</v>
      </c>
      <c r="I62" s="72" t="s">
        <v>79</v>
      </c>
      <c r="J62" s="72" t="s">
        <v>79</v>
      </c>
      <c r="K62" s="184" t="s">
        <v>79</v>
      </c>
      <c r="L62" s="132"/>
      <c r="M62" s="10"/>
      <c r="N62" s="10"/>
    </row>
    <row r="63" spans="1:14" ht="15.75" customHeight="1">
      <c r="A63" s="63" t="s">
        <v>38</v>
      </c>
      <c r="B63" s="96">
        <v>31</v>
      </c>
      <c r="C63" s="96">
        <v>21</v>
      </c>
      <c r="D63" s="96">
        <v>113</v>
      </c>
      <c r="E63" s="96">
        <v>1</v>
      </c>
      <c r="F63" s="56" t="s">
        <v>79</v>
      </c>
      <c r="G63" s="95">
        <v>13290</v>
      </c>
      <c r="H63" s="64">
        <v>100</v>
      </c>
      <c r="I63" s="64">
        <v>110000</v>
      </c>
      <c r="J63" s="42" t="s">
        <v>79</v>
      </c>
      <c r="K63" s="130">
        <v>45812005</v>
      </c>
      <c r="L63" s="130"/>
      <c r="M63" s="10"/>
      <c r="N63" s="10"/>
    </row>
    <row r="64" spans="1:14" ht="15.75" customHeight="1">
      <c r="A64" s="97" t="s">
        <v>40</v>
      </c>
      <c r="B64" s="73" t="s">
        <v>78</v>
      </c>
      <c r="C64" s="73" t="s">
        <v>79</v>
      </c>
      <c r="D64" s="73" t="s">
        <v>79</v>
      </c>
      <c r="E64" s="73" t="s">
        <v>79</v>
      </c>
      <c r="F64" s="61" t="s">
        <v>79</v>
      </c>
      <c r="G64" s="62" t="s">
        <v>79</v>
      </c>
      <c r="H64" s="65" t="s">
        <v>79</v>
      </c>
      <c r="I64" s="65" t="s">
        <v>79</v>
      </c>
      <c r="J64" s="62" t="s">
        <v>79</v>
      </c>
      <c r="K64" s="179" t="s">
        <v>79</v>
      </c>
      <c r="L64" s="180"/>
      <c r="M64" s="10"/>
      <c r="N64" s="10"/>
    </row>
    <row r="65" spans="1:14" ht="15" customHeight="1">
      <c r="A65" s="82" t="s">
        <v>109</v>
      </c>
      <c r="B65" s="83"/>
      <c r="C65" s="83"/>
      <c r="D65" s="83"/>
      <c r="E65" s="83"/>
      <c r="F65" s="83"/>
      <c r="G65" s="83"/>
      <c r="H65" s="83"/>
      <c r="I65" s="83"/>
      <c r="J65" s="83"/>
      <c r="K65" s="83"/>
      <c r="M65" s="10"/>
      <c r="N65" s="10"/>
    </row>
    <row r="66" spans="13:14" ht="15.75" customHeight="1">
      <c r="M66" s="10"/>
      <c r="N66" s="10"/>
    </row>
    <row r="67" spans="13:14" ht="15.75" customHeight="1">
      <c r="M67" s="10"/>
      <c r="N67" s="10"/>
    </row>
    <row r="68" ht="15.75" customHeight="1"/>
    <row r="69" ht="15.75" customHeight="1"/>
  </sheetData>
  <mergeCells count="72">
    <mergeCell ref="K64:L64"/>
    <mergeCell ref="O37:Q37"/>
    <mergeCell ref="O41:Q41"/>
    <mergeCell ref="O32:X32"/>
    <mergeCell ref="K62:L62"/>
    <mergeCell ref="K53:L53"/>
    <mergeCell ref="K54:L54"/>
    <mergeCell ref="K55:L55"/>
    <mergeCell ref="K50:L50"/>
    <mergeCell ref="K51:L51"/>
    <mergeCell ref="K52:L52"/>
    <mergeCell ref="I48:I49"/>
    <mergeCell ref="J48:J49"/>
    <mergeCell ref="K48:L49"/>
    <mergeCell ref="E48:E49"/>
    <mergeCell ref="F48:F49"/>
    <mergeCell ref="G48:G49"/>
    <mergeCell ref="H48:H49"/>
    <mergeCell ref="A48:A50"/>
    <mergeCell ref="B48:B49"/>
    <mergeCell ref="C48:C49"/>
    <mergeCell ref="D48:D49"/>
    <mergeCell ref="A26:A29"/>
    <mergeCell ref="C26:G26"/>
    <mergeCell ref="L26:L27"/>
    <mergeCell ref="C27:C28"/>
    <mergeCell ref="D27:E27"/>
    <mergeCell ref="F27:G27"/>
    <mergeCell ref="D28:D29"/>
    <mergeCell ref="E28:E29"/>
    <mergeCell ref="F28:F29"/>
    <mergeCell ref="G28:G29"/>
    <mergeCell ref="P22:S22"/>
    <mergeCell ref="P23:P24"/>
    <mergeCell ref="Q23:R24"/>
    <mergeCell ref="O22:O24"/>
    <mergeCell ref="P16:S16"/>
    <mergeCell ref="Q17:R18"/>
    <mergeCell ref="Q19:R19"/>
    <mergeCell ref="O16:O21"/>
    <mergeCell ref="P17:P21"/>
    <mergeCell ref="Q20:R21"/>
    <mergeCell ref="L6:L7"/>
    <mergeCell ref="M6:M7"/>
    <mergeCell ref="O6:S6"/>
    <mergeCell ref="O7:O15"/>
    <mergeCell ref="P7:S7"/>
    <mergeCell ref="Q8:R9"/>
    <mergeCell ref="Q10:R11"/>
    <mergeCell ref="P11:P12"/>
    <mergeCell ref="Q12:R13"/>
    <mergeCell ref="Q14:R15"/>
    <mergeCell ref="H5:M5"/>
    <mergeCell ref="O5:S5"/>
    <mergeCell ref="D6:D7"/>
    <mergeCell ref="E6:E7"/>
    <mergeCell ref="F6:F7"/>
    <mergeCell ref="G6:G7"/>
    <mergeCell ref="H6:H7"/>
    <mergeCell ref="I6:I7"/>
    <mergeCell ref="J6:J7"/>
    <mergeCell ref="K6:K7"/>
    <mergeCell ref="K63:L63"/>
    <mergeCell ref="K58:L58"/>
    <mergeCell ref="K56:L56"/>
    <mergeCell ref="A2:X2"/>
    <mergeCell ref="A3:M3"/>
    <mergeCell ref="O3:X3"/>
    <mergeCell ref="A5:A7"/>
    <mergeCell ref="B5:B7"/>
    <mergeCell ref="C5:C6"/>
    <mergeCell ref="D5:G5"/>
  </mergeCells>
  <conditionalFormatting sqref="B14:M21 B36:L43 A57:J64 K62:L64">
    <cfRule type="cellIs" priority="1" dxfId="0" operator="equal" stopIfTrue="1">
      <formula>0</formula>
    </cfRule>
  </conditionalFormatting>
  <printOptions/>
  <pageMargins left="1.3779527559055118" right="0.1968503937007874" top="0.984251968503937" bottom="0.984251968503937" header="0.5118110236220472" footer="0.5118110236220472"/>
  <pageSetup fitToHeight="1" fitToWidth="1" horizontalDpi="300" verticalDpi="300" orientation="landscape" paperSize="8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8"/>
  <sheetViews>
    <sheetView zoomScale="75" zoomScaleNormal="75" workbookViewId="0" topLeftCell="A1">
      <selection activeCell="A1" sqref="A1"/>
    </sheetView>
  </sheetViews>
  <sheetFormatPr defaultColWidth="10.59765625" defaultRowHeight="15"/>
  <cols>
    <col min="1" max="1" width="7.59765625" style="4" customWidth="1"/>
    <col min="2" max="2" width="2.09765625" style="4" customWidth="1"/>
    <col min="3" max="3" width="10.59765625" style="4" customWidth="1"/>
    <col min="4" max="4" width="2.09765625" style="4" customWidth="1"/>
    <col min="5" max="5" width="10.59765625" style="4" customWidth="1"/>
    <col min="6" max="10" width="13.59765625" style="4" customWidth="1"/>
    <col min="11" max="11" width="8.19921875" style="4" customWidth="1"/>
    <col min="12" max="12" width="13.59765625" style="82" customWidth="1"/>
    <col min="13" max="13" width="2.09765625" style="82" customWidth="1"/>
    <col min="14" max="14" width="3.59765625" style="82" customWidth="1"/>
    <col min="15" max="15" width="2.09765625" style="82" customWidth="1"/>
    <col min="16" max="16" width="13.09765625" style="82" customWidth="1"/>
    <col min="17" max="17" width="2.09765625" style="82" customWidth="1"/>
    <col min="18" max="18" width="7.59765625" style="82" customWidth="1"/>
    <col min="19" max="22" width="12.59765625" style="82" customWidth="1"/>
    <col min="23" max="23" width="13.59765625" style="265" customWidth="1"/>
    <col min="24" max="24" width="12.09765625" style="4" bestFit="1" customWidth="1"/>
    <col min="25" max="16384" width="10.59765625" style="4" customWidth="1"/>
  </cols>
  <sheetData>
    <row r="1" spans="1:23" s="2" customFormat="1" ht="14.25">
      <c r="A1" s="1" t="s">
        <v>158</v>
      </c>
      <c r="B1" s="1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90" t="s">
        <v>159</v>
      </c>
    </row>
    <row r="2" spans="1:23" ht="17.25">
      <c r="A2" s="137" t="s">
        <v>160</v>
      </c>
      <c r="B2" s="137"/>
      <c r="C2" s="137"/>
      <c r="D2" s="137"/>
      <c r="E2" s="137"/>
      <c r="F2" s="137"/>
      <c r="G2" s="137"/>
      <c r="H2" s="137"/>
      <c r="I2" s="137"/>
      <c r="J2" s="137"/>
      <c r="K2" s="10"/>
      <c r="L2" s="137" t="s">
        <v>161</v>
      </c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</row>
    <row r="3" spans="3:23" ht="15" thickBot="1">
      <c r="C3" s="5"/>
      <c r="D3" s="5"/>
      <c r="E3" s="5"/>
      <c r="F3" s="5"/>
      <c r="G3" s="5"/>
      <c r="H3" s="5"/>
      <c r="I3" s="5"/>
      <c r="J3" s="7" t="s">
        <v>162</v>
      </c>
      <c r="K3" s="10"/>
      <c r="N3" s="191"/>
      <c r="O3" s="191"/>
      <c r="P3" s="191"/>
      <c r="Q3" s="191"/>
      <c r="R3" s="191"/>
      <c r="S3" s="191"/>
      <c r="T3" s="191"/>
      <c r="U3" s="191"/>
      <c r="V3" s="191"/>
      <c r="W3" s="25" t="s">
        <v>1</v>
      </c>
    </row>
    <row r="4" spans="1:24" ht="14.25">
      <c r="A4" s="147" t="s">
        <v>163</v>
      </c>
      <c r="B4" s="147"/>
      <c r="C4" s="147"/>
      <c r="D4" s="147"/>
      <c r="E4" s="148"/>
      <c r="F4" s="11" t="s">
        <v>116</v>
      </c>
      <c r="G4" s="11" t="s">
        <v>117</v>
      </c>
      <c r="H4" s="11" t="s">
        <v>118</v>
      </c>
      <c r="I4" s="192" t="s">
        <v>119</v>
      </c>
      <c r="J4" s="193" t="s">
        <v>120</v>
      </c>
      <c r="K4" s="59"/>
      <c r="L4" s="194" t="s">
        <v>121</v>
      </c>
      <c r="M4" s="194"/>
      <c r="N4" s="194"/>
      <c r="O4" s="194"/>
      <c r="P4" s="194"/>
      <c r="Q4" s="194"/>
      <c r="R4" s="195"/>
      <c r="S4" s="196" t="s">
        <v>80</v>
      </c>
      <c r="T4" s="196" t="s">
        <v>117</v>
      </c>
      <c r="U4" s="196" t="s">
        <v>118</v>
      </c>
      <c r="V4" s="197" t="s">
        <v>119</v>
      </c>
      <c r="W4" s="193" t="s">
        <v>120</v>
      </c>
      <c r="X4" s="83"/>
    </row>
    <row r="5" spans="1:24" ht="14.25" customHeight="1">
      <c r="A5" s="198"/>
      <c r="B5" s="198"/>
      <c r="C5" s="199" t="s">
        <v>122</v>
      </c>
      <c r="D5" s="199"/>
      <c r="E5" s="200"/>
      <c r="F5" s="201">
        <v>53000</v>
      </c>
      <c r="G5" s="201">
        <v>22900</v>
      </c>
      <c r="H5" s="201">
        <v>22300</v>
      </c>
      <c r="I5" s="201">
        <v>47500</v>
      </c>
      <c r="J5" s="202">
        <v>53700</v>
      </c>
      <c r="K5" s="10"/>
      <c r="L5" s="203" t="s">
        <v>164</v>
      </c>
      <c r="M5" s="204"/>
      <c r="N5" s="205"/>
      <c r="O5" s="205"/>
      <c r="P5" s="205"/>
      <c r="Q5" s="205"/>
      <c r="R5" s="206"/>
      <c r="S5" s="201">
        <f>SUM(S7,S8,S23)</f>
        <v>1669473</v>
      </c>
      <c r="T5" s="201">
        <f>SUM(T7,T8,T23)</f>
        <v>8193098</v>
      </c>
      <c r="U5" s="201">
        <f>SUM(U7,U8,U23)</f>
        <v>5260855</v>
      </c>
      <c r="V5" s="201">
        <f>SUM(V7,V8,V23)</f>
        <v>7366293</v>
      </c>
      <c r="W5" s="202">
        <v>18739980</v>
      </c>
      <c r="X5" s="207"/>
    </row>
    <row r="6" spans="1:23" ht="14.25" customHeight="1">
      <c r="A6" s="208" t="s">
        <v>123</v>
      </c>
      <c r="B6" s="209"/>
      <c r="C6" s="208" t="s">
        <v>124</v>
      </c>
      <c r="D6" s="208"/>
      <c r="E6" s="210"/>
      <c r="F6" s="211">
        <v>26100</v>
      </c>
      <c r="G6" s="211">
        <v>15400</v>
      </c>
      <c r="H6" s="211">
        <v>14900</v>
      </c>
      <c r="I6" s="211">
        <v>26900</v>
      </c>
      <c r="J6" s="202">
        <v>26700</v>
      </c>
      <c r="K6" s="212"/>
      <c r="L6" s="213" t="s">
        <v>125</v>
      </c>
      <c r="M6" s="214"/>
      <c r="N6" s="208" t="s">
        <v>165</v>
      </c>
      <c r="O6" s="208"/>
      <c r="P6" s="215"/>
      <c r="Q6" s="215"/>
      <c r="R6" s="216"/>
      <c r="S6" s="14">
        <v>3</v>
      </c>
      <c r="T6" s="14">
        <v>4</v>
      </c>
      <c r="U6" s="14">
        <v>4</v>
      </c>
      <c r="V6" s="14">
        <v>5</v>
      </c>
      <c r="W6" s="108" t="s">
        <v>166</v>
      </c>
    </row>
    <row r="7" spans="1:23" ht="14.25" customHeight="1">
      <c r="A7" s="208"/>
      <c r="B7" s="209"/>
      <c r="C7" s="208" t="s">
        <v>126</v>
      </c>
      <c r="D7" s="208"/>
      <c r="E7" s="210"/>
      <c r="F7" s="211">
        <v>10100</v>
      </c>
      <c r="G7" s="211">
        <v>4270</v>
      </c>
      <c r="H7" s="211">
        <v>3060</v>
      </c>
      <c r="I7" s="211">
        <v>4090</v>
      </c>
      <c r="J7" s="202">
        <v>4440</v>
      </c>
      <c r="K7" s="10"/>
      <c r="L7" s="217"/>
      <c r="M7" s="218"/>
      <c r="N7" s="208" t="s">
        <v>167</v>
      </c>
      <c r="O7" s="208"/>
      <c r="P7" s="215"/>
      <c r="Q7" s="215"/>
      <c r="R7" s="216"/>
      <c r="S7" s="14">
        <v>544210</v>
      </c>
      <c r="T7" s="14">
        <v>2871666</v>
      </c>
      <c r="U7" s="14">
        <v>1970078</v>
      </c>
      <c r="V7" s="14">
        <v>3375896</v>
      </c>
      <c r="W7" s="108" t="s">
        <v>166</v>
      </c>
    </row>
    <row r="8" spans="1:24" ht="14.25" customHeight="1">
      <c r="A8" s="209"/>
      <c r="B8" s="209"/>
      <c r="C8" s="208" t="s">
        <v>168</v>
      </c>
      <c r="D8" s="208"/>
      <c r="E8" s="210"/>
      <c r="F8" s="219">
        <v>7.5</v>
      </c>
      <c r="G8" s="219">
        <v>3.1</v>
      </c>
      <c r="H8" s="219">
        <v>2.2</v>
      </c>
      <c r="I8" s="219">
        <v>2.9</v>
      </c>
      <c r="J8" s="202">
        <v>3.2</v>
      </c>
      <c r="K8" s="10"/>
      <c r="L8" s="220"/>
      <c r="M8" s="220"/>
      <c r="N8" s="208" t="s">
        <v>169</v>
      </c>
      <c r="O8" s="208"/>
      <c r="P8" s="215"/>
      <c r="Q8" s="215"/>
      <c r="R8" s="216"/>
      <c r="S8" s="211">
        <f>SUM(S10,S12,S14,S16,S18,S20,S22)</f>
        <v>35506</v>
      </c>
      <c r="T8" s="211">
        <f>SUM(T10,T12,T14,T16,T18,T20,T22)</f>
        <v>36388</v>
      </c>
      <c r="U8" s="211">
        <f>SUM(U10,U12,U14,U16,U18,U20,U22)</f>
        <v>48094</v>
      </c>
      <c r="V8" s="211">
        <f>SUM(V10,V12,V14,V16,V18,V20,V22)</f>
        <v>24396</v>
      </c>
      <c r="W8" s="202">
        <v>69381</v>
      </c>
      <c r="X8" s="207"/>
    </row>
    <row r="9" spans="1:23" ht="14.25">
      <c r="A9" s="221"/>
      <c r="B9" s="221"/>
      <c r="C9" s="221"/>
      <c r="D9" s="221"/>
      <c r="E9" s="222"/>
      <c r="F9" s="223"/>
      <c r="G9" s="223"/>
      <c r="H9" s="223"/>
      <c r="I9" s="223"/>
      <c r="J9" s="224"/>
      <c r="K9" s="10"/>
      <c r="L9" s="220"/>
      <c r="M9" s="220"/>
      <c r="N9" s="225" t="s">
        <v>170</v>
      </c>
      <c r="O9" s="225"/>
      <c r="P9" s="226"/>
      <c r="Q9" s="227"/>
      <c r="R9" s="228" t="s">
        <v>127</v>
      </c>
      <c r="S9" s="229">
        <v>4</v>
      </c>
      <c r="T9" s="229">
        <v>12</v>
      </c>
      <c r="U9" s="229">
        <v>19</v>
      </c>
      <c r="V9" s="229">
        <v>4</v>
      </c>
      <c r="W9" s="224">
        <v>17</v>
      </c>
    </row>
    <row r="10" spans="1:23" ht="14.25">
      <c r="A10" s="221"/>
      <c r="B10" s="221"/>
      <c r="C10" s="221"/>
      <c r="D10" s="221"/>
      <c r="E10" s="222"/>
      <c r="F10" s="223"/>
      <c r="G10" s="223"/>
      <c r="H10" s="223"/>
      <c r="I10" s="223"/>
      <c r="J10" s="224"/>
      <c r="K10" s="10"/>
      <c r="L10" s="220"/>
      <c r="M10" s="220"/>
      <c r="N10" s="226"/>
      <c r="O10" s="226"/>
      <c r="P10" s="226"/>
      <c r="Q10" s="227"/>
      <c r="R10" s="228" t="s">
        <v>128</v>
      </c>
      <c r="S10" s="229">
        <v>3791</v>
      </c>
      <c r="T10" s="229">
        <v>14480</v>
      </c>
      <c r="U10" s="229">
        <v>19530</v>
      </c>
      <c r="V10" s="229">
        <v>4228</v>
      </c>
      <c r="W10" s="224">
        <v>18448</v>
      </c>
    </row>
    <row r="11" spans="1:23" ht="14.25">
      <c r="A11" s="230"/>
      <c r="B11" s="230"/>
      <c r="C11" s="230"/>
      <c r="D11" s="230"/>
      <c r="E11" s="231"/>
      <c r="F11" s="230"/>
      <c r="G11" s="230"/>
      <c r="H11" s="230"/>
      <c r="I11" s="230"/>
      <c r="J11" s="224"/>
      <c r="K11" s="10"/>
      <c r="L11" s="220"/>
      <c r="M11" s="220"/>
      <c r="N11" s="225" t="s">
        <v>171</v>
      </c>
      <c r="O11" s="225"/>
      <c r="P11" s="226"/>
      <c r="Q11" s="227"/>
      <c r="R11" s="228" t="s">
        <v>127</v>
      </c>
      <c r="S11" s="229">
        <v>1</v>
      </c>
      <c r="T11" s="229" t="s">
        <v>99</v>
      </c>
      <c r="U11" s="229" t="s">
        <v>99</v>
      </c>
      <c r="V11" s="229" t="s">
        <v>99</v>
      </c>
      <c r="W11" s="43" t="s">
        <v>166</v>
      </c>
    </row>
    <row r="12" spans="1:23" ht="14.25">
      <c r="A12" s="230"/>
      <c r="B12" s="230"/>
      <c r="C12" s="230"/>
      <c r="D12" s="230"/>
      <c r="E12" s="231"/>
      <c r="F12" s="230"/>
      <c r="G12" s="230"/>
      <c r="H12" s="230"/>
      <c r="I12" s="230"/>
      <c r="J12" s="224"/>
      <c r="K12" s="10"/>
      <c r="L12" s="232"/>
      <c r="M12" s="232"/>
      <c r="N12" s="226"/>
      <c r="O12" s="226"/>
      <c r="P12" s="226"/>
      <c r="Q12" s="227"/>
      <c r="R12" s="228" t="s">
        <v>128</v>
      </c>
      <c r="S12" s="229">
        <v>1649</v>
      </c>
      <c r="T12" s="229" t="s">
        <v>99</v>
      </c>
      <c r="U12" s="229" t="s">
        <v>99</v>
      </c>
      <c r="V12" s="229" t="s">
        <v>99</v>
      </c>
      <c r="W12" s="43" t="s">
        <v>166</v>
      </c>
    </row>
    <row r="13" spans="1:23" ht="14.25">
      <c r="A13" s="221"/>
      <c r="B13" s="221"/>
      <c r="C13" s="233" t="s">
        <v>49</v>
      </c>
      <c r="D13" s="234"/>
      <c r="E13" s="235" t="s">
        <v>129</v>
      </c>
      <c r="F13" s="211">
        <v>33900</v>
      </c>
      <c r="G13" s="211">
        <v>12600</v>
      </c>
      <c r="H13" s="211">
        <v>14400</v>
      </c>
      <c r="I13" s="211">
        <v>36100</v>
      </c>
      <c r="J13" s="202">
        <v>46600</v>
      </c>
      <c r="K13" s="212"/>
      <c r="L13" s="220"/>
      <c r="M13" s="220"/>
      <c r="N13" s="225" t="s">
        <v>172</v>
      </c>
      <c r="O13" s="225"/>
      <c r="P13" s="226"/>
      <c r="Q13" s="227"/>
      <c r="R13" s="228" t="s">
        <v>127</v>
      </c>
      <c r="S13" s="229">
        <v>2</v>
      </c>
      <c r="T13" s="229">
        <v>3</v>
      </c>
      <c r="U13" s="229">
        <v>4</v>
      </c>
      <c r="V13" s="229">
        <v>1</v>
      </c>
      <c r="W13" s="224">
        <v>1</v>
      </c>
    </row>
    <row r="14" spans="1:23" ht="14.25">
      <c r="A14" s="221"/>
      <c r="B14" s="221"/>
      <c r="C14" s="233"/>
      <c r="D14" s="236"/>
      <c r="E14" s="235" t="s">
        <v>130</v>
      </c>
      <c r="F14" s="211">
        <v>7520</v>
      </c>
      <c r="G14" s="211">
        <v>3240</v>
      </c>
      <c r="H14" s="211">
        <v>2190</v>
      </c>
      <c r="I14" s="211">
        <v>3430</v>
      </c>
      <c r="J14" s="202">
        <v>3720</v>
      </c>
      <c r="K14" s="212"/>
      <c r="L14" s="213" t="s">
        <v>131</v>
      </c>
      <c r="M14" s="232"/>
      <c r="N14" s="226"/>
      <c r="O14" s="226"/>
      <c r="P14" s="226"/>
      <c r="Q14" s="227"/>
      <c r="R14" s="228" t="s">
        <v>128</v>
      </c>
      <c r="S14" s="229">
        <v>1864</v>
      </c>
      <c r="T14" s="229">
        <v>2604</v>
      </c>
      <c r="U14" s="229">
        <v>3595</v>
      </c>
      <c r="V14" s="229">
        <v>914</v>
      </c>
      <c r="W14" s="224">
        <v>1084</v>
      </c>
    </row>
    <row r="15" spans="1:23" ht="14.25">
      <c r="A15" s="59"/>
      <c r="B15" s="59"/>
      <c r="C15" s="181" t="s">
        <v>132</v>
      </c>
      <c r="D15" s="49"/>
      <c r="E15" s="18" t="s">
        <v>129</v>
      </c>
      <c r="F15" s="229">
        <v>5980</v>
      </c>
      <c r="G15" s="229">
        <v>12500</v>
      </c>
      <c r="H15" s="229">
        <v>10300</v>
      </c>
      <c r="I15" s="229">
        <v>9210</v>
      </c>
      <c r="J15" s="224">
        <v>12700</v>
      </c>
      <c r="K15" s="10"/>
      <c r="L15" s="217"/>
      <c r="M15" s="220"/>
      <c r="N15" s="237" t="s">
        <v>133</v>
      </c>
      <c r="O15" s="237"/>
      <c r="P15" s="238"/>
      <c r="Q15" s="239"/>
      <c r="R15" s="228" t="s">
        <v>127</v>
      </c>
      <c r="S15" s="229" t="s">
        <v>99</v>
      </c>
      <c r="T15" s="229" t="s">
        <v>99</v>
      </c>
      <c r="U15" s="229">
        <v>1</v>
      </c>
      <c r="V15" s="229" t="s">
        <v>99</v>
      </c>
      <c r="W15" s="224">
        <v>5</v>
      </c>
    </row>
    <row r="16" spans="1:23" ht="14.25">
      <c r="A16" s="83"/>
      <c r="B16" s="59"/>
      <c r="C16" s="181"/>
      <c r="D16" s="49"/>
      <c r="E16" s="18" t="s">
        <v>130</v>
      </c>
      <c r="F16" s="229">
        <v>1450</v>
      </c>
      <c r="G16" s="229">
        <v>3120</v>
      </c>
      <c r="H16" s="229">
        <v>1950</v>
      </c>
      <c r="I16" s="229">
        <v>1350</v>
      </c>
      <c r="J16" s="224">
        <v>1300</v>
      </c>
      <c r="K16" s="10"/>
      <c r="L16" s="217"/>
      <c r="M16" s="232"/>
      <c r="N16" s="238"/>
      <c r="O16" s="238"/>
      <c r="P16" s="238"/>
      <c r="Q16" s="239"/>
      <c r="R16" s="228" t="s">
        <v>128</v>
      </c>
      <c r="S16" s="229" t="s">
        <v>99</v>
      </c>
      <c r="T16" s="229" t="s">
        <v>99</v>
      </c>
      <c r="U16" s="229">
        <v>1008</v>
      </c>
      <c r="V16" s="229" t="s">
        <v>99</v>
      </c>
      <c r="W16" s="224">
        <v>5209</v>
      </c>
    </row>
    <row r="17" spans="1:23" ht="14.25" customHeight="1">
      <c r="A17" s="213" t="s">
        <v>134</v>
      </c>
      <c r="B17" s="59"/>
      <c r="C17" s="181" t="s">
        <v>135</v>
      </c>
      <c r="D17" s="49"/>
      <c r="E17" s="18" t="s">
        <v>129</v>
      </c>
      <c r="F17" s="229" t="s">
        <v>173</v>
      </c>
      <c r="G17" s="229">
        <v>48</v>
      </c>
      <c r="H17" s="229">
        <v>141</v>
      </c>
      <c r="I17" s="229" t="s">
        <v>173</v>
      </c>
      <c r="J17" s="224">
        <v>8</v>
      </c>
      <c r="K17" s="10"/>
      <c r="L17" s="220"/>
      <c r="M17" s="220"/>
      <c r="N17" s="225" t="s">
        <v>174</v>
      </c>
      <c r="O17" s="225"/>
      <c r="P17" s="226"/>
      <c r="Q17" s="227"/>
      <c r="R17" s="228" t="s">
        <v>127</v>
      </c>
      <c r="S17" s="229">
        <v>15</v>
      </c>
      <c r="T17" s="229">
        <v>19</v>
      </c>
      <c r="U17" s="229">
        <v>28</v>
      </c>
      <c r="V17" s="229">
        <v>19</v>
      </c>
      <c r="W17" s="224">
        <v>22</v>
      </c>
    </row>
    <row r="18" spans="1:23" ht="14.25">
      <c r="A18" s="217"/>
      <c r="B18" s="59"/>
      <c r="C18" s="181"/>
      <c r="D18" s="49"/>
      <c r="E18" s="18" t="s">
        <v>130</v>
      </c>
      <c r="F18" s="229" t="s">
        <v>173</v>
      </c>
      <c r="G18" s="229">
        <v>19</v>
      </c>
      <c r="H18" s="229">
        <v>32</v>
      </c>
      <c r="I18" s="229" t="s">
        <v>173</v>
      </c>
      <c r="J18" s="224">
        <v>12</v>
      </c>
      <c r="K18" s="10"/>
      <c r="L18" s="220"/>
      <c r="M18" s="220"/>
      <c r="N18" s="226"/>
      <c r="O18" s="226"/>
      <c r="P18" s="226"/>
      <c r="Q18" s="227"/>
      <c r="R18" s="228" t="s">
        <v>128</v>
      </c>
      <c r="S18" s="229">
        <v>28202</v>
      </c>
      <c r="T18" s="229">
        <v>18112</v>
      </c>
      <c r="U18" s="229">
        <v>23961</v>
      </c>
      <c r="V18" s="229">
        <v>18178</v>
      </c>
      <c r="W18" s="224">
        <v>21170</v>
      </c>
    </row>
    <row r="19" spans="1:23" ht="14.25">
      <c r="A19" s="59"/>
      <c r="B19" s="59"/>
      <c r="C19" s="181" t="s">
        <v>136</v>
      </c>
      <c r="D19" s="49"/>
      <c r="E19" s="18" t="s">
        <v>129</v>
      </c>
      <c r="F19" s="229">
        <v>1840</v>
      </c>
      <c r="G19" s="229" t="s">
        <v>173</v>
      </c>
      <c r="H19" s="229">
        <v>3960</v>
      </c>
      <c r="I19" s="229">
        <v>2</v>
      </c>
      <c r="J19" s="43" t="s">
        <v>99</v>
      </c>
      <c r="K19" s="10"/>
      <c r="L19" s="220"/>
      <c r="M19" s="220"/>
      <c r="N19" s="225" t="s">
        <v>175</v>
      </c>
      <c r="O19" s="225"/>
      <c r="P19" s="226"/>
      <c r="Q19" s="227"/>
      <c r="R19" s="228" t="s">
        <v>127</v>
      </c>
      <c r="S19" s="229" t="s">
        <v>99</v>
      </c>
      <c r="T19" s="229" t="s">
        <v>99</v>
      </c>
      <c r="U19" s="229" t="s">
        <v>99</v>
      </c>
      <c r="V19" s="229" t="s">
        <v>99</v>
      </c>
      <c r="W19" s="224">
        <v>24</v>
      </c>
    </row>
    <row r="20" spans="1:23" ht="14.25">
      <c r="A20" s="59"/>
      <c r="B20" s="59"/>
      <c r="C20" s="181"/>
      <c r="D20" s="49"/>
      <c r="E20" s="18" t="s">
        <v>130</v>
      </c>
      <c r="F20" s="229">
        <v>960</v>
      </c>
      <c r="G20" s="229" t="s">
        <v>173</v>
      </c>
      <c r="H20" s="229">
        <v>211</v>
      </c>
      <c r="I20" s="229">
        <v>2</v>
      </c>
      <c r="J20" s="43" t="s">
        <v>99</v>
      </c>
      <c r="K20" s="10"/>
      <c r="L20" s="220"/>
      <c r="M20" s="220"/>
      <c r="N20" s="226"/>
      <c r="O20" s="226"/>
      <c r="P20" s="226"/>
      <c r="Q20" s="227"/>
      <c r="R20" s="228" t="s">
        <v>128</v>
      </c>
      <c r="S20" s="229" t="s">
        <v>99</v>
      </c>
      <c r="T20" s="229" t="s">
        <v>99</v>
      </c>
      <c r="U20" s="229" t="s">
        <v>99</v>
      </c>
      <c r="V20" s="229" t="s">
        <v>99</v>
      </c>
      <c r="W20" s="224">
        <v>23470</v>
      </c>
    </row>
    <row r="21" spans="1:23" ht="14.25">
      <c r="A21" s="59"/>
      <c r="B21" s="59"/>
      <c r="C21" s="181" t="s">
        <v>137</v>
      </c>
      <c r="D21" s="49"/>
      <c r="E21" s="18" t="s">
        <v>129</v>
      </c>
      <c r="F21" s="229">
        <v>26100</v>
      </c>
      <c r="G21" s="229">
        <v>57</v>
      </c>
      <c r="H21" s="229" t="s">
        <v>173</v>
      </c>
      <c r="I21" s="229">
        <v>26900</v>
      </c>
      <c r="J21" s="224">
        <v>33900</v>
      </c>
      <c r="K21" s="10"/>
      <c r="L21" s="220"/>
      <c r="M21" s="220"/>
      <c r="N21" s="225" t="s">
        <v>176</v>
      </c>
      <c r="O21" s="225"/>
      <c r="P21" s="226"/>
      <c r="Q21" s="227"/>
      <c r="R21" s="228" t="s">
        <v>127</v>
      </c>
      <c r="S21" s="229" t="s">
        <v>99</v>
      </c>
      <c r="T21" s="229">
        <v>1</v>
      </c>
      <c r="U21" s="229" t="s">
        <v>99</v>
      </c>
      <c r="V21" s="229">
        <v>1</v>
      </c>
      <c r="W21" s="43" t="s">
        <v>173</v>
      </c>
    </row>
    <row r="22" spans="1:23" ht="14.25">
      <c r="A22" s="59"/>
      <c r="B22" s="59"/>
      <c r="C22" s="181"/>
      <c r="D22" s="240"/>
      <c r="E22" s="18" t="s">
        <v>130</v>
      </c>
      <c r="F22" s="229">
        <v>5110</v>
      </c>
      <c r="G22" s="229">
        <v>98</v>
      </c>
      <c r="H22" s="229" t="s">
        <v>173</v>
      </c>
      <c r="I22" s="229">
        <v>2080</v>
      </c>
      <c r="J22" s="224">
        <v>2410</v>
      </c>
      <c r="K22" s="10"/>
      <c r="L22" s="220"/>
      <c r="M22" s="220"/>
      <c r="N22" s="226"/>
      <c r="O22" s="226"/>
      <c r="P22" s="226"/>
      <c r="Q22" s="227"/>
      <c r="R22" s="228" t="s">
        <v>128</v>
      </c>
      <c r="S22" s="229" t="s">
        <v>99</v>
      </c>
      <c r="T22" s="229">
        <v>1192</v>
      </c>
      <c r="U22" s="229" t="s">
        <v>99</v>
      </c>
      <c r="V22" s="229">
        <v>1076</v>
      </c>
      <c r="W22" s="43" t="s">
        <v>173</v>
      </c>
    </row>
    <row r="23" spans="1:24" ht="14.25">
      <c r="A23" s="59"/>
      <c r="B23" s="59"/>
      <c r="C23" s="59"/>
      <c r="D23" s="59"/>
      <c r="E23" s="23"/>
      <c r="F23" s="241"/>
      <c r="G23" s="241"/>
      <c r="H23" s="241"/>
      <c r="I23" s="241"/>
      <c r="J23" s="224"/>
      <c r="K23" s="10"/>
      <c r="L23" s="220"/>
      <c r="M23" s="242"/>
      <c r="N23" s="208" t="s">
        <v>138</v>
      </c>
      <c r="O23" s="208"/>
      <c r="P23" s="215"/>
      <c r="Q23" s="215"/>
      <c r="R23" s="216"/>
      <c r="S23" s="211">
        <f>SUM(S24,S43)</f>
        <v>1089757</v>
      </c>
      <c r="T23" s="211">
        <f>SUM(T24,T43)</f>
        <v>5285044</v>
      </c>
      <c r="U23" s="211">
        <f>SUM(U24,U43)</f>
        <v>3242683</v>
      </c>
      <c r="V23" s="211">
        <f>SUM(V24,V43)</f>
        <v>3966001</v>
      </c>
      <c r="W23" s="202">
        <v>18670599</v>
      </c>
      <c r="X23" s="207"/>
    </row>
    <row r="24" spans="1:24" ht="14.25">
      <c r="A24" s="59"/>
      <c r="B24" s="59"/>
      <c r="C24" s="59"/>
      <c r="D24" s="59"/>
      <c r="E24" s="23"/>
      <c r="F24" s="241"/>
      <c r="G24" s="241"/>
      <c r="H24" s="241"/>
      <c r="I24" s="241"/>
      <c r="J24" s="224"/>
      <c r="K24" s="10"/>
      <c r="L24" s="220"/>
      <c r="M24" s="220"/>
      <c r="N24" s="221"/>
      <c r="O24" s="221"/>
      <c r="P24" s="208" t="s">
        <v>139</v>
      </c>
      <c r="Q24" s="208"/>
      <c r="R24" s="216"/>
      <c r="S24" s="211">
        <f>SUM(S26,S28,S30,S32,S34,S36,S38,S40,S42)</f>
        <v>795577</v>
      </c>
      <c r="T24" s="211">
        <f>SUM(T26,T28,T30,T32,T34,T36,T38,T40,T42)</f>
        <v>4523446</v>
      </c>
      <c r="U24" s="211">
        <f>SUM(U26,U28,U30,U32,U34,U36,U38,U40,U42)</f>
        <v>1988936</v>
      </c>
      <c r="V24" s="211">
        <f>SUM(V26,V28,V30,V32,V34,V36,V38,V40,V42)</f>
        <v>2486596</v>
      </c>
      <c r="W24" s="202">
        <v>10538226</v>
      </c>
      <c r="X24" s="207"/>
    </row>
    <row r="25" spans="1:23" ht="14.25">
      <c r="A25" s="83"/>
      <c r="B25" s="83"/>
      <c r="C25" s="83"/>
      <c r="D25" s="83"/>
      <c r="E25" s="243"/>
      <c r="F25" s="83"/>
      <c r="G25" s="83"/>
      <c r="H25" s="83"/>
      <c r="I25" s="83"/>
      <c r="J25" s="224"/>
      <c r="K25" s="10"/>
      <c r="L25" s="220"/>
      <c r="M25" s="220"/>
      <c r="N25" s="220"/>
      <c r="O25" s="220"/>
      <c r="P25" s="225" t="s">
        <v>177</v>
      </c>
      <c r="Q25" s="232"/>
      <c r="R25" s="228" t="s">
        <v>127</v>
      </c>
      <c r="S25" s="229">
        <v>12</v>
      </c>
      <c r="T25" s="229">
        <v>65</v>
      </c>
      <c r="U25" s="229">
        <v>157</v>
      </c>
      <c r="V25" s="229">
        <v>108</v>
      </c>
      <c r="W25" s="224">
        <v>205</v>
      </c>
    </row>
    <row r="26" spans="1:23" ht="14.25">
      <c r="A26" s="83"/>
      <c r="B26" s="83"/>
      <c r="C26" s="83"/>
      <c r="D26" s="83"/>
      <c r="E26" s="243"/>
      <c r="F26" s="83"/>
      <c r="G26" s="83"/>
      <c r="H26" s="83"/>
      <c r="I26" s="83"/>
      <c r="J26" s="224"/>
      <c r="K26" s="10"/>
      <c r="L26" s="220"/>
      <c r="M26" s="220"/>
      <c r="N26" s="220"/>
      <c r="O26" s="220"/>
      <c r="P26" s="226"/>
      <c r="Q26" s="227"/>
      <c r="R26" s="228" t="s">
        <v>128</v>
      </c>
      <c r="S26" s="229">
        <v>118821</v>
      </c>
      <c r="T26" s="229">
        <v>1080265</v>
      </c>
      <c r="U26" s="229">
        <v>1292638</v>
      </c>
      <c r="V26" s="229">
        <v>844831</v>
      </c>
      <c r="W26" s="224">
        <v>2061594</v>
      </c>
    </row>
    <row r="27" spans="1:23" ht="14.25">
      <c r="A27" s="59"/>
      <c r="B27" s="59"/>
      <c r="C27" s="233" t="s">
        <v>49</v>
      </c>
      <c r="D27" s="234"/>
      <c r="E27" s="235" t="s">
        <v>129</v>
      </c>
      <c r="F27" s="211">
        <v>11600</v>
      </c>
      <c r="G27" s="211">
        <v>4790</v>
      </c>
      <c r="H27" s="211">
        <v>3270</v>
      </c>
      <c r="I27" s="211">
        <v>4260</v>
      </c>
      <c r="J27" s="202">
        <v>3160</v>
      </c>
      <c r="K27" s="212"/>
      <c r="L27" s="220"/>
      <c r="M27" s="220"/>
      <c r="N27" s="244"/>
      <c r="O27" s="244"/>
      <c r="P27" s="225" t="s">
        <v>178</v>
      </c>
      <c r="Q27" s="232"/>
      <c r="R27" s="228" t="s">
        <v>127</v>
      </c>
      <c r="S27" s="229">
        <v>2</v>
      </c>
      <c r="T27" s="229">
        <v>3</v>
      </c>
      <c r="U27" s="229">
        <v>1</v>
      </c>
      <c r="V27" s="229">
        <v>1</v>
      </c>
      <c r="W27" s="224">
        <v>10</v>
      </c>
    </row>
    <row r="28" spans="1:23" ht="14.25">
      <c r="A28" s="59"/>
      <c r="B28" s="59"/>
      <c r="C28" s="233"/>
      <c r="D28" s="236"/>
      <c r="E28" s="235" t="s">
        <v>130</v>
      </c>
      <c r="F28" s="211">
        <v>2020</v>
      </c>
      <c r="G28" s="211">
        <v>613</v>
      </c>
      <c r="H28" s="211">
        <v>513</v>
      </c>
      <c r="I28" s="211">
        <v>350</v>
      </c>
      <c r="J28" s="202">
        <v>496</v>
      </c>
      <c r="K28" s="212"/>
      <c r="L28" s="220"/>
      <c r="M28" s="220"/>
      <c r="N28" s="244"/>
      <c r="O28" s="244"/>
      <c r="P28" s="226"/>
      <c r="Q28" s="227"/>
      <c r="R28" s="228" t="s">
        <v>128</v>
      </c>
      <c r="S28" s="229">
        <v>450595</v>
      </c>
      <c r="T28" s="229">
        <v>695411</v>
      </c>
      <c r="U28" s="229">
        <v>89445</v>
      </c>
      <c r="V28" s="229">
        <v>376390</v>
      </c>
      <c r="W28" s="224">
        <v>1210632</v>
      </c>
    </row>
    <row r="29" spans="1:23" ht="14.25">
      <c r="A29" s="59"/>
      <c r="B29" s="59"/>
      <c r="C29" s="181" t="s">
        <v>140</v>
      </c>
      <c r="D29" s="49"/>
      <c r="E29" s="18" t="s">
        <v>129</v>
      </c>
      <c r="F29" s="229">
        <v>6260</v>
      </c>
      <c r="G29" s="229">
        <v>1570</v>
      </c>
      <c r="H29" s="229">
        <v>502</v>
      </c>
      <c r="I29" s="229">
        <v>339</v>
      </c>
      <c r="J29" s="224">
        <v>407</v>
      </c>
      <c r="K29" s="10"/>
      <c r="L29" s="220"/>
      <c r="M29" s="220"/>
      <c r="N29" s="245" t="s">
        <v>141</v>
      </c>
      <c r="O29" s="244"/>
      <c r="P29" s="225" t="s">
        <v>179</v>
      </c>
      <c r="Q29" s="232"/>
      <c r="R29" s="228" t="s">
        <v>127</v>
      </c>
      <c r="S29" s="229">
        <v>2</v>
      </c>
      <c r="T29" s="229">
        <v>4</v>
      </c>
      <c r="U29" s="229">
        <v>5</v>
      </c>
      <c r="V29" s="229">
        <v>5</v>
      </c>
      <c r="W29" s="224">
        <v>8</v>
      </c>
    </row>
    <row r="30" spans="1:23" ht="14.25">
      <c r="A30" s="246" t="s">
        <v>142</v>
      </c>
      <c r="B30" s="59"/>
      <c r="C30" s="181"/>
      <c r="D30" s="49"/>
      <c r="E30" s="18" t="s">
        <v>130</v>
      </c>
      <c r="F30" s="229">
        <v>1350</v>
      </c>
      <c r="G30" s="229">
        <v>203</v>
      </c>
      <c r="H30" s="229">
        <v>117</v>
      </c>
      <c r="I30" s="229">
        <v>65</v>
      </c>
      <c r="J30" s="224">
        <v>163</v>
      </c>
      <c r="K30" s="10"/>
      <c r="L30" s="220"/>
      <c r="M30" s="220"/>
      <c r="N30" s="247"/>
      <c r="O30" s="244"/>
      <c r="P30" s="226"/>
      <c r="Q30" s="227"/>
      <c r="R30" s="228" t="s">
        <v>128</v>
      </c>
      <c r="S30" s="229">
        <v>6637</v>
      </c>
      <c r="T30" s="229">
        <v>56250</v>
      </c>
      <c r="U30" s="229">
        <v>113972</v>
      </c>
      <c r="V30" s="229">
        <v>339279</v>
      </c>
      <c r="W30" s="224">
        <v>41279</v>
      </c>
    </row>
    <row r="31" spans="1:23" ht="14.25">
      <c r="A31" s="59"/>
      <c r="B31" s="59"/>
      <c r="C31" s="181" t="s">
        <v>143</v>
      </c>
      <c r="D31" s="49"/>
      <c r="E31" s="18" t="s">
        <v>129</v>
      </c>
      <c r="F31" s="229">
        <v>4200</v>
      </c>
      <c r="G31" s="229">
        <v>2940</v>
      </c>
      <c r="H31" s="229">
        <v>2470</v>
      </c>
      <c r="I31" s="229">
        <v>2900</v>
      </c>
      <c r="J31" s="224">
        <v>2510</v>
      </c>
      <c r="K31" s="10"/>
      <c r="L31" s="220"/>
      <c r="M31" s="220"/>
      <c r="N31" s="247"/>
      <c r="O31" s="244"/>
      <c r="P31" s="237" t="s">
        <v>144</v>
      </c>
      <c r="Q31" s="232"/>
      <c r="R31" s="228" t="s">
        <v>127</v>
      </c>
      <c r="S31" s="229" t="s">
        <v>99</v>
      </c>
      <c r="T31" s="229" t="s">
        <v>99</v>
      </c>
      <c r="U31" s="229" t="s">
        <v>99</v>
      </c>
      <c r="V31" s="229">
        <v>1</v>
      </c>
      <c r="W31" s="224">
        <v>3</v>
      </c>
    </row>
    <row r="32" spans="1:23" ht="14.25">
      <c r="A32" s="59"/>
      <c r="B32" s="59"/>
      <c r="C32" s="181"/>
      <c r="D32" s="49"/>
      <c r="E32" s="18" t="s">
        <v>130</v>
      </c>
      <c r="F32" s="229">
        <v>561</v>
      </c>
      <c r="G32" s="229">
        <v>387</v>
      </c>
      <c r="H32" s="229">
        <v>353</v>
      </c>
      <c r="I32" s="229">
        <v>255</v>
      </c>
      <c r="J32" s="224">
        <v>317</v>
      </c>
      <c r="K32" s="10"/>
      <c r="L32" s="220"/>
      <c r="M32" s="220"/>
      <c r="N32" s="247"/>
      <c r="O32" s="244"/>
      <c r="P32" s="237"/>
      <c r="Q32" s="232"/>
      <c r="R32" s="228" t="s">
        <v>128</v>
      </c>
      <c r="S32" s="229" t="s">
        <v>99</v>
      </c>
      <c r="T32" s="229" t="s">
        <v>99</v>
      </c>
      <c r="U32" s="229" t="s">
        <v>99</v>
      </c>
      <c r="V32" s="229">
        <v>7684</v>
      </c>
      <c r="W32" s="224">
        <v>13442</v>
      </c>
    </row>
    <row r="33" spans="1:23" ht="14.25">
      <c r="A33" s="59"/>
      <c r="B33" s="59"/>
      <c r="C33" s="181" t="s">
        <v>137</v>
      </c>
      <c r="D33" s="49"/>
      <c r="E33" s="18" t="s">
        <v>129</v>
      </c>
      <c r="F33" s="229">
        <v>1100</v>
      </c>
      <c r="G33" s="229">
        <v>282</v>
      </c>
      <c r="H33" s="229">
        <v>296</v>
      </c>
      <c r="I33" s="229">
        <v>1020</v>
      </c>
      <c r="J33" s="224">
        <v>243</v>
      </c>
      <c r="K33" s="10"/>
      <c r="L33" s="248"/>
      <c r="M33" s="248"/>
      <c r="N33" s="247"/>
      <c r="O33" s="244"/>
      <c r="P33" s="237" t="s">
        <v>145</v>
      </c>
      <c r="Q33" s="249"/>
      <c r="R33" s="228" t="s">
        <v>127</v>
      </c>
      <c r="S33" s="229">
        <v>1</v>
      </c>
      <c r="T33" s="229" t="s">
        <v>99</v>
      </c>
      <c r="U33" s="229" t="s">
        <v>99</v>
      </c>
      <c r="V33" s="229">
        <v>2</v>
      </c>
      <c r="W33" s="224">
        <v>13</v>
      </c>
    </row>
    <row r="34" spans="1:23" ht="14.25">
      <c r="A34" s="59"/>
      <c r="B34" s="59"/>
      <c r="C34" s="181"/>
      <c r="D34" s="240"/>
      <c r="E34" s="18" t="s">
        <v>130</v>
      </c>
      <c r="F34" s="229">
        <v>110</v>
      </c>
      <c r="G34" s="229">
        <v>23</v>
      </c>
      <c r="H34" s="229">
        <v>43</v>
      </c>
      <c r="I34" s="229">
        <v>30</v>
      </c>
      <c r="J34" s="224">
        <v>16</v>
      </c>
      <c r="K34" s="10"/>
      <c r="L34" s="232"/>
      <c r="M34" s="232"/>
      <c r="N34" s="247"/>
      <c r="O34" s="244"/>
      <c r="P34" s="238"/>
      <c r="Q34" s="239"/>
      <c r="R34" s="228" t="s">
        <v>128</v>
      </c>
      <c r="S34" s="229">
        <v>1961</v>
      </c>
      <c r="T34" s="229" t="s">
        <v>99</v>
      </c>
      <c r="U34" s="229" t="s">
        <v>99</v>
      </c>
      <c r="V34" s="229">
        <v>58331</v>
      </c>
      <c r="W34" s="224">
        <v>641851</v>
      </c>
    </row>
    <row r="35" spans="1:23" ht="14.25">
      <c r="A35" s="59"/>
      <c r="B35" s="59"/>
      <c r="C35" s="59"/>
      <c r="D35" s="59"/>
      <c r="E35" s="23"/>
      <c r="F35" s="241"/>
      <c r="G35" s="241"/>
      <c r="H35" s="241"/>
      <c r="I35" s="241"/>
      <c r="J35" s="224"/>
      <c r="K35" s="10"/>
      <c r="L35" s="220"/>
      <c r="M35" s="220"/>
      <c r="N35" s="247"/>
      <c r="O35" s="244"/>
      <c r="P35" s="225" t="s">
        <v>180</v>
      </c>
      <c r="Q35" s="232"/>
      <c r="R35" s="228" t="s">
        <v>127</v>
      </c>
      <c r="S35" s="229">
        <v>19</v>
      </c>
      <c r="T35" s="229">
        <v>41</v>
      </c>
      <c r="U35" s="229">
        <v>42</v>
      </c>
      <c r="V35" s="229">
        <v>109</v>
      </c>
      <c r="W35" s="224">
        <v>301</v>
      </c>
    </row>
    <row r="36" spans="1:23" ht="14.25">
      <c r="A36" s="59"/>
      <c r="B36" s="59"/>
      <c r="C36" s="59"/>
      <c r="D36" s="59"/>
      <c r="E36" s="23"/>
      <c r="F36" s="241"/>
      <c r="G36" s="241"/>
      <c r="H36" s="241"/>
      <c r="I36" s="241"/>
      <c r="J36" s="224"/>
      <c r="K36" s="10"/>
      <c r="L36" s="232"/>
      <c r="M36" s="232"/>
      <c r="N36" s="247"/>
      <c r="O36" s="220"/>
      <c r="P36" s="226"/>
      <c r="Q36" s="227"/>
      <c r="R36" s="228" t="s">
        <v>128</v>
      </c>
      <c r="S36" s="229">
        <v>170911</v>
      </c>
      <c r="T36" s="229">
        <v>2038646</v>
      </c>
      <c r="U36" s="229">
        <v>187837</v>
      </c>
      <c r="V36" s="229">
        <v>860081</v>
      </c>
      <c r="W36" s="224">
        <v>6158759</v>
      </c>
    </row>
    <row r="37" spans="1:23" ht="14.25">
      <c r="A37" s="83"/>
      <c r="B37" s="83"/>
      <c r="C37" s="83"/>
      <c r="D37" s="83"/>
      <c r="E37" s="243"/>
      <c r="F37" s="83"/>
      <c r="G37" s="83"/>
      <c r="H37" s="83"/>
      <c r="I37" s="83"/>
      <c r="J37" s="224"/>
      <c r="K37" s="10"/>
      <c r="L37" s="213" t="s">
        <v>146</v>
      </c>
      <c r="M37" s="220"/>
      <c r="N37" s="247"/>
      <c r="O37" s="220"/>
      <c r="P37" s="225" t="s">
        <v>181</v>
      </c>
      <c r="Q37" s="232"/>
      <c r="R37" s="228" t="s">
        <v>127</v>
      </c>
      <c r="S37" s="229" t="s">
        <v>99</v>
      </c>
      <c r="T37" s="229">
        <v>2</v>
      </c>
      <c r="U37" s="229" t="s">
        <v>99</v>
      </c>
      <c r="V37" s="229" t="s">
        <v>99</v>
      </c>
      <c r="W37" s="224">
        <v>7</v>
      </c>
    </row>
    <row r="38" spans="1:23" ht="14.25">
      <c r="A38" s="83"/>
      <c r="B38" s="83"/>
      <c r="C38" s="83"/>
      <c r="D38" s="83"/>
      <c r="E38" s="243"/>
      <c r="F38" s="83"/>
      <c r="G38" s="83"/>
      <c r="H38" s="83"/>
      <c r="I38" s="83"/>
      <c r="J38" s="224"/>
      <c r="K38" s="10"/>
      <c r="L38" s="217"/>
      <c r="M38" s="232"/>
      <c r="N38" s="220"/>
      <c r="O38" s="220"/>
      <c r="P38" s="226"/>
      <c r="Q38" s="227"/>
      <c r="R38" s="228" t="s">
        <v>128</v>
      </c>
      <c r="S38" s="229" t="s">
        <v>99</v>
      </c>
      <c r="T38" s="229">
        <v>48292</v>
      </c>
      <c r="U38" s="229" t="s">
        <v>99</v>
      </c>
      <c r="V38" s="229" t="s">
        <v>99</v>
      </c>
      <c r="W38" s="224">
        <v>140335</v>
      </c>
    </row>
    <row r="39" spans="1:23" ht="14.25">
      <c r="A39" s="59"/>
      <c r="B39" s="59"/>
      <c r="C39" s="233" t="s">
        <v>49</v>
      </c>
      <c r="D39" s="234"/>
      <c r="E39" s="235" t="s">
        <v>129</v>
      </c>
      <c r="F39" s="211">
        <v>6660</v>
      </c>
      <c r="G39" s="211">
        <v>4220</v>
      </c>
      <c r="H39" s="211">
        <v>4000</v>
      </c>
      <c r="I39" s="211">
        <v>6810</v>
      </c>
      <c r="J39" s="202">
        <v>3230</v>
      </c>
      <c r="K39" s="212"/>
      <c r="L39" s="217"/>
      <c r="M39" s="232"/>
      <c r="N39" s="220"/>
      <c r="O39" s="220"/>
      <c r="P39" s="226" t="s">
        <v>147</v>
      </c>
      <c r="Q39" s="227"/>
      <c r="R39" s="228" t="s">
        <v>127</v>
      </c>
      <c r="S39" s="229" t="s">
        <v>99</v>
      </c>
      <c r="T39" s="229">
        <v>1</v>
      </c>
      <c r="U39" s="229" t="s">
        <v>99</v>
      </c>
      <c r="V39" s="229" t="s">
        <v>99</v>
      </c>
      <c r="W39" s="43" t="s">
        <v>182</v>
      </c>
    </row>
    <row r="40" spans="1:23" ht="14.25">
      <c r="A40" s="59"/>
      <c r="B40" s="59"/>
      <c r="C40" s="233"/>
      <c r="D40" s="236"/>
      <c r="E40" s="235" t="s">
        <v>130</v>
      </c>
      <c r="F40" s="211">
        <v>337</v>
      </c>
      <c r="G40" s="211">
        <v>139</v>
      </c>
      <c r="H40" s="211">
        <v>212</v>
      </c>
      <c r="I40" s="211">
        <v>188</v>
      </c>
      <c r="J40" s="202">
        <v>137</v>
      </c>
      <c r="K40" s="212"/>
      <c r="L40" s="232"/>
      <c r="M40" s="232"/>
      <c r="N40" s="220"/>
      <c r="O40" s="220"/>
      <c r="P40" s="226"/>
      <c r="Q40" s="227"/>
      <c r="R40" s="228" t="s">
        <v>128</v>
      </c>
      <c r="S40" s="229" t="s">
        <v>99</v>
      </c>
      <c r="T40" s="229">
        <v>2077</v>
      </c>
      <c r="U40" s="229" t="s">
        <v>99</v>
      </c>
      <c r="V40" s="229" t="s">
        <v>99</v>
      </c>
      <c r="W40" s="43" t="s">
        <v>182</v>
      </c>
    </row>
    <row r="41" spans="1:23" ht="14.25">
      <c r="A41" s="59"/>
      <c r="B41" s="59"/>
      <c r="C41" s="181" t="s">
        <v>148</v>
      </c>
      <c r="D41" s="49"/>
      <c r="E41" s="18" t="s">
        <v>129</v>
      </c>
      <c r="F41" s="229">
        <v>921</v>
      </c>
      <c r="G41" s="229">
        <v>658</v>
      </c>
      <c r="H41" s="229">
        <v>535</v>
      </c>
      <c r="I41" s="229">
        <v>489</v>
      </c>
      <c r="J41" s="224">
        <v>471</v>
      </c>
      <c r="K41" s="10"/>
      <c r="L41" s="248"/>
      <c r="M41" s="248"/>
      <c r="N41" s="220"/>
      <c r="O41" s="220"/>
      <c r="P41" s="225" t="s">
        <v>183</v>
      </c>
      <c r="Q41" s="232"/>
      <c r="R41" s="228" t="s">
        <v>127</v>
      </c>
      <c r="S41" s="229">
        <v>1</v>
      </c>
      <c r="T41" s="229">
        <v>6</v>
      </c>
      <c r="U41" s="229">
        <v>4</v>
      </c>
      <c r="V41" s="229" t="s">
        <v>99</v>
      </c>
      <c r="W41" s="224">
        <v>24</v>
      </c>
    </row>
    <row r="42" spans="1:23" ht="14.25">
      <c r="A42" s="246" t="s">
        <v>149</v>
      </c>
      <c r="B42" s="59"/>
      <c r="C42" s="181"/>
      <c r="D42" s="49"/>
      <c r="E42" s="18" t="s">
        <v>130</v>
      </c>
      <c r="F42" s="229">
        <v>90</v>
      </c>
      <c r="G42" s="229">
        <v>38</v>
      </c>
      <c r="H42" s="229">
        <v>47</v>
      </c>
      <c r="I42" s="229">
        <v>36</v>
      </c>
      <c r="J42" s="224">
        <v>30</v>
      </c>
      <c r="K42" s="10"/>
      <c r="L42" s="220"/>
      <c r="M42" s="220"/>
      <c r="N42" s="220"/>
      <c r="O42" s="220"/>
      <c r="P42" s="226"/>
      <c r="Q42" s="227"/>
      <c r="R42" s="228" t="s">
        <v>128</v>
      </c>
      <c r="S42" s="229">
        <v>46652</v>
      </c>
      <c r="T42" s="229">
        <v>602505</v>
      </c>
      <c r="U42" s="229">
        <v>305044</v>
      </c>
      <c r="V42" s="229" t="s">
        <v>99</v>
      </c>
      <c r="W42" s="224">
        <v>270334</v>
      </c>
    </row>
    <row r="43" spans="1:24" ht="14.25">
      <c r="A43" s="240"/>
      <c r="B43" s="59"/>
      <c r="C43" s="181" t="s">
        <v>150</v>
      </c>
      <c r="D43" s="49"/>
      <c r="E43" s="18" t="s">
        <v>129</v>
      </c>
      <c r="F43" s="229">
        <v>1140</v>
      </c>
      <c r="G43" s="229">
        <v>437</v>
      </c>
      <c r="H43" s="229">
        <v>393</v>
      </c>
      <c r="I43" s="229">
        <v>338</v>
      </c>
      <c r="J43" s="224">
        <v>418</v>
      </c>
      <c r="K43" s="10"/>
      <c r="L43" s="220"/>
      <c r="M43" s="220"/>
      <c r="N43" s="220"/>
      <c r="O43" s="220"/>
      <c r="P43" s="208" t="s">
        <v>139</v>
      </c>
      <c r="Q43" s="208"/>
      <c r="R43" s="216"/>
      <c r="S43" s="211">
        <f>SUM(S45,S47,S49,S51,S53,S55,S57)</f>
        <v>294180</v>
      </c>
      <c r="T43" s="211">
        <f>SUM(T45,T47,T49,T51,T53,T55,T57)</f>
        <v>761598</v>
      </c>
      <c r="U43" s="211">
        <f>SUM(U45,U47,U49,U51,U53,U55,U57)</f>
        <v>1253747</v>
      </c>
      <c r="V43" s="211">
        <f>SUM(V45,V47,V49,V51,V53,V55,V57)</f>
        <v>1479405</v>
      </c>
      <c r="W43" s="202">
        <v>8132373</v>
      </c>
      <c r="X43" s="207"/>
    </row>
    <row r="44" spans="1:23" ht="14.25">
      <c r="A44" s="59"/>
      <c r="B44" s="59"/>
      <c r="C44" s="181"/>
      <c r="D44" s="49"/>
      <c r="E44" s="18" t="s">
        <v>130</v>
      </c>
      <c r="F44" s="229">
        <v>82</v>
      </c>
      <c r="G44" s="229">
        <v>18</v>
      </c>
      <c r="H44" s="229">
        <v>17</v>
      </c>
      <c r="I44" s="229">
        <v>20</v>
      </c>
      <c r="J44" s="224">
        <v>26</v>
      </c>
      <c r="K44" s="10"/>
      <c r="L44" s="220"/>
      <c r="M44" s="220"/>
      <c r="N44" s="244"/>
      <c r="O44" s="244"/>
      <c r="P44" s="225" t="s">
        <v>177</v>
      </c>
      <c r="Q44" s="232"/>
      <c r="R44" s="228" t="s">
        <v>127</v>
      </c>
      <c r="S44" s="229">
        <v>13</v>
      </c>
      <c r="T44" s="229">
        <v>50</v>
      </c>
      <c r="U44" s="229">
        <v>123</v>
      </c>
      <c r="V44" s="229">
        <v>97</v>
      </c>
      <c r="W44" s="224">
        <v>133</v>
      </c>
    </row>
    <row r="45" spans="1:23" ht="14.25">
      <c r="A45" s="59"/>
      <c r="B45" s="59"/>
      <c r="C45" s="181" t="s">
        <v>137</v>
      </c>
      <c r="D45" s="49"/>
      <c r="E45" s="18" t="s">
        <v>129</v>
      </c>
      <c r="F45" s="229">
        <v>4600</v>
      </c>
      <c r="G45" s="229">
        <v>3120</v>
      </c>
      <c r="H45" s="229">
        <v>3070</v>
      </c>
      <c r="I45" s="229">
        <v>5980</v>
      </c>
      <c r="J45" s="224">
        <v>2340</v>
      </c>
      <c r="K45" s="10"/>
      <c r="L45" s="220"/>
      <c r="M45" s="220"/>
      <c r="N45" s="244"/>
      <c r="O45" s="244"/>
      <c r="P45" s="226"/>
      <c r="Q45" s="227"/>
      <c r="R45" s="228" t="s">
        <v>128</v>
      </c>
      <c r="S45" s="229">
        <v>97833</v>
      </c>
      <c r="T45" s="229">
        <v>201703</v>
      </c>
      <c r="U45" s="229">
        <v>617620</v>
      </c>
      <c r="V45" s="229">
        <v>384958</v>
      </c>
      <c r="W45" s="224">
        <v>680374</v>
      </c>
    </row>
    <row r="46" spans="1:23" ht="14.25">
      <c r="A46" s="59"/>
      <c r="B46" s="59"/>
      <c r="C46" s="181"/>
      <c r="D46" s="240"/>
      <c r="E46" s="18" t="s">
        <v>130</v>
      </c>
      <c r="F46" s="229">
        <v>165</v>
      </c>
      <c r="G46" s="229">
        <v>83</v>
      </c>
      <c r="H46" s="229">
        <v>148</v>
      </c>
      <c r="I46" s="229">
        <v>132</v>
      </c>
      <c r="J46" s="224">
        <v>81</v>
      </c>
      <c r="K46" s="10"/>
      <c r="L46" s="220"/>
      <c r="M46" s="220"/>
      <c r="N46" s="245" t="s">
        <v>151</v>
      </c>
      <c r="O46" s="244"/>
      <c r="P46" s="225" t="s">
        <v>184</v>
      </c>
      <c r="Q46" s="232"/>
      <c r="R46" s="228" t="s">
        <v>127</v>
      </c>
      <c r="S46" s="229" t="s">
        <v>99</v>
      </c>
      <c r="T46" s="229" t="s">
        <v>99</v>
      </c>
      <c r="U46" s="229" t="s">
        <v>99</v>
      </c>
      <c r="V46" s="229" t="s">
        <v>99</v>
      </c>
      <c r="W46" s="43" t="s">
        <v>185</v>
      </c>
    </row>
    <row r="47" spans="1:23" ht="14.25">
      <c r="A47" s="59"/>
      <c r="B47" s="59"/>
      <c r="C47" s="83"/>
      <c r="D47" s="83"/>
      <c r="E47" s="243"/>
      <c r="F47" s="83"/>
      <c r="G47" s="250"/>
      <c r="H47" s="250"/>
      <c r="I47" s="250"/>
      <c r="J47" s="224"/>
      <c r="K47" s="10"/>
      <c r="L47" s="220"/>
      <c r="M47" s="220"/>
      <c r="N47" s="245"/>
      <c r="O47" s="244"/>
      <c r="P47" s="226"/>
      <c r="Q47" s="227"/>
      <c r="R47" s="228" t="s">
        <v>128</v>
      </c>
      <c r="S47" s="229" t="s">
        <v>99</v>
      </c>
      <c r="T47" s="229" t="s">
        <v>99</v>
      </c>
      <c r="U47" s="229" t="s">
        <v>99</v>
      </c>
      <c r="V47" s="229" t="s">
        <v>99</v>
      </c>
      <c r="W47" s="43" t="s">
        <v>185</v>
      </c>
    </row>
    <row r="48" spans="1:23" ht="14.25">
      <c r="A48" s="59"/>
      <c r="B48" s="59"/>
      <c r="C48" s="83"/>
      <c r="D48" s="83"/>
      <c r="E48" s="243"/>
      <c r="F48" s="83"/>
      <c r="G48" s="250"/>
      <c r="H48" s="250"/>
      <c r="I48" s="250"/>
      <c r="J48" s="224"/>
      <c r="K48" s="10"/>
      <c r="L48" s="220"/>
      <c r="M48" s="220"/>
      <c r="N48" s="245"/>
      <c r="O48" s="244"/>
      <c r="P48" s="237" t="s">
        <v>152</v>
      </c>
      <c r="Q48" s="249"/>
      <c r="R48" s="228" t="s">
        <v>127</v>
      </c>
      <c r="S48" s="229" t="s">
        <v>99</v>
      </c>
      <c r="T48" s="229" t="s">
        <v>99</v>
      </c>
      <c r="U48" s="229" t="s">
        <v>99</v>
      </c>
      <c r="V48" s="229" t="s">
        <v>99</v>
      </c>
      <c r="W48" s="224">
        <v>2</v>
      </c>
    </row>
    <row r="49" spans="1:23" ht="14.25">
      <c r="A49" s="59"/>
      <c r="B49" s="59"/>
      <c r="C49" s="59"/>
      <c r="D49" s="59"/>
      <c r="E49" s="23"/>
      <c r="F49" s="241"/>
      <c r="G49" s="241"/>
      <c r="H49" s="241"/>
      <c r="I49" s="241"/>
      <c r="J49" s="224"/>
      <c r="K49" s="10"/>
      <c r="L49" s="220"/>
      <c r="M49" s="220"/>
      <c r="N49" s="245"/>
      <c r="O49" s="244"/>
      <c r="P49" s="238"/>
      <c r="Q49" s="239"/>
      <c r="R49" s="228" t="s">
        <v>128</v>
      </c>
      <c r="S49" s="229" t="s">
        <v>99</v>
      </c>
      <c r="T49" s="229" t="s">
        <v>99</v>
      </c>
      <c r="U49" s="229" t="s">
        <v>99</v>
      </c>
      <c r="V49" s="229" t="s">
        <v>99</v>
      </c>
      <c r="W49" s="224">
        <v>69756</v>
      </c>
    </row>
    <row r="50" spans="1:23" ht="14.25">
      <c r="A50" s="83"/>
      <c r="B50" s="83"/>
      <c r="C50" s="83"/>
      <c r="D50" s="83"/>
      <c r="E50" s="243"/>
      <c r="F50" s="83"/>
      <c r="G50" s="83"/>
      <c r="H50" s="83"/>
      <c r="I50" s="83"/>
      <c r="J50" s="224"/>
      <c r="K50" s="10"/>
      <c r="L50" s="220"/>
      <c r="M50" s="220"/>
      <c r="N50" s="245"/>
      <c r="O50" s="244"/>
      <c r="P50" s="225" t="s">
        <v>180</v>
      </c>
      <c r="Q50" s="232"/>
      <c r="R50" s="228" t="s">
        <v>127</v>
      </c>
      <c r="S50" s="229">
        <v>34</v>
      </c>
      <c r="T50" s="229">
        <v>76</v>
      </c>
      <c r="U50" s="229">
        <v>129</v>
      </c>
      <c r="V50" s="229">
        <v>162</v>
      </c>
      <c r="W50" s="224">
        <v>482</v>
      </c>
    </row>
    <row r="51" spans="1:23" ht="14.25" customHeight="1">
      <c r="A51" s="208" t="s">
        <v>153</v>
      </c>
      <c r="B51" s="215"/>
      <c r="C51" s="215"/>
      <c r="D51" s="251"/>
      <c r="E51" s="235" t="s">
        <v>129</v>
      </c>
      <c r="F51" s="211">
        <v>815</v>
      </c>
      <c r="G51" s="211">
        <v>1290</v>
      </c>
      <c r="H51" s="211">
        <v>594</v>
      </c>
      <c r="I51" s="211">
        <v>319</v>
      </c>
      <c r="J51" s="202">
        <v>697</v>
      </c>
      <c r="K51" s="10"/>
      <c r="L51" s="220"/>
      <c r="M51" s="220"/>
      <c r="N51" s="245"/>
      <c r="O51" s="244"/>
      <c r="P51" s="226"/>
      <c r="Q51" s="227"/>
      <c r="R51" s="228" t="s">
        <v>128</v>
      </c>
      <c r="S51" s="229">
        <v>196347</v>
      </c>
      <c r="T51" s="229">
        <v>559895</v>
      </c>
      <c r="U51" s="229">
        <v>564169</v>
      </c>
      <c r="V51" s="229">
        <v>1090934</v>
      </c>
      <c r="W51" s="224">
        <v>3816277</v>
      </c>
    </row>
    <row r="52" spans="1:23" ht="14.25">
      <c r="A52" s="252"/>
      <c r="B52" s="252"/>
      <c r="C52" s="252"/>
      <c r="D52" s="253"/>
      <c r="E52" s="254" t="s">
        <v>130</v>
      </c>
      <c r="F52" s="255">
        <v>173</v>
      </c>
      <c r="G52" s="255">
        <v>276</v>
      </c>
      <c r="H52" s="255">
        <v>148</v>
      </c>
      <c r="I52" s="255">
        <v>121</v>
      </c>
      <c r="J52" s="256">
        <v>88</v>
      </c>
      <c r="K52" s="10"/>
      <c r="L52" s="220"/>
      <c r="M52" s="220"/>
      <c r="N52" s="245"/>
      <c r="O52" s="244"/>
      <c r="P52" s="225" t="s">
        <v>186</v>
      </c>
      <c r="Q52" s="232"/>
      <c r="R52" s="228" t="s">
        <v>127</v>
      </c>
      <c r="S52" s="229" t="s">
        <v>99</v>
      </c>
      <c r="T52" s="229" t="s">
        <v>99</v>
      </c>
      <c r="U52" s="229" t="s">
        <v>99</v>
      </c>
      <c r="V52" s="229" t="s">
        <v>99</v>
      </c>
      <c r="W52" s="224">
        <v>13</v>
      </c>
    </row>
    <row r="53" spans="1:23" ht="14.25">
      <c r="A53" s="257" t="s">
        <v>154</v>
      </c>
      <c r="B53" s="257"/>
      <c r="C53" s="257"/>
      <c r="D53" s="257"/>
      <c r="E53" s="257"/>
      <c r="F53" s="35"/>
      <c r="G53" s="35"/>
      <c r="H53" s="35"/>
      <c r="I53" s="35"/>
      <c r="J53" s="35"/>
      <c r="K53" s="10"/>
      <c r="L53" s="220"/>
      <c r="M53" s="220"/>
      <c r="N53" s="220"/>
      <c r="O53" s="220"/>
      <c r="P53" s="226"/>
      <c r="Q53" s="227"/>
      <c r="R53" s="228" t="s">
        <v>128</v>
      </c>
      <c r="S53" s="229" t="s">
        <v>99</v>
      </c>
      <c r="T53" s="229" t="s">
        <v>99</v>
      </c>
      <c r="U53" s="229" t="s">
        <v>99</v>
      </c>
      <c r="V53" s="229" t="s">
        <v>99</v>
      </c>
      <c r="W53" s="224">
        <v>264681</v>
      </c>
    </row>
    <row r="54" spans="1:23" ht="14.25">
      <c r="A54" s="10" t="s">
        <v>155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220"/>
      <c r="M54" s="220"/>
      <c r="N54" s="220"/>
      <c r="O54" s="220"/>
      <c r="P54" s="226" t="s">
        <v>156</v>
      </c>
      <c r="Q54" s="227"/>
      <c r="R54" s="228" t="s">
        <v>127</v>
      </c>
      <c r="S54" s="229" t="s">
        <v>99</v>
      </c>
      <c r="T54" s="229" t="s">
        <v>99</v>
      </c>
      <c r="U54" s="229">
        <v>1</v>
      </c>
      <c r="V54" s="229" t="s">
        <v>99</v>
      </c>
      <c r="W54" s="224">
        <v>25</v>
      </c>
    </row>
    <row r="55" spans="1:23" ht="14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220"/>
      <c r="M55" s="220"/>
      <c r="N55" s="220"/>
      <c r="O55" s="220"/>
      <c r="P55" s="226"/>
      <c r="Q55" s="227"/>
      <c r="R55" s="228" t="s">
        <v>128</v>
      </c>
      <c r="S55" s="229" t="s">
        <v>99</v>
      </c>
      <c r="T55" s="229" t="s">
        <v>99</v>
      </c>
      <c r="U55" s="229">
        <v>62004</v>
      </c>
      <c r="V55" s="229" t="s">
        <v>99</v>
      </c>
      <c r="W55" s="224">
        <v>3293957</v>
      </c>
    </row>
    <row r="56" spans="1:23" ht="14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248"/>
      <c r="M56" s="248"/>
      <c r="N56" s="248"/>
      <c r="O56" s="248"/>
      <c r="P56" s="226" t="s">
        <v>157</v>
      </c>
      <c r="Q56" s="227"/>
      <c r="R56" s="228" t="s">
        <v>127</v>
      </c>
      <c r="S56" s="229" t="s">
        <v>99</v>
      </c>
      <c r="T56" s="229" t="s">
        <v>99</v>
      </c>
      <c r="U56" s="248">
        <v>1</v>
      </c>
      <c r="V56" s="248">
        <v>1</v>
      </c>
      <c r="W56" s="224">
        <v>3</v>
      </c>
    </row>
    <row r="57" spans="12:23" ht="14.25" customHeight="1">
      <c r="L57" s="258"/>
      <c r="M57" s="258"/>
      <c r="N57" s="258"/>
      <c r="O57" s="258"/>
      <c r="P57" s="259"/>
      <c r="Q57" s="260"/>
      <c r="R57" s="261" t="s">
        <v>128</v>
      </c>
      <c r="S57" s="262" t="s">
        <v>99</v>
      </c>
      <c r="T57" s="262" t="s">
        <v>99</v>
      </c>
      <c r="U57" s="263">
        <v>9954</v>
      </c>
      <c r="V57" s="263">
        <v>3513</v>
      </c>
      <c r="W57" s="264">
        <v>7328</v>
      </c>
    </row>
    <row r="58" ht="14.25" customHeight="1">
      <c r="L58" s="82" t="s">
        <v>187</v>
      </c>
    </row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</sheetData>
  <mergeCells count="59">
    <mergeCell ref="N46:N52"/>
    <mergeCell ref="C41:C42"/>
    <mergeCell ref="C43:C44"/>
    <mergeCell ref="C45:C46"/>
    <mergeCell ref="C27:C28"/>
    <mergeCell ref="C39:C40"/>
    <mergeCell ref="C13:C14"/>
    <mergeCell ref="C15:C16"/>
    <mergeCell ref="C17:C18"/>
    <mergeCell ref="C19:C20"/>
    <mergeCell ref="C21:C22"/>
    <mergeCell ref="C29:C30"/>
    <mergeCell ref="C31:C32"/>
    <mergeCell ref="C33:C34"/>
    <mergeCell ref="A17:A18"/>
    <mergeCell ref="P54:P55"/>
    <mergeCell ref="P39:P40"/>
    <mergeCell ref="A51:C52"/>
    <mergeCell ref="P44:P45"/>
    <mergeCell ref="P52:P53"/>
    <mergeCell ref="P48:P49"/>
    <mergeCell ref="N21:P22"/>
    <mergeCell ref="N23:R23"/>
    <mergeCell ref="P46:P47"/>
    <mergeCell ref="L2:W2"/>
    <mergeCell ref="A2:J2"/>
    <mergeCell ref="A6:A7"/>
    <mergeCell ref="C6:E6"/>
    <mergeCell ref="C7:E7"/>
    <mergeCell ref="C8:E8"/>
    <mergeCell ref="L4:R4"/>
    <mergeCell ref="N19:P20"/>
    <mergeCell ref="P43:R43"/>
    <mergeCell ref="P35:P36"/>
    <mergeCell ref="N6:R6"/>
    <mergeCell ref="N7:R7"/>
    <mergeCell ref="N8:R8"/>
    <mergeCell ref="P24:R24"/>
    <mergeCell ref="P25:P26"/>
    <mergeCell ref="P50:P51"/>
    <mergeCell ref="A4:E4"/>
    <mergeCell ref="P37:P38"/>
    <mergeCell ref="P41:P42"/>
    <mergeCell ref="P27:P28"/>
    <mergeCell ref="P29:P30"/>
    <mergeCell ref="P33:P34"/>
    <mergeCell ref="C5:E5"/>
    <mergeCell ref="N11:P12"/>
    <mergeCell ref="N13:P14"/>
    <mergeCell ref="P56:P57"/>
    <mergeCell ref="L37:L39"/>
    <mergeCell ref="N17:P18"/>
    <mergeCell ref="L5:R5"/>
    <mergeCell ref="N9:P10"/>
    <mergeCell ref="N15:P16"/>
    <mergeCell ref="L6:L7"/>
    <mergeCell ref="L14:L16"/>
    <mergeCell ref="N29:N37"/>
    <mergeCell ref="P31:P32"/>
  </mergeCells>
  <printOptions/>
  <pageMargins left="1.3779527559055118" right="0.5905511811023623" top="0.984251968503937" bottom="0.984251968503937" header="0.5118110236220472" footer="0.5118110236220472"/>
  <pageSetup fitToHeight="1" fitToWidth="1" horizontalDpi="600" verticalDpi="600" orientation="landscape" paperSize="8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08"/>
  <sheetViews>
    <sheetView zoomScale="75" zoomScaleNormal="75" workbookViewId="0" topLeftCell="A1">
      <selection activeCell="A1" sqref="A1"/>
    </sheetView>
  </sheetViews>
  <sheetFormatPr defaultColWidth="10.59765625" defaultRowHeight="15"/>
  <cols>
    <col min="1" max="2" width="2.59765625" style="4" customWidth="1"/>
    <col min="3" max="3" width="22.69921875" style="4" customWidth="1"/>
    <col min="4" max="4" width="8.5" style="4" customWidth="1"/>
    <col min="5" max="27" width="7" style="4" customWidth="1"/>
    <col min="28" max="28" width="10.59765625" style="4" customWidth="1"/>
    <col min="29" max="29" width="12.09765625" style="4" customWidth="1"/>
    <col min="30" max="30" width="10.59765625" style="4" customWidth="1"/>
    <col min="31" max="35" width="10.09765625" style="4" customWidth="1"/>
    <col min="36" max="36" width="13.09765625" style="4" customWidth="1"/>
    <col min="37" max="37" width="12.59765625" style="4" customWidth="1"/>
    <col min="38" max="38" width="11.5" style="4" customWidth="1"/>
    <col min="39" max="39" width="12" style="4" customWidth="1"/>
    <col min="40" max="43" width="10.09765625" style="4" customWidth="1"/>
    <col min="44" max="44" width="9.09765625" style="4" customWidth="1"/>
    <col min="45" max="16384" width="10.59765625" style="4" customWidth="1"/>
  </cols>
  <sheetData>
    <row r="1" spans="1:43" s="2" customFormat="1" ht="19.5" customHeight="1">
      <c r="A1" s="1" t="s">
        <v>308</v>
      </c>
      <c r="AQ1" s="3" t="s">
        <v>309</v>
      </c>
    </row>
    <row r="2" spans="1:43" ht="19.5" customHeight="1">
      <c r="A2" s="266" t="s">
        <v>310</v>
      </c>
      <c r="B2" s="267"/>
      <c r="C2" s="267"/>
      <c r="D2" s="268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C2" s="137" t="s">
        <v>311</v>
      </c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</row>
    <row r="3" spans="1:43" ht="19.5" customHeight="1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C3" s="270" t="s">
        <v>188</v>
      </c>
      <c r="AD3" s="270"/>
      <c r="AE3" s="270"/>
      <c r="AF3" s="270"/>
      <c r="AG3" s="270"/>
      <c r="AH3" s="270"/>
      <c r="AI3" s="270"/>
      <c r="AJ3" s="270"/>
      <c r="AK3" s="270"/>
      <c r="AL3" s="270"/>
      <c r="AM3" s="270"/>
      <c r="AN3" s="270"/>
      <c r="AO3" s="270"/>
      <c r="AP3" s="270"/>
      <c r="AQ3" s="270"/>
    </row>
    <row r="4" spans="1:43" ht="18" customHeight="1" thickBot="1">
      <c r="A4" s="27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Q4" s="7" t="s">
        <v>312</v>
      </c>
    </row>
    <row r="5" spans="1:43" ht="18" customHeight="1">
      <c r="A5" s="272"/>
      <c r="B5" s="273"/>
      <c r="C5" s="274"/>
      <c r="D5" s="275" t="s">
        <v>189</v>
      </c>
      <c r="E5" s="276" t="s">
        <v>190</v>
      </c>
      <c r="F5" s="275" t="s">
        <v>191</v>
      </c>
      <c r="G5" s="275" t="s">
        <v>192</v>
      </c>
      <c r="H5" s="275" t="s">
        <v>193</v>
      </c>
      <c r="I5" s="275" t="s">
        <v>194</v>
      </c>
      <c r="J5" s="275" t="s">
        <v>195</v>
      </c>
      <c r="K5" s="275" t="s">
        <v>196</v>
      </c>
      <c r="L5" s="275" t="s">
        <v>197</v>
      </c>
      <c r="M5" s="275" t="s">
        <v>198</v>
      </c>
      <c r="N5" s="277" t="s">
        <v>199</v>
      </c>
      <c r="O5" s="278" t="s">
        <v>200</v>
      </c>
      <c r="P5" s="277" t="s">
        <v>201</v>
      </c>
      <c r="Q5" s="275" t="s">
        <v>202</v>
      </c>
      <c r="R5" s="276" t="s">
        <v>203</v>
      </c>
      <c r="S5" s="275" t="s">
        <v>204</v>
      </c>
      <c r="T5" s="275" t="s">
        <v>205</v>
      </c>
      <c r="U5" s="275" t="s">
        <v>313</v>
      </c>
      <c r="V5" s="275" t="s">
        <v>206</v>
      </c>
      <c r="W5" s="275" t="s">
        <v>207</v>
      </c>
      <c r="X5" s="275" t="s">
        <v>208</v>
      </c>
      <c r="Y5" s="275" t="s">
        <v>209</v>
      </c>
      <c r="Z5" s="275" t="s">
        <v>210</v>
      </c>
      <c r="AA5" s="277" t="s">
        <v>211</v>
      </c>
      <c r="AB5" s="10"/>
      <c r="AC5" s="175" t="s">
        <v>314</v>
      </c>
      <c r="AD5" s="147" t="s">
        <v>315</v>
      </c>
      <c r="AE5" s="147"/>
      <c r="AF5" s="147"/>
      <c r="AG5" s="147"/>
      <c r="AH5" s="147"/>
      <c r="AI5" s="148"/>
      <c r="AJ5" s="279" t="s">
        <v>212</v>
      </c>
      <c r="AK5" s="280"/>
      <c r="AL5" s="280"/>
      <c r="AM5" s="281"/>
      <c r="AN5" s="146" t="s">
        <v>316</v>
      </c>
      <c r="AO5" s="282"/>
      <c r="AP5" s="283"/>
      <c r="AQ5" s="284" t="s">
        <v>213</v>
      </c>
    </row>
    <row r="6" spans="1:43" ht="18" customHeight="1">
      <c r="A6" s="6"/>
      <c r="B6" s="6"/>
      <c r="C6" s="23" t="s">
        <v>214</v>
      </c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10"/>
      <c r="AC6" s="286"/>
      <c r="AD6" s="39" t="s">
        <v>215</v>
      </c>
      <c r="AE6" s="39" t="s">
        <v>216</v>
      </c>
      <c r="AF6" s="39" t="s">
        <v>217</v>
      </c>
      <c r="AG6" s="39" t="s">
        <v>218</v>
      </c>
      <c r="AH6" s="39" t="s">
        <v>219</v>
      </c>
      <c r="AI6" s="39" t="s">
        <v>137</v>
      </c>
      <c r="AJ6" s="287" t="s">
        <v>220</v>
      </c>
      <c r="AK6" s="288" t="s">
        <v>221</v>
      </c>
      <c r="AL6" s="99" t="s">
        <v>222</v>
      </c>
      <c r="AM6" s="99" t="s">
        <v>223</v>
      </c>
      <c r="AN6" s="99" t="s">
        <v>224</v>
      </c>
      <c r="AO6" s="99" t="s">
        <v>225</v>
      </c>
      <c r="AP6" s="99" t="s">
        <v>226</v>
      </c>
      <c r="AQ6" s="109"/>
    </row>
    <row r="7" spans="1:43" ht="18" customHeight="1">
      <c r="A7" s="6"/>
      <c r="B7" s="6"/>
      <c r="C7" s="289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85"/>
      <c r="Y7" s="285"/>
      <c r="Z7" s="285"/>
      <c r="AA7" s="285"/>
      <c r="AB7" s="10"/>
      <c r="AC7" s="290"/>
      <c r="AD7" s="291"/>
      <c r="AE7" s="291"/>
      <c r="AF7" s="291"/>
      <c r="AG7" s="291"/>
      <c r="AH7" s="291"/>
      <c r="AI7" s="291"/>
      <c r="AJ7" s="291"/>
      <c r="AK7" s="291"/>
      <c r="AL7" s="291"/>
      <c r="AM7" s="291"/>
      <c r="AN7" s="291"/>
      <c r="AO7" s="291"/>
      <c r="AP7" s="291"/>
      <c r="AQ7" s="291"/>
    </row>
    <row r="8" spans="1:43" ht="18" customHeight="1">
      <c r="A8" s="6"/>
      <c r="B8" s="6"/>
      <c r="C8" s="289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85"/>
      <c r="U8" s="285"/>
      <c r="V8" s="285"/>
      <c r="W8" s="285"/>
      <c r="X8" s="285"/>
      <c r="Y8" s="285"/>
      <c r="Z8" s="285"/>
      <c r="AA8" s="285"/>
      <c r="AB8" s="10"/>
      <c r="AC8" s="15" t="s">
        <v>227</v>
      </c>
      <c r="AD8" s="292">
        <f>SUM(AE8,AF8,AG8,AH8,AI8)</f>
        <v>356</v>
      </c>
      <c r="AE8" s="248">
        <v>197</v>
      </c>
      <c r="AF8" s="248">
        <v>34</v>
      </c>
      <c r="AG8" s="248">
        <v>55</v>
      </c>
      <c r="AH8" s="293">
        <v>2</v>
      </c>
      <c r="AI8" s="248">
        <v>68</v>
      </c>
      <c r="AJ8" s="248">
        <v>95</v>
      </c>
      <c r="AK8" s="248">
        <v>97</v>
      </c>
      <c r="AL8" s="248">
        <v>27</v>
      </c>
      <c r="AM8" s="248">
        <v>48</v>
      </c>
      <c r="AN8" s="248">
        <v>122</v>
      </c>
      <c r="AO8" s="248">
        <v>19</v>
      </c>
      <c r="AP8" s="248">
        <v>42</v>
      </c>
      <c r="AQ8" s="248">
        <v>511</v>
      </c>
    </row>
    <row r="9" spans="1:43" ht="18" customHeight="1">
      <c r="A9" s="6"/>
      <c r="B9" s="6"/>
      <c r="C9" s="289"/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5"/>
      <c r="Z9" s="285"/>
      <c r="AA9" s="285"/>
      <c r="AB9" s="10"/>
      <c r="AC9" s="55" t="s">
        <v>228</v>
      </c>
      <c r="AD9" s="292">
        <f>SUM(AE9,AF9,AG9,AH9,AI9)</f>
        <v>357</v>
      </c>
      <c r="AE9" s="248">
        <v>232</v>
      </c>
      <c r="AF9" s="248">
        <v>20</v>
      </c>
      <c r="AG9" s="248">
        <v>37</v>
      </c>
      <c r="AH9" s="293" t="s">
        <v>229</v>
      </c>
      <c r="AI9" s="248">
        <v>68</v>
      </c>
      <c r="AJ9" s="248">
        <v>117</v>
      </c>
      <c r="AK9" s="248">
        <v>110</v>
      </c>
      <c r="AL9" s="248">
        <v>21</v>
      </c>
      <c r="AM9" s="248">
        <v>69</v>
      </c>
      <c r="AN9" s="248">
        <v>140</v>
      </c>
      <c r="AO9" s="248">
        <v>9</v>
      </c>
      <c r="AP9" s="248">
        <v>45</v>
      </c>
      <c r="AQ9" s="248">
        <v>580</v>
      </c>
    </row>
    <row r="10" spans="1:43" ht="18" customHeight="1">
      <c r="A10" s="6"/>
      <c r="B10" s="6" t="s">
        <v>230</v>
      </c>
      <c r="C10" s="289"/>
      <c r="D10" s="285"/>
      <c r="E10" s="285"/>
      <c r="F10" s="285"/>
      <c r="G10" s="285"/>
      <c r="H10" s="285"/>
      <c r="I10" s="285"/>
      <c r="J10" s="285"/>
      <c r="K10" s="285"/>
      <c r="L10" s="285"/>
      <c r="M10" s="285"/>
      <c r="N10" s="285"/>
      <c r="O10" s="285"/>
      <c r="P10" s="285"/>
      <c r="Q10" s="285"/>
      <c r="R10" s="285"/>
      <c r="S10" s="285"/>
      <c r="T10" s="285"/>
      <c r="U10" s="285"/>
      <c r="V10" s="285"/>
      <c r="W10" s="285"/>
      <c r="X10" s="285"/>
      <c r="Y10" s="285"/>
      <c r="Z10" s="285"/>
      <c r="AA10" s="285"/>
      <c r="AB10" s="10"/>
      <c r="AC10" s="55" t="s">
        <v>231</v>
      </c>
      <c r="AD10" s="292">
        <f>SUM(AE10,AF10,AG10,AH10,AI10)</f>
        <v>358</v>
      </c>
      <c r="AE10" s="248">
        <v>225</v>
      </c>
      <c r="AF10" s="248">
        <v>19</v>
      </c>
      <c r="AG10" s="248">
        <v>55</v>
      </c>
      <c r="AH10" s="293">
        <v>1</v>
      </c>
      <c r="AI10" s="248">
        <v>58</v>
      </c>
      <c r="AJ10" s="248">
        <v>111</v>
      </c>
      <c r="AK10" s="248">
        <v>107</v>
      </c>
      <c r="AL10" s="248">
        <v>25</v>
      </c>
      <c r="AM10" s="248">
        <v>68</v>
      </c>
      <c r="AN10" s="248">
        <v>151</v>
      </c>
      <c r="AO10" s="248">
        <v>19</v>
      </c>
      <c r="AP10" s="248">
        <v>46</v>
      </c>
      <c r="AQ10" s="248">
        <v>604</v>
      </c>
    </row>
    <row r="11" spans="1:43" ht="18" customHeight="1">
      <c r="A11" s="6"/>
      <c r="B11" s="6"/>
      <c r="C11" s="289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10"/>
      <c r="AC11" s="55" t="s">
        <v>232</v>
      </c>
      <c r="AD11" s="292">
        <f>SUM(AE11,AF11,AG11,AH11,AI11)</f>
        <v>322</v>
      </c>
      <c r="AE11" s="248">
        <v>231</v>
      </c>
      <c r="AF11" s="248">
        <v>5</v>
      </c>
      <c r="AG11" s="248">
        <v>36</v>
      </c>
      <c r="AH11" s="293">
        <v>1</v>
      </c>
      <c r="AI11" s="248">
        <v>49</v>
      </c>
      <c r="AJ11" s="248">
        <v>119</v>
      </c>
      <c r="AK11" s="248">
        <v>106</v>
      </c>
      <c r="AL11" s="248">
        <v>31</v>
      </c>
      <c r="AM11" s="248">
        <v>58</v>
      </c>
      <c r="AN11" s="248">
        <v>142</v>
      </c>
      <c r="AO11" s="248">
        <v>20</v>
      </c>
      <c r="AP11" s="248">
        <v>51</v>
      </c>
      <c r="AQ11" s="248">
        <v>570</v>
      </c>
    </row>
    <row r="12" spans="1:43" ht="16.5" customHeight="1">
      <c r="A12" s="46"/>
      <c r="B12" s="46"/>
      <c r="C12" s="295"/>
      <c r="D12" s="296"/>
      <c r="E12" s="297"/>
      <c r="F12" s="297"/>
      <c r="G12" s="297"/>
      <c r="H12" s="297"/>
      <c r="I12" s="297"/>
      <c r="J12" s="297"/>
      <c r="K12" s="297"/>
      <c r="L12" s="297"/>
      <c r="M12" s="297"/>
      <c r="N12" s="297"/>
      <c r="O12" s="297"/>
      <c r="P12" s="297"/>
      <c r="Q12" s="297"/>
      <c r="R12" s="297"/>
      <c r="S12" s="297"/>
      <c r="T12" s="297"/>
      <c r="U12" s="297"/>
      <c r="V12" s="297"/>
      <c r="W12" s="297"/>
      <c r="X12" s="298"/>
      <c r="Y12" s="297"/>
      <c r="Z12" s="297"/>
      <c r="AA12" s="297"/>
      <c r="AB12" s="10"/>
      <c r="AC12" s="128" t="s">
        <v>233</v>
      </c>
      <c r="AD12" s="299">
        <f>SUM(AE12:AI12)</f>
        <v>369</v>
      </c>
      <c r="AE12" s="299">
        <v>224</v>
      </c>
      <c r="AF12" s="299">
        <v>22</v>
      </c>
      <c r="AG12" s="299">
        <v>48</v>
      </c>
      <c r="AH12" s="299">
        <v>2</v>
      </c>
      <c r="AI12" s="299">
        <v>73</v>
      </c>
      <c r="AJ12" s="299">
        <v>123</v>
      </c>
      <c r="AK12" s="299">
        <v>99</v>
      </c>
      <c r="AL12" s="299">
        <v>18</v>
      </c>
      <c r="AM12" s="299">
        <v>71</v>
      </c>
      <c r="AN12" s="299">
        <v>129</v>
      </c>
      <c r="AO12" s="299">
        <v>17</v>
      </c>
      <c r="AP12" s="299">
        <v>39</v>
      </c>
      <c r="AQ12" s="299">
        <v>519</v>
      </c>
    </row>
    <row r="13" spans="1:43" ht="16.5" customHeight="1">
      <c r="A13" s="208" t="s">
        <v>317</v>
      </c>
      <c r="B13" s="208"/>
      <c r="C13" s="208"/>
      <c r="D13" s="300" t="s">
        <v>318</v>
      </c>
      <c r="E13" s="301">
        <v>2</v>
      </c>
      <c r="F13" s="301">
        <v>10</v>
      </c>
      <c r="G13" s="301">
        <v>29</v>
      </c>
      <c r="H13" s="301" t="s">
        <v>319</v>
      </c>
      <c r="I13" s="301">
        <v>46</v>
      </c>
      <c r="J13" s="301">
        <v>72</v>
      </c>
      <c r="K13" s="301">
        <v>26</v>
      </c>
      <c r="L13" s="301" t="s">
        <v>320</v>
      </c>
      <c r="M13" s="301" t="s">
        <v>321</v>
      </c>
      <c r="N13" s="301" t="s">
        <v>78</v>
      </c>
      <c r="O13" s="301" t="s">
        <v>78</v>
      </c>
      <c r="P13" s="301">
        <v>7</v>
      </c>
      <c r="Q13" s="301">
        <v>1</v>
      </c>
      <c r="R13" s="301">
        <v>3</v>
      </c>
      <c r="S13" s="301" t="s">
        <v>322</v>
      </c>
      <c r="T13" s="301" t="s">
        <v>323</v>
      </c>
      <c r="U13" s="301" t="s">
        <v>324</v>
      </c>
      <c r="V13" s="301" t="s">
        <v>325</v>
      </c>
      <c r="W13" s="301">
        <v>10</v>
      </c>
      <c r="X13" s="301">
        <v>69</v>
      </c>
      <c r="Y13" s="301">
        <v>35</v>
      </c>
      <c r="Z13" s="301" t="s">
        <v>326</v>
      </c>
      <c r="AA13" s="301" t="s">
        <v>327</v>
      </c>
      <c r="AB13" s="10"/>
      <c r="AC13" s="302"/>
      <c r="AD13" s="303"/>
      <c r="AE13" s="303"/>
      <c r="AF13" s="303"/>
      <c r="AG13" s="303"/>
      <c r="AH13" s="303"/>
      <c r="AI13" s="303"/>
      <c r="AJ13" s="304"/>
      <c r="AK13" s="303"/>
      <c r="AL13" s="303"/>
      <c r="AM13" s="303"/>
      <c r="AN13" s="303"/>
      <c r="AO13" s="303"/>
      <c r="AP13" s="303"/>
      <c r="AQ13" s="303"/>
    </row>
    <row r="14" spans="1:43" ht="16.5" customHeight="1">
      <c r="A14" s="305"/>
      <c r="B14" s="305"/>
      <c r="C14" s="305"/>
      <c r="D14" s="306"/>
      <c r="E14" s="242"/>
      <c r="F14" s="242"/>
      <c r="G14" s="242"/>
      <c r="H14" s="242"/>
      <c r="I14" s="242"/>
      <c r="J14" s="242"/>
      <c r="K14" s="121"/>
      <c r="L14" s="220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2"/>
      <c r="AA14" s="242"/>
      <c r="AB14" s="10"/>
      <c r="AC14" s="307"/>
      <c r="AD14" s="242"/>
      <c r="AE14" s="242"/>
      <c r="AF14" s="242"/>
      <c r="AG14" s="242"/>
      <c r="AH14" s="242"/>
      <c r="AI14" s="242"/>
      <c r="AJ14" s="308"/>
      <c r="AK14" s="242"/>
      <c r="AL14" s="242"/>
      <c r="AM14" s="242"/>
      <c r="AN14" s="242"/>
      <c r="AO14" s="242"/>
      <c r="AP14" s="242"/>
      <c r="AQ14" s="242"/>
    </row>
    <row r="15" spans="1:28" ht="16.5" customHeight="1">
      <c r="A15" s="6"/>
      <c r="B15" s="225" t="s">
        <v>234</v>
      </c>
      <c r="C15" s="225"/>
      <c r="D15" s="309" t="s">
        <v>328</v>
      </c>
      <c r="E15" s="57" t="s">
        <v>329</v>
      </c>
      <c r="F15" s="57">
        <v>9</v>
      </c>
      <c r="G15" s="57">
        <v>14</v>
      </c>
      <c r="H15" s="57">
        <v>1</v>
      </c>
      <c r="I15" s="57">
        <v>43</v>
      </c>
      <c r="J15" s="57">
        <v>50</v>
      </c>
      <c r="K15" s="57">
        <v>12</v>
      </c>
      <c r="L15" s="57" t="s">
        <v>330</v>
      </c>
      <c r="M15" s="57">
        <v>3</v>
      </c>
      <c r="N15" s="57" t="s">
        <v>329</v>
      </c>
      <c r="O15" s="57" t="s">
        <v>329</v>
      </c>
      <c r="P15" s="57">
        <v>6</v>
      </c>
      <c r="Q15" s="57" t="s">
        <v>329</v>
      </c>
      <c r="R15" s="57">
        <v>3</v>
      </c>
      <c r="S15" s="57">
        <v>19</v>
      </c>
      <c r="T15" s="57">
        <v>44</v>
      </c>
      <c r="U15" s="57">
        <v>9</v>
      </c>
      <c r="V15" s="57">
        <v>66</v>
      </c>
      <c r="W15" s="57">
        <v>7</v>
      </c>
      <c r="X15" s="57">
        <v>33</v>
      </c>
      <c r="Y15" s="57">
        <v>8</v>
      </c>
      <c r="Z15" s="57">
        <v>4</v>
      </c>
      <c r="AA15" s="57">
        <v>18</v>
      </c>
      <c r="AB15" s="10"/>
    </row>
    <row r="16" spans="1:28" ht="16.5" customHeight="1">
      <c r="A16" s="6"/>
      <c r="B16" s="310"/>
      <c r="C16" s="248"/>
      <c r="D16" s="311"/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V16" s="248"/>
      <c r="W16" s="248"/>
      <c r="X16" s="248"/>
      <c r="Y16" s="248"/>
      <c r="Z16" s="248"/>
      <c r="AA16" s="248"/>
      <c r="AB16" s="10"/>
    </row>
    <row r="17" spans="1:28" ht="16.5" customHeight="1">
      <c r="A17" s="6"/>
      <c r="B17" s="310"/>
      <c r="C17" s="312" t="s">
        <v>235</v>
      </c>
      <c r="D17" s="311">
        <v>75</v>
      </c>
      <c r="E17" s="57" t="s">
        <v>329</v>
      </c>
      <c r="F17" s="57">
        <v>1</v>
      </c>
      <c r="G17" s="57" t="s">
        <v>329</v>
      </c>
      <c r="H17" s="57" t="s">
        <v>329</v>
      </c>
      <c r="I17" s="57" t="s">
        <v>329</v>
      </c>
      <c r="J17" s="57">
        <v>20</v>
      </c>
      <c r="K17" s="57" t="s">
        <v>329</v>
      </c>
      <c r="L17" s="57">
        <v>4</v>
      </c>
      <c r="M17" s="57">
        <v>1</v>
      </c>
      <c r="N17" s="57" t="s">
        <v>329</v>
      </c>
      <c r="O17" s="57" t="s">
        <v>329</v>
      </c>
      <c r="P17" s="57" t="s">
        <v>329</v>
      </c>
      <c r="Q17" s="57" t="s">
        <v>329</v>
      </c>
      <c r="R17" s="57">
        <v>1</v>
      </c>
      <c r="S17" s="57">
        <v>12</v>
      </c>
      <c r="T17" s="57">
        <v>8</v>
      </c>
      <c r="U17" s="57">
        <v>4</v>
      </c>
      <c r="V17" s="57">
        <v>18</v>
      </c>
      <c r="W17" s="57">
        <v>3</v>
      </c>
      <c r="X17" s="57" t="s">
        <v>329</v>
      </c>
      <c r="Y17" s="57" t="s">
        <v>329</v>
      </c>
      <c r="Z17" s="57" t="s">
        <v>329</v>
      </c>
      <c r="AA17" s="57">
        <v>3</v>
      </c>
      <c r="AB17" s="10"/>
    </row>
    <row r="18" spans="1:27" ht="16.5" customHeight="1">
      <c r="A18" s="83"/>
      <c r="B18" s="248"/>
      <c r="C18" s="313"/>
      <c r="D18" s="311"/>
      <c r="E18" s="248"/>
      <c r="F18" s="248"/>
      <c r="G18" s="248"/>
      <c r="H18" s="248"/>
      <c r="I18" s="248"/>
      <c r="J18" s="248"/>
      <c r="K18" s="248"/>
      <c r="L18" s="248"/>
      <c r="M18" s="248"/>
      <c r="N18" s="248"/>
      <c r="O18" s="248"/>
      <c r="P18" s="248"/>
      <c r="Q18" s="248"/>
      <c r="R18" s="248"/>
      <c r="S18" s="248"/>
      <c r="T18" s="248"/>
      <c r="U18" s="248"/>
      <c r="V18" s="248"/>
      <c r="W18" s="248"/>
      <c r="X18" s="248"/>
      <c r="Y18" s="248"/>
      <c r="Z18" s="248"/>
      <c r="AA18" s="248"/>
    </row>
    <row r="19" spans="1:27" ht="16.5" customHeight="1" thickBot="1">
      <c r="A19" s="6"/>
      <c r="B19" s="310"/>
      <c r="C19" s="312" t="s">
        <v>331</v>
      </c>
      <c r="D19" s="311">
        <v>19</v>
      </c>
      <c r="E19" s="57" t="s">
        <v>329</v>
      </c>
      <c r="F19" s="57">
        <v>1</v>
      </c>
      <c r="G19" s="57" t="s">
        <v>329</v>
      </c>
      <c r="H19" s="57" t="s">
        <v>329</v>
      </c>
      <c r="I19" s="57" t="s">
        <v>329</v>
      </c>
      <c r="J19" s="57">
        <v>3</v>
      </c>
      <c r="K19" s="57" t="s">
        <v>329</v>
      </c>
      <c r="L19" s="57">
        <v>3</v>
      </c>
      <c r="M19" s="57" t="s">
        <v>329</v>
      </c>
      <c r="N19" s="57" t="s">
        <v>329</v>
      </c>
      <c r="O19" s="57" t="s">
        <v>329</v>
      </c>
      <c r="P19" s="57" t="s">
        <v>329</v>
      </c>
      <c r="Q19" s="57" t="s">
        <v>329</v>
      </c>
      <c r="R19" s="57" t="s">
        <v>329</v>
      </c>
      <c r="S19" s="57" t="s">
        <v>329</v>
      </c>
      <c r="T19" s="57">
        <v>4</v>
      </c>
      <c r="U19" s="57" t="s">
        <v>329</v>
      </c>
      <c r="V19" s="57">
        <v>5</v>
      </c>
      <c r="W19" s="57" t="s">
        <v>329</v>
      </c>
      <c r="X19" s="57" t="s">
        <v>329</v>
      </c>
      <c r="Y19" s="57">
        <v>1</v>
      </c>
      <c r="Z19" s="57">
        <v>1</v>
      </c>
      <c r="AA19" s="57">
        <v>1</v>
      </c>
    </row>
    <row r="20" spans="1:43" ht="16.5" customHeight="1">
      <c r="A20" s="6"/>
      <c r="B20" s="310"/>
      <c r="C20" s="314"/>
      <c r="D20" s="311"/>
      <c r="E20" s="248"/>
      <c r="F20" s="248"/>
      <c r="G20" s="248"/>
      <c r="H20" s="248"/>
      <c r="I20" s="248"/>
      <c r="J20" s="248"/>
      <c r="K20" s="248"/>
      <c r="L20" s="248"/>
      <c r="M20" s="248"/>
      <c r="N20" s="248"/>
      <c r="O20" s="248"/>
      <c r="P20" s="248"/>
      <c r="Q20" s="248"/>
      <c r="R20" s="248"/>
      <c r="S20" s="248"/>
      <c r="T20" s="248"/>
      <c r="U20" s="248"/>
      <c r="V20" s="248"/>
      <c r="W20" s="248"/>
      <c r="X20" s="248"/>
      <c r="Y20" s="248"/>
      <c r="Z20" s="248"/>
      <c r="AA20" s="248"/>
      <c r="AC20" s="175" t="s">
        <v>314</v>
      </c>
      <c r="AD20" s="315" t="s">
        <v>236</v>
      </c>
      <c r="AE20" s="316"/>
      <c r="AF20" s="175"/>
      <c r="AG20" s="317" t="s">
        <v>237</v>
      </c>
      <c r="AH20" s="316"/>
      <c r="AI20" s="175"/>
      <c r="AJ20" s="169" t="s">
        <v>332</v>
      </c>
      <c r="AK20" s="316"/>
      <c r="AL20" s="316"/>
      <c r="AM20" s="175"/>
      <c r="AN20" s="141" t="s">
        <v>238</v>
      </c>
      <c r="AO20" s="141" t="s">
        <v>239</v>
      </c>
      <c r="AP20" s="141" t="s">
        <v>240</v>
      </c>
      <c r="AQ20" s="284" t="s">
        <v>241</v>
      </c>
    </row>
    <row r="21" spans="1:43" ht="18" customHeight="1">
      <c r="A21" s="6"/>
      <c r="B21" s="310"/>
      <c r="C21" s="318" t="s">
        <v>242</v>
      </c>
      <c r="D21" s="311">
        <v>8</v>
      </c>
      <c r="E21" s="57" t="s">
        <v>333</v>
      </c>
      <c r="F21" s="57" t="s">
        <v>333</v>
      </c>
      <c r="G21" s="57" t="s">
        <v>333</v>
      </c>
      <c r="H21" s="57" t="s">
        <v>333</v>
      </c>
      <c r="I21" s="57" t="s">
        <v>333</v>
      </c>
      <c r="J21" s="57">
        <v>1</v>
      </c>
      <c r="K21" s="57" t="s">
        <v>333</v>
      </c>
      <c r="L21" s="57" t="s">
        <v>333</v>
      </c>
      <c r="M21" s="57" t="s">
        <v>333</v>
      </c>
      <c r="N21" s="57" t="s">
        <v>333</v>
      </c>
      <c r="O21" s="57" t="s">
        <v>333</v>
      </c>
      <c r="P21" s="57" t="s">
        <v>333</v>
      </c>
      <c r="Q21" s="57" t="s">
        <v>333</v>
      </c>
      <c r="R21" s="57">
        <v>1</v>
      </c>
      <c r="S21" s="57" t="s">
        <v>333</v>
      </c>
      <c r="T21" s="57">
        <v>2</v>
      </c>
      <c r="U21" s="57" t="s">
        <v>333</v>
      </c>
      <c r="V21" s="57">
        <v>2</v>
      </c>
      <c r="W21" s="57" t="s">
        <v>333</v>
      </c>
      <c r="X21" s="57" t="s">
        <v>333</v>
      </c>
      <c r="Y21" s="57" t="s">
        <v>333</v>
      </c>
      <c r="Z21" s="57">
        <v>1</v>
      </c>
      <c r="AA21" s="57">
        <v>1</v>
      </c>
      <c r="AC21" s="319"/>
      <c r="AD21" s="187"/>
      <c r="AE21" s="187"/>
      <c r="AF21" s="320"/>
      <c r="AG21" s="161"/>
      <c r="AH21" s="187"/>
      <c r="AI21" s="320"/>
      <c r="AJ21" s="161"/>
      <c r="AK21" s="187"/>
      <c r="AL21" s="187"/>
      <c r="AM21" s="320"/>
      <c r="AN21" s="142"/>
      <c r="AO21" s="142"/>
      <c r="AP21" s="142"/>
      <c r="AQ21" s="321"/>
    </row>
    <row r="22" spans="1:43" ht="16.5" customHeight="1">
      <c r="A22" s="6"/>
      <c r="B22" s="310"/>
      <c r="C22" s="322"/>
      <c r="D22" s="311"/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8"/>
      <c r="P22" s="248"/>
      <c r="Q22" s="248"/>
      <c r="R22" s="248"/>
      <c r="S22" s="248"/>
      <c r="T22" s="248"/>
      <c r="U22" s="248"/>
      <c r="V22" s="248"/>
      <c r="W22" s="248"/>
      <c r="X22" s="248"/>
      <c r="Y22" s="248"/>
      <c r="Z22" s="248"/>
      <c r="AA22" s="248"/>
      <c r="AB22" s="10"/>
      <c r="AC22" s="319"/>
      <c r="AD22" s="112" t="s">
        <v>243</v>
      </c>
      <c r="AE22" s="117" t="s">
        <v>244</v>
      </c>
      <c r="AF22" s="117" t="s">
        <v>211</v>
      </c>
      <c r="AG22" s="117" t="s">
        <v>243</v>
      </c>
      <c r="AH22" s="117" t="s">
        <v>244</v>
      </c>
      <c r="AI22" s="117" t="s">
        <v>211</v>
      </c>
      <c r="AJ22" s="118" t="s">
        <v>334</v>
      </c>
      <c r="AK22" s="118" t="s">
        <v>335</v>
      </c>
      <c r="AL22" s="118" t="s">
        <v>245</v>
      </c>
      <c r="AM22" s="118" t="s">
        <v>137</v>
      </c>
      <c r="AN22" s="142"/>
      <c r="AO22" s="142"/>
      <c r="AP22" s="142"/>
      <c r="AQ22" s="321"/>
    </row>
    <row r="23" spans="1:43" ht="16.5" customHeight="1">
      <c r="A23" s="6"/>
      <c r="B23" s="310"/>
      <c r="C23" s="312" t="s">
        <v>246</v>
      </c>
      <c r="D23" s="309">
        <v>14</v>
      </c>
      <c r="E23" s="57" t="s">
        <v>329</v>
      </c>
      <c r="F23" s="57" t="s">
        <v>329</v>
      </c>
      <c r="G23" s="57">
        <v>6</v>
      </c>
      <c r="H23" s="57" t="s">
        <v>329</v>
      </c>
      <c r="I23" s="57" t="s">
        <v>329</v>
      </c>
      <c r="J23" s="57">
        <v>2</v>
      </c>
      <c r="K23" s="57" t="s">
        <v>329</v>
      </c>
      <c r="L23" s="57">
        <v>2</v>
      </c>
      <c r="M23" s="57" t="s">
        <v>329</v>
      </c>
      <c r="N23" s="57" t="s">
        <v>329</v>
      </c>
      <c r="O23" s="57" t="s">
        <v>329</v>
      </c>
      <c r="P23" s="57" t="s">
        <v>329</v>
      </c>
      <c r="Q23" s="57" t="s">
        <v>329</v>
      </c>
      <c r="R23" s="57" t="s">
        <v>329</v>
      </c>
      <c r="S23" s="57" t="s">
        <v>329</v>
      </c>
      <c r="T23" s="57" t="s">
        <v>329</v>
      </c>
      <c r="U23" s="57" t="s">
        <v>329</v>
      </c>
      <c r="V23" s="57">
        <v>2</v>
      </c>
      <c r="W23" s="57" t="s">
        <v>329</v>
      </c>
      <c r="X23" s="57">
        <v>2</v>
      </c>
      <c r="Y23" s="57" t="s">
        <v>329</v>
      </c>
      <c r="Z23" s="57" t="s">
        <v>329</v>
      </c>
      <c r="AA23" s="57" t="s">
        <v>329</v>
      </c>
      <c r="AB23" s="10"/>
      <c r="AC23" s="320"/>
      <c r="AD23" s="158"/>
      <c r="AE23" s="323"/>
      <c r="AF23" s="323"/>
      <c r="AG23" s="323"/>
      <c r="AH23" s="323"/>
      <c r="AI23" s="323"/>
      <c r="AJ23" s="324"/>
      <c r="AK23" s="324"/>
      <c r="AL23" s="324"/>
      <c r="AM23" s="324"/>
      <c r="AN23" s="325" t="s">
        <v>336</v>
      </c>
      <c r="AO23" s="325" t="s">
        <v>337</v>
      </c>
      <c r="AP23" s="325" t="s">
        <v>338</v>
      </c>
      <c r="AQ23" s="326" t="s">
        <v>339</v>
      </c>
    </row>
    <row r="24" spans="1:43" ht="16.5" customHeight="1">
      <c r="A24" s="6"/>
      <c r="B24" s="310"/>
      <c r="C24" s="327"/>
      <c r="D24" s="311"/>
      <c r="E24" s="248"/>
      <c r="F24" s="248"/>
      <c r="G24" s="248"/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  <c r="Y24" s="248"/>
      <c r="Z24" s="248"/>
      <c r="AA24" s="248"/>
      <c r="AC24" s="290"/>
      <c r="AD24" s="291"/>
      <c r="AE24" s="291"/>
      <c r="AF24" s="291"/>
      <c r="AG24" s="291"/>
      <c r="AH24" s="291"/>
      <c r="AI24" s="291"/>
      <c r="AJ24" s="291"/>
      <c r="AK24" s="291"/>
      <c r="AL24" s="291"/>
      <c r="AM24" s="291"/>
      <c r="AN24" s="291"/>
      <c r="AO24" s="291"/>
      <c r="AP24" s="291"/>
      <c r="AQ24" s="291"/>
    </row>
    <row r="25" spans="1:43" ht="16.5" customHeight="1">
      <c r="A25" s="6"/>
      <c r="B25" s="310"/>
      <c r="C25" s="328" t="s">
        <v>247</v>
      </c>
      <c r="D25" s="311">
        <v>7</v>
      </c>
      <c r="E25" s="57" t="s">
        <v>329</v>
      </c>
      <c r="F25" s="57" t="s">
        <v>329</v>
      </c>
      <c r="G25" s="57">
        <v>6</v>
      </c>
      <c r="H25" s="57" t="s">
        <v>329</v>
      </c>
      <c r="I25" s="57">
        <v>1</v>
      </c>
      <c r="J25" s="57" t="s">
        <v>329</v>
      </c>
      <c r="K25" s="57" t="s">
        <v>329</v>
      </c>
      <c r="L25" s="57" t="s">
        <v>329</v>
      </c>
      <c r="M25" s="57" t="s">
        <v>329</v>
      </c>
      <c r="N25" s="57" t="s">
        <v>329</v>
      </c>
      <c r="O25" s="57" t="s">
        <v>329</v>
      </c>
      <c r="P25" s="57" t="s">
        <v>329</v>
      </c>
      <c r="Q25" s="57" t="s">
        <v>329</v>
      </c>
      <c r="R25" s="57" t="s">
        <v>329</v>
      </c>
      <c r="S25" s="57" t="s">
        <v>329</v>
      </c>
      <c r="T25" s="57" t="s">
        <v>329</v>
      </c>
      <c r="U25" s="57" t="s">
        <v>329</v>
      </c>
      <c r="V25" s="57" t="s">
        <v>329</v>
      </c>
      <c r="W25" s="57" t="s">
        <v>329</v>
      </c>
      <c r="X25" s="57" t="s">
        <v>329</v>
      </c>
      <c r="Y25" s="57" t="s">
        <v>329</v>
      </c>
      <c r="Z25" s="57" t="s">
        <v>329</v>
      </c>
      <c r="AA25" s="57" t="s">
        <v>329</v>
      </c>
      <c r="AC25" s="15" t="s">
        <v>340</v>
      </c>
      <c r="AD25" s="293" t="s">
        <v>229</v>
      </c>
      <c r="AE25" s="293" t="s">
        <v>229</v>
      </c>
      <c r="AF25" s="43">
        <v>21</v>
      </c>
      <c r="AG25" s="43">
        <v>1</v>
      </c>
      <c r="AH25" s="43">
        <v>2</v>
      </c>
      <c r="AI25" s="43">
        <v>42</v>
      </c>
      <c r="AJ25" s="329">
        <f>SUM(AK25,AL25,AM25)</f>
        <v>860134</v>
      </c>
      <c r="AK25" s="43">
        <v>578430</v>
      </c>
      <c r="AL25" s="43">
        <v>238788</v>
      </c>
      <c r="AM25" s="43">
        <v>42916</v>
      </c>
      <c r="AN25" s="43" t="s">
        <v>229</v>
      </c>
      <c r="AO25" s="43">
        <v>55</v>
      </c>
      <c r="AP25" s="43">
        <v>553</v>
      </c>
      <c r="AQ25" s="43">
        <v>10737</v>
      </c>
    </row>
    <row r="26" spans="1:43" ht="16.5" customHeight="1">
      <c r="A26" s="6"/>
      <c r="B26" s="310"/>
      <c r="C26" s="322"/>
      <c r="D26" s="311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  <c r="Y26" s="248"/>
      <c r="Z26" s="248"/>
      <c r="AA26" s="248"/>
      <c r="AC26" s="55" t="s">
        <v>341</v>
      </c>
      <c r="AD26" s="293" t="s">
        <v>229</v>
      </c>
      <c r="AE26" s="293" t="s">
        <v>229</v>
      </c>
      <c r="AF26" s="43">
        <v>9</v>
      </c>
      <c r="AG26" s="43">
        <v>2</v>
      </c>
      <c r="AH26" s="43">
        <v>2</v>
      </c>
      <c r="AI26" s="43">
        <v>40</v>
      </c>
      <c r="AJ26" s="329">
        <f>SUM(AK26,AL26,AM26)</f>
        <v>850457</v>
      </c>
      <c r="AK26" s="43">
        <v>631005</v>
      </c>
      <c r="AL26" s="43">
        <v>171823</v>
      </c>
      <c r="AM26" s="43">
        <v>47629</v>
      </c>
      <c r="AN26" s="43" t="s">
        <v>229</v>
      </c>
      <c r="AO26" s="43">
        <v>43</v>
      </c>
      <c r="AP26" s="43">
        <v>319</v>
      </c>
      <c r="AQ26" s="43">
        <v>12108</v>
      </c>
    </row>
    <row r="27" spans="1:43" ht="16.5" customHeight="1">
      <c r="A27" s="6"/>
      <c r="B27" s="310"/>
      <c r="C27" s="330" t="s">
        <v>248</v>
      </c>
      <c r="D27" s="311">
        <v>3</v>
      </c>
      <c r="E27" s="57" t="s">
        <v>329</v>
      </c>
      <c r="F27" s="57" t="s">
        <v>329</v>
      </c>
      <c r="G27" s="57" t="s">
        <v>329</v>
      </c>
      <c r="H27" s="57" t="s">
        <v>329</v>
      </c>
      <c r="I27" s="57" t="s">
        <v>329</v>
      </c>
      <c r="J27" s="57">
        <v>2</v>
      </c>
      <c r="K27" s="57" t="s">
        <v>329</v>
      </c>
      <c r="L27" s="57">
        <v>1</v>
      </c>
      <c r="M27" s="57" t="s">
        <v>329</v>
      </c>
      <c r="N27" s="57" t="s">
        <v>329</v>
      </c>
      <c r="O27" s="57" t="s">
        <v>329</v>
      </c>
      <c r="P27" s="57" t="s">
        <v>329</v>
      </c>
      <c r="Q27" s="57" t="s">
        <v>329</v>
      </c>
      <c r="R27" s="57" t="s">
        <v>329</v>
      </c>
      <c r="S27" s="57" t="s">
        <v>329</v>
      </c>
      <c r="T27" s="57" t="s">
        <v>329</v>
      </c>
      <c r="U27" s="57" t="s">
        <v>329</v>
      </c>
      <c r="V27" s="57" t="s">
        <v>329</v>
      </c>
      <c r="W27" s="57" t="s">
        <v>329</v>
      </c>
      <c r="X27" s="57" t="s">
        <v>329</v>
      </c>
      <c r="Y27" s="57" t="s">
        <v>329</v>
      </c>
      <c r="Z27" s="57" t="s">
        <v>329</v>
      </c>
      <c r="AA27" s="57" t="s">
        <v>329</v>
      </c>
      <c r="AB27" s="10"/>
      <c r="AC27" s="55" t="s">
        <v>231</v>
      </c>
      <c r="AD27" s="293" t="s">
        <v>229</v>
      </c>
      <c r="AE27" s="293" t="s">
        <v>229</v>
      </c>
      <c r="AF27" s="43">
        <v>21</v>
      </c>
      <c r="AG27" s="43" t="s">
        <v>229</v>
      </c>
      <c r="AH27" s="43">
        <v>5</v>
      </c>
      <c r="AI27" s="43">
        <v>47</v>
      </c>
      <c r="AJ27" s="329">
        <f>SUM(AK27,AL27,AM27)</f>
        <v>748957</v>
      </c>
      <c r="AK27" s="43">
        <v>445712</v>
      </c>
      <c r="AL27" s="43">
        <v>213528</v>
      </c>
      <c r="AM27" s="43">
        <v>89717</v>
      </c>
      <c r="AN27" s="43">
        <v>1</v>
      </c>
      <c r="AO27" s="43">
        <v>57</v>
      </c>
      <c r="AP27" s="43">
        <v>126</v>
      </c>
      <c r="AQ27" s="43">
        <v>11034</v>
      </c>
    </row>
    <row r="28" spans="1:43" ht="16.5" customHeight="1">
      <c r="A28" s="6"/>
      <c r="B28" s="310"/>
      <c r="C28" s="322"/>
      <c r="D28" s="311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8"/>
      <c r="W28" s="248"/>
      <c r="X28" s="248"/>
      <c r="Y28" s="248"/>
      <c r="Z28" s="248"/>
      <c r="AA28" s="248"/>
      <c r="AB28" s="10"/>
      <c r="AC28" s="55" t="s">
        <v>232</v>
      </c>
      <c r="AD28" s="293" t="s">
        <v>229</v>
      </c>
      <c r="AE28" s="293" t="s">
        <v>229</v>
      </c>
      <c r="AF28" s="43">
        <v>25</v>
      </c>
      <c r="AG28" s="43">
        <v>3</v>
      </c>
      <c r="AH28" s="43">
        <v>4</v>
      </c>
      <c r="AI28" s="43">
        <v>67</v>
      </c>
      <c r="AJ28" s="329">
        <f>SUM(AK28,AL28,AM28)</f>
        <v>1664990</v>
      </c>
      <c r="AK28" s="43">
        <v>1194075</v>
      </c>
      <c r="AL28" s="43">
        <v>456069</v>
      </c>
      <c r="AM28" s="43">
        <v>14846</v>
      </c>
      <c r="AN28" s="43">
        <v>1</v>
      </c>
      <c r="AO28" s="43">
        <v>36</v>
      </c>
      <c r="AP28" s="43">
        <v>19</v>
      </c>
      <c r="AQ28" s="43">
        <v>19663</v>
      </c>
    </row>
    <row r="29" spans="1:43" ht="16.5" customHeight="1">
      <c r="A29" s="6"/>
      <c r="B29" s="310"/>
      <c r="C29" s="312" t="s">
        <v>342</v>
      </c>
      <c r="D29" s="311">
        <v>7</v>
      </c>
      <c r="E29" s="57" t="s">
        <v>329</v>
      </c>
      <c r="F29" s="57" t="s">
        <v>329</v>
      </c>
      <c r="G29" s="57" t="s">
        <v>329</v>
      </c>
      <c r="H29" s="57" t="s">
        <v>329</v>
      </c>
      <c r="I29" s="57" t="s">
        <v>329</v>
      </c>
      <c r="J29" s="57">
        <v>4</v>
      </c>
      <c r="K29" s="57" t="s">
        <v>329</v>
      </c>
      <c r="L29" s="57">
        <v>1</v>
      </c>
      <c r="M29" s="57" t="s">
        <v>329</v>
      </c>
      <c r="N29" s="57" t="s">
        <v>329</v>
      </c>
      <c r="O29" s="57" t="s">
        <v>329</v>
      </c>
      <c r="P29" s="57" t="s">
        <v>329</v>
      </c>
      <c r="Q29" s="57" t="s">
        <v>329</v>
      </c>
      <c r="R29" s="57" t="s">
        <v>329</v>
      </c>
      <c r="S29" s="57" t="s">
        <v>329</v>
      </c>
      <c r="T29" s="57" t="s">
        <v>329</v>
      </c>
      <c r="U29" s="57" t="s">
        <v>329</v>
      </c>
      <c r="V29" s="57">
        <v>2</v>
      </c>
      <c r="W29" s="57" t="s">
        <v>329</v>
      </c>
      <c r="X29" s="57" t="s">
        <v>329</v>
      </c>
      <c r="Y29" s="57" t="s">
        <v>329</v>
      </c>
      <c r="Z29" s="57" t="s">
        <v>329</v>
      </c>
      <c r="AA29" s="57" t="s">
        <v>329</v>
      </c>
      <c r="AB29" s="10"/>
      <c r="AC29" s="128" t="s">
        <v>233</v>
      </c>
      <c r="AD29" s="331" t="s">
        <v>229</v>
      </c>
      <c r="AE29" s="331" t="s">
        <v>229</v>
      </c>
      <c r="AF29" s="202">
        <v>15</v>
      </c>
      <c r="AG29" s="202">
        <v>6</v>
      </c>
      <c r="AH29" s="202">
        <v>4</v>
      </c>
      <c r="AI29" s="202">
        <v>37</v>
      </c>
      <c r="AJ29" s="202">
        <f>SUM(AK29:AM29)</f>
        <v>1243697</v>
      </c>
      <c r="AK29" s="202">
        <v>619106</v>
      </c>
      <c r="AL29" s="202">
        <v>598296</v>
      </c>
      <c r="AM29" s="202">
        <v>26295</v>
      </c>
      <c r="AN29" s="202">
        <v>2</v>
      </c>
      <c r="AO29" s="202">
        <v>52</v>
      </c>
      <c r="AP29" s="202">
        <v>202</v>
      </c>
      <c r="AQ29" s="202">
        <v>18179</v>
      </c>
    </row>
    <row r="30" spans="1:43" ht="16.5" customHeight="1">
      <c r="A30" s="6"/>
      <c r="B30" s="310"/>
      <c r="C30" s="312"/>
      <c r="D30" s="311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8"/>
      <c r="W30" s="248"/>
      <c r="X30" s="248"/>
      <c r="Y30" s="248"/>
      <c r="Z30" s="248"/>
      <c r="AA30" s="248"/>
      <c r="AB30" s="10"/>
      <c r="AC30" s="302"/>
      <c r="AD30" s="303"/>
      <c r="AE30" s="303"/>
      <c r="AF30" s="303"/>
      <c r="AG30" s="303"/>
      <c r="AH30" s="303"/>
      <c r="AI30" s="303"/>
      <c r="AJ30" s="304"/>
      <c r="AK30" s="303"/>
      <c r="AL30" s="303"/>
      <c r="AM30" s="303"/>
      <c r="AN30" s="303"/>
      <c r="AO30" s="303"/>
      <c r="AP30" s="303"/>
      <c r="AQ30" s="303"/>
    </row>
    <row r="31" spans="1:32" ht="16.5" customHeight="1">
      <c r="A31" s="6"/>
      <c r="B31" s="310"/>
      <c r="C31" s="312" t="s">
        <v>343</v>
      </c>
      <c r="D31" s="311">
        <v>11</v>
      </c>
      <c r="E31" s="57" t="s">
        <v>329</v>
      </c>
      <c r="F31" s="57">
        <v>1</v>
      </c>
      <c r="G31" s="57" t="s">
        <v>329</v>
      </c>
      <c r="H31" s="57" t="s">
        <v>329</v>
      </c>
      <c r="I31" s="57" t="s">
        <v>329</v>
      </c>
      <c r="J31" s="57">
        <v>2</v>
      </c>
      <c r="K31" s="57" t="s">
        <v>329</v>
      </c>
      <c r="L31" s="57">
        <v>1</v>
      </c>
      <c r="M31" s="57" t="s">
        <v>329</v>
      </c>
      <c r="N31" s="57" t="s">
        <v>329</v>
      </c>
      <c r="O31" s="57" t="s">
        <v>329</v>
      </c>
      <c r="P31" s="57" t="s">
        <v>329</v>
      </c>
      <c r="Q31" s="57" t="s">
        <v>329</v>
      </c>
      <c r="R31" s="57" t="s">
        <v>329</v>
      </c>
      <c r="S31" s="57" t="s">
        <v>329</v>
      </c>
      <c r="T31" s="57">
        <v>2</v>
      </c>
      <c r="U31" s="57" t="s">
        <v>329</v>
      </c>
      <c r="V31" s="57">
        <v>2</v>
      </c>
      <c r="W31" s="57">
        <v>1</v>
      </c>
      <c r="X31" s="57" t="s">
        <v>329</v>
      </c>
      <c r="Y31" s="57" t="s">
        <v>329</v>
      </c>
      <c r="Z31" s="57">
        <v>1</v>
      </c>
      <c r="AA31" s="57">
        <v>1</v>
      </c>
      <c r="AB31" s="10"/>
      <c r="AC31" s="248" t="s">
        <v>249</v>
      </c>
      <c r="AD31" s="83"/>
      <c r="AE31" s="83"/>
      <c r="AF31" s="83"/>
    </row>
    <row r="32" spans="1:37" ht="16.5" customHeight="1">
      <c r="A32" s="6"/>
      <c r="B32" s="310"/>
      <c r="C32" s="312"/>
      <c r="D32" s="311"/>
      <c r="E32" s="248"/>
      <c r="F32" s="248"/>
      <c r="G32" s="248"/>
      <c r="H32" s="248"/>
      <c r="I32" s="248"/>
      <c r="J32" s="248"/>
      <c r="K32" s="248"/>
      <c r="L32" s="248"/>
      <c r="M32" s="248"/>
      <c r="N32" s="248"/>
      <c r="O32" s="248"/>
      <c r="P32" s="248"/>
      <c r="Q32" s="248"/>
      <c r="R32" s="248"/>
      <c r="S32" s="248"/>
      <c r="T32" s="248"/>
      <c r="U32" s="248"/>
      <c r="V32" s="248"/>
      <c r="W32" s="248"/>
      <c r="X32" s="248"/>
      <c r="Y32" s="248"/>
      <c r="Z32" s="248"/>
      <c r="AA32" s="248"/>
      <c r="AB32" s="10"/>
      <c r="AK32" s="332"/>
    </row>
    <row r="33" spans="1:28" ht="16.5" customHeight="1">
      <c r="A33" s="6"/>
      <c r="B33" s="310"/>
      <c r="C33" s="333" t="s">
        <v>250</v>
      </c>
      <c r="D33" s="311">
        <v>18</v>
      </c>
      <c r="E33" s="57" t="s">
        <v>329</v>
      </c>
      <c r="F33" s="57">
        <v>1</v>
      </c>
      <c r="G33" s="57">
        <v>1</v>
      </c>
      <c r="H33" s="57" t="s">
        <v>329</v>
      </c>
      <c r="I33" s="57" t="s">
        <v>329</v>
      </c>
      <c r="J33" s="57">
        <v>3</v>
      </c>
      <c r="K33" s="57">
        <v>1</v>
      </c>
      <c r="L33" s="57">
        <v>2</v>
      </c>
      <c r="M33" s="57" t="s">
        <v>329</v>
      </c>
      <c r="N33" s="57" t="s">
        <v>329</v>
      </c>
      <c r="O33" s="57" t="s">
        <v>329</v>
      </c>
      <c r="P33" s="57" t="s">
        <v>329</v>
      </c>
      <c r="Q33" s="57" t="s">
        <v>329</v>
      </c>
      <c r="R33" s="57" t="s">
        <v>329</v>
      </c>
      <c r="S33" s="57" t="s">
        <v>329</v>
      </c>
      <c r="T33" s="57">
        <v>2</v>
      </c>
      <c r="U33" s="57" t="s">
        <v>329</v>
      </c>
      <c r="V33" s="57">
        <v>3</v>
      </c>
      <c r="W33" s="57" t="s">
        <v>329</v>
      </c>
      <c r="X33" s="57">
        <v>1</v>
      </c>
      <c r="Y33" s="57">
        <v>1</v>
      </c>
      <c r="Z33" s="57" t="s">
        <v>329</v>
      </c>
      <c r="AA33" s="57">
        <v>3</v>
      </c>
      <c r="AB33" s="10"/>
    </row>
    <row r="34" spans="1:28" ht="16.5" customHeight="1">
      <c r="A34" s="6"/>
      <c r="B34" s="310"/>
      <c r="C34" s="312"/>
      <c r="D34" s="311"/>
      <c r="E34" s="248"/>
      <c r="F34" s="248"/>
      <c r="G34" s="248"/>
      <c r="H34" s="248"/>
      <c r="I34" s="248"/>
      <c r="J34" s="248"/>
      <c r="K34" s="248"/>
      <c r="L34" s="248"/>
      <c r="M34" s="248"/>
      <c r="N34" s="248"/>
      <c r="O34" s="248"/>
      <c r="P34" s="248"/>
      <c r="Q34" s="248"/>
      <c r="R34" s="248"/>
      <c r="S34" s="248"/>
      <c r="T34" s="248"/>
      <c r="U34" s="248"/>
      <c r="V34" s="248"/>
      <c r="W34" s="248"/>
      <c r="X34" s="248"/>
      <c r="Y34" s="248"/>
      <c r="Z34" s="248"/>
      <c r="AA34" s="248"/>
      <c r="AB34" s="10"/>
    </row>
    <row r="35" spans="1:28" ht="16.5" customHeight="1">
      <c r="A35" s="6"/>
      <c r="B35" s="310"/>
      <c r="C35" s="312" t="s">
        <v>344</v>
      </c>
      <c r="D35" s="309" t="s">
        <v>345</v>
      </c>
      <c r="E35" s="57" t="s">
        <v>329</v>
      </c>
      <c r="F35" s="57" t="s">
        <v>329</v>
      </c>
      <c r="G35" s="57" t="s">
        <v>329</v>
      </c>
      <c r="H35" s="57" t="s">
        <v>329</v>
      </c>
      <c r="I35" s="57">
        <v>2</v>
      </c>
      <c r="J35" s="57">
        <v>2</v>
      </c>
      <c r="K35" s="57">
        <v>2</v>
      </c>
      <c r="L35" s="57" t="s">
        <v>346</v>
      </c>
      <c r="M35" s="57" t="s">
        <v>329</v>
      </c>
      <c r="N35" s="57" t="s">
        <v>329</v>
      </c>
      <c r="O35" s="57" t="s">
        <v>329</v>
      </c>
      <c r="P35" s="57" t="s">
        <v>329</v>
      </c>
      <c r="Q35" s="57" t="s">
        <v>329</v>
      </c>
      <c r="R35" s="57" t="s">
        <v>329</v>
      </c>
      <c r="S35" s="57" t="s">
        <v>329</v>
      </c>
      <c r="T35" s="57">
        <v>2</v>
      </c>
      <c r="U35" s="57">
        <v>1</v>
      </c>
      <c r="V35" s="57">
        <v>1</v>
      </c>
      <c r="W35" s="57">
        <v>1</v>
      </c>
      <c r="X35" s="57">
        <v>2</v>
      </c>
      <c r="Y35" s="57" t="s">
        <v>329</v>
      </c>
      <c r="Z35" s="57" t="s">
        <v>329</v>
      </c>
      <c r="AA35" s="57" t="s">
        <v>329</v>
      </c>
      <c r="AB35" s="10"/>
    </row>
    <row r="36" spans="1:42" ht="16.5" customHeight="1">
      <c r="A36" s="6"/>
      <c r="B36" s="310"/>
      <c r="C36" s="312"/>
      <c r="D36" s="311"/>
      <c r="E36" s="248"/>
      <c r="F36" s="248"/>
      <c r="G36" s="248"/>
      <c r="H36" s="248"/>
      <c r="I36" s="248"/>
      <c r="J36" s="248"/>
      <c r="K36" s="248"/>
      <c r="L36" s="248"/>
      <c r="M36" s="248"/>
      <c r="N36" s="248"/>
      <c r="O36" s="248"/>
      <c r="P36" s="248"/>
      <c r="Q36" s="248"/>
      <c r="R36" s="248"/>
      <c r="S36" s="248"/>
      <c r="T36" s="248"/>
      <c r="U36" s="248"/>
      <c r="V36" s="248"/>
      <c r="W36" s="248"/>
      <c r="X36" s="248"/>
      <c r="Y36" s="248"/>
      <c r="Z36" s="248"/>
      <c r="AA36" s="248"/>
      <c r="AB36" s="10"/>
      <c r="AC36" s="137" t="s">
        <v>347</v>
      </c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</row>
    <row r="37" spans="1:42" ht="16.5" customHeight="1">
      <c r="A37" s="6"/>
      <c r="B37" s="310"/>
      <c r="C37" s="312" t="s">
        <v>348</v>
      </c>
      <c r="D37" s="311">
        <v>1</v>
      </c>
      <c r="E37" s="57" t="s">
        <v>329</v>
      </c>
      <c r="F37" s="57" t="s">
        <v>329</v>
      </c>
      <c r="G37" s="57" t="s">
        <v>329</v>
      </c>
      <c r="H37" s="57" t="s">
        <v>329</v>
      </c>
      <c r="I37" s="57" t="s">
        <v>329</v>
      </c>
      <c r="J37" s="57" t="s">
        <v>329</v>
      </c>
      <c r="K37" s="57" t="s">
        <v>329</v>
      </c>
      <c r="L37" s="57" t="s">
        <v>329</v>
      </c>
      <c r="M37" s="57" t="s">
        <v>329</v>
      </c>
      <c r="N37" s="57" t="s">
        <v>329</v>
      </c>
      <c r="O37" s="57" t="s">
        <v>329</v>
      </c>
      <c r="P37" s="57" t="s">
        <v>329</v>
      </c>
      <c r="Q37" s="57" t="s">
        <v>329</v>
      </c>
      <c r="R37" s="57" t="s">
        <v>329</v>
      </c>
      <c r="S37" s="57" t="s">
        <v>329</v>
      </c>
      <c r="T37" s="57" t="s">
        <v>329</v>
      </c>
      <c r="U37" s="57" t="s">
        <v>329</v>
      </c>
      <c r="V37" s="57">
        <v>1</v>
      </c>
      <c r="W37" s="57" t="s">
        <v>329</v>
      </c>
      <c r="X37" s="57" t="s">
        <v>329</v>
      </c>
      <c r="Y37" s="57" t="s">
        <v>329</v>
      </c>
      <c r="Z37" s="57" t="s">
        <v>329</v>
      </c>
      <c r="AA37" s="57" t="s">
        <v>329</v>
      </c>
      <c r="AB37" s="10"/>
      <c r="AD37" s="6"/>
      <c r="AE37" s="6"/>
      <c r="AF37" s="6"/>
      <c r="AG37" s="6"/>
      <c r="AH37" s="310" t="s">
        <v>251</v>
      </c>
      <c r="AI37" s="6"/>
      <c r="AJ37" s="6"/>
      <c r="AK37" s="6"/>
      <c r="AL37" s="6"/>
      <c r="AM37" s="6"/>
      <c r="AN37" s="6"/>
      <c r="AO37" s="6"/>
      <c r="AP37" s="6"/>
    </row>
    <row r="38" spans="1:28" ht="16.5" customHeight="1" thickBot="1">
      <c r="A38" s="6"/>
      <c r="B38" s="310"/>
      <c r="C38" s="312"/>
      <c r="D38" s="311"/>
      <c r="E38" s="248"/>
      <c r="F38" s="248"/>
      <c r="G38" s="248"/>
      <c r="H38" s="248"/>
      <c r="I38" s="248"/>
      <c r="J38" s="248"/>
      <c r="K38" s="248"/>
      <c r="L38" s="248"/>
      <c r="M38" s="248"/>
      <c r="N38" s="248"/>
      <c r="O38" s="248"/>
      <c r="P38" s="248"/>
      <c r="Q38" s="248"/>
      <c r="R38" s="248"/>
      <c r="S38" s="248"/>
      <c r="T38" s="248"/>
      <c r="U38" s="248"/>
      <c r="V38" s="248"/>
      <c r="W38" s="248"/>
      <c r="X38" s="248"/>
      <c r="Y38" s="248"/>
      <c r="Z38" s="248"/>
      <c r="AA38" s="248"/>
      <c r="AB38" s="10"/>
    </row>
    <row r="39" spans="1:42" ht="16.5" customHeight="1">
      <c r="A39" s="6"/>
      <c r="B39" s="310"/>
      <c r="C39" s="312" t="s">
        <v>349</v>
      </c>
      <c r="D39" s="311">
        <v>72</v>
      </c>
      <c r="E39" s="57" t="s">
        <v>329</v>
      </c>
      <c r="F39" s="57">
        <v>2</v>
      </c>
      <c r="G39" s="57" t="s">
        <v>329</v>
      </c>
      <c r="H39" s="57" t="s">
        <v>329</v>
      </c>
      <c r="I39" s="57">
        <v>18</v>
      </c>
      <c r="J39" s="57">
        <v>1</v>
      </c>
      <c r="K39" s="57">
        <v>4</v>
      </c>
      <c r="L39" s="57">
        <v>4</v>
      </c>
      <c r="M39" s="57" t="s">
        <v>329</v>
      </c>
      <c r="N39" s="57" t="s">
        <v>329</v>
      </c>
      <c r="O39" s="57" t="s">
        <v>329</v>
      </c>
      <c r="P39" s="57">
        <v>2</v>
      </c>
      <c r="Q39" s="57" t="s">
        <v>329</v>
      </c>
      <c r="R39" s="57" t="s">
        <v>329</v>
      </c>
      <c r="S39" s="57">
        <v>4</v>
      </c>
      <c r="T39" s="57">
        <v>13</v>
      </c>
      <c r="U39" s="57">
        <v>1</v>
      </c>
      <c r="V39" s="57">
        <v>5</v>
      </c>
      <c r="W39" s="57" t="s">
        <v>329</v>
      </c>
      <c r="X39" s="57">
        <v>13</v>
      </c>
      <c r="Y39" s="57">
        <v>1</v>
      </c>
      <c r="Z39" s="57">
        <v>1</v>
      </c>
      <c r="AA39" s="57">
        <v>3</v>
      </c>
      <c r="AB39" s="10"/>
      <c r="AC39" s="334" t="s">
        <v>350</v>
      </c>
      <c r="AD39" s="335" t="s">
        <v>252</v>
      </c>
      <c r="AE39" s="335" t="s">
        <v>253</v>
      </c>
      <c r="AF39" s="335" t="s">
        <v>254</v>
      </c>
      <c r="AG39" s="335" t="s">
        <v>255</v>
      </c>
      <c r="AH39" s="335" t="s">
        <v>256</v>
      </c>
      <c r="AI39" s="335" t="s">
        <v>257</v>
      </c>
      <c r="AJ39" s="335" t="s">
        <v>258</v>
      </c>
      <c r="AK39" s="335" t="s">
        <v>259</v>
      </c>
      <c r="AL39" s="335" t="s">
        <v>260</v>
      </c>
      <c r="AM39" s="335" t="s">
        <v>261</v>
      </c>
      <c r="AN39" s="335" t="s">
        <v>262</v>
      </c>
      <c r="AO39" s="335" t="s">
        <v>263</v>
      </c>
      <c r="AP39" s="336" t="s">
        <v>264</v>
      </c>
    </row>
    <row r="40" spans="1:42" ht="16.5" customHeight="1">
      <c r="A40" s="6"/>
      <c r="B40" s="310"/>
      <c r="C40" s="312"/>
      <c r="D40" s="311"/>
      <c r="E40" s="248"/>
      <c r="F40" s="248"/>
      <c r="G40" s="248"/>
      <c r="H40" s="248"/>
      <c r="I40" s="248"/>
      <c r="J40" s="248"/>
      <c r="K40" s="248"/>
      <c r="L40" s="248"/>
      <c r="M40" s="248"/>
      <c r="N40" s="248"/>
      <c r="O40" s="248"/>
      <c r="P40" s="248"/>
      <c r="Q40" s="248"/>
      <c r="R40" s="248"/>
      <c r="S40" s="248"/>
      <c r="T40" s="248"/>
      <c r="U40" s="248"/>
      <c r="V40" s="248"/>
      <c r="W40" s="248"/>
      <c r="X40" s="248"/>
      <c r="Y40" s="248"/>
      <c r="Z40" s="248"/>
      <c r="AA40" s="248"/>
      <c r="AC40" s="337"/>
      <c r="AD40" s="338"/>
      <c r="AE40" s="338"/>
      <c r="AF40" s="338"/>
      <c r="AG40" s="338"/>
      <c r="AH40" s="338"/>
      <c r="AI40" s="338"/>
      <c r="AJ40" s="338"/>
      <c r="AK40" s="338"/>
      <c r="AL40" s="338"/>
      <c r="AM40" s="338"/>
      <c r="AN40" s="338"/>
      <c r="AO40" s="338"/>
      <c r="AP40" s="339"/>
    </row>
    <row r="41" spans="1:42" ht="16.5" customHeight="1">
      <c r="A41" s="6"/>
      <c r="B41" s="310"/>
      <c r="C41" s="312" t="s">
        <v>265</v>
      </c>
      <c r="D41" s="311">
        <v>68</v>
      </c>
      <c r="E41" s="57" t="s">
        <v>94</v>
      </c>
      <c r="F41" s="57">
        <v>1</v>
      </c>
      <c r="G41" s="57" t="s">
        <v>94</v>
      </c>
      <c r="H41" s="57" t="s">
        <v>94</v>
      </c>
      <c r="I41" s="57">
        <v>17</v>
      </c>
      <c r="J41" s="57">
        <v>4</v>
      </c>
      <c r="K41" s="57">
        <v>3</v>
      </c>
      <c r="L41" s="57">
        <v>2</v>
      </c>
      <c r="M41" s="57">
        <v>1</v>
      </c>
      <c r="N41" s="57" t="s">
        <v>94</v>
      </c>
      <c r="O41" s="57" t="s">
        <v>94</v>
      </c>
      <c r="P41" s="57">
        <v>3</v>
      </c>
      <c r="Q41" s="57" t="s">
        <v>94</v>
      </c>
      <c r="R41" s="57" t="s">
        <v>94</v>
      </c>
      <c r="S41" s="57">
        <v>1</v>
      </c>
      <c r="T41" s="57">
        <v>7</v>
      </c>
      <c r="U41" s="57">
        <v>2</v>
      </c>
      <c r="V41" s="57">
        <v>10</v>
      </c>
      <c r="W41" s="57">
        <v>2</v>
      </c>
      <c r="X41" s="57">
        <v>9</v>
      </c>
      <c r="Y41" s="57">
        <v>5</v>
      </c>
      <c r="Z41" s="57" t="s">
        <v>94</v>
      </c>
      <c r="AA41" s="57">
        <v>1</v>
      </c>
      <c r="AC41" s="290"/>
      <c r="AD41" s="291"/>
      <c r="AE41" s="291"/>
      <c r="AF41" s="291"/>
      <c r="AG41" s="291"/>
      <c r="AH41" s="291"/>
      <c r="AI41" s="291"/>
      <c r="AJ41" s="291"/>
      <c r="AK41" s="291"/>
      <c r="AL41" s="291"/>
      <c r="AM41" s="291"/>
      <c r="AN41" s="291"/>
      <c r="AO41" s="291"/>
      <c r="AP41" s="291"/>
    </row>
    <row r="42" spans="1:46" ht="16.5" customHeight="1">
      <c r="A42" s="6"/>
      <c r="B42" s="310"/>
      <c r="C42" s="312"/>
      <c r="D42" s="311"/>
      <c r="E42" s="248"/>
      <c r="F42" s="248"/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8"/>
      <c r="R42" s="248"/>
      <c r="S42" s="248"/>
      <c r="T42" s="248"/>
      <c r="U42" s="248"/>
      <c r="V42" s="248"/>
      <c r="W42" s="248"/>
      <c r="X42" s="248"/>
      <c r="Y42" s="248"/>
      <c r="Z42" s="248"/>
      <c r="AA42" s="248"/>
      <c r="AC42" s="340" t="s">
        <v>266</v>
      </c>
      <c r="AD42" s="299">
        <f aca="true" t="shared" si="0" ref="AD42:AP42">SUM(AD44:AD62)</f>
        <v>369</v>
      </c>
      <c r="AE42" s="299">
        <f t="shared" si="0"/>
        <v>32</v>
      </c>
      <c r="AF42" s="299">
        <f t="shared" si="0"/>
        <v>33</v>
      </c>
      <c r="AG42" s="299">
        <f t="shared" si="0"/>
        <v>36</v>
      </c>
      <c r="AH42" s="299">
        <f t="shared" si="0"/>
        <v>48</v>
      </c>
      <c r="AI42" s="299">
        <f t="shared" si="0"/>
        <v>40</v>
      </c>
      <c r="AJ42" s="299">
        <f t="shared" si="0"/>
        <v>28</v>
      </c>
      <c r="AK42" s="299">
        <f t="shared" si="0"/>
        <v>19</v>
      </c>
      <c r="AL42" s="299">
        <f t="shared" si="0"/>
        <v>50</v>
      </c>
      <c r="AM42" s="299">
        <f t="shared" si="0"/>
        <v>34</v>
      </c>
      <c r="AN42" s="299">
        <f t="shared" si="0"/>
        <v>15</v>
      </c>
      <c r="AO42" s="299">
        <f t="shared" si="0"/>
        <v>23</v>
      </c>
      <c r="AP42" s="299">
        <f t="shared" si="0"/>
        <v>11</v>
      </c>
      <c r="AS42" s="269"/>
      <c r="AT42" s="269"/>
    </row>
    <row r="43" spans="1:46" ht="16.5" customHeight="1">
      <c r="A43" s="6"/>
      <c r="B43" s="310"/>
      <c r="C43" s="312" t="s">
        <v>267</v>
      </c>
      <c r="D43" s="311">
        <v>19</v>
      </c>
      <c r="E43" s="57" t="s">
        <v>329</v>
      </c>
      <c r="F43" s="57">
        <v>1</v>
      </c>
      <c r="G43" s="57" t="s">
        <v>329</v>
      </c>
      <c r="H43" s="57" t="s">
        <v>329</v>
      </c>
      <c r="I43" s="57">
        <v>2</v>
      </c>
      <c r="J43" s="57">
        <v>2</v>
      </c>
      <c r="K43" s="57" t="s">
        <v>329</v>
      </c>
      <c r="L43" s="57">
        <v>1</v>
      </c>
      <c r="M43" s="57" t="s">
        <v>329</v>
      </c>
      <c r="N43" s="57" t="s">
        <v>329</v>
      </c>
      <c r="O43" s="57" t="s">
        <v>329</v>
      </c>
      <c r="P43" s="57" t="s">
        <v>329</v>
      </c>
      <c r="Q43" s="57" t="s">
        <v>329</v>
      </c>
      <c r="R43" s="57" t="s">
        <v>329</v>
      </c>
      <c r="S43" s="57">
        <v>1</v>
      </c>
      <c r="T43" s="57" t="s">
        <v>329</v>
      </c>
      <c r="U43" s="57" t="s">
        <v>329</v>
      </c>
      <c r="V43" s="57">
        <v>7</v>
      </c>
      <c r="W43" s="57" t="s">
        <v>329</v>
      </c>
      <c r="X43" s="57">
        <v>1</v>
      </c>
      <c r="Y43" s="57" t="s">
        <v>329</v>
      </c>
      <c r="Z43" s="57" t="s">
        <v>329</v>
      </c>
      <c r="AA43" s="57">
        <v>4</v>
      </c>
      <c r="AB43" s="10"/>
      <c r="AC43" s="18"/>
      <c r="AD43" s="242"/>
      <c r="AE43" s="242"/>
      <c r="AF43" s="242"/>
      <c r="AG43" s="242"/>
      <c r="AH43" s="242"/>
      <c r="AI43" s="242"/>
      <c r="AJ43" s="242"/>
      <c r="AK43" s="242"/>
      <c r="AL43" s="242"/>
      <c r="AM43" s="242"/>
      <c r="AN43" s="242"/>
      <c r="AO43" s="242"/>
      <c r="AP43" s="242"/>
      <c r="AS43" s="35"/>
      <c r="AT43" s="35"/>
    </row>
    <row r="44" spans="1:42" ht="16.5" customHeight="1">
      <c r="A44" s="6"/>
      <c r="B44" s="310"/>
      <c r="C44" s="312"/>
      <c r="D44" s="311"/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  <c r="P44" s="248"/>
      <c r="Q44" s="248"/>
      <c r="R44" s="248"/>
      <c r="S44" s="248"/>
      <c r="T44" s="248"/>
      <c r="U44" s="248"/>
      <c r="V44" s="248"/>
      <c r="W44" s="248"/>
      <c r="X44" s="248"/>
      <c r="Y44" s="248"/>
      <c r="Z44" s="248"/>
      <c r="AA44" s="248"/>
      <c r="AC44" s="18" t="s">
        <v>268</v>
      </c>
      <c r="AD44" s="59">
        <f>SUM(AE44:AP44)</f>
        <v>27</v>
      </c>
      <c r="AE44" s="341">
        <v>2</v>
      </c>
      <c r="AF44" s="341">
        <v>3</v>
      </c>
      <c r="AG44" s="7">
        <v>3</v>
      </c>
      <c r="AH44" s="7">
        <v>6</v>
      </c>
      <c r="AI44" s="7">
        <v>4</v>
      </c>
      <c r="AJ44" s="7">
        <v>1</v>
      </c>
      <c r="AK44" s="341" t="s">
        <v>329</v>
      </c>
      <c r="AL44" s="7">
        <v>6</v>
      </c>
      <c r="AM44" s="341" t="s">
        <v>329</v>
      </c>
      <c r="AN44" s="7">
        <v>1</v>
      </c>
      <c r="AO44" s="7">
        <v>1</v>
      </c>
      <c r="AP44" s="341" t="s">
        <v>329</v>
      </c>
    </row>
    <row r="45" spans="1:42" ht="16.5" customHeight="1">
      <c r="A45" s="6"/>
      <c r="B45" s="310"/>
      <c r="C45" s="342" t="s">
        <v>269</v>
      </c>
      <c r="D45" s="311">
        <v>8</v>
      </c>
      <c r="E45" s="57" t="s">
        <v>329</v>
      </c>
      <c r="F45" s="57" t="s">
        <v>329</v>
      </c>
      <c r="G45" s="57" t="s">
        <v>329</v>
      </c>
      <c r="H45" s="57" t="s">
        <v>329</v>
      </c>
      <c r="I45" s="57" t="s">
        <v>329</v>
      </c>
      <c r="J45" s="57">
        <v>2</v>
      </c>
      <c r="K45" s="57">
        <v>1</v>
      </c>
      <c r="L45" s="57">
        <v>1</v>
      </c>
      <c r="M45" s="57" t="s">
        <v>329</v>
      </c>
      <c r="N45" s="57" t="s">
        <v>329</v>
      </c>
      <c r="O45" s="57" t="s">
        <v>329</v>
      </c>
      <c r="P45" s="57" t="s">
        <v>329</v>
      </c>
      <c r="Q45" s="57" t="s">
        <v>329</v>
      </c>
      <c r="R45" s="57" t="s">
        <v>329</v>
      </c>
      <c r="S45" s="57" t="s">
        <v>329</v>
      </c>
      <c r="T45" s="57">
        <v>1</v>
      </c>
      <c r="U45" s="57" t="s">
        <v>329</v>
      </c>
      <c r="V45" s="57" t="s">
        <v>329</v>
      </c>
      <c r="W45" s="57" t="s">
        <v>329</v>
      </c>
      <c r="X45" s="57">
        <v>2</v>
      </c>
      <c r="Y45" s="57" t="s">
        <v>329</v>
      </c>
      <c r="Z45" s="57" t="s">
        <v>329</v>
      </c>
      <c r="AA45" s="57">
        <v>1</v>
      </c>
      <c r="AB45" s="10"/>
      <c r="AC45" s="24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</row>
    <row r="46" spans="1:42" ht="16.5" customHeight="1">
      <c r="A46" s="6"/>
      <c r="B46" s="310"/>
      <c r="C46" s="312"/>
      <c r="D46" s="311"/>
      <c r="E46" s="248"/>
      <c r="F46" s="248"/>
      <c r="G46" s="248"/>
      <c r="H46" s="248"/>
      <c r="I46" s="248"/>
      <c r="J46" s="248"/>
      <c r="K46" s="248"/>
      <c r="L46" s="248"/>
      <c r="M46" s="248"/>
      <c r="N46" s="248"/>
      <c r="O46" s="248"/>
      <c r="P46" s="248"/>
      <c r="Q46" s="248"/>
      <c r="R46" s="248"/>
      <c r="S46" s="248"/>
      <c r="T46" s="248"/>
      <c r="U46" s="248"/>
      <c r="V46" s="248"/>
      <c r="W46" s="248"/>
      <c r="X46" s="248"/>
      <c r="Y46" s="248"/>
      <c r="Z46" s="248"/>
      <c r="AA46" s="248"/>
      <c r="AB46" s="10"/>
      <c r="AC46" s="18" t="s">
        <v>270</v>
      </c>
      <c r="AD46" s="59">
        <f>SUM(AE46:AP46)</f>
        <v>43</v>
      </c>
      <c r="AE46" s="7">
        <v>3</v>
      </c>
      <c r="AF46" s="7">
        <v>5</v>
      </c>
      <c r="AG46" s="7">
        <v>3</v>
      </c>
      <c r="AH46" s="7">
        <v>5</v>
      </c>
      <c r="AI46" s="7">
        <v>4</v>
      </c>
      <c r="AJ46" s="7">
        <v>4</v>
      </c>
      <c r="AK46" s="7">
        <v>6</v>
      </c>
      <c r="AL46" s="7">
        <v>2</v>
      </c>
      <c r="AM46" s="7">
        <v>5</v>
      </c>
      <c r="AN46" s="7">
        <v>2</v>
      </c>
      <c r="AO46" s="7">
        <v>2</v>
      </c>
      <c r="AP46" s="7">
        <v>2</v>
      </c>
    </row>
    <row r="47" spans="1:42" ht="16.5" customHeight="1">
      <c r="A47" s="6"/>
      <c r="B47" s="310"/>
      <c r="C47" s="312" t="s">
        <v>271</v>
      </c>
      <c r="D47" s="311">
        <v>2</v>
      </c>
      <c r="E47" s="57" t="s">
        <v>333</v>
      </c>
      <c r="F47" s="57" t="s">
        <v>333</v>
      </c>
      <c r="G47" s="57" t="s">
        <v>333</v>
      </c>
      <c r="H47" s="57" t="s">
        <v>333</v>
      </c>
      <c r="I47" s="57" t="s">
        <v>333</v>
      </c>
      <c r="J47" s="57" t="s">
        <v>333</v>
      </c>
      <c r="K47" s="57" t="s">
        <v>333</v>
      </c>
      <c r="L47" s="57" t="s">
        <v>333</v>
      </c>
      <c r="M47" s="57" t="s">
        <v>333</v>
      </c>
      <c r="N47" s="57" t="s">
        <v>333</v>
      </c>
      <c r="O47" s="57" t="s">
        <v>333</v>
      </c>
      <c r="P47" s="57" t="s">
        <v>333</v>
      </c>
      <c r="Q47" s="57" t="s">
        <v>333</v>
      </c>
      <c r="R47" s="57">
        <v>1</v>
      </c>
      <c r="S47" s="57" t="s">
        <v>333</v>
      </c>
      <c r="T47" s="57" t="s">
        <v>333</v>
      </c>
      <c r="U47" s="57" t="s">
        <v>333</v>
      </c>
      <c r="V47" s="57">
        <v>1</v>
      </c>
      <c r="W47" s="57" t="s">
        <v>333</v>
      </c>
      <c r="X47" s="57" t="s">
        <v>333</v>
      </c>
      <c r="Y47" s="57" t="s">
        <v>333</v>
      </c>
      <c r="Z47" s="57" t="s">
        <v>333</v>
      </c>
      <c r="AA47" s="57" t="s">
        <v>333</v>
      </c>
      <c r="AB47" s="10"/>
      <c r="AC47" s="243"/>
      <c r="AD47" s="83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</row>
    <row r="48" spans="1:42" ht="16.5" customHeight="1">
      <c r="A48" s="6"/>
      <c r="B48" s="310"/>
      <c r="C48" s="312"/>
      <c r="D48" s="311"/>
      <c r="E48" s="248"/>
      <c r="F48" s="248"/>
      <c r="G48" s="248"/>
      <c r="H48" s="248"/>
      <c r="I48" s="248"/>
      <c r="J48" s="248"/>
      <c r="K48" s="248"/>
      <c r="L48" s="248"/>
      <c r="M48" s="248"/>
      <c r="N48" s="248"/>
      <c r="O48" s="248"/>
      <c r="P48" s="248"/>
      <c r="Q48" s="248"/>
      <c r="R48" s="248"/>
      <c r="S48" s="248"/>
      <c r="T48" s="248"/>
      <c r="U48" s="248"/>
      <c r="V48" s="248"/>
      <c r="W48" s="248"/>
      <c r="X48" s="248"/>
      <c r="Y48" s="248"/>
      <c r="Z48" s="248"/>
      <c r="AA48" s="248"/>
      <c r="AB48" s="10"/>
      <c r="AC48" s="18" t="s">
        <v>272</v>
      </c>
      <c r="AD48" s="59">
        <f>SUM(AE48:AP48)</f>
        <v>30</v>
      </c>
      <c r="AE48" s="341" t="s">
        <v>333</v>
      </c>
      <c r="AF48" s="7">
        <v>3</v>
      </c>
      <c r="AG48" s="7">
        <v>3</v>
      </c>
      <c r="AH48" s="7">
        <v>10</v>
      </c>
      <c r="AI48" s="7">
        <v>3</v>
      </c>
      <c r="AJ48" s="7">
        <v>4</v>
      </c>
      <c r="AK48" s="7">
        <v>1</v>
      </c>
      <c r="AL48" s="7">
        <v>3</v>
      </c>
      <c r="AM48" s="7">
        <v>1</v>
      </c>
      <c r="AN48" s="7">
        <v>1</v>
      </c>
      <c r="AO48" s="7">
        <v>1</v>
      </c>
      <c r="AP48" s="341" t="s">
        <v>333</v>
      </c>
    </row>
    <row r="49" spans="1:42" ht="16.5" customHeight="1">
      <c r="A49" s="6"/>
      <c r="B49" s="310"/>
      <c r="C49" s="312" t="s">
        <v>273</v>
      </c>
      <c r="D49" s="311">
        <v>28</v>
      </c>
      <c r="E49" s="57" t="s">
        <v>329</v>
      </c>
      <c r="F49" s="57">
        <v>1</v>
      </c>
      <c r="G49" s="57">
        <v>1</v>
      </c>
      <c r="H49" s="57">
        <v>1</v>
      </c>
      <c r="I49" s="57">
        <v>3</v>
      </c>
      <c r="J49" s="57">
        <v>2</v>
      </c>
      <c r="K49" s="57">
        <v>1</v>
      </c>
      <c r="L49" s="57">
        <v>2</v>
      </c>
      <c r="M49" s="57">
        <v>1</v>
      </c>
      <c r="N49" s="57" t="s">
        <v>329</v>
      </c>
      <c r="O49" s="57" t="s">
        <v>329</v>
      </c>
      <c r="P49" s="57">
        <v>1</v>
      </c>
      <c r="Q49" s="57" t="s">
        <v>329</v>
      </c>
      <c r="R49" s="57" t="s">
        <v>329</v>
      </c>
      <c r="S49" s="57">
        <v>1</v>
      </c>
      <c r="T49" s="57">
        <v>3</v>
      </c>
      <c r="U49" s="57">
        <v>1</v>
      </c>
      <c r="V49" s="57">
        <v>7</v>
      </c>
      <c r="W49" s="57" t="s">
        <v>329</v>
      </c>
      <c r="X49" s="57">
        <v>3</v>
      </c>
      <c r="Y49" s="57" t="s">
        <v>329</v>
      </c>
      <c r="Z49" s="57" t="s">
        <v>329</v>
      </c>
      <c r="AA49" s="57" t="s">
        <v>329</v>
      </c>
      <c r="AB49" s="10"/>
      <c r="AC49" s="243"/>
      <c r="AD49" s="83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</row>
    <row r="50" spans="1:42" ht="16.5" customHeight="1">
      <c r="A50" s="6"/>
      <c r="B50" s="310"/>
      <c r="C50" s="248"/>
      <c r="D50" s="311"/>
      <c r="E50" s="248"/>
      <c r="F50" s="248"/>
      <c r="G50" s="248"/>
      <c r="H50" s="248"/>
      <c r="I50" s="248"/>
      <c r="J50" s="248"/>
      <c r="K50" s="248"/>
      <c r="L50" s="248"/>
      <c r="M50" s="248"/>
      <c r="N50" s="248"/>
      <c r="O50" s="248"/>
      <c r="P50" s="248"/>
      <c r="Q50" s="248"/>
      <c r="R50" s="248"/>
      <c r="S50" s="248"/>
      <c r="T50" s="248"/>
      <c r="U50" s="248"/>
      <c r="V50" s="248"/>
      <c r="W50" s="248"/>
      <c r="X50" s="248"/>
      <c r="Y50" s="248"/>
      <c r="Z50" s="248"/>
      <c r="AA50" s="248"/>
      <c r="AB50" s="10"/>
      <c r="AC50" s="18" t="s">
        <v>274</v>
      </c>
      <c r="AD50" s="59">
        <f>SUM(AE50:AP50)</f>
        <v>45</v>
      </c>
      <c r="AE50" s="7">
        <v>2</v>
      </c>
      <c r="AF50" s="7">
        <v>3</v>
      </c>
      <c r="AG50" s="7">
        <v>1</v>
      </c>
      <c r="AH50" s="7">
        <v>5</v>
      </c>
      <c r="AI50" s="7">
        <v>5</v>
      </c>
      <c r="AJ50" s="7">
        <v>5</v>
      </c>
      <c r="AK50" s="7">
        <v>5</v>
      </c>
      <c r="AL50" s="7">
        <v>5</v>
      </c>
      <c r="AM50" s="7">
        <v>4</v>
      </c>
      <c r="AN50" s="7">
        <v>4</v>
      </c>
      <c r="AO50" s="7">
        <v>5</v>
      </c>
      <c r="AP50" s="7">
        <v>1</v>
      </c>
    </row>
    <row r="51" spans="1:42" ht="16.5" customHeight="1">
      <c r="A51" s="6"/>
      <c r="B51" s="225" t="s">
        <v>275</v>
      </c>
      <c r="C51" s="226"/>
      <c r="D51" s="311">
        <v>1</v>
      </c>
      <c r="E51" s="57" t="s">
        <v>329</v>
      </c>
      <c r="F51" s="57" t="s">
        <v>329</v>
      </c>
      <c r="G51" s="57" t="s">
        <v>329</v>
      </c>
      <c r="H51" s="57">
        <v>1</v>
      </c>
      <c r="I51" s="57" t="s">
        <v>329</v>
      </c>
      <c r="J51" s="57" t="s">
        <v>329</v>
      </c>
      <c r="K51" s="57" t="s">
        <v>329</v>
      </c>
      <c r="L51" s="57" t="s">
        <v>329</v>
      </c>
      <c r="M51" s="57" t="s">
        <v>329</v>
      </c>
      <c r="N51" s="57" t="s">
        <v>329</v>
      </c>
      <c r="O51" s="57" t="s">
        <v>329</v>
      </c>
      <c r="P51" s="57" t="s">
        <v>329</v>
      </c>
      <c r="Q51" s="57" t="s">
        <v>329</v>
      </c>
      <c r="R51" s="57" t="s">
        <v>329</v>
      </c>
      <c r="S51" s="57" t="s">
        <v>329</v>
      </c>
      <c r="T51" s="57" t="s">
        <v>329</v>
      </c>
      <c r="U51" s="57" t="s">
        <v>329</v>
      </c>
      <c r="V51" s="57" t="s">
        <v>329</v>
      </c>
      <c r="W51" s="57" t="s">
        <v>329</v>
      </c>
      <c r="X51" s="57" t="s">
        <v>329</v>
      </c>
      <c r="Y51" s="57" t="s">
        <v>329</v>
      </c>
      <c r="Z51" s="57" t="s">
        <v>329</v>
      </c>
      <c r="AA51" s="57" t="s">
        <v>329</v>
      </c>
      <c r="AB51" s="10"/>
      <c r="AC51" s="243"/>
      <c r="AD51" s="83"/>
      <c r="AE51" s="341"/>
      <c r="AF51" s="341"/>
      <c r="AG51" s="7"/>
      <c r="AH51" s="7"/>
      <c r="AI51" s="7"/>
      <c r="AJ51" s="7"/>
      <c r="AK51" s="7"/>
      <c r="AL51" s="7"/>
      <c r="AM51" s="7"/>
      <c r="AN51" s="7"/>
      <c r="AO51" s="7"/>
      <c r="AP51" s="7"/>
    </row>
    <row r="52" spans="1:42" ht="16.5" customHeight="1">
      <c r="A52" s="6"/>
      <c r="B52" s="310"/>
      <c r="C52" s="232"/>
      <c r="D52" s="311"/>
      <c r="E52" s="248"/>
      <c r="F52" s="248"/>
      <c r="G52" s="248"/>
      <c r="H52" s="248"/>
      <c r="I52" s="248"/>
      <c r="J52" s="248"/>
      <c r="K52" s="248"/>
      <c r="L52" s="248"/>
      <c r="M52" s="248"/>
      <c r="N52" s="248"/>
      <c r="O52" s="248"/>
      <c r="P52" s="248"/>
      <c r="Q52" s="248"/>
      <c r="R52" s="248"/>
      <c r="S52" s="248"/>
      <c r="T52" s="248"/>
      <c r="U52" s="248"/>
      <c r="V52" s="248"/>
      <c r="W52" s="248"/>
      <c r="X52" s="248"/>
      <c r="Y52" s="248"/>
      <c r="Z52" s="248"/>
      <c r="AA52" s="248"/>
      <c r="AB52" s="10"/>
      <c r="AC52" s="18" t="s">
        <v>276</v>
      </c>
      <c r="AD52" s="59">
        <f>SUM(AE52:AP52)</f>
        <v>18</v>
      </c>
      <c r="AE52" s="7">
        <v>4</v>
      </c>
      <c r="AF52" s="7">
        <v>3</v>
      </c>
      <c r="AG52" s="7">
        <v>2</v>
      </c>
      <c r="AH52" s="7">
        <v>3</v>
      </c>
      <c r="AI52" s="7">
        <v>2</v>
      </c>
      <c r="AJ52" s="341" t="s">
        <v>329</v>
      </c>
      <c r="AK52" s="341" t="s">
        <v>329</v>
      </c>
      <c r="AL52" s="341" t="s">
        <v>329</v>
      </c>
      <c r="AM52" s="341">
        <v>1</v>
      </c>
      <c r="AN52" s="341" t="s">
        <v>329</v>
      </c>
      <c r="AO52" s="341">
        <v>2</v>
      </c>
      <c r="AP52" s="7">
        <v>1</v>
      </c>
    </row>
    <row r="53" spans="1:42" ht="16.5" customHeight="1">
      <c r="A53" s="6"/>
      <c r="B53" s="225" t="s">
        <v>351</v>
      </c>
      <c r="C53" s="226"/>
      <c r="D53" s="309" t="s">
        <v>352</v>
      </c>
      <c r="E53" s="57" t="s">
        <v>329</v>
      </c>
      <c r="F53" s="57">
        <v>1</v>
      </c>
      <c r="G53" s="57">
        <v>6</v>
      </c>
      <c r="H53" s="57" t="s">
        <v>353</v>
      </c>
      <c r="I53" s="57">
        <v>3</v>
      </c>
      <c r="J53" s="57">
        <v>6</v>
      </c>
      <c r="K53" s="57">
        <v>7</v>
      </c>
      <c r="L53" s="57">
        <v>7</v>
      </c>
      <c r="M53" s="57" t="s">
        <v>329</v>
      </c>
      <c r="N53" s="57" t="s">
        <v>329</v>
      </c>
      <c r="O53" s="57" t="s">
        <v>329</v>
      </c>
      <c r="P53" s="57" t="s">
        <v>329</v>
      </c>
      <c r="Q53" s="57" t="s">
        <v>329</v>
      </c>
      <c r="R53" s="57" t="s">
        <v>329</v>
      </c>
      <c r="S53" s="57">
        <v>6</v>
      </c>
      <c r="T53" s="57" t="s">
        <v>354</v>
      </c>
      <c r="U53" s="57">
        <v>1</v>
      </c>
      <c r="V53" s="57" t="s">
        <v>355</v>
      </c>
      <c r="W53" s="57">
        <v>2</v>
      </c>
      <c r="X53" s="57">
        <v>14</v>
      </c>
      <c r="Y53" s="57">
        <v>2</v>
      </c>
      <c r="Z53" s="57" t="s">
        <v>356</v>
      </c>
      <c r="AA53" s="57">
        <v>1</v>
      </c>
      <c r="AB53" s="10"/>
      <c r="AC53" s="243"/>
      <c r="AD53" s="83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</row>
    <row r="54" spans="1:42" ht="16.5" customHeight="1">
      <c r="A54" s="6"/>
      <c r="B54" s="248"/>
      <c r="C54" s="248"/>
      <c r="D54" s="311"/>
      <c r="E54" s="244"/>
      <c r="F54" s="244"/>
      <c r="G54" s="244"/>
      <c r="H54" s="244"/>
      <c r="I54" s="244"/>
      <c r="J54" s="244"/>
      <c r="K54" s="310"/>
      <c r="L54" s="310"/>
      <c r="M54" s="244"/>
      <c r="N54" s="248"/>
      <c r="O54" s="248"/>
      <c r="P54" s="248"/>
      <c r="Q54" s="248"/>
      <c r="R54" s="248"/>
      <c r="S54" s="244"/>
      <c r="T54" s="244"/>
      <c r="U54" s="248"/>
      <c r="V54" s="310"/>
      <c r="W54" s="244"/>
      <c r="X54" s="244"/>
      <c r="Y54" s="248"/>
      <c r="Z54" s="57"/>
      <c r="AA54" s="244"/>
      <c r="AB54" s="10"/>
      <c r="AC54" s="18" t="s">
        <v>277</v>
      </c>
      <c r="AD54" s="59">
        <f>SUM(AE54:AP54)</f>
        <v>4</v>
      </c>
      <c r="AE54" s="341" t="s">
        <v>329</v>
      </c>
      <c r="AF54" s="341" t="s">
        <v>329</v>
      </c>
      <c r="AG54" s="341" t="s">
        <v>329</v>
      </c>
      <c r="AH54" s="341" t="s">
        <v>329</v>
      </c>
      <c r="AI54" s="341">
        <v>2</v>
      </c>
      <c r="AJ54" s="341">
        <v>1</v>
      </c>
      <c r="AK54" s="341" t="s">
        <v>329</v>
      </c>
      <c r="AL54" s="341" t="s">
        <v>329</v>
      </c>
      <c r="AM54" s="341" t="s">
        <v>329</v>
      </c>
      <c r="AN54" s="341" t="s">
        <v>329</v>
      </c>
      <c r="AO54" s="7">
        <v>1</v>
      </c>
      <c r="AP54" s="341" t="s">
        <v>329</v>
      </c>
    </row>
    <row r="55" spans="1:42" ht="16.5" customHeight="1">
      <c r="A55" s="6"/>
      <c r="B55" s="248"/>
      <c r="C55" s="232" t="s">
        <v>357</v>
      </c>
      <c r="D55" s="309" t="s">
        <v>358</v>
      </c>
      <c r="E55" s="57" t="s">
        <v>329</v>
      </c>
      <c r="F55" s="57" t="s">
        <v>329</v>
      </c>
      <c r="G55" s="57">
        <v>2</v>
      </c>
      <c r="H55" s="57" t="s">
        <v>359</v>
      </c>
      <c r="I55" s="57" t="s">
        <v>329</v>
      </c>
      <c r="J55" s="57">
        <v>2</v>
      </c>
      <c r="K55" s="57">
        <v>1</v>
      </c>
      <c r="L55" s="57">
        <v>2</v>
      </c>
      <c r="M55" s="57" t="s">
        <v>329</v>
      </c>
      <c r="N55" s="57" t="s">
        <v>329</v>
      </c>
      <c r="O55" s="57" t="s">
        <v>329</v>
      </c>
      <c r="P55" s="57" t="s">
        <v>329</v>
      </c>
      <c r="Q55" s="57" t="s">
        <v>329</v>
      </c>
      <c r="R55" s="57" t="s">
        <v>329</v>
      </c>
      <c r="S55" s="57" t="s">
        <v>329</v>
      </c>
      <c r="T55" s="57" t="s">
        <v>360</v>
      </c>
      <c r="U55" s="57" t="s">
        <v>329</v>
      </c>
      <c r="V55" s="57">
        <v>5</v>
      </c>
      <c r="W55" s="57" t="s">
        <v>329</v>
      </c>
      <c r="X55" s="57">
        <v>5</v>
      </c>
      <c r="Y55" s="57" t="s">
        <v>329</v>
      </c>
      <c r="Z55" s="57">
        <v>3</v>
      </c>
      <c r="AA55" s="57">
        <v>1</v>
      </c>
      <c r="AB55" s="10"/>
      <c r="AC55" s="243"/>
      <c r="AD55" s="83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</row>
    <row r="56" spans="1:42" ht="16.5" customHeight="1">
      <c r="A56" s="6"/>
      <c r="B56" s="310"/>
      <c r="C56" s="232"/>
      <c r="D56" s="309"/>
      <c r="E56" s="248"/>
      <c r="F56" s="248"/>
      <c r="G56" s="248"/>
      <c r="H56" s="248"/>
      <c r="I56" s="248"/>
      <c r="J56" s="248"/>
      <c r="K56" s="248"/>
      <c r="L56" s="248"/>
      <c r="M56" s="248"/>
      <c r="N56" s="248"/>
      <c r="O56" s="248"/>
      <c r="P56" s="248"/>
      <c r="Q56" s="248"/>
      <c r="R56" s="248"/>
      <c r="S56" s="248"/>
      <c r="T56" s="248"/>
      <c r="U56" s="248"/>
      <c r="V56" s="248"/>
      <c r="W56" s="248"/>
      <c r="X56" s="248"/>
      <c r="Y56" s="248"/>
      <c r="Z56" s="248"/>
      <c r="AA56" s="248"/>
      <c r="AB56" s="10"/>
      <c r="AC56" s="18" t="s">
        <v>278</v>
      </c>
      <c r="AD56" s="59">
        <f>SUM(AE56:AP56)</f>
        <v>11</v>
      </c>
      <c r="AE56" s="341" t="s">
        <v>329</v>
      </c>
      <c r="AF56" s="7">
        <v>1</v>
      </c>
      <c r="AG56" s="341" t="s">
        <v>329</v>
      </c>
      <c r="AH56" s="7">
        <v>5</v>
      </c>
      <c r="AI56" s="7">
        <v>1</v>
      </c>
      <c r="AJ56" s="341">
        <v>1</v>
      </c>
      <c r="AK56" s="7">
        <v>1</v>
      </c>
      <c r="AL56" s="7">
        <v>1</v>
      </c>
      <c r="AM56" s="341">
        <v>1</v>
      </c>
      <c r="AN56" s="341" t="s">
        <v>329</v>
      </c>
      <c r="AO56" s="341" t="s">
        <v>329</v>
      </c>
      <c r="AP56" s="341" t="s">
        <v>329</v>
      </c>
    </row>
    <row r="57" spans="1:42" ht="16.5" customHeight="1">
      <c r="A57" s="6"/>
      <c r="B57" s="310"/>
      <c r="C57" s="232" t="s">
        <v>361</v>
      </c>
      <c r="D57" s="309" t="s">
        <v>362</v>
      </c>
      <c r="E57" s="57" t="s">
        <v>329</v>
      </c>
      <c r="F57" s="57">
        <v>1</v>
      </c>
      <c r="G57" s="57">
        <v>4</v>
      </c>
      <c r="H57" s="57">
        <v>1</v>
      </c>
      <c r="I57" s="57">
        <v>3</v>
      </c>
      <c r="J57" s="57">
        <v>3</v>
      </c>
      <c r="K57" s="57">
        <v>3</v>
      </c>
      <c r="L57" s="57">
        <v>5</v>
      </c>
      <c r="M57" s="57" t="s">
        <v>329</v>
      </c>
      <c r="N57" s="57" t="s">
        <v>329</v>
      </c>
      <c r="O57" s="57" t="s">
        <v>329</v>
      </c>
      <c r="P57" s="57" t="s">
        <v>329</v>
      </c>
      <c r="Q57" s="57" t="s">
        <v>329</v>
      </c>
      <c r="R57" s="57" t="s">
        <v>329</v>
      </c>
      <c r="S57" s="57">
        <v>5</v>
      </c>
      <c r="T57" s="57">
        <v>10</v>
      </c>
      <c r="U57" s="57" t="s">
        <v>329</v>
      </c>
      <c r="V57" s="57" t="s">
        <v>363</v>
      </c>
      <c r="W57" s="57">
        <v>1</v>
      </c>
      <c r="X57" s="57">
        <v>7</v>
      </c>
      <c r="Y57" s="57" t="s">
        <v>329</v>
      </c>
      <c r="Z57" s="57" t="s">
        <v>364</v>
      </c>
      <c r="AA57" s="57" t="s">
        <v>329</v>
      </c>
      <c r="AB57" s="10"/>
      <c r="AC57" s="243"/>
      <c r="AD57" s="83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</row>
    <row r="58" spans="1:42" ht="16.5" customHeight="1">
      <c r="A58" s="6"/>
      <c r="B58" s="310"/>
      <c r="C58" s="232"/>
      <c r="D58" s="311"/>
      <c r="E58" s="248"/>
      <c r="F58" s="248"/>
      <c r="G58" s="248"/>
      <c r="H58" s="248"/>
      <c r="I58" s="248"/>
      <c r="J58" s="248"/>
      <c r="K58" s="248"/>
      <c r="L58" s="248"/>
      <c r="M58" s="248"/>
      <c r="N58" s="248"/>
      <c r="O58" s="248"/>
      <c r="P58" s="248"/>
      <c r="Q58" s="248"/>
      <c r="R58" s="248"/>
      <c r="S58" s="248"/>
      <c r="T58" s="248"/>
      <c r="U58" s="248"/>
      <c r="V58" s="248"/>
      <c r="W58" s="248"/>
      <c r="X58" s="248"/>
      <c r="Y58" s="248"/>
      <c r="Z58" s="248"/>
      <c r="AA58" s="248"/>
      <c r="AB58" s="10"/>
      <c r="AC58" s="18" t="s">
        <v>279</v>
      </c>
      <c r="AD58" s="59">
        <f>SUM(AE58:AP58)</f>
        <v>3</v>
      </c>
      <c r="AE58" s="341" t="s">
        <v>329</v>
      </c>
      <c r="AF58" s="341" t="s">
        <v>329</v>
      </c>
      <c r="AG58" s="341" t="s">
        <v>329</v>
      </c>
      <c r="AH58" s="341" t="s">
        <v>329</v>
      </c>
      <c r="AI58" s="341">
        <v>1</v>
      </c>
      <c r="AJ58" s="341" t="s">
        <v>329</v>
      </c>
      <c r="AK58" s="341" t="s">
        <v>329</v>
      </c>
      <c r="AL58" s="341">
        <v>2</v>
      </c>
      <c r="AM58" s="341" t="s">
        <v>329</v>
      </c>
      <c r="AN58" s="341" t="s">
        <v>329</v>
      </c>
      <c r="AO58" s="341" t="s">
        <v>329</v>
      </c>
      <c r="AP58" s="341" t="s">
        <v>329</v>
      </c>
    </row>
    <row r="59" spans="1:42" ht="16.5" customHeight="1">
      <c r="A59" s="6"/>
      <c r="B59" s="310"/>
      <c r="C59" s="232" t="s">
        <v>280</v>
      </c>
      <c r="D59" s="311">
        <v>19</v>
      </c>
      <c r="E59" s="57" t="s">
        <v>94</v>
      </c>
      <c r="F59" s="57" t="s">
        <v>94</v>
      </c>
      <c r="G59" s="57" t="s">
        <v>94</v>
      </c>
      <c r="H59" s="57" t="s">
        <v>94</v>
      </c>
      <c r="I59" s="57" t="s">
        <v>94</v>
      </c>
      <c r="J59" s="57">
        <v>1</v>
      </c>
      <c r="K59" s="57">
        <v>3</v>
      </c>
      <c r="L59" s="57" t="s">
        <v>94</v>
      </c>
      <c r="M59" s="57" t="s">
        <v>94</v>
      </c>
      <c r="N59" s="57" t="s">
        <v>94</v>
      </c>
      <c r="O59" s="57" t="s">
        <v>94</v>
      </c>
      <c r="P59" s="57" t="s">
        <v>94</v>
      </c>
      <c r="Q59" s="57" t="s">
        <v>94</v>
      </c>
      <c r="R59" s="57" t="s">
        <v>94</v>
      </c>
      <c r="S59" s="57">
        <v>1</v>
      </c>
      <c r="T59" s="57">
        <v>4</v>
      </c>
      <c r="U59" s="57">
        <v>1</v>
      </c>
      <c r="V59" s="57">
        <v>3</v>
      </c>
      <c r="W59" s="57">
        <v>1</v>
      </c>
      <c r="X59" s="57">
        <v>2</v>
      </c>
      <c r="Y59" s="57">
        <v>2</v>
      </c>
      <c r="Z59" s="57">
        <v>1</v>
      </c>
      <c r="AA59" s="57" t="s">
        <v>94</v>
      </c>
      <c r="AB59" s="10"/>
      <c r="AC59" s="243"/>
      <c r="AD59" s="83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</row>
    <row r="60" spans="1:42" ht="16.5" customHeight="1">
      <c r="A60" s="6"/>
      <c r="B60" s="310"/>
      <c r="C60" s="248"/>
      <c r="D60" s="311"/>
      <c r="E60" s="248"/>
      <c r="F60" s="248"/>
      <c r="G60" s="248"/>
      <c r="H60" s="248"/>
      <c r="I60" s="248"/>
      <c r="J60" s="248"/>
      <c r="K60" s="248"/>
      <c r="L60" s="248"/>
      <c r="M60" s="248"/>
      <c r="N60" s="248"/>
      <c r="O60" s="248"/>
      <c r="P60" s="248"/>
      <c r="Q60" s="248"/>
      <c r="R60" s="248"/>
      <c r="S60" s="248"/>
      <c r="T60" s="248"/>
      <c r="U60" s="248"/>
      <c r="V60" s="248"/>
      <c r="W60" s="248"/>
      <c r="X60" s="248"/>
      <c r="Y60" s="248"/>
      <c r="Z60" s="248"/>
      <c r="AA60" s="248"/>
      <c r="AB60" s="10"/>
      <c r="AC60" s="343" t="s">
        <v>281</v>
      </c>
      <c r="AD60" s="341" t="s">
        <v>329</v>
      </c>
      <c r="AE60" s="341" t="s">
        <v>329</v>
      </c>
      <c r="AF60" s="341" t="s">
        <v>329</v>
      </c>
      <c r="AG60" s="341" t="s">
        <v>329</v>
      </c>
      <c r="AH60" s="341" t="s">
        <v>329</v>
      </c>
      <c r="AI60" s="341" t="s">
        <v>329</v>
      </c>
      <c r="AJ60" s="341" t="s">
        <v>329</v>
      </c>
      <c r="AK60" s="341" t="s">
        <v>329</v>
      </c>
      <c r="AL60" s="341" t="s">
        <v>329</v>
      </c>
      <c r="AM60" s="341" t="s">
        <v>329</v>
      </c>
      <c r="AN60" s="341" t="s">
        <v>329</v>
      </c>
      <c r="AO60" s="341" t="s">
        <v>329</v>
      </c>
      <c r="AP60" s="341" t="s">
        <v>329</v>
      </c>
    </row>
    <row r="61" spans="1:42" ht="16.5" customHeight="1">
      <c r="A61" s="6"/>
      <c r="B61" s="225" t="s">
        <v>365</v>
      </c>
      <c r="C61" s="225"/>
      <c r="D61" s="309" t="s">
        <v>366</v>
      </c>
      <c r="E61" s="57">
        <v>1</v>
      </c>
      <c r="F61" s="57" t="s">
        <v>329</v>
      </c>
      <c r="G61" s="57" t="s">
        <v>329</v>
      </c>
      <c r="H61" s="57" t="s">
        <v>329</v>
      </c>
      <c r="I61" s="57" t="s">
        <v>329</v>
      </c>
      <c r="J61" s="57" t="s">
        <v>329</v>
      </c>
      <c r="K61" s="57">
        <v>4</v>
      </c>
      <c r="L61" s="57" t="s">
        <v>367</v>
      </c>
      <c r="M61" s="57">
        <v>15</v>
      </c>
      <c r="N61" s="57" t="s">
        <v>329</v>
      </c>
      <c r="O61" s="57" t="s">
        <v>329</v>
      </c>
      <c r="P61" s="57" t="s">
        <v>329</v>
      </c>
      <c r="Q61" s="57" t="s">
        <v>329</v>
      </c>
      <c r="R61" s="57" t="s">
        <v>329</v>
      </c>
      <c r="S61" s="57" t="s">
        <v>368</v>
      </c>
      <c r="T61" s="57">
        <v>7</v>
      </c>
      <c r="U61" s="57">
        <v>2</v>
      </c>
      <c r="V61" s="57">
        <v>16</v>
      </c>
      <c r="W61" s="57" t="s">
        <v>329</v>
      </c>
      <c r="X61" s="57">
        <v>6</v>
      </c>
      <c r="Y61" s="57">
        <v>14</v>
      </c>
      <c r="Z61" s="57">
        <v>6</v>
      </c>
      <c r="AA61" s="57" t="s">
        <v>369</v>
      </c>
      <c r="AB61" s="10"/>
      <c r="AC61" s="243"/>
      <c r="AD61" s="83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</row>
    <row r="62" spans="1:42" ht="16.5" customHeight="1">
      <c r="A62" s="6"/>
      <c r="B62" s="248"/>
      <c r="C62" s="232"/>
      <c r="D62" s="311"/>
      <c r="E62" s="244"/>
      <c r="F62" s="244"/>
      <c r="G62" s="244"/>
      <c r="H62" s="244"/>
      <c r="I62" s="244"/>
      <c r="J62" s="244"/>
      <c r="K62" s="244"/>
      <c r="L62" s="244"/>
      <c r="M62" s="244"/>
      <c r="N62" s="248"/>
      <c r="O62" s="248"/>
      <c r="P62" s="248"/>
      <c r="Q62" s="248"/>
      <c r="R62" s="248"/>
      <c r="S62" s="244"/>
      <c r="T62" s="244"/>
      <c r="U62" s="248"/>
      <c r="V62" s="244"/>
      <c r="W62" s="244"/>
      <c r="X62" s="244"/>
      <c r="Y62" s="244"/>
      <c r="Z62" s="244"/>
      <c r="AA62" s="244"/>
      <c r="AC62" s="18" t="s">
        <v>137</v>
      </c>
      <c r="AD62" s="59">
        <f>SUM(AE62:AP62)</f>
        <v>188</v>
      </c>
      <c r="AE62" s="7">
        <v>21</v>
      </c>
      <c r="AF62" s="7">
        <v>15</v>
      </c>
      <c r="AG62" s="7">
        <v>24</v>
      </c>
      <c r="AH62" s="7">
        <v>14</v>
      </c>
      <c r="AI62" s="7">
        <v>18</v>
      </c>
      <c r="AJ62" s="7">
        <v>12</v>
      </c>
      <c r="AK62" s="7">
        <v>6</v>
      </c>
      <c r="AL62" s="7">
        <v>31</v>
      </c>
      <c r="AM62" s="7">
        <v>22</v>
      </c>
      <c r="AN62" s="7">
        <v>7</v>
      </c>
      <c r="AO62" s="7">
        <v>11</v>
      </c>
      <c r="AP62" s="7">
        <v>7</v>
      </c>
    </row>
    <row r="63" spans="1:42" ht="16.5" customHeight="1">
      <c r="A63" s="6"/>
      <c r="B63" s="248"/>
      <c r="C63" s="232" t="s">
        <v>282</v>
      </c>
      <c r="D63" s="311">
        <v>4</v>
      </c>
      <c r="E63" s="57" t="s">
        <v>78</v>
      </c>
      <c r="F63" s="57" t="s">
        <v>78</v>
      </c>
      <c r="G63" s="57" t="s">
        <v>78</v>
      </c>
      <c r="H63" s="57" t="s">
        <v>78</v>
      </c>
      <c r="I63" s="57" t="s">
        <v>78</v>
      </c>
      <c r="J63" s="57" t="s">
        <v>78</v>
      </c>
      <c r="K63" s="57" t="s">
        <v>78</v>
      </c>
      <c r="L63" s="57" t="s">
        <v>78</v>
      </c>
      <c r="M63" s="57">
        <v>2</v>
      </c>
      <c r="N63" s="57" t="s">
        <v>78</v>
      </c>
      <c r="O63" s="57" t="s">
        <v>78</v>
      </c>
      <c r="P63" s="57" t="s">
        <v>78</v>
      </c>
      <c r="Q63" s="57" t="s">
        <v>78</v>
      </c>
      <c r="R63" s="57" t="s">
        <v>78</v>
      </c>
      <c r="S63" s="57" t="s">
        <v>78</v>
      </c>
      <c r="T63" s="57">
        <v>1</v>
      </c>
      <c r="U63" s="57" t="s">
        <v>78</v>
      </c>
      <c r="V63" s="57">
        <v>1</v>
      </c>
      <c r="W63" s="57" t="s">
        <v>78</v>
      </c>
      <c r="X63" s="57" t="s">
        <v>78</v>
      </c>
      <c r="Y63" s="57" t="s">
        <v>78</v>
      </c>
      <c r="Z63" s="57" t="s">
        <v>78</v>
      </c>
      <c r="AA63" s="57" t="s">
        <v>78</v>
      </c>
      <c r="AC63" s="302"/>
      <c r="AD63" s="344"/>
      <c r="AE63" s="344"/>
      <c r="AF63" s="344"/>
      <c r="AG63" s="344"/>
      <c r="AH63" s="344"/>
      <c r="AI63" s="344"/>
      <c r="AJ63" s="344"/>
      <c r="AK63" s="344"/>
      <c r="AL63" s="344"/>
      <c r="AM63" s="344"/>
      <c r="AN63" s="344"/>
      <c r="AO63" s="344"/>
      <c r="AP63" s="344"/>
    </row>
    <row r="64" spans="1:33" ht="16.5" customHeight="1">
      <c r="A64" s="6"/>
      <c r="B64" s="248"/>
      <c r="C64" s="232"/>
      <c r="D64" s="311"/>
      <c r="E64" s="244"/>
      <c r="F64" s="244"/>
      <c r="G64" s="248"/>
      <c r="H64" s="248"/>
      <c r="I64" s="248"/>
      <c r="J64" s="248"/>
      <c r="K64" s="248"/>
      <c r="L64" s="248"/>
      <c r="M64" s="248"/>
      <c r="N64" s="248"/>
      <c r="O64" s="248"/>
      <c r="P64" s="248"/>
      <c r="Q64" s="248"/>
      <c r="R64" s="248"/>
      <c r="S64" s="248"/>
      <c r="T64" s="248"/>
      <c r="U64" s="248"/>
      <c r="V64" s="248"/>
      <c r="W64" s="248"/>
      <c r="X64" s="248"/>
      <c r="Y64" s="248"/>
      <c r="Z64" s="248"/>
      <c r="AA64" s="57"/>
      <c r="AC64" s="83" t="s">
        <v>370</v>
      </c>
      <c r="AD64" s="83"/>
      <c r="AE64" s="83"/>
      <c r="AF64" s="83"/>
      <c r="AG64" s="83"/>
    </row>
    <row r="65" spans="1:29" ht="16.5" customHeight="1">
      <c r="A65" s="6"/>
      <c r="B65" s="232"/>
      <c r="C65" s="232" t="s">
        <v>371</v>
      </c>
      <c r="D65" s="311">
        <v>18</v>
      </c>
      <c r="E65" s="57">
        <v>1</v>
      </c>
      <c r="F65" s="57" t="s">
        <v>78</v>
      </c>
      <c r="G65" s="57" t="s">
        <v>78</v>
      </c>
      <c r="H65" s="57" t="s">
        <v>78</v>
      </c>
      <c r="I65" s="57" t="s">
        <v>78</v>
      </c>
      <c r="J65" s="57" t="s">
        <v>78</v>
      </c>
      <c r="K65" s="57" t="s">
        <v>78</v>
      </c>
      <c r="L65" s="57" t="s">
        <v>78</v>
      </c>
      <c r="M65" s="57">
        <v>9</v>
      </c>
      <c r="N65" s="57" t="s">
        <v>78</v>
      </c>
      <c r="O65" s="57" t="s">
        <v>78</v>
      </c>
      <c r="P65" s="57" t="s">
        <v>78</v>
      </c>
      <c r="Q65" s="57" t="s">
        <v>78</v>
      </c>
      <c r="R65" s="57" t="s">
        <v>78</v>
      </c>
      <c r="S65" s="57" t="s">
        <v>78</v>
      </c>
      <c r="T65" s="57">
        <v>1</v>
      </c>
      <c r="U65" s="57" t="s">
        <v>78</v>
      </c>
      <c r="V65" s="57">
        <v>3</v>
      </c>
      <c r="W65" s="57" t="s">
        <v>78</v>
      </c>
      <c r="X65" s="57" t="s">
        <v>78</v>
      </c>
      <c r="Y65" s="57" t="s">
        <v>78</v>
      </c>
      <c r="Z65" s="57">
        <v>3</v>
      </c>
      <c r="AA65" s="57">
        <v>1</v>
      </c>
      <c r="AC65" s="248" t="s">
        <v>249</v>
      </c>
    </row>
    <row r="66" spans="1:42" ht="16.5" customHeight="1">
      <c r="A66" s="6"/>
      <c r="B66" s="310"/>
      <c r="C66" s="248"/>
      <c r="D66" s="311"/>
      <c r="E66" s="248"/>
      <c r="F66" s="248"/>
      <c r="G66" s="248"/>
      <c r="H66" s="248"/>
      <c r="I66" s="248"/>
      <c r="J66" s="248"/>
      <c r="K66" s="248"/>
      <c r="L66" s="248"/>
      <c r="M66" s="248"/>
      <c r="N66" s="248"/>
      <c r="O66" s="248"/>
      <c r="P66" s="248"/>
      <c r="Q66" s="248"/>
      <c r="R66" s="248"/>
      <c r="S66" s="248"/>
      <c r="T66" s="248"/>
      <c r="U66" s="248"/>
      <c r="V66" s="248"/>
      <c r="W66" s="248"/>
      <c r="X66" s="248"/>
      <c r="Y66" s="248"/>
      <c r="Z66" s="248"/>
      <c r="AA66" s="248"/>
      <c r="AB66" s="10"/>
      <c r="AC66" s="345"/>
      <c r="AD66" s="345"/>
      <c r="AE66" s="345"/>
      <c r="AF66" s="345"/>
      <c r="AG66" s="345"/>
      <c r="AH66" s="345"/>
      <c r="AI66" s="345"/>
      <c r="AJ66" s="345"/>
      <c r="AK66" s="345"/>
      <c r="AL66" s="345"/>
      <c r="AM66" s="345"/>
      <c r="AN66" s="345"/>
      <c r="AO66" s="345"/>
      <c r="AP66" s="346"/>
    </row>
    <row r="67" spans="1:42" ht="16.5" customHeight="1">
      <c r="A67" s="6"/>
      <c r="B67" s="310"/>
      <c r="C67" s="232" t="s">
        <v>372</v>
      </c>
      <c r="D67" s="309" t="s">
        <v>373</v>
      </c>
      <c r="E67" s="57" t="s">
        <v>78</v>
      </c>
      <c r="F67" s="57" t="s">
        <v>78</v>
      </c>
      <c r="G67" s="57" t="s">
        <v>78</v>
      </c>
      <c r="H67" s="57" t="s">
        <v>78</v>
      </c>
      <c r="I67" s="57" t="s">
        <v>78</v>
      </c>
      <c r="J67" s="57" t="s">
        <v>78</v>
      </c>
      <c r="K67" s="57">
        <v>4</v>
      </c>
      <c r="L67" s="57" t="s">
        <v>374</v>
      </c>
      <c r="M67" s="57">
        <v>4</v>
      </c>
      <c r="N67" s="57" t="s">
        <v>78</v>
      </c>
      <c r="O67" s="57" t="s">
        <v>78</v>
      </c>
      <c r="P67" s="57" t="s">
        <v>78</v>
      </c>
      <c r="Q67" s="57" t="s">
        <v>78</v>
      </c>
      <c r="R67" s="57" t="s">
        <v>78</v>
      </c>
      <c r="S67" s="57" t="s">
        <v>375</v>
      </c>
      <c r="T67" s="57">
        <v>5</v>
      </c>
      <c r="U67" s="57">
        <v>2</v>
      </c>
      <c r="V67" s="57">
        <v>12</v>
      </c>
      <c r="W67" s="57" t="s">
        <v>78</v>
      </c>
      <c r="X67" s="57">
        <v>6</v>
      </c>
      <c r="Y67" s="57">
        <v>14</v>
      </c>
      <c r="Z67" s="57">
        <v>3</v>
      </c>
      <c r="AA67" s="57" t="s">
        <v>376</v>
      </c>
      <c r="AB67" s="10"/>
      <c r="AC67" s="345"/>
      <c r="AD67" s="345"/>
      <c r="AE67" s="345"/>
      <c r="AF67" s="345"/>
      <c r="AG67" s="345"/>
      <c r="AH67" s="345"/>
      <c r="AI67" s="345"/>
      <c r="AJ67" s="345"/>
      <c r="AK67" s="345"/>
      <c r="AL67" s="345"/>
      <c r="AM67" s="345"/>
      <c r="AN67" s="345"/>
      <c r="AO67" s="345"/>
      <c r="AP67" s="347"/>
    </row>
    <row r="68" spans="1:42" ht="16.5" customHeight="1">
      <c r="A68" s="6"/>
      <c r="B68" s="310"/>
      <c r="C68" s="248"/>
      <c r="D68" s="311"/>
      <c r="E68" s="248"/>
      <c r="F68" s="248"/>
      <c r="G68" s="248"/>
      <c r="H68" s="248"/>
      <c r="I68" s="248"/>
      <c r="J68" s="248"/>
      <c r="K68" s="248"/>
      <c r="L68" s="248"/>
      <c r="M68" s="248"/>
      <c r="N68" s="248"/>
      <c r="O68" s="248"/>
      <c r="P68" s="248"/>
      <c r="Q68" s="248"/>
      <c r="R68" s="248"/>
      <c r="S68" s="248"/>
      <c r="T68" s="248"/>
      <c r="U68" s="248"/>
      <c r="V68" s="248"/>
      <c r="W68" s="248"/>
      <c r="X68" s="248"/>
      <c r="Y68" s="248"/>
      <c r="Z68" s="248"/>
      <c r="AA68" s="248"/>
      <c r="AB68" s="10"/>
      <c r="AC68" s="345"/>
      <c r="AD68" s="345"/>
      <c r="AE68" s="345"/>
      <c r="AF68" s="345"/>
      <c r="AG68" s="345"/>
      <c r="AH68" s="345"/>
      <c r="AI68" s="345"/>
      <c r="AJ68" s="345"/>
      <c r="AK68" s="345"/>
      <c r="AL68" s="345"/>
      <c r="AM68" s="345"/>
      <c r="AN68" s="345"/>
      <c r="AO68" s="345"/>
      <c r="AP68" s="346"/>
    </row>
    <row r="69" spans="1:42" ht="16.5" customHeight="1">
      <c r="A69" s="6"/>
      <c r="B69" s="310"/>
      <c r="C69" s="232" t="s">
        <v>283</v>
      </c>
      <c r="D69" s="309" t="s">
        <v>329</v>
      </c>
      <c r="E69" s="57" t="s">
        <v>329</v>
      </c>
      <c r="F69" s="57" t="s">
        <v>329</v>
      </c>
      <c r="G69" s="57" t="s">
        <v>329</v>
      </c>
      <c r="H69" s="57" t="s">
        <v>329</v>
      </c>
      <c r="I69" s="57" t="s">
        <v>329</v>
      </c>
      <c r="J69" s="57" t="s">
        <v>329</v>
      </c>
      <c r="K69" s="57" t="s">
        <v>329</v>
      </c>
      <c r="L69" s="57" t="s">
        <v>329</v>
      </c>
      <c r="M69" s="57" t="s">
        <v>329</v>
      </c>
      <c r="N69" s="57" t="s">
        <v>329</v>
      </c>
      <c r="O69" s="57" t="s">
        <v>329</v>
      </c>
      <c r="P69" s="57" t="s">
        <v>329</v>
      </c>
      <c r="Q69" s="57" t="s">
        <v>329</v>
      </c>
      <c r="R69" s="57" t="s">
        <v>329</v>
      </c>
      <c r="S69" s="57" t="s">
        <v>329</v>
      </c>
      <c r="T69" s="57" t="s">
        <v>329</v>
      </c>
      <c r="U69" s="57" t="s">
        <v>329</v>
      </c>
      <c r="V69" s="57" t="s">
        <v>329</v>
      </c>
      <c r="W69" s="57" t="s">
        <v>329</v>
      </c>
      <c r="X69" s="57" t="s">
        <v>329</v>
      </c>
      <c r="Y69" s="57" t="s">
        <v>329</v>
      </c>
      <c r="Z69" s="57" t="s">
        <v>329</v>
      </c>
      <c r="AA69" s="57" t="s">
        <v>329</v>
      </c>
      <c r="AB69" s="10"/>
      <c r="AC69" s="345"/>
      <c r="AD69" s="345"/>
      <c r="AE69" s="345"/>
      <c r="AF69" s="345"/>
      <c r="AG69" s="345"/>
      <c r="AH69" s="345"/>
      <c r="AI69" s="345"/>
      <c r="AJ69" s="345"/>
      <c r="AK69" s="345"/>
      <c r="AL69" s="345"/>
      <c r="AM69" s="345"/>
      <c r="AN69" s="345"/>
      <c r="AO69" s="345"/>
      <c r="AP69" s="345"/>
    </row>
    <row r="70" spans="1:42" ht="16.5" customHeight="1">
      <c r="A70" s="6"/>
      <c r="B70" s="310"/>
      <c r="C70" s="248"/>
      <c r="D70" s="311"/>
      <c r="E70" s="248"/>
      <c r="F70" s="248"/>
      <c r="G70" s="248"/>
      <c r="H70" s="248"/>
      <c r="I70" s="248"/>
      <c r="J70" s="248"/>
      <c r="K70" s="248"/>
      <c r="L70" s="248"/>
      <c r="M70" s="248"/>
      <c r="N70" s="248"/>
      <c r="O70" s="248"/>
      <c r="P70" s="248"/>
      <c r="Q70" s="248"/>
      <c r="R70" s="248"/>
      <c r="S70" s="248"/>
      <c r="T70" s="248"/>
      <c r="U70" s="248"/>
      <c r="V70" s="248"/>
      <c r="W70" s="248"/>
      <c r="X70" s="248"/>
      <c r="Y70" s="248"/>
      <c r="Z70" s="248"/>
      <c r="AA70" s="248"/>
      <c r="AB70" s="10"/>
      <c r="AC70" s="345"/>
      <c r="AD70" s="345"/>
      <c r="AE70" s="345"/>
      <c r="AF70" s="345"/>
      <c r="AG70" s="345"/>
      <c r="AH70" s="345"/>
      <c r="AI70" s="345"/>
      <c r="AJ70" s="345"/>
      <c r="AK70" s="345"/>
      <c r="AL70" s="345"/>
      <c r="AM70" s="345"/>
      <c r="AN70" s="345"/>
      <c r="AO70" s="345"/>
      <c r="AP70" s="346"/>
    </row>
    <row r="71" spans="1:43" ht="16.5" customHeight="1">
      <c r="A71" s="6"/>
      <c r="B71" s="225" t="s">
        <v>377</v>
      </c>
      <c r="C71" s="225"/>
      <c r="D71" s="311">
        <v>3</v>
      </c>
      <c r="E71" s="57" t="s">
        <v>329</v>
      </c>
      <c r="F71" s="57" t="s">
        <v>329</v>
      </c>
      <c r="G71" s="57" t="s">
        <v>329</v>
      </c>
      <c r="H71" s="57" t="s">
        <v>329</v>
      </c>
      <c r="I71" s="57" t="s">
        <v>329</v>
      </c>
      <c r="J71" s="57" t="s">
        <v>329</v>
      </c>
      <c r="K71" s="57" t="s">
        <v>329</v>
      </c>
      <c r="L71" s="57">
        <v>1</v>
      </c>
      <c r="M71" s="57" t="s">
        <v>329</v>
      </c>
      <c r="N71" s="57" t="s">
        <v>329</v>
      </c>
      <c r="O71" s="57" t="s">
        <v>329</v>
      </c>
      <c r="P71" s="57" t="s">
        <v>329</v>
      </c>
      <c r="Q71" s="57" t="s">
        <v>329</v>
      </c>
      <c r="R71" s="57" t="s">
        <v>329</v>
      </c>
      <c r="S71" s="57" t="s">
        <v>329</v>
      </c>
      <c r="T71" s="57" t="s">
        <v>329</v>
      </c>
      <c r="U71" s="57" t="s">
        <v>329</v>
      </c>
      <c r="V71" s="57">
        <v>1</v>
      </c>
      <c r="W71" s="57" t="s">
        <v>329</v>
      </c>
      <c r="X71" s="57">
        <v>1</v>
      </c>
      <c r="Y71" s="57" t="s">
        <v>329</v>
      </c>
      <c r="Z71" s="57" t="s">
        <v>329</v>
      </c>
      <c r="AA71" s="57" t="s">
        <v>329</v>
      </c>
      <c r="AB71" s="10"/>
      <c r="AC71" s="345"/>
      <c r="AD71" s="345"/>
      <c r="AE71" s="345"/>
      <c r="AF71" s="2"/>
      <c r="AG71" s="345"/>
      <c r="AH71" s="2"/>
      <c r="AI71" s="345"/>
      <c r="AJ71" s="2"/>
      <c r="AK71" s="345"/>
      <c r="AL71" s="2"/>
      <c r="AM71" s="345"/>
      <c r="AN71" s="2"/>
      <c r="AO71" s="345"/>
      <c r="AP71" s="2"/>
      <c r="AQ71" s="347"/>
    </row>
    <row r="72" spans="1:42" ht="16.5" customHeight="1">
      <c r="A72" s="6"/>
      <c r="B72" s="248"/>
      <c r="C72" s="232"/>
      <c r="D72" s="311"/>
      <c r="E72" s="244"/>
      <c r="F72" s="244"/>
      <c r="G72" s="244"/>
      <c r="H72" s="244"/>
      <c r="I72" s="244"/>
      <c r="J72" s="244"/>
      <c r="K72" s="244"/>
      <c r="L72" s="248"/>
      <c r="M72" s="248"/>
      <c r="N72" s="248"/>
      <c r="O72" s="248"/>
      <c r="P72" s="248"/>
      <c r="Q72" s="248"/>
      <c r="R72" s="248"/>
      <c r="S72" s="248"/>
      <c r="T72" s="248"/>
      <c r="U72" s="248"/>
      <c r="V72" s="248"/>
      <c r="W72" s="248"/>
      <c r="X72" s="248"/>
      <c r="Y72" s="248"/>
      <c r="Z72" s="248"/>
      <c r="AA72" s="244"/>
      <c r="AB72" s="10"/>
      <c r="AC72" s="137" t="s">
        <v>378</v>
      </c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</row>
    <row r="73" spans="1:42" ht="16.5" customHeight="1">
      <c r="A73" s="6"/>
      <c r="B73" s="248"/>
      <c r="C73" s="232" t="s">
        <v>379</v>
      </c>
      <c r="D73" s="311">
        <v>2</v>
      </c>
      <c r="E73" s="57" t="s">
        <v>329</v>
      </c>
      <c r="F73" s="57" t="s">
        <v>329</v>
      </c>
      <c r="G73" s="57" t="s">
        <v>329</v>
      </c>
      <c r="H73" s="57" t="s">
        <v>329</v>
      </c>
      <c r="I73" s="57" t="s">
        <v>329</v>
      </c>
      <c r="J73" s="57" t="s">
        <v>329</v>
      </c>
      <c r="K73" s="57" t="s">
        <v>329</v>
      </c>
      <c r="L73" s="57">
        <v>1</v>
      </c>
      <c r="M73" s="57" t="s">
        <v>329</v>
      </c>
      <c r="N73" s="57" t="s">
        <v>329</v>
      </c>
      <c r="O73" s="57" t="s">
        <v>329</v>
      </c>
      <c r="P73" s="57" t="s">
        <v>329</v>
      </c>
      <c r="Q73" s="57" t="s">
        <v>329</v>
      </c>
      <c r="R73" s="57" t="s">
        <v>329</v>
      </c>
      <c r="S73" s="57" t="s">
        <v>329</v>
      </c>
      <c r="T73" s="57" t="s">
        <v>329</v>
      </c>
      <c r="U73" s="57" t="s">
        <v>329</v>
      </c>
      <c r="V73" s="57" t="s">
        <v>329</v>
      </c>
      <c r="W73" s="57" t="s">
        <v>329</v>
      </c>
      <c r="X73" s="57">
        <v>1</v>
      </c>
      <c r="Y73" s="57" t="s">
        <v>329</v>
      </c>
      <c r="Z73" s="57" t="s">
        <v>329</v>
      </c>
      <c r="AA73" s="57" t="s">
        <v>329</v>
      </c>
      <c r="AB73" s="10"/>
      <c r="AC73" s="348" t="s">
        <v>380</v>
      </c>
      <c r="AD73" s="348"/>
      <c r="AE73" s="348"/>
      <c r="AF73" s="348"/>
      <c r="AG73" s="348"/>
      <c r="AH73" s="348"/>
      <c r="AI73" s="348"/>
      <c r="AJ73" s="348"/>
      <c r="AK73" s="348"/>
      <c r="AL73" s="348"/>
      <c r="AM73" s="348"/>
      <c r="AN73" s="348"/>
      <c r="AO73" s="348"/>
      <c r="AP73" s="348"/>
    </row>
    <row r="74" spans="1:43" ht="16.5" customHeight="1" thickBot="1">
      <c r="A74" s="6"/>
      <c r="B74" s="310"/>
      <c r="C74" s="232"/>
      <c r="D74" s="311"/>
      <c r="E74" s="248"/>
      <c r="F74" s="248"/>
      <c r="G74" s="248"/>
      <c r="H74" s="248"/>
      <c r="I74" s="248"/>
      <c r="J74" s="248"/>
      <c r="K74" s="248"/>
      <c r="L74" s="248"/>
      <c r="M74" s="248"/>
      <c r="N74" s="248"/>
      <c r="O74" s="248"/>
      <c r="P74" s="248"/>
      <c r="Q74" s="248"/>
      <c r="R74" s="248"/>
      <c r="S74" s="248"/>
      <c r="T74" s="248"/>
      <c r="U74" s="248"/>
      <c r="V74" s="248"/>
      <c r="W74" s="248"/>
      <c r="X74" s="248"/>
      <c r="Y74" s="248"/>
      <c r="Z74" s="248"/>
      <c r="AA74" s="248"/>
      <c r="AB74" s="10"/>
      <c r="AP74" s="50" t="s">
        <v>284</v>
      </c>
      <c r="AQ74" s="36"/>
    </row>
    <row r="75" spans="1:43" ht="16.5" customHeight="1">
      <c r="A75" s="6"/>
      <c r="B75" s="310"/>
      <c r="C75" s="227" t="s">
        <v>285</v>
      </c>
      <c r="D75" s="311">
        <v>1</v>
      </c>
      <c r="E75" s="57" t="s">
        <v>381</v>
      </c>
      <c r="F75" s="57" t="s">
        <v>381</v>
      </c>
      <c r="G75" s="57" t="s">
        <v>381</v>
      </c>
      <c r="H75" s="57" t="s">
        <v>381</v>
      </c>
      <c r="I75" s="57" t="s">
        <v>381</v>
      </c>
      <c r="J75" s="57" t="s">
        <v>381</v>
      </c>
      <c r="K75" s="57" t="s">
        <v>381</v>
      </c>
      <c r="L75" s="57" t="s">
        <v>381</v>
      </c>
      <c r="M75" s="57" t="s">
        <v>381</v>
      </c>
      <c r="N75" s="57" t="s">
        <v>381</v>
      </c>
      <c r="O75" s="57" t="s">
        <v>381</v>
      </c>
      <c r="P75" s="57" t="s">
        <v>381</v>
      </c>
      <c r="Q75" s="57" t="s">
        <v>381</v>
      </c>
      <c r="R75" s="57" t="s">
        <v>381</v>
      </c>
      <c r="S75" s="57" t="s">
        <v>381</v>
      </c>
      <c r="T75" s="57" t="s">
        <v>381</v>
      </c>
      <c r="U75" s="57" t="s">
        <v>381</v>
      </c>
      <c r="V75" s="57">
        <v>1</v>
      </c>
      <c r="W75" s="57" t="s">
        <v>381</v>
      </c>
      <c r="X75" s="57" t="s">
        <v>381</v>
      </c>
      <c r="Y75" s="57" t="s">
        <v>381</v>
      </c>
      <c r="Z75" s="57" t="s">
        <v>381</v>
      </c>
      <c r="AA75" s="57" t="s">
        <v>381</v>
      </c>
      <c r="AB75" s="10"/>
      <c r="AC75" s="316" t="s">
        <v>382</v>
      </c>
      <c r="AD75" s="349"/>
      <c r="AE75" s="284" t="s">
        <v>286</v>
      </c>
      <c r="AF75" s="350"/>
      <c r="AG75" s="284" t="s">
        <v>287</v>
      </c>
      <c r="AH75" s="350"/>
      <c r="AI75" s="284" t="s">
        <v>288</v>
      </c>
      <c r="AJ75" s="350"/>
      <c r="AK75" s="169" t="s">
        <v>289</v>
      </c>
      <c r="AL75" s="175"/>
      <c r="AM75" s="169" t="s">
        <v>290</v>
      </c>
      <c r="AN75" s="175"/>
      <c r="AO75" s="169" t="s">
        <v>291</v>
      </c>
      <c r="AP75" s="316"/>
      <c r="AQ75" s="36"/>
    </row>
    <row r="76" spans="1:42" ht="16.5" customHeight="1">
      <c r="A76" s="6"/>
      <c r="B76" s="248"/>
      <c r="C76" s="248"/>
      <c r="D76" s="311"/>
      <c r="E76" s="248"/>
      <c r="F76" s="248"/>
      <c r="G76" s="248"/>
      <c r="H76" s="248"/>
      <c r="I76" s="248"/>
      <c r="J76" s="248"/>
      <c r="K76" s="248"/>
      <c r="L76" s="248"/>
      <c r="M76" s="248"/>
      <c r="N76" s="248"/>
      <c r="O76" s="248"/>
      <c r="P76" s="248"/>
      <c r="Q76" s="248"/>
      <c r="R76" s="248"/>
      <c r="S76" s="248"/>
      <c r="T76" s="248"/>
      <c r="U76" s="248"/>
      <c r="V76" s="248"/>
      <c r="W76" s="248"/>
      <c r="X76" s="248"/>
      <c r="Y76" s="248"/>
      <c r="Z76" s="248"/>
      <c r="AA76" s="248"/>
      <c r="AC76" s="351"/>
      <c r="AD76" s="286"/>
      <c r="AE76" s="109"/>
      <c r="AF76" s="140"/>
      <c r="AG76" s="109"/>
      <c r="AH76" s="140"/>
      <c r="AI76" s="109"/>
      <c r="AJ76" s="140"/>
      <c r="AK76" s="161"/>
      <c r="AL76" s="320"/>
      <c r="AM76" s="161"/>
      <c r="AN76" s="320"/>
      <c r="AO76" s="161"/>
      <c r="AP76" s="187"/>
    </row>
    <row r="77" spans="1:30" ht="16.5" customHeight="1">
      <c r="A77" s="83"/>
      <c r="B77" s="225" t="s">
        <v>292</v>
      </c>
      <c r="C77" s="226"/>
      <c r="D77" s="311">
        <v>36</v>
      </c>
      <c r="E77" s="57" t="s">
        <v>333</v>
      </c>
      <c r="F77" s="57" t="s">
        <v>333</v>
      </c>
      <c r="G77" s="57">
        <v>8</v>
      </c>
      <c r="H77" s="57" t="s">
        <v>333</v>
      </c>
      <c r="I77" s="57" t="s">
        <v>333</v>
      </c>
      <c r="J77" s="57">
        <v>2</v>
      </c>
      <c r="K77" s="57" t="s">
        <v>333</v>
      </c>
      <c r="L77" s="57">
        <v>2</v>
      </c>
      <c r="M77" s="57" t="s">
        <v>333</v>
      </c>
      <c r="N77" s="57" t="s">
        <v>333</v>
      </c>
      <c r="O77" s="57" t="s">
        <v>333</v>
      </c>
      <c r="P77" s="57" t="s">
        <v>333</v>
      </c>
      <c r="Q77" s="57" t="s">
        <v>333</v>
      </c>
      <c r="R77" s="57" t="s">
        <v>333</v>
      </c>
      <c r="S77" s="57">
        <v>2</v>
      </c>
      <c r="T77" s="57">
        <v>3</v>
      </c>
      <c r="U77" s="57" t="s">
        <v>333</v>
      </c>
      <c r="V77" s="57">
        <v>2</v>
      </c>
      <c r="W77" s="57" t="s">
        <v>333</v>
      </c>
      <c r="X77" s="57">
        <v>1</v>
      </c>
      <c r="Y77" s="57" t="s">
        <v>333</v>
      </c>
      <c r="Z77" s="57">
        <v>16</v>
      </c>
      <c r="AA77" s="57" t="s">
        <v>333</v>
      </c>
      <c r="AD77" s="290"/>
    </row>
    <row r="78" spans="1:42" ht="16.5" customHeight="1">
      <c r="A78" s="6"/>
      <c r="B78" s="232"/>
      <c r="C78" s="232"/>
      <c r="D78" s="311"/>
      <c r="E78" s="248"/>
      <c r="F78" s="248"/>
      <c r="G78" s="248"/>
      <c r="H78" s="248"/>
      <c r="I78" s="248"/>
      <c r="J78" s="248"/>
      <c r="K78" s="248"/>
      <c r="L78" s="248"/>
      <c r="M78" s="248"/>
      <c r="N78" s="248"/>
      <c r="O78" s="248"/>
      <c r="P78" s="248"/>
      <c r="Q78" s="248"/>
      <c r="R78" s="248"/>
      <c r="S78" s="248"/>
      <c r="T78" s="248"/>
      <c r="U78" s="248"/>
      <c r="V78" s="248"/>
      <c r="W78" s="248"/>
      <c r="X78" s="248"/>
      <c r="Y78" s="248"/>
      <c r="Z78" s="248"/>
      <c r="AA78" s="248"/>
      <c r="AC78" s="352" t="s">
        <v>383</v>
      </c>
      <c r="AD78" s="176"/>
      <c r="AE78" s="37"/>
      <c r="AF78" s="353">
        <v>359</v>
      </c>
      <c r="AG78" s="353"/>
      <c r="AH78" s="353">
        <v>152</v>
      </c>
      <c r="AI78" s="353"/>
      <c r="AJ78" s="353">
        <v>259</v>
      </c>
      <c r="AK78" s="353"/>
      <c r="AL78" s="353">
        <v>54</v>
      </c>
      <c r="AM78" s="353"/>
      <c r="AN78" s="353">
        <v>1463</v>
      </c>
      <c r="AO78" s="353"/>
      <c r="AP78" s="353">
        <v>5219</v>
      </c>
    </row>
    <row r="79" spans="1:42" ht="16.5" customHeight="1">
      <c r="A79" s="6"/>
      <c r="B79" s="225" t="s">
        <v>293</v>
      </c>
      <c r="C79" s="225"/>
      <c r="D79" s="309" t="s">
        <v>384</v>
      </c>
      <c r="E79" s="57" t="s">
        <v>385</v>
      </c>
      <c r="F79" s="57" t="s">
        <v>385</v>
      </c>
      <c r="G79" s="57" t="s">
        <v>385</v>
      </c>
      <c r="H79" s="57" t="s">
        <v>385</v>
      </c>
      <c r="I79" s="57" t="s">
        <v>385</v>
      </c>
      <c r="J79" s="57">
        <v>1</v>
      </c>
      <c r="K79" s="57" t="s">
        <v>385</v>
      </c>
      <c r="L79" s="57">
        <v>2</v>
      </c>
      <c r="M79" s="57" t="s">
        <v>386</v>
      </c>
      <c r="N79" s="57" t="s">
        <v>385</v>
      </c>
      <c r="O79" s="57" t="s">
        <v>385</v>
      </c>
      <c r="P79" s="57" t="s">
        <v>385</v>
      </c>
      <c r="Q79" s="57" t="s">
        <v>385</v>
      </c>
      <c r="R79" s="57" t="s">
        <v>385</v>
      </c>
      <c r="S79" s="57">
        <v>1</v>
      </c>
      <c r="T79" s="57">
        <v>2</v>
      </c>
      <c r="U79" s="57" t="s">
        <v>385</v>
      </c>
      <c r="V79" s="57" t="s">
        <v>385</v>
      </c>
      <c r="W79" s="57" t="s">
        <v>385</v>
      </c>
      <c r="X79" s="57">
        <v>1</v>
      </c>
      <c r="Y79" s="57" t="s">
        <v>385</v>
      </c>
      <c r="Z79" s="57">
        <v>7</v>
      </c>
      <c r="AA79" s="57">
        <v>1</v>
      </c>
      <c r="AC79" s="83"/>
      <c r="AD79" s="36"/>
      <c r="AE79" s="37"/>
      <c r="AF79" s="354"/>
      <c r="AG79" s="353"/>
      <c r="AH79" s="354"/>
      <c r="AI79" s="353"/>
      <c r="AJ79" s="354"/>
      <c r="AK79" s="353"/>
      <c r="AL79" s="354"/>
      <c r="AM79" s="353"/>
      <c r="AN79" s="354"/>
      <c r="AO79" s="353"/>
      <c r="AP79" s="354"/>
    </row>
    <row r="80" spans="1:42" ht="16.5" customHeight="1">
      <c r="A80" s="6"/>
      <c r="B80" s="225"/>
      <c r="C80" s="225"/>
      <c r="D80" s="311"/>
      <c r="E80" s="248"/>
      <c r="F80" s="248"/>
      <c r="G80" s="248"/>
      <c r="H80" s="248"/>
      <c r="I80" s="248"/>
      <c r="J80" s="248"/>
      <c r="K80" s="248"/>
      <c r="L80" s="248"/>
      <c r="M80" s="248"/>
      <c r="N80" s="248"/>
      <c r="O80" s="248"/>
      <c r="P80" s="248"/>
      <c r="Q80" s="248"/>
      <c r="R80" s="248"/>
      <c r="S80" s="248"/>
      <c r="T80" s="248"/>
      <c r="U80" s="248"/>
      <c r="V80" s="248"/>
      <c r="W80" s="248"/>
      <c r="X80" s="248"/>
      <c r="Y80" s="248"/>
      <c r="Z80" s="248"/>
      <c r="AA80" s="248"/>
      <c r="AC80" s="355" t="s">
        <v>387</v>
      </c>
      <c r="AD80" s="356"/>
      <c r="AE80" s="37"/>
      <c r="AF80" s="353">
        <v>359</v>
      </c>
      <c r="AG80" s="357"/>
      <c r="AH80" s="353">
        <v>169</v>
      </c>
      <c r="AI80" s="357"/>
      <c r="AJ80" s="353">
        <v>251</v>
      </c>
      <c r="AK80" s="357"/>
      <c r="AL80" s="353">
        <v>55</v>
      </c>
      <c r="AM80" s="357"/>
      <c r="AN80" s="353">
        <v>1472</v>
      </c>
      <c r="AO80" s="357"/>
      <c r="AP80" s="353">
        <v>5193</v>
      </c>
    </row>
    <row r="81" spans="1:42" ht="16.5" customHeight="1">
      <c r="A81" s="6"/>
      <c r="B81" s="225" t="s">
        <v>294</v>
      </c>
      <c r="C81" s="225"/>
      <c r="D81" s="309" t="s">
        <v>388</v>
      </c>
      <c r="E81" s="57">
        <v>1</v>
      </c>
      <c r="F81" s="57" t="s">
        <v>385</v>
      </c>
      <c r="G81" s="57" t="s">
        <v>385</v>
      </c>
      <c r="H81" s="57">
        <v>2</v>
      </c>
      <c r="I81" s="57" t="s">
        <v>385</v>
      </c>
      <c r="J81" s="57">
        <v>4</v>
      </c>
      <c r="K81" s="57">
        <v>2</v>
      </c>
      <c r="L81" s="57" t="s">
        <v>389</v>
      </c>
      <c r="M81" s="57" t="s">
        <v>390</v>
      </c>
      <c r="N81" s="57" t="s">
        <v>385</v>
      </c>
      <c r="O81" s="57" t="s">
        <v>385</v>
      </c>
      <c r="P81" s="57" t="s">
        <v>385</v>
      </c>
      <c r="Q81" s="57">
        <v>1</v>
      </c>
      <c r="R81" s="57" t="s">
        <v>385</v>
      </c>
      <c r="S81" s="57">
        <v>17</v>
      </c>
      <c r="T81" s="57">
        <v>15</v>
      </c>
      <c r="U81" s="57">
        <v>4</v>
      </c>
      <c r="V81" s="57">
        <v>56</v>
      </c>
      <c r="W81" s="57" t="s">
        <v>385</v>
      </c>
      <c r="X81" s="57">
        <v>6</v>
      </c>
      <c r="Y81" s="57">
        <v>7</v>
      </c>
      <c r="Z81" s="57">
        <v>7</v>
      </c>
      <c r="AA81" s="57">
        <v>19</v>
      </c>
      <c r="AC81" s="358"/>
      <c r="AD81" s="359"/>
      <c r="AE81" s="37"/>
      <c r="AF81" s="354"/>
      <c r="AG81" s="353"/>
      <c r="AH81" s="354"/>
      <c r="AI81" s="353"/>
      <c r="AJ81" s="354"/>
      <c r="AK81" s="353"/>
      <c r="AL81" s="354"/>
      <c r="AM81" s="353"/>
      <c r="AN81" s="354"/>
      <c r="AO81" s="353"/>
      <c r="AP81" s="354"/>
    </row>
    <row r="82" spans="1:42" ht="16.5" customHeight="1">
      <c r="A82" s="6"/>
      <c r="B82" s="225"/>
      <c r="C82" s="225"/>
      <c r="D82" s="311"/>
      <c r="E82" s="248"/>
      <c r="F82" s="248"/>
      <c r="G82" s="248"/>
      <c r="H82" s="248"/>
      <c r="I82" s="248"/>
      <c r="J82" s="248"/>
      <c r="K82" s="248"/>
      <c r="L82" s="248"/>
      <c r="M82" s="248"/>
      <c r="N82" s="248"/>
      <c r="O82" s="248"/>
      <c r="P82" s="248"/>
      <c r="Q82" s="248"/>
      <c r="R82" s="248"/>
      <c r="S82" s="248"/>
      <c r="T82" s="248"/>
      <c r="U82" s="248"/>
      <c r="V82" s="248"/>
      <c r="W82" s="248"/>
      <c r="X82" s="248"/>
      <c r="Y82" s="248"/>
      <c r="Z82" s="248"/>
      <c r="AA82" s="248"/>
      <c r="AC82" s="355" t="s">
        <v>391</v>
      </c>
      <c r="AD82" s="356"/>
      <c r="AE82" s="37"/>
      <c r="AF82" s="353">
        <v>359</v>
      </c>
      <c r="AG82" s="357"/>
      <c r="AH82" s="353">
        <v>139</v>
      </c>
      <c r="AI82" s="357"/>
      <c r="AJ82" s="353">
        <v>238</v>
      </c>
      <c r="AK82" s="357"/>
      <c r="AL82" s="353">
        <v>55</v>
      </c>
      <c r="AM82" s="357"/>
      <c r="AN82" s="353">
        <v>1466</v>
      </c>
      <c r="AO82" s="357"/>
      <c r="AP82" s="353">
        <v>5204</v>
      </c>
    </row>
    <row r="83" spans="1:42" ht="16.5" customHeight="1">
      <c r="A83" s="6"/>
      <c r="B83" s="225" t="s">
        <v>295</v>
      </c>
      <c r="C83" s="225"/>
      <c r="D83" s="311">
        <v>12</v>
      </c>
      <c r="E83" s="57" t="s">
        <v>185</v>
      </c>
      <c r="F83" s="57" t="s">
        <v>185</v>
      </c>
      <c r="G83" s="57" t="s">
        <v>185</v>
      </c>
      <c r="H83" s="57" t="s">
        <v>185</v>
      </c>
      <c r="I83" s="57" t="s">
        <v>185</v>
      </c>
      <c r="J83" s="57" t="s">
        <v>185</v>
      </c>
      <c r="K83" s="57" t="s">
        <v>185</v>
      </c>
      <c r="L83" s="57" t="s">
        <v>185</v>
      </c>
      <c r="M83" s="57">
        <v>5</v>
      </c>
      <c r="N83" s="57" t="s">
        <v>185</v>
      </c>
      <c r="O83" s="57" t="s">
        <v>185</v>
      </c>
      <c r="P83" s="57" t="s">
        <v>185</v>
      </c>
      <c r="Q83" s="57" t="s">
        <v>185</v>
      </c>
      <c r="R83" s="57" t="s">
        <v>185</v>
      </c>
      <c r="S83" s="57" t="s">
        <v>185</v>
      </c>
      <c r="T83" s="57">
        <v>2</v>
      </c>
      <c r="U83" s="57" t="s">
        <v>185</v>
      </c>
      <c r="V83" s="57">
        <v>4</v>
      </c>
      <c r="W83" s="57" t="s">
        <v>185</v>
      </c>
      <c r="X83" s="57" t="s">
        <v>185</v>
      </c>
      <c r="Y83" s="57" t="s">
        <v>185</v>
      </c>
      <c r="Z83" s="57" t="s">
        <v>185</v>
      </c>
      <c r="AA83" s="57">
        <v>1</v>
      </c>
      <c r="AC83" s="358"/>
      <c r="AD83" s="359"/>
      <c r="AE83" s="37"/>
      <c r="AF83" s="354"/>
      <c r="AG83" s="353"/>
      <c r="AH83" s="354"/>
      <c r="AI83" s="353"/>
      <c r="AJ83" s="354"/>
      <c r="AK83" s="353"/>
      <c r="AL83" s="354"/>
      <c r="AM83" s="353"/>
      <c r="AN83" s="354"/>
      <c r="AO83" s="353"/>
      <c r="AP83" s="354"/>
    </row>
    <row r="84" spans="1:42" ht="16.5" customHeight="1">
      <c r="A84" s="6"/>
      <c r="B84" s="225"/>
      <c r="C84" s="225"/>
      <c r="D84" s="311"/>
      <c r="E84" s="248"/>
      <c r="F84" s="248"/>
      <c r="G84" s="248"/>
      <c r="H84" s="248"/>
      <c r="I84" s="248"/>
      <c r="J84" s="248"/>
      <c r="K84" s="248"/>
      <c r="L84" s="248"/>
      <c r="M84" s="248"/>
      <c r="N84" s="248"/>
      <c r="O84" s="248"/>
      <c r="P84" s="248"/>
      <c r="Q84" s="248"/>
      <c r="R84" s="248"/>
      <c r="S84" s="248"/>
      <c r="T84" s="248"/>
      <c r="U84" s="248"/>
      <c r="V84" s="248"/>
      <c r="W84" s="248"/>
      <c r="X84" s="248"/>
      <c r="Y84" s="248"/>
      <c r="Z84" s="248"/>
      <c r="AA84" s="248"/>
      <c r="AC84" s="355" t="s">
        <v>392</v>
      </c>
      <c r="AD84" s="176"/>
      <c r="AE84" s="37"/>
      <c r="AF84" s="353">
        <v>354</v>
      </c>
      <c r="AG84" s="357"/>
      <c r="AH84" s="353">
        <v>127</v>
      </c>
      <c r="AI84" s="357"/>
      <c r="AJ84" s="353">
        <v>247</v>
      </c>
      <c r="AK84" s="357"/>
      <c r="AL84" s="353">
        <v>55</v>
      </c>
      <c r="AM84" s="357"/>
      <c r="AN84" s="353">
        <v>1463</v>
      </c>
      <c r="AO84" s="357"/>
      <c r="AP84" s="353">
        <v>5227</v>
      </c>
    </row>
    <row r="85" spans="1:31" ht="16.5" customHeight="1">
      <c r="A85" s="6"/>
      <c r="B85" s="225" t="s">
        <v>297</v>
      </c>
      <c r="C85" s="225"/>
      <c r="D85" s="311">
        <v>1</v>
      </c>
      <c r="E85" s="57" t="s">
        <v>296</v>
      </c>
      <c r="F85" s="57" t="s">
        <v>296</v>
      </c>
      <c r="G85" s="57" t="s">
        <v>296</v>
      </c>
      <c r="H85" s="57" t="s">
        <v>296</v>
      </c>
      <c r="I85" s="57" t="s">
        <v>296</v>
      </c>
      <c r="J85" s="57" t="s">
        <v>296</v>
      </c>
      <c r="K85" s="57" t="s">
        <v>296</v>
      </c>
      <c r="L85" s="57" t="s">
        <v>296</v>
      </c>
      <c r="M85" s="57" t="s">
        <v>296</v>
      </c>
      <c r="N85" s="57" t="s">
        <v>296</v>
      </c>
      <c r="O85" s="57" t="s">
        <v>296</v>
      </c>
      <c r="P85" s="57" t="s">
        <v>296</v>
      </c>
      <c r="Q85" s="57" t="s">
        <v>296</v>
      </c>
      <c r="R85" s="57" t="s">
        <v>296</v>
      </c>
      <c r="S85" s="57" t="s">
        <v>296</v>
      </c>
      <c r="T85" s="57" t="s">
        <v>296</v>
      </c>
      <c r="U85" s="57" t="s">
        <v>296</v>
      </c>
      <c r="V85" s="57" t="s">
        <v>296</v>
      </c>
      <c r="W85" s="57" t="s">
        <v>296</v>
      </c>
      <c r="X85" s="57" t="s">
        <v>296</v>
      </c>
      <c r="Y85" s="57">
        <v>1</v>
      </c>
      <c r="Z85" s="57" t="s">
        <v>296</v>
      </c>
      <c r="AA85" s="57" t="s">
        <v>296</v>
      </c>
      <c r="AC85" s="358"/>
      <c r="AD85" s="359"/>
      <c r="AE85" s="37"/>
    </row>
    <row r="86" spans="1:42" ht="16.5" customHeight="1">
      <c r="A86" s="6"/>
      <c r="B86" s="225"/>
      <c r="C86" s="225"/>
      <c r="D86" s="311"/>
      <c r="E86" s="248"/>
      <c r="F86" s="248"/>
      <c r="G86" s="248"/>
      <c r="H86" s="248"/>
      <c r="I86" s="248"/>
      <c r="J86" s="248"/>
      <c r="K86" s="248"/>
      <c r="L86" s="248"/>
      <c r="M86" s="248"/>
      <c r="N86" s="248"/>
      <c r="O86" s="248"/>
      <c r="P86" s="248"/>
      <c r="Q86" s="248"/>
      <c r="R86" s="248"/>
      <c r="S86" s="248"/>
      <c r="T86" s="248"/>
      <c r="U86" s="248"/>
      <c r="V86" s="248"/>
      <c r="W86" s="248"/>
      <c r="X86" s="248"/>
      <c r="Y86" s="248"/>
      <c r="Z86" s="248"/>
      <c r="AA86" s="248"/>
      <c r="AC86" s="360" t="s">
        <v>393</v>
      </c>
      <c r="AD86" s="361"/>
      <c r="AE86" s="362"/>
      <c r="AF86" s="363">
        <v>353</v>
      </c>
      <c r="AG86" s="363"/>
      <c r="AH86" s="363">
        <v>128</v>
      </c>
      <c r="AI86" s="363"/>
      <c r="AJ86" s="363">
        <v>244</v>
      </c>
      <c r="AK86" s="363"/>
      <c r="AL86" s="363">
        <v>55</v>
      </c>
      <c r="AM86" s="363"/>
      <c r="AN86" s="363">
        <v>1446</v>
      </c>
      <c r="AO86" s="363"/>
      <c r="AP86" s="363">
        <v>5284</v>
      </c>
    </row>
    <row r="87" spans="1:42" ht="16.5" customHeight="1">
      <c r="A87" s="6"/>
      <c r="B87" s="225" t="s">
        <v>298</v>
      </c>
      <c r="C87" s="225"/>
      <c r="D87" s="311">
        <v>24</v>
      </c>
      <c r="E87" s="57" t="s">
        <v>333</v>
      </c>
      <c r="F87" s="57" t="s">
        <v>333</v>
      </c>
      <c r="G87" s="57" t="s">
        <v>333</v>
      </c>
      <c r="H87" s="57" t="s">
        <v>333</v>
      </c>
      <c r="I87" s="57" t="s">
        <v>333</v>
      </c>
      <c r="J87" s="57" t="s">
        <v>333</v>
      </c>
      <c r="K87" s="57" t="s">
        <v>333</v>
      </c>
      <c r="L87" s="57" t="s">
        <v>333</v>
      </c>
      <c r="M87" s="57">
        <v>17</v>
      </c>
      <c r="N87" s="57" t="s">
        <v>333</v>
      </c>
      <c r="O87" s="57" t="s">
        <v>333</v>
      </c>
      <c r="P87" s="57" t="s">
        <v>333</v>
      </c>
      <c r="Q87" s="57" t="s">
        <v>333</v>
      </c>
      <c r="R87" s="57" t="s">
        <v>333</v>
      </c>
      <c r="S87" s="57" t="s">
        <v>333</v>
      </c>
      <c r="T87" s="57" t="s">
        <v>333</v>
      </c>
      <c r="U87" s="57">
        <v>1</v>
      </c>
      <c r="V87" s="57">
        <v>3</v>
      </c>
      <c r="W87" s="57" t="s">
        <v>333</v>
      </c>
      <c r="X87" s="57" t="s">
        <v>333</v>
      </c>
      <c r="Y87" s="57" t="s">
        <v>333</v>
      </c>
      <c r="Z87" s="57">
        <v>2</v>
      </c>
      <c r="AA87" s="57">
        <v>1</v>
      </c>
      <c r="AC87" s="344"/>
      <c r="AD87" s="344"/>
      <c r="AE87" s="364"/>
      <c r="AF87" s="344"/>
      <c r="AG87" s="344"/>
      <c r="AH87" s="344"/>
      <c r="AI87" s="344"/>
      <c r="AJ87" s="344"/>
      <c r="AK87" s="344"/>
      <c r="AL87" s="344"/>
      <c r="AM87" s="344"/>
      <c r="AN87" s="344"/>
      <c r="AO87" s="344"/>
      <c r="AP87" s="344"/>
    </row>
    <row r="88" spans="1:29" ht="16.5" customHeight="1">
      <c r="A88" s="6"/>
      <c r="B88" s="225"/>
      <c r="C88" s="225"/>
      <c r="D88" s="311"/>
      <c r="E88" s="248"/>
      <c r="F88" s="248"/>
      <c r="G88" s="248"/>
      <c r="H88" s="248"/>
      <c r="I88" s="248"/>
      <c r="J88" s="248"/>
      <c r="K88" s="248"/>
      <c r="L88" s="248"/>
      <c r="M88" s="248"/>
      <c r="N88" s="248"/>
      <c r="O88" s="248"/>
      <c r="P88" s="248"/>
      <c r="Q88" s="248"/>
      <c r="R88" s="248"/>
      <c r="S88" s="248"/>
      <c r="T88" s="248"/>
      <c r="U88" s="248"/>
      <c r="V88" s="248"/>
      <c r="W88" s="248"/>
      <c r="X88" s="248"/>
      <c r="Y88" s="248"/>
      <c r="Z88" s="248"/>
      <c r="AA88" s="248"/>
      <c r="AC88" s="83" t="s">
        <v>299</v>
      </c>
    </row>
    <row r="89" spans="1:29" ht="16.5" customHeight="1">
      <c r="A89" s="6"/>
      <c r="B89" s="225" t="s">
        <v>300</v>
      </c>
      <c r="C89" s="225"/>
      <c r="D89" s="311">
        <v>10</v>
      </c>
      <c r="E89" s="57" t="s">
        <v>394</v>
      </c>
      <c r="F89" s="57" t="s">
        <v>394</v>
      </c>
      <c r="G89" s="57" t="s">
        <v>394</v>
      </c>
      <c r="H89" s="57" t="s">
        <v>394</v>
      </c>
      <c r="I89" s="57" t="s">
        <v>394</v>
      </c>
      <c r="J89" s="57" t="s">
        <v>394</v>
      </c>
      <c r="K89" s="57" t="s">
        <v>394</v>
      </c>
      <c r="L89" s="57" t="s">
        <v>394</v>
      </c>
      <c r="M89" s="57">
        <v>2</v>
      </c>
      <c r="N89" s="57" t="s">
        <v>394</v>
      </c>
      <c r="O89" s="57" t="s">
        <v>394</v>
      </c>
      <c r="P89" s="57" t="s">
        <v>394</v>
      </c>
      <c r="Q89" s="57" t="s">
        <v>394</v>
      </c>
      <c r="R89" s="57" t="s">
        <v>394</v>
      </c>
      <c r="S89" s="57" t="s">
        <v>394</v>
      </c>
      <c r="T89" s="57">
        <v>1</v>
      </c>
      <c r="U89" s="57">
        <v>1</v>
      </c>
      <c r="V89" s="57">
        <v>2</v>
      </c>
      <c r="W89" s="57" t="s">
        <v>394</v>
      </c>
      <c r="X89" s="57" t="s">
        <v>394</v>
      </c>
      <c r="Y89" s="57">
        <v>1</v>
      </c>
      <c r="Z89" s="57">
        <v>3</v>
      </c>
      <c r="AA89" s="57" t="s">
        <v>394</v>
      </c>
      <c r="AC89" s="248" t="s">
        <v>249</v>
      </c>
    </row>
    <row r="90" spans="1:36" ht="16.5" customHeight="1">
      <c r="A90" s="6"/>
      <c r="B90" s="225"/>
      <c r="C90" s="225"/>
      <c r="D90" s="311"/>
      <c r="E90" s="248"/>
      <c r="F90" s="248"/>
      <c r="G90" s="248"/>
      <c r="H90" s="248"/>
      <c r="I90" s="248"/>
      <c r="J90" s="248"/>
      <c r="K90" s="248"/>
      <c r="L90" s="248"/>
      <c r="M90" s="248"/>
      <c r="N90" s="248"/>
      <c r="O90" s="248"/>
      <c r="P90" s="248"/>
      <c r="Q90" s="248"/>
      <c r="R90" s="248"/>
      <c r="S90" s="248"/>
      <c r="T90" s="248"/>
      <c r="U90" s="248"/>
      <c r="V90" s="248"/>
      <c r="W90" s="248"/>
      <c r="X90" s="248"/>
      <c r="Y90" s="248"/>
      <c r="Z90" s="248"/>
      <c r="AA90" s="248"/>
      <c r="AD90" s="83"/>
      <c r="AE90" s="83"/>
      <c r="AF90" s="83"/>
      <c r="AG90" s="83"/>
      <c r="AH90" s="83"/>
      <c r="AI90" s="83"/>
      <c r="AJ90" s="83"/>
    </row>
    <row r="91" spans="1:36" ht="16.5" customHeight="1">
      <c r="A91" s="6"/>
      <c r="B91" s="225" t="s">
        <v>301</v>
      </c>
      <c r="C91" s="225"/>
      <c r="D91" s="311">
        <v>72</v>
      </c>
      <c r="E91" s="57" t="s">
        <v>85</v>
      </c>
      <c r="F91" s="57" t="s">
        <v>85</v>
      </c>
      <c r="G91" s="57">
        <v>1</v>
      </c>
      <c r="H91" s="57" t="s">
        <v>85</v>
      </c>
      <c r="I91" s="57" t="s">
        <v>85</v>
      </c>
      <c r="J91" s="57">
        <v>1</v>
      </c>
      <c r="K91" s="57" t="s">
        <v>85</v>
      </c>
      <c r="L91" s="57" t="s">
        <v>85</v>
      </c>
      <c r="M91" s="57">
        <v>5</v>
      </c>
      <c r="N91" s="57" t="s">
        <v>85</v>
      </c>
      <c r="O91" s="57" t="s">
        <v>85</v>
      </c>
      <c r="P91" s="57" t="s">
        <v>85</v>
      </c>
      <c r="Q91" s="57" t="s">
        <v>85</v>
      </c>
      <c r="R91" s="57" t="s">
        <v>85</v>
      </c>
      <c r="S91" s="57">
        <v>2</v>
      </c>
      <c r="T91" s="57">
        <v>4</v>
      </c>
      <c r="U91" s="57">
        <v>2</v>
      </c>
      <c r="V91" s="57">
        <v>22</v>
      </c>
      <c r="W91" s="57" t="s">
        <v>85</v>
      </c>
      <c r="X91" s="57">
        <v>1</v>
      </c>
      <c r="Y91" s="57" t="s">
        <v>85</v>
      </c>
      <c r="Z91" s="57">
        <v>6</v>
      </c>
      <c r="AA91" s="57">
        <v>28</v>
      </c>
      <c r="AD91" s="83"/>
      <c r="AE91" s="83"/>
      <c r="AF91" s="83"/>
      <c r="AG91" s="83"/>
      <c r="AH91" s="83"/>
      <c r="AI91" s="83"/>
      <c r="AJ91" s="83"/>
    </row>
    <row r="92" spans="1:27" ht="16.5" customHeight="1">
      <c r="A92" s="6"/>
      <c r="B92" s="225"/>
      <c r="C92" s="225"/>
      <c r="D92" s="311"/>
      <c r="E92" s="248"/>
      <c r="F92" s="248"/>
      <c r="G92" s="248"/>
      <c r="H92" s="248"/>
      <c r="I92" s="248"/>
      <c r="J92" s="248"/>
      <c r="K92" s="248"/>
      <c r="L92" s="248"/>
      <c r="M92" s="248"/>
      <c r="N92" s="248"/>
      <c r="O92" s="248"/>
      <c r="P92" s="248"/>
      <c r="Q92" s="248"/>
      <c r="R92" s="248"/>
      <c r="S92" s="248"/>
      <c r="T92" s="248"/>
      <c r="U92" s="248"/>
      <c r="V92" s="248"/>
      <c r="W92" s="248"/>
      <c r="X92" s="248"/>
      <c r="Y92" s="248"/>
      <c r="Z92" s="248"/>
      <c r="AA92" s="248"/>
    </row>
    <row r="93" spans="1:27" ht="16.5" customHeight="1">
      <c r="A93" s="6"/>
      <c r="B93" s="225" t="s">
        <v>302</v>
      </c>
      <c r="C93" s="225"/>
      <c r="D93" s="309" t="s">
        <v>395</v>
      </c>
      <c r="E93" s="57" t="s">
        <v>396</v>
      </c>
      <c r="F93" s="57" t="s">
        <v>396</v>
      </c>
      <c r="G93" s="57" t="s">
        <v>396</v>
      </c>
      <c r="H93" s="57" t="s">
        <v>396</v>
      </c>
      <c r="I93" s="57" t="s">
        <v>396</v>
      </c>
      <c r="J93" s="57">
        <v>4</v>
      </c>
      <c r="K93" s="57">
        <v>1</v>
      </c>
      <c r="L93" s="57" t="s">
        <v>396</v>
      </c>
      <c r="M93" s="57">
        <v>1</v>
      </c>
      <c r="N93" s="57" t="s">
        <v>396</v>
      </c>
      <c r="O93" s="57" t="s">
        <v>396</v>
      </c>
      <c r="P93" s="57" t="s">
        <v>396</v>
      </c>
      <c r="Q93" s="57" t="s">
        <v>396</v>
      </c>
      <c r="R93" s="57" t="s">
        <v>396</v>
      </c>
      <c r="S93" s="57">
        <v>11</v>
      </c>
      <c r="T93" s="57">
        <v>11</v>
      </c>
      <c r="U93" s="57" t="s">
        <v>397</v>
      </c>
      <c r="V93" s="57">
        <v>41</v>
      </c>
      <c r="W93" s="57" t="s">
        <v>396</v>
      </c>
      <c r="X93" s="57">
        <v>3</v>
      </c>
      <c r="Y93" s="57" t="s">
        <v>396</v>
      </c>
      <c r="Z93" s="57">
        <v>10</v>
      </c>
      <c r="AA93" s="57" t="s">
        <v>398</v>
      </c>
    </row>
    <row r="94" spans="1:27" ht="16.5" customHeight="1">
      <c r="A94" s="6"/>
      <c r="B94" s="225"/>
      <c r="C94" s="225"/>
      <c r="D94" s="311"/>
      <c r="E94" s="248"/>
      <c r="F94" s="248"/>
      <c r="G94" s="248"/>
      <c r="H94" s="248"/>
      <c r="I94" s="248"/>
      <c r="J94" s="248"/>
      <c r="K94" s="248"/>
      <c r="L94" s="248"/>
      <c r="M94" s="248"/>
      <c r="N94" s="248"/>
      <c r="O94" s="248"/>
      <c r="P94" s="248"/>
      <c r="Q94" s="248"/>
      <c r="R94" s="248"/>
      <c r="S94" s="248"/>
      <c r="T94" s="248"/>
      <c r="U94" s="248"/>
      <c r="V94" s="248"/>
      <c r="W94" s="248"/>
      <c r="X94" s="248"/>
      <c r="Y94" s="248"/>
      <c r="Z94" s="248"/>
      <c r="AA94" s="248"/>
    </row>
    <row r="95" spans="1:27" ht="16.5" customHeight="1">
      <c r="A95" s="6"/>
      <c r="B95" s="225" t="s">
        <v>303</v>
      </c>
      <c r="C95" s="225"/>
      <c r="D95" s="311">
        <v>48</v>
      </c>
      <c r="E95" s="57" t="s">
        <v>399</v>
      </c>
      <c r="F95" s="57" t="s">
        <v>399</v>
      </c>
      <c r="G95" s="57" t="s">
        <v>399</v>
      </c>
      <c r="H95" s="57" t="s">
        <v>399</v>
      </c>
      <c r="I95" s="57" t="s">
        <v>399</v>
      </c>
      <c r="J95" s="57">
        <v>4</v>
      </c>
      <c r="K95" s="57" t="s">
        <v>399</v>
      </c>
      <c r="L95" s="57">
        <v>12</v>
      </c>
      <c r="M95" s="57">
        <v>1</v>
      </c>
      <c r="N95" s="57" t="s">
        <v>399</v>
      </c>
      <c r="O95" s="57" t="s">
        <v>399</v>
      </c>
      <c r="P95" s="57">
        <v>1</v>
      </c>
      <c r="Q95" s="57" t="s">
        <v>399</v>
      </c>
      <c r="R95" s="57" t="s">
        <v>399</v>
      </c>
      <c r="S95" s="57" t="s">
        <v>399</v>
      </c>
      <c r="T95" s="57">
        <v>6</v>
      </c>
      <c r="U95" s="57" t="s">
        <v>399</v>
      </c>
      <c r="V95" s="57">
        <v>11</v>
      </c>
      <c r="W95" s="57">
        <v>1</v>
      </c>
      <c r="X95" s="57">
        <v>3</v>
      </c>
      <c r="Y95" s="57">
        <v>1</v>
      </c>
      <c r="Z95" s="57">
        <v>3</v>
      </c>
      <c r="AA95" s="57">
        <v>5</v>
      </c>
    </row>
    <row r="96" spans="1:27" ht="16.5" customHeight="1">
      <c r="A96" s="6"/>
      <c r="B96" s="365"/>
      <c r="C96" s="365"/>
      <c r="D96" s="311"/>
      <c r="E96" s="248"/>
      <c r="F96" s="57"/>
      <c r="G96" s="57"/>
      <c r="H96" s="248"/>
      <c r="I96" s="248"/>
      <c r="J96" s="248"/>
      <c r="K96" s="248"/>
      <c r="L96" s="248"/>
      <c r="M96" s="248"/>
      <c r="N96" s="248"/>
      <c r="O96" s="248"/>
      <c r="P96" s="248"/>
      <c r="Q96" s="248"/>
      <c r="R96" s="248"/>
      <c r="S96" s="248"/>
      <c r="T96" s="248"/>
      <c r="U96" s="248"/>
      <c r="V96" s="248"/>
      <c r="W96" s="248"/>
      <c r="X96" s="248"/>
      <c r="Y96" s="248"/>
      <c r="Z96" s="248"/>
      <c r="AA96" s="248"/>
    </row>
    <row r="97" spans="1:27" ht="16.5" customHeight="1">
      <c r="A97" s="366"/>
      <c r="B97" s="367" t="s">
        <v>304</v>
      </c>
      <c r="C97" s="367"/>
      <c r="D97" s="368" t="s">
        <v>400</v>
      </c>
      <c r="E97" s="369" t="s">
        <v>329</v>
      </c>
      <c r="F97" s="369" t="s">
        <v>329</v>
      </c>
      <c r="G97" s="369" t="s">
        <v>329</v>
      </c>
      <c r="H97" s="369" t="s">
        <v>329</v>
      </c>
      <c r="I97" s="369" t="s">
        <v>329</v>
      </c>
      <c r="J97" s="369" t="s">
        <v>329</v>
      </c>
      <c r="K97" s="369" t="s">
        <v>329</v>
      </c>
      <c r="L97" s="369">
        <v>2</v>
      </c>
      <c r="M97" s="369">
        <v>5</v>
      </c>
      <c r="N97" s="369" t="s">
        <v>329</v>
      </c>
      <c r="O97" s="369" t="s">
        <v>329</v>
      </c>
      <c r="P97" s="369" t="s">
        <v>329</v>
      </c>
      <c r="Q97" s="369" t="s">
        <v>329</v>
      </c>
      <c r="R97" s="369" t="s">
        <v>329</v>
      </c>
      <c r="S97" s="369">
        <v>2</v>
      </c>
      <c r="T97" s="369">
        <v>3</v>
      </c>
      <c r="U97" s="369">
        <v>1</v>
      </c>
      <c r="V97" s="369">
        <v>9</v>
      </c>
      <c r="W97" s="369" t="s">
        <v>329</v>
      </c>
      <c r="X97" s="369" t="s">
        <v>329</v>
      </c>
      <c r="Y97" s="369">
        <v>1</v>
      </c>
      <c r="Z97" s="369" t="s">
        <v>401</v>
      </c>
      <c r="AA97" s="369">
        <v>2</v>
      </c>
    </row>
    <row r="98" spans="1:27" ht="16.5" customHeight="1">
      <c r="A98" s="370" t="s">
        <v>305</v>
      </c>
      <c r="B98" s="291"/>
      <c r="C98" s="291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</row>
    <row r="99" spans="1:27" ht="16.5" customHeight="1">
      <c r="A99" s="370" t="s">
        <v>306</v>
      </c>
      <c r="B99" s="83"/>
      <c r="C99" s="83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</row>
    <row r="100" spans="1:27" ht="16.5" customHeight="1">
      <c r="A100" s="371" t="s">
        <v>307</v>
      </c>
      <c r="B100" s="83"/>
      <c r="C100" s="83"/>
      <c r="D100" s="59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</row>
    <row r="101" spans="1:27" ht="16.5" customHeight="1">
      <c r="A101" s="370"/>
      <c r="B101" s="83"/>
      <c r="C101" s="83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</row>
    <row r="102" spans="1:27" ht="15" customHeight="1">
      <c r="A102" s="371"/>
      <c r="B102" s="83"/>
      <c r="C102" s="83"/>
      <c r="D102" s="59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spans="1:27" ht="15" customHeight="1">
      <c r="A103" s="370"/>
      <c r="B103" s="83"/>
      <c r="C103" s="83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</row>
    <row r="104" spans="1:27" ht="15" customHeight="1">
      <c r="A104" s="371"/>
      <c r="B104" s="83"/>
      <c r="C104" s="83"/>
      <c r="D104" s="59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</row>
    <row r="105" spans="2:9" ht="15" customHeight="1">
      <c r="B105" s="371"/>
      <c r="C105" s="371"/>
      <c r="D105" s="83"/>
      <c r="F105" s="83"/>
      <c r="G105" s="83"/>
      <c r="H105" s="83"/>
      <c r="I105" s="83"/>
    </row>
    <row r="106" spans="2:9" ht="15" customHeight="1">
      <c r="B106" s="371"/>
      <c r="C106" s="371"/>
      <c r="D106" s="83"/>
      <c r="F106" s="83"/>
      <c r="G106" s="83"/>
      <c r="H106" s="83"/>
      <c r="I106" s="83"/>
    </row>
    <row r="107" spans="2:9" ht="15" customHeight="1">
      <c r="B107" s="83"/>
      <c r="C107" s="371"/>
      <c r="D107" s="83"/>
      <c r="F107" s="83"/>
      <c r="G107" s="83"/>
      <c r="H107" s="83"/>
      <c r="I107" s="83"/>
    </row>
    <row r="108" spans="2:9" ht="15" customHeight="1">
      <c r="B108" s="83"/>
      <c r="C108" s="371"/>
      <c r="D108" s="83"/>
      <c r="F108" s="83"/>
      <c r="G108" s="83"/>
      <c r="H108" s="83"/>
      <c r="I108" s="83"/>
    </row>
    <row r="158" ht="24" customHeight="1"/>
  </sheetData>
  <mergeCells count="104">
    <mergeCell ref="E5:E11"/>
    <mergeCell ref="B87:C87"/>
    <mergeCell ref="B15:C15"/>
    <mergeCell ref="B71:C71"/>
    <mergeCell ref="B84:C84"/>
    <mergeCell ref="B86:C86"/>
    <mergeCell ref="B97:C97"/>
    <mergeCell ref="B93:C93"/>
    <mergeCell ref="B95:C95"/>
    <mergeCell ref="B90:C90"/>
    <mergeCell ref="B92:C92"/>
    <mergeCell ref="B94:C94"/>
    <mergeCell ref="B96:C96"/>
    <mergeCell ref="B89:C89"/>
    <mergeCell ref="B91:C91"/>
    <mergeCell ref="AC82:AD82"/>
    <mergeCell ref="B83:C83"/>
    <mergeCell ref="B85:C85"/>
    <mergeCell ref="B88:C88"/>
    <mergeCell ref="B82:C82"/>
    <mergeCell ref="AC84:AD84"/>
    <mergeCell ref="AC86:AD86"/>
    <mergeCell ref="AC78:AD78"/>
    <mergeCell ref="B79:C79"/>
    <mergeCell ref="AC80:AD80"/>
    <mergeCell ref="B81:C81"/>
    <mergeCell ref="B80:C80"/>
    <mergeCell ref="AK75:AL76"/>
    <mergeCell ref="AM75:AN76"/>
    <mergeCell ref="AO75:AP76"/>
    <mergeCell ref="B77:C77"/>
    <mergeCell ref="AC75:AD76"/>
    <mergeCell ref="AE75:AF76"/>
    <mergeCell ref="AG75:AH76"/>
    <mergeCell ref="AI75:AJ76"/>
    <mergeCell ref="AC72:AP72"/>
    <mergeCell ref="AC73:AP73"/>
    <mergeCell ref="AP39:AP40"/>
    <mergeCell ref="B51:C51"/>
    <mergeCell ref="B53:C53"/>
    <mergeCell ref="AK39:AK40"/>
    <mergeCell ref="AL39:AL40"/>
    <mergeCell ref="AM39:AM40"/>
    <mergeCell ref="AN39:AN40"/>
    <mergeCell ref="B61:C61"/>
    <mergeCell ref="AC36:AP36"/>
    <mergeCell ref="AC39:AC40"/>
    <mergeCell ref="AD39:AD40"/>
    <mergeCell ref="AE39:AE40"/>
    <mergeCell ref="AF39:AF40"/>
    <mergeCell ref="AG39:AG40"/>
    <mergeCell ref="AH39:AH40"/>
    <mergeCell ref="AI39:AI40"/>
    <mergeCell ref="AJ39:AJ40"/>
    <mergeCell ref="AO39:AO40"/>
    <mergeCell ref="AP20:AP22"/>
    <mergeCell ref="AQ20:AQ22"/>
    <mergeCell ref="AD22:AD23"/>
    <mergeCell ref="AE22:AE23"/>
    <mergeCell ref="AF22:AF23"/>
    <mergeCell ref="AG22:AG23"/>
    <mergeCell ref="AH22:AH23"/>
    <mergeCell ref="AI22:AI23"/>
    <mergeCell ref="AJ22:AJ23"/>
    <mergeCell ref="AK22:AK23"/>
    <mergeCell ref="AC20:AC23"/>
    <mergeCell ref="AD20:AF21"/>
    <mergeCell ref="AJ5:AM5"/>
    <mergeCell ref="AN5:AP5"/>
    <mergeCell ref="AG20:AI21"/>
    <mergeCell ref="AJ20:AM21"/>
    <mergeCell ref="AN20:AN22"/>
    <mergeCell ref="AO20:AO22"/>
    <mergeCell ref="AL22:AL23"/>
    <mergeCell ref="AM22:AM23"/>
    <mergeCell ref="AQ5:AQ6"/>
    <mergeCell ref="A13:C13"/>
    <mergeCell ref="Z5:Z11"/>
    <mergeCell ref="AA5:AA11"/>
    <mergeCell ref="AC5:AC6"/>
    <mergeCell ref="AD5:AI5"/>
    <mergeCell ref="V5:V11"/>
    <mergeCell ref="W5:W11"/>
    <mergeCell ref="Y5:Y11"/>
    <mergeCell ref="Q5:Q11"/>
    <mergeCell ref="M5:M11"/>
    <mergeCell ref="N5:N11"/>
    <mergeCell ref="O5:O11"/>
    <mergeCell ref="X5:X11"/>
    <mergeCell ref="P5:P11"/>
    <mergeCell ref="S5:S11"/>
    <mergeCell ref="T5:T11"/>
    <mergeCell ref="U5:U11"/>
    <mergeCell ref="R5:R11"/>
    <mergeCell ref="AC2:AQ2"/>
    <mergeCell ref="AC3:AQ3"/>
    <mergeCell ref="D5:D11"/>
    <mergeCell ref="F5:F11"/>
    <mergeCell ref="G5:G11"/>
    <mergeCell ref="H5:H11"/>
    <mergeCell ref="I5:I11"/>
    <mergeCell ref="J5:J11"/>
    <mergeCell ref="K5:K11"/>
    <mergeCell ref="L5:L11"/>
  </mergeCells>
  <printOptions/>
  <pageMargins left="1.48" right="0" top="0.984251968503937" bottom="0.984251968503937" header="0.5118110236220472" footer="0.5118110236220472"/>
  <pageSetup fitToHeight="1" fitToWidth="1" horizontalDpi="300" verticalDpi="300" orientation="landscape" paperSize="8" scale="4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07"/>
  <sheetViews>
    <sheetView zoomScale="75" zoomScaleNormal="75" workbookViewId="0" topLeftCell="A1">
      <selection activeCell="A1" sqref="A1"/>
    </sheetView>
  </sheetViews>
  <sheetFormatPr defaultColWidth="10.59765625" defaultRowHeight="15"/>
  <cols>
    <col min="1" max="1" width="15.09765625" style="4" customWidth="1"/>
    <col min="2" max="2" width="11.59765625" style="4" customWidth="1"/>
    <col min="3" max="4" width="10.59765625" style="4" customWidth="1"/>
    <col min="5" max="5" width="11.59765625" style="4" customWidth="1"/>
    <col min="6" max="6" width="10.5" style="4" customWidth="1"/>
    <col min="7" max="7" width="10.59765625" style="4" customWidth="1"/>
    <col min="8" max="8" width="11.59765625" style="4" customWidth="1"/>
    <col min="9" max="11" width="10.59765625" style="4" customWidth="1"/>
    <col min="12" max="12" width="11.59765625" style="4" customWidth="1"/>
    <col min="13" max="13" width="12" style="4" customWidth="1"/>
    <col min="14" max="14" width="9.59765625" style="4" customWidth="1"/>
    <col min="15" max="15" width="10.09765625" style="4" customWidth="1"/>
    <col min="16" max="16" width="11.59765625" style="4" customWidth="1"/>
    <col min="17" max="18" width="9.59765625" style="4" customWidth="1"/>
    <col min="19" max="19" width="11.59765625" style="4" customWidth="1"/>
    <col min="20" max="20" width="9.59765625" style="4" customWidth="1"/>
    <col min="21" max="21" width="10.5" style="4" customWidth="1"/>
    <col min="22" max="24" width="6.5" style="4" customWidth="1"/>
    <col min="25" max="25" width="7.5" style="4" customWidth="1"/>
    <col min="26" max="26" width="3.59765625" style="4" customWidth="1"/>
    <col min="27" max="41" width="10.09765625" style="4" customWidth="1"/>
    <col min="42" max="16384" width="10.59765625" style="4" customWidth="1"/>
  </cols>
  <sheetData>
    <row r="1" spans="1:21" s="2" customFormat="1" ht="19.5" customHeight="1">
      <c r="A1" s="1" t="s">
        <v>449</v>
      </c>
      <c r="U1" s="3" t="s">
        <v>450</v>
      </c>
    </row>
    <row r="2" spans="1:41" ht="19.5" customHeight="1">
      <c r="A2" s="137" t="s">
        <v>451</v>
      </c>
      <c r="B2" s="137"/>
      <c r="C2" s="137"/>
      <c r="D2" s="137"/>
      <c r="E2" s="137"/>
      <c r="F2" s="137"/>
      <c r="G2" s="137"/>
      <c r="H2" s="137"/>
      <c r="I2" s="345"/>
      <c r="J2" s="345"/>
      <c r="K2" s="345"/>
      <c r="L2" s="137" t="s">
        <v>452</v>
      </c>
      <c r="M2" s="137"/>
      <c r="N2" s="137"/>
      <c r="O2" s="137"/>
      <c r="P2" s="137"/>
      <c r="Q2" s="137"/>
      <c r="R2" s="137"/>
      <c r="S2" s="137"/>
      <c r="T2" s="137"/>
      <c r="U2" s="137"/>
      <c r="V2" s="345"/>
      <c r="W2" s="345"/>
      <c r="X2" s="345"/>
      <c r="Y2" s="345"/>
      <c r="Z2" s="345"/>
      <c r="AA2" s="345"/>
      <c r="AB2" s="345"/>
      <c r="AC2" s="345"/>
      <c r="AD2" s="345"/>
      <c r="AE2" s="345"/>
      <c r="AF2" s="345"/>
      <c r="AG2" s="345"/>
      <c r="AH2" s="345"/>
      <c r="AI2" s="345"/>
      <c r="AJ2" s="345"/>
      <c r="AK2" s="345"/>
      <c r="AL2" s="345"/>
      <c r="AM2" s="345"/>
      <c r="AN2" s="345"/>
      <c r="AO2" s="345"/>
    </row>
    <row r="3" spans="1:41" ht="19.5" customHeight="1">
      <c r="A3" s="270" t="s">
        <v>453</v>
      </c>
      <c r="B3" s="270"/>
      <c r="C3" s="270"/>
      <c r="D3" s="270"/>
      <c r="E3" s="270"/>
      <c r="F3" s="270"/>
      <c r="G3" s="270"/>
      <c r="H3" s="270"/>
      <c r="I3" s="345"/>
      <c r="J3" s="345"/>
      <c r="K3" s="345"/>
      <c r="L3" s="352" t="s">
        <v>402</v>
      </c>
      <c r="M3" s="270"/>
      <c r="N3" s="270"/>
      <c r="O3" s="270"/>
      <c r="P3" s="270"/>
      <c r="Q3" s="270"/>
      <c r="R3" s="270"/>
      <c r="S3" s="270"/>
      <c r="T3" s="270"/>
      <c r="U3" s="270"/>
      <c r="V3" s="345"/>
      <c r="W3" s="345"/>
      <c r="X3" s="345"/>
      <c r="Y3" s="345"/>
      <c r="Z3" s="345"/>
      <c r="AA3" s="345"/>
      <c r="AB3" s="345"/>
      <c r="AC3" s="345"/>
      <c r="AD3" s="345"/>
      <c r="AE3" s="345"/>
      <c r="AF3" s="345"/>
      <c r="AG3" s="345"/>
      <c r="AH3" s="345"/>
      <c r="AI3" s="345"/>
      <c r="AJ3" s="345"/>
      <c r="AK3" s="345"/>
      <c r="AL3" s="345"/>
      <c r="AM3" s="345"/>
      <c r="AN3" s="345"/>
      <c r="AO3" s="345"/>
    </row>
    <row r="4" spans="1:41" ht="18" customHeight="1" thickBot="1">
      <c r="A4" s="10"/>
      <c r="B4" s="10"/>
      <c r="C4" s="10"/>
      <c r="D4" s="10"/>
      <c r="E4" s="10"/>
      <c r="F4" s="10"/>
      <c r="G4" s="10"/>
      <c r="H4" s="10"/>
      <c r="I4" s="345"/>
      <c r="J4" s="345"/>
      <c r="K4" s="345"/>
      <c r="V4" s="345"/>
      <c r="W4" s="345"/>
      <c r="X4" s="345"/>
      <c r="Y4" s="345"/>
      <c r="Z4" s="345"/>
      <c r="AA4" s="345"/>
      <c r="AB4" s="345"/>
      <c r="AC4" s="345"/>
      <c r="AD4" s="345"/>
      <c r="AE4" s="345"/>
      <c r="AF4" s="345"/>
      <c r="AG4" s="345"/>
      <c r="AH4" s="345"/>
      <c r="AI4" s="345"/>
      <c r="AJ4" s="345"/>
      <c r="AK4" s="345"/>
      <c r="AL4" s="345"/>
      <c r="AM4" s="345"/>
      <c r="AN4" s="345"/>
      <c r="AO4" s="345"/>
    </row>
    <row r="5" spans="1:41" ht="18.75" customHeight="1">
      <c r="A5" s="372" t="s">
        <v>403</v>
      </c>
      <c r="B5" s="373" t="s">
        <v>454</v>
      </c>
      <c r="C5" s="373" t="s">
        <v>455</v>
      </c>
      <c r="D5" s="374" t="s">
        <v>456</v>
      </c>
      <c r="E5" s="373" t="s">
        <v>457</v>
      </c>
      <c r="F5" s="375"/>
      <c r="G5" s="374" t="s">
        <v>404</v>
      </c>
      <c r="H5" s="376"/>
      <c r="I5" s="345"/>
      <c r="J5" s="345"/>
      <c r="K5" s="345"/>
      <c r="L5" s="377" t="s">
        <v>458</v>
      </c>
      <c r="M5" s="169" t="s">
        <v>459</v>
      </c>
      <c r="N5" s="316"/>
      <c r="O5" s="175"/>
      <c r="P5" s="169" t="s">
        <v>460</v>
      </c>
      <c r="Q5" s="316"/>
      <c r="R5" s="175"/>
      <c r="S5" s="169" t="s">
        <v>461</v>
      </c>
      <c r="T5" s="316"/>
      <c r="U5" s="316"/>
      <c r="V5" s="345"/>
      <c r="W5" s="345"/>
      <c r="X5" s="345"/>
      <c r="Y5" s="345"/>
      <c r="Z5" s="345"/>
      <c r="AA5" s="345"/>
      <c r="AB5" s="345"/>
      <c r="AC5" s="345"/>
      <c r="AD5" s="345"/>
      <c r="AE5" s="345"/>
      <c r="AF5" s="345"/>
      <c r="AG5" s="345"/>
      <c r="AH5" s="345"/>
      <c r="AI5" s="345"/>
      <c r="AJ5" s="345"/>
      <c r="AK5" s="345"/>
      <c r="AL5" s="345"/>
      <c r="AM5" s="345"/>
      <c r="AN5" s="345"/>
      <c r="AO5" s="345"/>
    </row>
    <row r="6" spans="1:41" ht="18.75" customHeight="1">
      <c r="A6" s="139"/>
      <c r="B6" s="378"/>
      <c r="C6" s="378"/>
      <c r="D6" s="378"/>
      <c r="E6" s="379" t="s">
        <v>405</v>
      </c>
      <c r="F6" s="380" t="s">
        <v>462</v>
      </c>
      <c r="G6" s="381" t="s">
        <v>406</v>
      </c>
      <c r="H6" s="382" t="s">
        <v>407</v>
      </c>
      <c r="I6" s="345"/>
      <c r="J6" s="345"/>
      <c r="K6" s="345"/>
      <c r="L6" s="286"/>
      <c r="M6" s="383" t="s">
        <v>408</v>
      </c>
      <c r="N6" s="384" t="s">
        <v>463</v>
      </c>
      <c r="O6" s="385" t="s">
        <v>464</v>
      </c>
      <c r="P6" s="386" t="s">
        <v>408</v>
      </c>
      <c r="Q6" s="384" t="s">
        <v>463</v>
      </c>
      <c r="R6" s="115" t="s">
        <v>464</v>
      </c>
      <c r="S6" s="386" t="s">
        <v>408</v>
      </c>
      <c r="T6" s="384" t="s">
        <v>463</v>
      </c>
      <c r="U6" s="115" t="s">
        <v>464</v>
      </c>
      <c r="V6" s="345"/>
      <c r="W6" s="345"/>
      <c r="X6" s="345"/>
      <c r="Y6" s="345"/>
      <c r="Z6" s="345"/>
      <c r="AA6" s="345"/>
      <c r="AB6" s="345"/>
      <c r="AC6" s="345"/>
      <c r="AD6" s="345"/>
      <c r="AE6" s="345"/>
      <c r="AF6" s="345"/>
      <c r="AG6" s="345"/>
      <c r="AH6" s="345"/>
      <c r="AI6" s="345"/>
      <c r="AJ6" s="345"/>
      <c r="AK6" s="345"/>
      <c r="AL6" s="345"/>
      <c r="AM6" s="345"/>
      <c r="AN6" s="345"/>
      <c r="AO6" s="345"/>
    </row>
    <row r="7" spans="1:41" ht="18.75" customHeight="1">
      <c r="A7" s="140"/>
      <c r="B7" s="378"/>
      <c r="C7" s="378"/>
      <c r="D7" s="378"/>
      <c r="E7" s="378"/>
      <c r="F7" s="387"/>
      <c r="G7" s="143"/>
      <c r="H7" s="388"/>
      <c r="I7" s="345"/>
      <c r="J7" s="345"/>
      <c r="K7" s="345"/>
      <c r="L7" s="389" t="s">
        <v>465</v>
      </c>
      <c r="M7" s="87">
        <f>SUM(M8:M28)</f>
        <v>7948</v>
      </c>
      <c r="N7" s="87">
        <f>SUM(N8:N28)</f>
        <v>7438</v>
      </c>
      <c r="O7" s="87">
        <f>N7-M7</f>
        <v>-510</v>
      </c>
      <c r="P7" s="87">
        <f>SUM(P8:P28)</f>
        <v>65</v>
      </c>
      <c r="Q7" s="87">
        <f>SUM(Q8:Q28)</f>
        <v>59</v>
      </c>
      <c r="R7" s="87">
        <f>Q7-P7</f>
        <v>-6</v>
      </c>
      <c r="S7" s="87">
        <f>SUM(S8:S28)</f>
        <v>9864</v>
      </c>
      <c r="T7" s="87">
        <f>SUM(T8:T28)</f>
        <v>9230</v>
      </c>
      <c r="U7" s="87">
        <f>T7-S7</f>
        <v>-634</v>
      </c>
      <c r="V7" s="345"/>
      <c r="W7" s="345"/>
      <c r="X7" s="345"/>
      <c r="Y7" s="345"/>
      <c r="Z7" s="345"/>
      <c r="AA7" s="345"/>
      <c r="AB7" s="345"/>
      <c r="AC7" s="345"/>
      <c r="AD7" s="345"/>
      <c r="AE7" s="345"/>
      <c r="AF7" s="345"/>
      <c r="AG7" s="345"/>
      <c r="AH7" s="345"/>
      <c r="AI7" s="345"/>
      <c r="AJ7" s="345"/>
      <c r="AK7" s="345"/>
      <c r="AL7" s="345"/>
      <c r="AM7" s="345"/>
      <c r="AN7" s="345"/>
      <c r="AO7" s="345"/>
    </row>
    <row r="8" spans="1:41" ht="18.75" customHeight="1">
      <c r="A8" s="45"/>
      <c r="B8" s="390" t="s">
        <v>466</v>
      </c>
      <c r="C8" s="391" t="s">
        <v>409</v>
      </c>
      <c r="D8" s="391" t="s">
        <v>409</v>
      </c>
      <c r="E8" s="391" t="s">
        <v>409</v>
      </c>
      <c r="F8" s="391" t="s">
        <v>409</v>
      </c>
      <c r="G8" s="391" t="s">
        <v>410</v>
      </c>
      <c r="H8" s="391" t="s">
        <v>411</v>
      </c>
      <c r="I8" s="345"/>
      <c r="J8" s="345"/>
      <c r="K8" s="345"/>
      <c r="L8" s="18"/>
      <c r="M8" s="392"/>
      <c r="N8" s="83"/>
      <c r="O8" s="393"/>
      <c r="P8" s="392"/>
      <c r="Q8" s="83"/>
      <c r="R8" s="393"/>
      <c r="S8" s="392"/>
      <c r="T8" s="83"/>
      <c r="U8" s="393"/>
      <c r="V8" s="345"/>
      <c r="W8" s="345"/>
      <c r="X8" s="345"/>
      <c r="Y8" s="345"/>
      <c r="Z8" s="345"/>
      <c r="AA8" s="345"/>
      <c r="AB8" s="345"/>
      <c r="AC8" s="345"/>
      <c r="AD8" s="345"/>
      <c r="AE8" s="345"/>
      <c r="AF8" s="345"/>
      <c r="AG8" s="345"/>
      <c r="AH8" s="345"/>
      <c r="AI8" s="345"/>
      <c r="AJ8" s="345"/>
      <c r="AK8" s="345"/>
      <c r="AL8" s="345"/>
      <c r="AM8" s="345"/>
      <c r="AN8" s="345"/>
      <c r="AO8" s="345"/>
    </row>
    <row r="9" spans="1:41" ht="18.75" customHeight="1">
      <c r="A9" s="122" t="s">
        <v>412</v>
      </c>
      <c r="B9" s="394">
        <v>8699</v>
      </c>
      <c r="C9" s="395">
        <v>92</v>
      </c>
      <c r="D9" s="395">
        <v>10792</v>
      </c>
      <c r="E9" s="395">
        <v>1179168</v>
      </c>
      <c r="F9" s="396">
        <v>7.8</v>
      </c>
      <c r="G9" s="395">
        <v>852946</v>
      </c>
      <c r="H9" s="397">
        <v>102</v>
      </c>
      <c r="I9" s="345"/>
      <c r="J9" s="345"/>
      <c r="K9" s="345"/>
      <c r="L9" s="18" t="s">
        <v>413</v>
      </c>
      <c r="M9" s="81">
        <v>3869</v>
      </c>
      <c r="N9" s="398">
        <v>3535</v>
      </c>
      <c r="O9" s="81">
        <f aca="true" t="shared" si="0" ref="O9:O24">N9-M9</f>
        <v>-334</v>
      </c>
      <c r="P9" s="81">
        <v>15</v>
      </c>
      <c r="Q9" s="248">
        <v>14</v>
      </c>
      <c r="R9" s="81">
        <f>Q9-P9</f>
        <v>-1</v>
      </c>
      <c r="S9" s="81">
        <v>4693</v>
      </c>
      <c r="T9" s="398">
        <v>4290</v>
      </c>
      <c r="U9" s="81">
        <f aca="true" t="shared" si="1" ref="U9:U27">T9-S9</f>
        <v>-403</v>
      </c>
      <c r="V9" s="345"/>
      <c r="W9" s="345"/>
      <c r="X9" s="345"/>
      <c r="Y9" s="345"/>
      <c r="Z9" s="345"/>
      <c r="AA9" s="345"/>
      <c r="AB9" s="345"/>
      <c r="AC9" s="345"/>
      <c r="AD9" s="345"/>
      <c r="AE9" s="345"/>
      <c r="AF9" s="345"/>
      <c r="AG9" s="345"/>
      <c r="AH9" s="345"/>
      <c r="AI9" s="345"/>
      <c r="AJ9" s="345"/>
      <c r="AK9" s="345"/>
      <c r="AL9" s="345"/>
      <c r="AM9" s="345"/>
      <c r="AN9" s="345"/>
      <c r="AO9" s="345"/>
    </row>
    <row r="10" spans="1:41" ht="18.75" customHeight="1">
      <c r="A10" s="124" t="s">
        <v>467</v>
      </c>
      <c r="B10" s="394">
        <v>8307</v>
      </c>
      <c r="C10" s="395">
        <v>65</v>
      </c>
      <c r="D10" s="395">
        <v>10371</v>
      </c>
      <c r="E10" s="395">
        <v>1177133</v>
      </c>
      <c r="F10" s="396">
        <v>5.521890899329133</v>
      </c>
      <c r="G10" s="395">
        <v>856966</v>
      </c>
      <c r="H10" s="397">
        <v>96.93500092185688</v>
      </c>
      <c r="I10" s="345"/>
      <c r="J10" s="345"/>
      <c r="K10" s="345"/>
      <c r="L10" s="18" t="s">
        <v>414</v>
      </c>
      <c r="M10" s="81">
        <v>286</v>
      </c>
      <c r="N10" s="248">
        <v>259</v>
      </c>
      <c r="O10" s="81">
        <f t="shared" si="0"/>
        <v>-27</v>
      </c>
      <c r="P10" s="81">
        <v>5</v>
      </c>
      <c r="Q10" s="248">
        <v>3</v>
      </c>
      <c r="R10" s="81">
        <f>Q10-P10</f>
        <v>-2</v>
      </c>
      <c r="S10" s="81">
        <v>354</v>
      </c>
      <c r="T10" s="248">
        <v>328</v>
      </c>
      <c r="U10" s="81">
        <f t="shared" si="1"/>
        <v>-26</v>
      </c>
      <c r="V10" s="345"/>
      <c r="W10" s="345"/>
      <c r="X10" s="345"/>
      <c r="Y10" s="345"/>
      <c r="Z10" s="345"/>
      <c r="AA10" s="345"/>
      <c r="AB10" s="345"/>
      <c r="AC10" s="345"/>
      <c r="AD10" s="345"/>
      <c r="AE10" s="345"/>
      <c r="AF10" s="345"/>
      <c r="AG10" s="345"/>
      <c r="AH10" s="345"/>
      <c r="AI10" s="345"/>
      <c r="AJ10" s="345"/>
      <c r="AK10" s="345"/>
      <c r="AL10" s="345"/>
      <c r="AM10" s="345"/>
      <c r="AN10" s="345"/>
      <c r="AO10" s="345"/>
    </row>
    <row r="11" spans="1:41" ht="18.75" customHeight="1">
      <c r="A11" s="124" t="s">
        <v>468</v>
      </c>
      <c r="B11" s="394">
        <v>8608</v>
      </c>
      <c r="C11" s="395">
        <v>75</v>
      </c>
      <c r="D11" s="395">
        <v>10682</v>
      </c>
      <c r="E11" s="395">
        <v>1174026</v>
      </c>
      <c r="F11" s="396">
        <v>6.4</v>
      </c>
      <c r="G11" s="395">
        <v>868874</v>
      </c>
      <c r="H11" s="397">
        <v>99.1</v>
      </c>
      <c r="I11" s="345"/>
      <c r="J11" s="345"/>
      <c r="K11" s="345"/>
      <c r="L11" s="18" t="s">
        <v>415</v>
      </c>
      <c r="M11" s="81">
        <v>679</v>
      </c>
      <c r="N11" s="248">
        <v>654</v>
      </c>
      <c r="O11" s="81">
        <f t="shared" si="0"/>
        <v>-25</v>
      </c>
      <c r="P11" s="81">
        <v>8</v>
      </c>
      <c r="Q11" s="248">
        <v>4</v>
      </c>
      <c r="R11" s="81">
        <f>Q11-P11</f>
        <v>-4</v>
      </c>
      <c r="S11" s="81">
        <v>831</v>
      </c>
      <c r="T11" s="248">
        <v>777</v>
      </c>
      <c r="U11" s="81">
        <f t="shared" si="1"/>
        <v>-54</v>
      </c>
      <c r="V11" s="345"/>
      <c r="W11" s="345"/>
      <c r="X11" s="345"/>
      <c r="Y11" s="345"/>
      <c r="Z11" s="345"/>
      <c r="AA11" s="345"/>
      <c r="AB11" s="345"/>
      <c r="AC11" s="345"/>
      <c r="AD11" s="345"/>
      <c r="AE11" s="345"/>
      <c r="AF11" s="345"/>
      <c r="AG11" s="345"/>
      <c r="AH11" s="345"/>
      <c r="AI11" s="345"/>
      <c r="AJ11" s="345"/>
      <c r="AK11" s="345"/>
      <c r="AL11" s="345"/>
      <c r="AM11" s="345"/>
      <c r="AN11" s="345"/>
      <c r="AO11" s="345"/>
    </row>
    <row r="12" spans="1:41" ht="18.75" customHeight="1">
      <c r="A12" s="124" t="s">
        <v>469</v>
      </c>
      <c r="B12" s="81">
        <v>7948</v>
      </c>
      <c r="C12" s="81">
        <v>65</v>
      </c>
      <c r="D12" s="81">
        <v>9864</v>
      </c>
      <c r="E12" s="399">
        <v>1171791</v>
      </c>
      <c r="F12" s="396">
        <v>5.547064280234274</v>
      </c>
      <c r="G12" s="395">
        <v>871160</v>
      </c>
      <c r="H12" s="396">
        <v>91.2</v>
      </c>
      <c r="I12" s="345"/>
      <c r="J12" s="345"/>
      <c r="K12" s="345"/>
      <c r="L12" s="18" t="s">
        <v>416</v>
      </c>
      <c r="M12" s="81">
        <v>94</v>
      </c>
      <c r="N12" s="248">
        <v>76</v>
      </c>
      <c r="O12" s="81">
        <f t="shared" si="0"/>
        <v>-18</v>
      </c>
      <c r="P12" s="81">
        <v>1</v>
      </c>
      <c r="Q12" s="248">
        <v>2</v>
      </c>
      <c r="R12" s="81">
        <f>Q12-P12</f>
        <v>1</v>
      </c>
      <c r="S12" s="81">
        <v>118</v>
      </c>
      <c r="T12" s="248">
        <v>101</v>
      </c>
      <c r="U12" s="81">
        <f t="shared" si="1"/>
        <v>-17</v>
      </c>
      <c r="V12" s="345"/>
      <c r="W12" s="345"/>
      <c r="X12" s="345"/>
      <c r="Y12" s="345"/>
      <c r="Z12" s="345"/>
      <c r="AA12" s="345"/>
      <c r="AB12" s="345"/>
      <c r="AC12" s="345"/>
      <c r="AD12" s="345"/>
      <c r="AE12" s="345"/>
      <c r="AF12" s="345"/>
      <c r="AG12" s="345"/>
      <c r="AH12" s="345"/>
      <c r="AI12" s="345"/>
      <c r="AJ12" s="345"/>
      <c r="AK12" s="345"/>
      <c r="AL12" s="345"/>
      <c r="AM12" s="345"/>
      <c r="AN12" s="345"/>
      <c r="AO12" s="345"/>
    </row>
    <row r="13" spans="1:41" ht="18.75" customHeight="1">
      <c r="A13" s="128" t="s">
        <v>103</v>
      </c>
      <c r="B13" s="400">
        <f>SUM(B15:B28)</f>
        <v>7438</v>
      </c>
      <c r="C13" s="400">
        <f>SUM(C15:C28)</f>
        <v>59</v>
      </c>
      <c r="D13" s="400">
        <f>SUM(D15:D28)</f>
        <v>9230</v>
      </c>
      <c r="E13" s="400">
        <v>1170414</v>
      </c>
      <c r="F13" s="401">
        <f>ROUND(C13*100000/E13,1)</f>
        <v>5</v>
      </c>
      <c r="G13" s="202">
        <v>872109</v>
      </c>
      <c r="H13" s="402">
        <f>B13*10000/G13</f>
        <v>85.28750419958973</v>
      </c>
      <c r="I13" s="403"/>
      <c r="J13" s="345"/>
      <c r="K13" s="345"/>
      <c r="L13" s="18" t="s">
        <v>417</v>
      </c>
      <c r="M13" s="81">
        <v>44</v>
      </c>
      <c r="N13" s="248">
        <v>51</v>
      </c>
      <c r="O13" s="81">
        <f t="shared" si="0"/>
        <v>7</v>
      </c>
      <c r="P13" s="81">
        <v>1</v>
      </c>
      <c r="Q13" s="248">
        <v>3</v>
      </c>
      <c r="R13" s="81">
        <f>Q13-P13</f>
        <v>2</v>
      </c>
      <c r="S13" s="81">
        <v>48</v>
      </c>
      <c r="T13" s="248">
        <v>53</v>
      </c>
      <c r="U13" s="81">
        <f t="shared" si="1"/>
        <v>5</v>
      </c>
      <c r="V13" s="345"/>
      <c r="W13" s="345"/>
      <c r="X13" s="345"/>
      <c r="Y13" s="345"/>
      <c r="Z13" s="345"/>
      <c r="AA13" s="345"/>
      <c r="AB13" s="345"/>
      <c r="AC13" s="345"/>
      <c r="AD13" s="345"/>
      <c r="AE13" s="345"/>
      <c r="AF13" s="345"/>
      <c r="AG13" s="345"/>
      <c r="AH13" s="345"/>
      <c r="AI13" s="345"/>
      <c r="AJ13" s="345"/>
      <c r="AK13" s="345"/>
      <c r="AL13" s="345"/>
      <c r="AM13" s="345"/>
      <c r="AN13" s="345"/>
      <c r="AO13" s="345"/>
    </row>
    <row r="14" spans="1:41" ht="18.75" customHeight="1">
      <c r="A14" s="404"/>
      <c r="B14" s="37"/>
      <c r="C14" s="83"/>
      <c r="D14" s="83"/>
      <c r="E14" s="248"/>
      <c r="F14" s="405"/>
      <c r="G14" s="83"/>
      <c r="H14" s="83"/>
      <c r="I14" s="345"/>
      <c r="J14" s="345"/>
      <c r="K14" s="345"/>
      <c r="L14" s="18" t="s">
        <v>418</v>
      </c>
      <c r="M14" s="81">
        <v>490</v>
      </c>
      <c r="N14" s="248">
        <v>493</v>
      </c>
      <c r="O14" s="81">
        <f t="shared" si="0"/>
        <v>3</v>
      </c>
      <c r="P14" s="81">
        <v>6</v>
      </c>
      <c r="Q14" s="248">
        <v>6</v>
      </c>
      <c r="R14" s="81" t="s">
        <v>94</v>
      </c>
      <c r="S14" s="81">
        <v>638</v>
      </c>
      <c r="T14" s="248">
        <v>670</v>
      </c>
      <c r="U14" s="81">
        <f t="shared" si="1"/>
        <v>32</v>
      </c>
      <c r="V14" s="345"/>
      <c r="W14" s="345"/>
      <c r="X14" s="345"/>
      <c r="Y14" s="345"/>
      <c r="Z14" s="345"/>
      <c r="AA14" s="345"/>
      <c r="AB14" s="345"/>
      <c r="AC14" s="345"/>
      <c r="AD14" s="345"/>
      <c r="AE14" s="345"/>
      <c r="AF14" s="345"/>
      <c r="AG14" s="345"/>
      <c r="AH14" s="345"/>
      <c r="AI14" s="345"/>
      <c r="AJ14" s="345"/>
      <c r="AK14" s="345"/>
      <c r="AL14" s="345"/>
      <c r="AM14" s="345"/>
      <c r="AN14" s="345"/>
      <c r="AO14" s="345"/>
    </row>
    <row r="15" spans="1:41" ht="18.75" customHeight="1">
      <c r="A15" s="122" t="s">
        <v>470</v>
      </c>
      <c r="B15" s="394">
        <v>492</v>
      </c>
      <c r="C15" s="395">
        <v>11</v>
      </c>
      <c r="D15" s="395">
        <v>623</v>
      </c>
      <c r="E15" s="406">
        <v>1172413</v>
      </c>
      <c r="F15" s="396">
        <f>ROUND(C15*100000/E15,1)</f>
        <v>0.9</v>
      </c>
      <c r="G15" s="395">
        <v>871220</v>
      </c>
      <c r="H15" s="396">
        <v>5.6</v>
      </c>
      <c r="I15" s="212"/>
      <c r="J15" s="345"/>
      <c r="K15" s="345"/>
      <c r="L15" s="18" t="s">
        <v>419</v>
      </c>
      <c r="M15" s="81">
        <v>121</v>
      </c>
      <c r="N15" s="248">
        <v>137</v>
      </c>
      <c r="O15" s="81">
        <f t="shared" si="0"/>
        <v>16</v>
      </c>
      <c r="P15" s="81">
        <v>4</v>
      </c>
      <c r="Q15" s="248">
        <v>3</v>
      </c>
      <c r="R15" s="81">
        <f>Q15-P15</f>
        <v>-1</v>
      </c>
      <c r="S15" s="81">
        <v>161</v>
      </c>
      <c r="T15" s="248">
        <v>173</v>
      </c>
      <c r="U15" s="81">
        <f t="shared" si="1"/>
        <v>12</v>
      </c>
      <c r="V15" s="345"/>
      <c r="W15" s="345"/>
      <c r="X15" s="345"/>
      <c r="Y15" s="345"/>
      <c r="Z15" s="345"/>
      <c r="AA15" s="345"/>
      <c r="AB15" s="345"/>
      <c r="AC15" s="345"/>
      <c r="AD15" s="345"/>
      <c r="AE15" s="345"/>
      <c r="AF15" s="345"/>
      <c r="AG15" s="345"/>
      <c r="AH15" s="345"/>
      <c r="AI15" s="345"/>
      <c r="AJ15" s="345"/>
      <c r="AK15" s="345"/>
      <c r="AL15" s="345"/>
      <c r="AM15" s="345"/>
      <c r="AN15" s="345"/>
      <c r="AO15" s="345"/>
    </row>
    <row r="16" spans="1:41" ht="18.75" customHeight="1">
      <c r="A16" s="124" t="s">
        <v>471</v>
      </c>
      <c r="B16" s="394">
        <v>614</v>
      </c>
      <c r="C16" s="395">
        <v>2</v>
      </c>
      <c r="D16" s="395">
        <v>742</v>
      </c>
      <c r="E16" s="406">
        <v>1172092</v>
      </c>
      <c r="F16" s="396">
        <f>ROUND(C16*100000/E16,1)</f>
        <v>0.2</v>
      </c>
      <c r="G16" s="395">
        <v>873531</v>
      </c>
      <c r="H16" s="396">
        <v>7</v>
      </c>
      <c r="I16" s="212"/>
      <c r="J16" s="345"/>
      <c r="K16" s="345"/>
      <c r="L16" s="407" t="s">
        <v>420</v>
      </c>
      <c r="M16" s="81">
        <v>160</v>
      </c>
      <c r="N16" s="248">
        <v>131</v>
      </c>
      <c r="O16" s="81">
        <f t="shared" si="0"/>
        <v>-29</v>
      </c>
      <c r="P16" s="81">
        <v>3</v>
      </c>
      <c r="Q16" s="293" t="s">
        <v>472</v>
      </c>
      <c r="R16" s="81">
        <v>-3</v>
      </c>
      <c r="S16" s="81">
        <v>198</v>
      </c>
      <c r="T16" s="248">
        <v>179</v>
      </c>
      <c r="U16" s="81">
        <f t="shared" si="1"/>
        <v>-19</v>
      </c>
      <c r="V16" s="345"/>
      <c r="W16" s="345"/>
      <c r="X16" s="345"/>
      <c r="Y16" s="345"/>
      <c r="Z16" s="345"/>
      <c r="AA16" s="345"/>
      <c r="AB16" s="345"/>
      <c r="AC16" s="345"/>
      <c r="AD16" s="345"/>
      <c r="AE16" s="345"/>
      <c r="AF16" s="345"/>
      <c r="AG16" s="345"/>
      <c r="AH16" s="345"/>
      <c r="AI16" s="345"/>
      <c r="AJ16" s="345"/>
      <c r="AK16" s="345"/>
      <c r="AL16" s="345"/>
      <c r="AM16" s="345"/>
      <c r="AN16" s="345"/>
      <c r="AO16" s="345"/>
    </row>
    <row r="17" spans="1:41" ht="18.75" customHeight="1">
      <c r="A17" s="124" t="s">
        <v>473</v>
      </c>
      <c r="B17" s="394">
        <v>611</v>
      </c>
      <c r="C17" s="395">
        <v>3</v>
      </c>
      <c r="D17" s="395">
        <v>744</v>
      </c>
      <c r="E17" s="406">
        <v>1171813</v>
      </c>
      <c r="F17" s="396">
        <f>ROUND(C17*100000/E17,1)</f>
        <v>0.3</v>
      </c>
      <c r="G17" s="395">
        <v>870861</v>
      </c>
      <c r="H17" s="396">
        <v>7</v>
      </c>
      <c r="I17" s="212"/>
      <c r="J17" s="345"/>
      <c r="K17" s="345"/>
      <c r="L17" s="407" t="s">
        <v>421</v>
      </c>
      <c r="M17" s="408">
        <v>761</v>
      </c>
      <c r="N17" s="248">
        <v>727</v>
      </c>
      <c r="O17" s="81">
        <f t="shared" si="0"/>
        <v>-34</v>
      </c>
      <c r="P17" s="408">
        <v>5</v>
      </c>
      <c r="Q17" s="248">
        <v>3</v>
      </c>
      <c r="R17" s="81">
        <f>Q17-P17</f>
        <v>-2</v>
      </c>
      <c r="S17" s="81">
        <v>980</v>
      </c>
      <c r="T17" s="248">
        <v>909</v>
      </c>
      <c r="U17" s="81">
        <f t="shared" si="1"/>
        <v>-71</v>
      </c>
      <c r="V17" s="345"/>
      <c r="W17" s="345"/>
      <c r="X17" s="345"/>
      <c r="Y17" s="345"/>
      <c r="Z17" s="345"/>
      <c r="AA17" s="345"/>
      <c r="AB17" s="345"/>
      <c r="AC17" s="345"/>
      <c r="AD17" s="345"/>
      <c r="AE17" s="345"/>
      <c r="AF17" s="345"/>
      <c r="AG17" s="345"/>
      <c r="AH17" s="345"/>
      <c r="AI17" s="345"/>
      <c r="AJ17" s="345"/>
      <c r="AK17" s="345"/>
      <c r="AL17" s="345"/>
      <c r="AM17" s="345"/>
      <c r="AN17" s="345"/>
      <c r="AO17" s="345"/>
    </row>
    <row r="18" spans="1:41" ht="18.75" customHeight="1">
      <c r="A18" s="124" t="s">
        <v>422</v>
      </c>
      <c r="B18" s="394">
        <v>551</v>
      </c>
      <c r="C18" s="395">
        <v>6</v>
      </c>
      <c r="D18" s="395">
        <v>686</v>
      </c>
      <c r="E18" s="406">
        <v>1169421</v>
      </c>
      <c r="F18" s="396">
        <f>ROUND(C18*100000/E18,1)</f>
        <v>0.5</v>
      </c>
      <c r="G18" s="395">
        <v>871771</v>
      </c>
      <c r="H18" s="396">
        <v>6.3</v>
      </c>
      <c r="I18" s="212"/>
      <c r="J18" s="345"/>
      <c r="K18" s="345"/>
      <c r="L18" s="407" t="s">
        <v>423</v>
      </c>
      <c r="M18" s="81">
        <v>217</v>
      </c>
      <c r="N18" s="248">
        <v>223</v>
      </c>
      <c r="O18" s="81">
        <f t="shared" si="0"/>
        <v>6</v>
      </c>
      <c r="P18" s="81">
        <v>1</v>
      </c>
      <c r="Q18" s="248">
        <v>1</v>
      </c>
      <c r="R18" s="81" t="s">
        <v>104</v>
      </c>
      <c r="S18" s="81">
        <v>281</v>
      </c>
      <c r="T18" s="248">
        <v>273</v>
      </c>
      <c r="U18" s="81">
        <f t="shared" si="1"/>
        <v>-8</v>
      </c>
      <c r="V18" s="345"/>
      <c r="W18" s="345"/>
      <c r="X18" s="345"/>
      <c r="Y18" s="345"/>
      <c r="Z18" s="345"/>
      <c r="AA18" s="345"/>
      <c r="AB18" s="345"/>
      <c r="AC18" s="345"/>
      <c r="AD18" s="345"/>
      <c r="AE18" s="345"/>
      <c r="AF18" s="345"/>
      <c r="AG18" s="345"/>
      <c r="AH18" s="345"/>
      <c r="AI18" s="345"/>
      <c r="AJ18" s="345"/>
      <c r="AK18" s="345"/>
      <c r="AL18" s="345"/>
      <c r="AM18" s="345"/>
      <c r="AN18" s="345"/>
      <c r="AO18" s="345"/>
    </row>
    <row r="19" spans="1:41" ht="18.75" customHeight="1">
      <c r="A19" s="122"/>
      <c r="B19" s="409"/>
      <c r="C19" s="244"/>
      <c r="D19" s="244"/>
      <c r="E19" s="248"/>
      <c r="F19" s="396"/>
      <c r="G19" s="410"/>
      <c r="H19" s="396"/>
      <c r="I19" s="212"/>
      <c r="J19" s="345"/>
      <c r="K19" s="345"/>
      <c r="L19" s="18" t="s">
        <v>424</v>
      </c>
      <c r="M19" s="81">
        <v>52</v>
      </c>
      <c r="N19" s="248">
        <v>47</v>
      </c>
      <c r="O19" s="81">
        <f t="shared" si="0"/>
        <v>-5</v>
      </c>
      <c r="P19" s="81">
        <v>2</v>
      </c>
      <c r="Q19" s="248">
        <v>2</v>
      </c>
      <c r="R19" s="81" t="s">
        <v>104</v>
      </c>
      <c r="S19" s="81">
        <v>71</v>
      </c>
      <c r="T19" s="248">
        <v>56</v>
      </c>
      <c r="U19" s="81">
        <f t="shared" si="1"/>
        <v>-15</v>
      </c>
      <c r="V19" s="345"/>
      <c r="W19" s="345"/>
      <c r="X19" s="345"/>
      <c r="Y19" s="345"/>
      <c r="Z19" s="345"/>
      <c r="AA19" s="345"/>
      <c r="AB19" s="345"/>
      <c r="AC19" s="345"/>
      <c r="AD19" s="345"/>
      <c r="AE19" s="345"/>
      <c r="AF19" s="345"/>
      <c r="AG19" s="345"/>
      <c r="AH19" s="345"/>
      <c r="AI19" s="345"/>
      <c r="AJ19" s="345"/>
      <c r="AK19" s="345"/>
      <c r="AL19" s="345"/>
      <c r="AM19" s="345"/>
      <c r="AN19" s="345"/>
      <c r="AO19" s="345"/>
    </row>
    <row r="20" spans="1:41" ht="18.75" customHeight="1">
      <c r="A20" s="124" t="s">
        <v>474</v>
      </c>
      <c r="B20" s="394">
        <v>633</v>
      </c>
      <c r="C20" s="395">
        <v>2</v>
      </c>
      <c r="D20" s="395">
        <v>775</v>
      </c>
      <c r="E20" s="406">
        <v>1170263</v>
      </c>
      <c r="F20" s="396">
        <f>ROUND(C20*100000/E20,1)</f>
        <v>0.2</v>
      </c>
      <c r="G20" s="395">
        <v>871831</v>
      </c>
      <c r="H20" s="396">
        <v>7.3</v>
      </c>
      <c r="I20" s="411"/>
      <c r="J20" s="345"/>
      <c r="K20" s="345"/>
      <c r="L20" s="18" t="s">
        <v>425</v>
      </c>
      <c r="M20" s="81">
        <v>535</v>
      </c>
      <c r="N20" s="248">
        <v>487</v>
      </c>
      <c r="O20" s="81">
        <f t="shared" si="0"/>
        <v>-48</v>
      </c>
      <c r="P20" s="81">
        <v>3</v>
      </c>
      <c r="Q20" s="81" t="s">
        <v>104</v>
      </c>
      <c r="R20" s="81">
        <v>-3</v>
      </c>
      <c r="S20" s="81">
        <v>672</v>
      </c>
      <c r="T20" s="248">
        <v>611</v>
      </c>
      <c r="U20" s="81">
        <f t="shared" si="1"/>
        <v>-61</v>
      </c>
      <c r="V20" s="345"/>
      <c r="W20" s="345"/>
      <c r="X20" s="345"/>
      <c r="Y20" s="345"/>
      <c r="Z20" s="345"/>
      <c r="AA20" s="345"/>
      <c r="AB20" s="345"/>
      <c r="AC20" s="345"/>
      <c r="AD20" s="345"/>
      <c r="AE20" s="345"/>
      <c r="AF20" s="345"/>
      <c r="AG20" s="345"/>
      <c r="AH20" s="345"/>
      <c r="AI20" s="345"/>
      <c r="AJ20" s="345"/>
      <c r="AK20" s="345"/>
      <c r="AL20" s="345"/>
      <c r="AM20" s="345"/>
      <c r="AN20" s="345"/>
      <c r="AO20" s="345"/>
    </row>
    <row r="21" spans="1:41" ht="18.75" customHeight="1">
      <c r="A21" s="124" t="s">
        <v>475</v>
      </c>
      <c r="B21" s="394">
        <v>570</v>
      </c>
      <c r="C21" s="395">
        <v>4</v>
      </c>
      <c r="D21" s="395">
        <v>682</v>
      </c>
      <c r="E21" s="406">
        <v>1170267</v>
      </c>
      <c r="F21" s="396">
        <f>ROUND(C21*100000/E21,1)</f>
        <v>0.3</v>
      </c>
      <c r="G21" s="395">
        <v>872809</v>
      </c>
      <c r="H21" s="396">
        <v>6.5</v>
      </c>
      <c r="I21" s="212"/>
      <c r="J21" s="345"/>
      <c r="K21" s="345"/>
      <c r="L21" s="18" t="s">
        <v>426</v>
      </c>
      <c r="M21" s="81">
        <v>152</v>
      </c>
      <c r="N21" s="248">
        <v>165</v>
      </c>
      <c r="O21" s="81">
        <f t="shared" si="0"/>
        <v>13</v>
      </c>
      <c r="P21" s="81" t="s">
        <v>427</v>
      </c>
      <c r="Q21" s="248">
        <v>2</v>
      </c>
      <c r="R21" s="81">
        <v>2</v>
      </c>
      <c r="S21" s="81">
        <v>202</v>
      </c>
      <c r="T21" s="248">
        <v>215</v>
      </c>
      <c r="U21" s="81">
        <f t="shared" si="1"/>
        <v>13</v>
      </c>
      <c r="V21" s="345"/>
      <c r="W21" s="345"/>
      <c r="X21" s="345"/>
      <c r="Y21" s="345"/>
      <c r="Z21" s="345"/>
      <c r="AA21" s="345"/>
      <c r="AB21" s="345"/>
      <c r="AC21" s="345"/>
      <c r="AD21" s="345"/>
      <c r="AE21" s="345"/>
      <c r="AF21" s="345"/>
      <c r="AG21" s="345"/>
      <c r="AH21" s="345"/>
      <c r="AI21" s="345"/>
      <c r="AJ21" s="345"/>
      <c r="AK21" s="345"/>
      <c r="AL21" s="345"/>
      <c r="AM21" s="345"/>
      <c r="AN21" s="345"/>
      <c r="AO21" s="345"/>
    </row>
    <row r="22" spans="1:41" ht="18.75" customHeight="1">
      <c r="A22" s="124" t="s">
        <v>476</v>
      </c>
      <c r="B22" s="394">
        <v>641</v>
      </c>
      <c r="C22" s="395">
        <v>9</v>
      </c>
      <c r="D22" s="395">
        <v>817</v>
      </c>
      <c r="E22" s="406">
        <v>1170245</v>
      </c>
      <c r="F22" s="396">
        <f>ROUND(C22*100000/E22,1)</f>
        <v>0.8</v>
      </c>
      <c r="G22" s="395">
        <v>873674</v>
      </c>
      <c r="H22" s="396">
        <v>7.3</v>
      </c>
      <c r="I22" s="411"/>
      <c r="J22" s="345"/>
      <c r="K22" s="345"/>
      <c r="L22" s="18" t="s">
        <v>428</v>
      </c>
      <c r="M22" s="81">
        <v>131</v>
      </c>
      <c r="N22" s="248">
        <v>113</v>
      </c>
      <c r="O22" s="81">
        <f t="shared" si="0"/>
        <v>-18</v>
      </c>
      <c r="P22" s="81">
        <v>1</v>
      </c>
      <c r="Q22" s="248">
        <v>2</v>
      </c>
      <c r="R22" s="81">
        <f>Q22-P22</f>
        <v>1</v>
      </c>
      <c r="S22" s="81">
        <v>160</v>
      </c>
      <c r="T22" s="248">
        <v>133</v>
      </c>
      <c r="U22" s="81">
        <f t="shared" si="1"/>
        <v>-27</v>
      </c>
      <c r="V22" s="345"/>
      <c r="W22" s="345"/>
      <c r="X22" s="345"/>
      <c r="Y22" s="345"/>
      <c r="Z22" s="345"/>
      <c r="AA22" s="345"/>
      <c r="AB22" s="345"/>
      <c r="AC22" s="345"/>
      <c r="AD22" s="345"/>
      <c r="AE22" s="345"/>
      <c r="AF22" s="345"/>
      <c r="AG22" s="345"/>
      <c r="AH22" s="345"/>
      <c r="AI22" s="345"/>
      <c r="AJ22" s="345"/>
      <c r="AK22" s="345"/>
      <c r="AL22" s="345"/>
      <c r="AM22" s="345"/>
      <c r="AN22" s="345"/>
      <c r="AO22" s="345"/>
    </row>
    <row r="23" spans="1:41" ht="18.75" customHeight="1">
      <c r="A23" s="124" t="s">
        <v>477</v>
      </c>
      <c r="B23" s="394">
        <v>725</v>
      </c>
      <c r="C23" s="395">
        <v>4</v>
      </c>
      <c r="D23" s="395">
        <v>958</v>
      </c>
      <c r="E23" s="406">
        <v>1170677</v>
      </c>
      <c r="F23" s="396">
        <f>ROUND(C23*100000/E23,1)</f>
        <v>0.3</v>
      </c>
      <c r="G23" s="395">
        <v>873500</v>
      </c>
      <c r="H23" s="396">
        <v>8.3</v>
      </c>
      <c r="I23" s="411"/>
      <c r="J23" s="345"/>
      <c r="K23" s="345"/>
      <c r="L23" s="18" t="s">
        <v>429</v>
      </c>
      <c r="M23" s="81">
        <v>69</v>
      </c>
      <c r="N23" s="248">
        <v>72</v>
      </c>
      <c r="O23" s="81">
        <f t="shared" si="0"/>
        <v>3</v>
      </c>
      <c r="P23" s="81" t="s">
        <v>427</v>
      </c>
      <c r="Q23" s="248">
        <v>3</v>
      </c>
      <c r="R23" s="81">
        <v>3</v>
      </c>
      <c r="S23" s="81">
        <v>88</v>
      </c>
      <c r="T23" s="248">
        <v>92</v>
      </c>
      <c r="U23" s="81">
        <f t="shared" si="1"/>
        <v>4</v>
      </c>
      <c r="V23" s="345"/>
      <c r="W23" s="345"/>
      <c r="X23" s="345"/>
      <c r="Y23" s="345"/>
      <c r="Z23" s="345"/>
      <c r="AA23" s="345"/>
      <c r="AB23" s="345"/>
      <c r="AC23" s="345"/>
      <c r="AD23" s="345"/>
      <c r="AE23" s="345"/>
      <c r="AF23" s="345"/>
      <c r="AG23" s="345"/>
      <c r="AH23" s="345"/>
      <c r="AI23" s="345"/>
      <c r="AJ23" s="345"/>
      <c r="AK23" s="345"/>
      <c r="AL23" s="345"/>
      <c r="AM23" s="345"/>
      <c r="AN23" s="345"/>
      <c r="AO23" s="345"/>
    </row>
    <row r="24" spans="1:41" ht="18.75" customHeight="1">
      <c r="A24" s="122"/>
      <c r="B24" s="409"/>
      <c r="C24" s="244"/>
      <c r="D24" s="244"/>
      <c r="E24" s="248"/>
      <c r="F24" s="396"/>
      <c r="G24" s="410"/>
      <c r="H24" s="396"/>
      <c r="I24" s="411"/>
      <c r="J24" s="345"/>
      <c r="K24" s="345"/>
      <c r="L24" s="407" t="s">
        <v>430</v>
      </c>
      <c r="M24" s="81">
        <v>67</v>
      </c>
      <c r="N24" s="248">
        <v>60</v>
      </c>
      <c r="O24" s="81">
        <f t="shared" si="0"/>
        <v>-7</v>
      </c>
      <c r="P24" s="81">
        <v>1</v>
      </c>
      <c r="Q24" s="248">
        <v>2</v>
      </c>
      <c r="R24" s="81">
        <f>Q24-P24</f>
        <v>1</v>
      </c>
      <c r="S24" s="81">
        <v>84</v>
      </c>
      <c r="T24" s="248">
        <v>77</v>
      </c>
      <c r="U24" s="81">
        <f t="shared" si="1"/>
        <v>-7</v>
      </c>
      <c r="V24" s="345"/>
      <c r="W24" s="345"/>
      <c r="X24" s="345"/>
      <c r="Y24" s="345"/>
      <c r="Z24" s="345"/>
      <c r="AA24" s="345"/>
      <c r="AB24" s="345"/>
      <c r="AC24" s="345"/>
      <c r="AD24" s="345"/>
      <c r="AE24" s="345"/>
      <c r="AF24" s="345"/>
      <c r="AG24" s="345"/>
      <c r="AH24" s="345"/>
      <c r="AI24" s="345"/>
      <c r="AJ24" s="345"/>
      <c r="AK24" s="345"/>
      <c r="AL24" s="345"/>
      <c r="AM24" s="345"/>
      <c r="AN24" s="345"/>
      <c r="AO24" s="345"/>
    </row>
    <row r="25" spans="1:41" ht="18.75" customHeight="1">
      <c r="A25" s="124" t="s">
        <v>478</v>
      </c>
      <c r="B25" s="394">
        <v>557</v>
      </c>
      <c r="C25" s="395">
        <v>6</v>
      </c>
      <c r="D25" s="395">
        <v>670</v>
      </c>
      <c r="E25" s="406">
        <v>1170646</v>
      </c>
      <c r="F25" s="396">
        <f>ROUND(C25*100000/E25,1)</f>
        <v>0.5</v>
      </c>
      <c r="G25" s="395">
        <v>875119</v>
      </c>
      <c r="H25" s="396">
        <v>6.4</v>
      </c>
      <c r="I25" s="411"/>
      <c r="J25" s="345"/>
      <c r="K25" s="345"/>
      <c r="L25" s="407" t="s">
        <v>431</v>
      </c>
      <c r="M25" s="408">
        <v>83</v>
      </c>
      <c r="N25" s="248">
        <v>83</v>
      </c>
      <c r="O25" s="81" t="s">
        <v>78</v>
      </c>
      <c r="P25" s="81">
        <v>2</v>
      </c>
      <c r="Q25" s="248">
        <v>2</v>
      </c>
      <c r="R25" s="81" t="s">
        <v>99</v>
      </c>
      <c r="S25" s="81">
        <v>106</v>
      </c>
      <c r="T25" s="248">
        <v>110</v>
      </c>
      <c r="U25" s="81">
        <f t="shared" si="1"/>
        <v>4</v>
      </c>
      <c r="V25" s="345"/>
      <c r="W25" s="345"/>
      <c r="X25" s="345"/>
      <c r="Y25" s="345"/>
      <c r="Z25" s="345"/>
      <c r="AA25" s="345"/>
      <c r="AB25" s="345"/>
      <c r="AC25" s="345"/>
      <c r="AD25" s="345"/>
      <c r="AE25" s="345"/>
      <c r="AF25" s="345"/>
      <c r="AG25" s="345"/>
      <c r="AH25" s="345"/>
      <c r="AI25" s="345"/>
      <c r="AJ25" s="345"/>
      <c r="AK25" s="345"/>
      <c r="AL25" s="345"/>
      <c r="AM25" s="345"/>
      <c r="AN25" s="345"/>
      <c r="AO25" s="345"/>
    </row>
    <row r="26" spans="1:41" ht="18.75" customHeight="1">
      <c r="A26" s="124" t="s">
        <v>479</v>
      </c>
      <c r="B26" s="394">
        <v>615</v>
      </c>
      <c r="C26" s="395">
        <v>2</v>
      </c>
      <c r="D26" s="395">
        <v>746</v>
      </c>
      <c r="E26" s="406">
        <v>1170414</v>
      </c>
      <c r="F26" s="396">
        <f>ROUND(C26*100000/E26,1)</f>
        <v>0.2</v>
      </c>
      <c r="G26" s="395">
        <v>874734</v>
      </c>
      <c r="H26" s="396">
        <v>7</v>
      </c>
      <c r="I26" s="411"/>
      <c r="J26" s="345"/>
      <c r="K26" s="345"/>
      <c r="L26" s="18" t="s">
        <v>432</v>
      </c>
      <c r="M26" s="81">
        <v>36</v>
      </c>
      <c r="N26" s="248">
        <v>44</v>
      </c>
      <c r="O26" s="81">
        <f>N26-M26</f>
        <v>8</v>
      </c>
      <c r="P26" s="81">
        <v>1</v>
      </c>
      <c r="Q26" s="248">
        <v>1</v>
      </c>
      <c r="R26" s="81" t="s">
        <v>99</v>
      </c>
      <c r="S26" s="81">
        <v>44</v>
      </c>
      <c r="T26" s="248">
        <v>57</v>
      </c>
      <c r="U26" s="81">
        <f t="shared" si="1"/>
        <v>13</v>
      </c>
      <c r="V26" s="345"/>
      <c r="W26" s="345"/>
      <c r="X26" s="345"/>
      <c r="Y26" s="345"/>
      <c r="Z26" s="345"/>
      <c r="AA26" s="345"/>
      <c r="AB26" s="345"/>
      <c r="AC26" s="345"/>
      <c r="AD26" s="345"/>
      <c r="AE26" s="345"/>
      <c r="AF26" s="345"/>
      <c r="AG26" s="345"/>
      <c r="AH26" s="345"/>
      <c r="AI26" s="345"/>
      <c r="AJ26" s="345"/>
      <c r="AK26" s="345"/>
      <c r="AL26" s="345"/>
      <c r="AM26" s="345"/>
      <c r="AN26" s="345"/>
      <c r="AO26" s="345"/>
    </row>
    <row r="27" spans="1:41" ht="18.75" customHeight="1">
      <c r="A27" s="124" t="s">
        <v>480</v>
      </c>
      <c r="B27" s="394">
        <v>664</v>
      </c>
      <c r="C27" s="395">
        <v>5</v>
      </c>
      <c r="D27" s="395">
        <v>820</v>
      </c>
      <c r="E27" s="406">
        <v>1170744</v>
      </c>
      <c r="F27" s="396">
        <f>ROUND(C27*100000/E27,1)</f>
        <v>0.4</v>
      </c>
      <c r="G27" s="395">
        <v>872409</v>
      </c>
      <c r="H27" s="396">
        <v>7.6</v>
      </c>
      <c r="I27" s="411"/>
      <c r="J27" s="345"/>
      <c r="K27" s="345"/>
      <c r="L27" s="407" t="s">
        <v>433</v>
      </c>
      <c r="M27" s="81">
        <v>61</v>
      </c>
      <c r="N27" s="248">
        <v>42</v>
      </c>
      <c r="O27" s="81">
        <f>N27-M27</f>
        <v>-19</v>
      </c>
      <c r="P27" s="81">
        <v>4</v>
      </c>
      <c r="Q27" s="248">
        <v>4</v>
      </c>
      <c r="R27" s="81" t="s">
        <v>99</v>
      </c>
      <c r="S27" s="81">
        <v>74</v>
      </c>
      <c r="T27" s="248">
        <v>65</v>
      </c>
      <c r="U27" s="81">
        <f t="shared" si="1"/>
        <v>-9</v>
      </c>
      <c r="V27" s="345"/>
      <c r="W27" s="345"/>
      <c r="X27" s="345"/>
      <c r="Y27" s="345"/>
      <c r="Z27" s="345"/>
      <c r="AA27" s="345"/>
      <c r="AB27" s="345"/>
      <c r="AC27" s="345"/>
      <c r="AD27" s="345"/>
      <c r="AE27" s="345"/>
      <c r="AF27" s="345"/>
      <c r="AG27" s="345"/>
      <c r="AH27" s="345"/>
      <c r="AI27" s="345"/>
      <c r="AJ27" s="345"/>
      <c r="AK27" s="345"/>
      <c r="AL27" s="345"/>
      <c r="AM27" s="345"/>
      <c r="AN27" s="345"/>
      <c r="AO27" s="345"/>
    </row>
    <row r="28" spans="1:41" ht="18.75" customHeight="1">
      <c r="A28" s="412" t="s">
        <v>481</v>
      </c>
      <c r="B28" s="413">
        <v>765</v>
      </c>
      <c r="C28" s="414">
        <v>5</v>
      </c>
      <c r="D28" s="414">
        <v>967</v>
      </c>
      <c r="E28" s="415">
        <v>1170874</v>
      </c>
      <c r="F28" s="416">
        <f>ROUND(C28*100000/E28,1)</f>
        <v>0.4</v>
      </c>
      <c r="G28" s="414">
        <v>872109</v>
      </c>
      <c r="H28" s="416">
        <v>8.8</v>
      </c>
      <c r="I28" s="265"/>
      <c r="J28" s="345"/>
      <c r="K28" s="345"/>
      <c r="L28" s="417" t="s">
        <v>434</v>
      </c>
      <c r="M28" s="418">
        <v>41</v>
      </c>
      <c r="N28" s="258">
        <v>39</v>
      </c>
      <c r="O28" s="419">
        <f>N28-M28</f>
        <v>-2</v>
      </c>
      <c r="P28" s="419">
        <v>2</v>
      </c>
      <c r="Q28" s="258">
        <v>2</v>
      </c>
      <c r="R28" s="419" t="s">
        <v>99</v>
      </c>
      <c r="S28" s="419">
        <v>61</v>
      </c>
      <c r="T28" s="258">
        <v>61</v>
      </c>
      <c r="U28" s="419" t="s">
        <v>482</v>
      </c>
      <c r="V28" s="345"/>
      <c r="W28" s="345"/>
      <c r="X28" s="345"/>
      <c r="Y28" s="345"/>
      <c r="Z28" s="345"/>
      <c r="AA28" s="345"/>
      <c r="AB28" s="345"/>
      <c r="AC28" s="345"/>
      <c r="AD28" s="345"/>
      <c r="AE28" s="345"/>
      <c r="AF28" s="345"/>
      <c r="AG28" s="345"/>
      <c r="AH28" s="345"/>
      <c r="AI28" s="345"/>
      <c r="AJ28" s="345"/>
      <c r="AK28" s="345"/>
      <c r="AL28" s="345"/>
      <c r="AM28" s="345"/>
      <c r="AN28" s="345"/>
      <c r="AO28" s="345"/>
    </row>
    <row r="29" spans="1:41" ht="18.75" customHeight="1">
      <c r="A29" s="420" t="s">
        <v>435</v>
      </c>
      <c r="B29" s="59"/>
      <c r="C29" s="59"/>
      <c r="D29" s="59"/>
      <c r="E29" s="59"/>
      <c r="F29" s="59"/>
      <c r="G29" s="59"/>
      <c r="H29" s="10"/>
      <c r="I29" s="345"/>
      <c r="J29" s="345"/>
      <c r="K29" s="345"/>
      <c r="L29" s="6" t="s">
        <v>436</v>
      </c>
      <c r="M29" s="83"/>
      <c r="N29" s="83"/>
      <c r="O29" s="83"/>
      <c r="P29" s="79"/>
      <c r="Q29" s="79"/>
      <c r="R29" s="79"/>
      <c r="S29" s="20"/>
      <c r="T29" s="20"/>
      <c r="U29" s="421"/>
      <c r="V29" s="345"/>
      <c r="W29" s="345"/>
      <c r="X29" s="345"/>
      <c r="Y29" s="345"/>
      <c r="Z29" s="345"/>
      <c r="AA29" s="345"/>
      <c r="AB29" s="345"/>
      <c r="AC29" s="345"/>
      <c r="AD29" s="345"/>
      <c r="AE29" s="345"/>
      <c r="AF29" s="345"/>
      <c r="AG29" s="345"/>
      <c r="AH29" s="345"/>
      <c r="AI29" s="345"/>
      <c r="AJ29" s="345"/>
      <c r="AK29" s="345"/>
      <c r="AL29" s="345"/>
      <c r="AM29" s="345"/>
      <c r="AN29" s="345"/>
      <c r="AO29" s="345"/>
    </row>
    <row r="30" spans="1:41" ht="18.75" customHeight="1">
      <c r="A30" s="83" t="s">
        <v>437</v>
      </c>
      <c r="B30" s="59"/>
      <c r="C30" s="59"/>
      <c r="D30" s="59"/>
      <c r="E30" s="59"/>
      <c r="F30" s="59"/>
      <c r="G30" s="59"/>
      <c r="H30" s="10"/>
      <c r="I30" s="345"/>
      <c r="J30" s="345"/>
      <c r="K30" s="345"/>
      <c r="L30" s="49"/>
      <c r="M30" s="20"/>
      <c r="N30" s="20"/>
      <c r="O30" s="93"/>
      <c r="P30" s="79"/>
      <c r="Q30" s="79"/>
      <c r="R30" s="79"/>
      <c r="S30" s="20"/>
      <c r="T30" s="20"/>
      <c r="U30" s="93"/>
      <c r="V30" s="422"/>
      <c r="W30" s="345"/>
      <c r="X30" s="345"/>
      <c r="Y30" s="345"/>
      <c r="Z30" s="345"/>
      <c r="AA30" s="345"/>
      <c r="AB30" s="345"/>
      <c r="AC30" s="345"/>
      <c r="AD30" s="345"/>
      <c r="AE30" s="345"/>
      <c r="AF30" s="345"/>
      <c r="AG30" s="345"/>
      <c r="AH30" s="345"/>
      <c r="AI30" s="345"/>
      <c r="AJ30" s="345"/>
      <c r="AK30" s="345"/>
      <c r="AL30" s="345"/>
      <c r="AM30" s="345"/>
      <c r="AN30" s="345"/>
      <c r="AO30" s="345"/>
    </row>
    <row r="31" spans="1:41" ht="18.75" customHeight="1">
      <c r="A31" s="59" t="s">
        <v>438</v>
      </c>
      <c r="B31" s="422"/>
      <c r="C31" s="422"/>
      <c r="D31" s="422"/>
      <c r="E31" s="422"/>
      <c r="F31" s="422"/>
      <c r="G31" s="422"/>
      <c r="H31" s="345"/>
      <c r="I31" s="345"/>
      <c r="J31" s="345"/>
      <c r="K31" s="345"/>
      <c r="L31" s="6"/>
      <c r="M31" s="83"/>
      <c r="N31" s="83"/>
      <c r="O31" s="83"/>
      <c r="P31" s="83"/>
      <c r="R31" s="423"/>
      <c r="V31" s="345"/>
      <c r="W31" s="345"/>
      <c r="X31" s="345"/>
      <c r="Y31" s="345"/>
      <c r="Z31" s="345"/>
      <c r="AA31" s="345"/>
      <c r="AB31" s="345"/>
      <c r="AC31" s="345"/>
      <c r="AD31" s="345"/>
      <c r="AE31" s="345"/>
      <c r="AF31" s="345"/>
      <c r="AG31" s="345"/>
      <c r="AH31" s="345"/>
      <c r="AI31" s="345"/>
      <c r="AJ31" s="345"/>
      <c r="AK31" s="345"/>
      <c r="AL31" s="345"/>
      <c r="AM31" s="345"/>
      <c r="AN31" s="345"/>
      <c r="AO31" s="345"/>
    </row>
    <row r="32" spans="1:41" ht="18.75" customHeight="1">
      <c r="A32" s="345"/>
      <c r="B32" s="345"/>
      <c r="C32" s="345"/>
      <c r="D32" s="345"/>
      <c r="E32" s="345"/>
      <c r="F32" s="345"/>
      <c r="G32" s="345"/>
      <c r="H32" s="345"/>
      <c r="I32" s="345"/>
      <c r="J32" s="345"/>
      <c r="K32" s="345"/>
      <c r="L32" s="6"/>
      <c r="M32" s="83"/>
      <c r="N32" s="83"/>
      <c r="O32" s="83"/>
      <c r="T32" s="20"/>
      <c r="U32" s="93"/>
      <c r="V32" s="345"/>
      <c r="W32" s="345"/>
      <c r="X32" s="345"/>
      <c r="Y32" s="345"/>
      <c r="Z32" s="345"/>
      <c r="AA32" s="345"/>
      <c r="AB32" s="345"/>
      <c r="AC32" s="345"/>
      <c r="AD32" s="345"/>
      <c r="AE32" s="345"/>
      <c r="AF32" s="345"/>
      <c r="AG32" s="345"/>
      <c r="AH32" s="345"/>
      <c r="AI32" s="345"/>
      <c r="AJ32" s="345"/>
      <c r="AK32" s="345"/>
      <c r="AL32" s="345"/>
      <c r="AM32" s="345"/>
      <c r="AN32" s="345"/>
      <c r="AO32" s="345"/>
    </row>
    <row r="33" spans="11:41" ht="18.75" customHeight="1">
      <c r="K33" s="345"/>
      <c r="L33" s="49"/>
      <c r="M33" s="20"/>
      <c r="N33" s="20"/>
      <c r="O33" s="93"/>
      <c r="P33" s="79"/>
      <c r="Q33" s="79"/>
      <c r="R33" s="79"/>
      <c r="S33" s="20"/>
      <c r="T33" s="20"/>
      <c r="U33" s="93"/>
      <c r="V33" s="345"/>
      <c r="W33" s="345"/>
      <c r="X33" s="345"/>
      <c r="Y33" s="345"/>
      <c r="Z33" s="345"/>
      <c r="AA33" s="345"/>
      <c r="AB33" s="345"/>
      <c r="AC33" s="345"/>
      <c r="AD33" s="345"/>
      <c r="AE33" s="345"/>
      <c r="AF33" s="345"/>
      <c r="AG33" s="345"/>
      <c r="AH33" s="345"/>
      <c r="AI33" s="345"/>
      <c r="AJ33" s="345"/>
      <c r="AK33" s="345"/>
      <c r="AL33" s="345"/>
      <c r="AM33" s="345"/>
      <c r="AN33" s="345"/>
      <c r="AO33" s="345"/>
    </row>
    <row r="34" spans="11:41" ht="18.75" customHeight="1">
      <c r="K34" s="345"/>
      <c r="L34" s="49"/>
      <c r="M34" s="20"/>
      <c r="N34" s="20"/>
      <c r="O34" s="93"/>
      <c r="P34" s="20"/>
      <c r="Q34" s="79"/>
      <c r="R34" s="93"/>
      <c r="S34" s="20"/>
      <c r="T34" s="20"/>
      <c r="U34" s="93"/>
      <c r="V34" s="345"/>
      <c r="W34" s="345"/>
      <c r="X34" s="345"/>
      <c r="Y34" s="345"/>
      <c r="Z34" s="345"/>
      <c r="AA34" s="345"/>
      <c r="AB34" s="345"/>
      <c r="AC34" s="345"/>
      <c r="AD34" s="345"/>
      <c r="AE34" s="345"/>
      <c r="AF34" s="345"/>
      <c r="AG34" s="345"/>
      <c r="AH34" s="345"/>
      <c r="AI34" s="345"/>
      <c r="AJ34" s="345"/>
      <c r="AK34" s="345"/>
      <c r="AL34" s="345"/>
      <c r="AM34" s="345"/>
      <c r="AN34" s="345"/>
      <c r="AO34" s="345"/>
    </row>
    <row r="35" spans="1:41" ht="18.75" customHeight="1">
      <c r="A35" s="137" t="s">
        <v>483</v>
      </c>
      <c r="B35" s="137"/>
      <c r="C35" s="137"/>
      <c r="D35" s="137"/>
      <c r="E35" s="137"/>
      <c r="F35" s="137"/>
      <c r="G35" s="137"/>
      <c r="H35" s="137"/>
      <c r="I35" s="137"/>
      <c r="J35" s="137"/>
      <c r="K35" s="345"/>
      <c r="L35" s="49"/>
      <c r="M35" s="20"/>
      <c r="N35" s="20"/>
      <c r="O35" s="93"/>
      <c r="P35" s="79"/>
      <c r="Q35" s="79"/>
      <c r="R35" s="79"/>
      <c r="S35" s="20"/>
      <c r="T35" s="20"/>
      <c r="U35" s="93"/>
      <c r="V35" s="345"/>
      <c r="W35" s="345"/>
      <c r="X35" s="345"/>
      <c r="Y35" s="345"/>
      <c r="Z35" s="345"/>
      <c r="AA35" s="345"/>
      <c r="AB35" s="345"/>
      <c r="AC35" s="345"/>
      <c r="AD35" s="345"/>
      <c r="AE35" s="345"/>
      <c r="AF35" s="345"/>
      <c r="AG35" s="345"/>
      <c r="AH35" s="345"/>
      <c r="AI35" s="345"/>
      <c r="AJ35" s="345"/>
      <c r="AK35" s="345"/>
      <c r="AL35" s="345"/>
      <c r="AM35" s="345"/>
      <c r="AN35" s="345"/>
      <c r="AO35" s="345"/>
    </row>
    <row r="36" spans="1:41" ht="18.75" customHeight="1">
      <c r="A36" s="270" t="s">
        <v>484</v>
      </c>
      <c r="B36" s="270"/>
      <c r="C36" s="270"/>
      <c r="D36" s="270"/>
      <c r="E36" s="270"/>
      <c r="F36" s="270"/>
      <c r="G36" s="270"/>
      <c r="H36" s="270"/>
      <c r="I36" s="270"/>
      <c r="J36" s="270"/>
      <c r="K36" s="345"/>
      <c r="L36" s="49"/>
      <c r="M36" s="20"/>
      <c r="N36" s="20"/>
      <c r="O36" s="93"/>
      <c r="P36" s="79"/>
      <c r="Q36" s="20"/>
      <c r="R36" s="93"/>
      <c r="S36" s="20"/>
      <c r="T36" s="20"/>
      <c r="U36" s="93"/>
      <c r="V36" s="345"/>
      <c r="W36" s="345"/>
      <c r="X36" s="345"/>
      <c r="Y36" s="345"/>
      <c r="Z36" s="345"/>
      <c r="AA36" s="345"/>
      <c r="AB36" s="345"/>
      <c r="AC36" s="345"/>
      <c r="AD36" s="345"/>
      <c r="AE36" s="345"/>
      <c r="AF36" s="345"/>
      <c r="AG36" s="345"/>
      <c r="AH36" s="345"/>
      <c r="AI36" s="345"/>
      <c r="AJ36" s="345"/>
      <c r="AK36" s="345"/>
      <c r="AL36" s="345"/>
      <c r="AM36" s="345"/>
      <c r="AN36" s="345"/>
      <c r="AO36" s="345"/>
    </row>
    <row r="37" spans="1:41" ht="18.75" customHeight="1" thickBo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345"/>
      <c r="L37" s="49"/>
      <c r="M37" s="20"/>
      <c r="N37" s="20"/>
      <c r="O37" s="93"/>
      <c r="P37" s="79"/>
      <c r="Q37" s="79"/>
      <c r="R37" s="424"/>
      <c r="S37" s="20"/>
      <c r="T37" s="20"/>
      <c r="U37" s="93"/>
      <c r="V37" s="345"/>
      <c r="W37" s="345"/>
      <c r="X37" s="345"/>
      <c r="Y37" s="345"/>
      <c r="Z37" s="345"/>
      <c r="AA37" s="345"/>
      <c r="AB37" s="345"/>
      <c r="AC37" s="345"/>
      <c r="AD37" s="345"/>
      <c r="AE37" s="345"/>
      <c r="AF37" s="345"/>
      <c r="AG37" s="345"/>
      <c r="AH37" s="345"/>
      <c r="AI37" s="345"/>
      <c r="AJ37" s="345"/>
      <c r="AK37" s="345"/>
      <c r="AL37" s="345"/>
      <c r="AM37" s="345"/>
      <c r="AN37" s="345"/>
      <c r="AO37" s="345"/>
    </row>
    <row r="38" spans="1:41" ht="18.75" customHeight="1">
      <c r="A38" s="175" t="s">
        <v>439</v>
      </c>
      <c r="B38" s="317" t="s">
        <v>485</v>
      </c>
      <c r="C38" s="177"/>
      <c r="D38" s="349"/>
      <c r="E38" s="317" t="s">
        <v>486</v>
      </c>
      <c r="F38" s="177"/>
      <c r="G38" s="349"/>
      <c r="H38" s="425" t="s">
        <v>487</v>
      </c>
      <c r="I38" s="282"/>
      <c r="J38" s="282"/>
      <c r="K38" s="345"/>
      <c r="L38" s="49"/>
      <c r="M38" s="20"/>
      <c r="N38" s="20"/>
      <c r="O38" s="93"/>
      <c r="P38" s="79"/>
      <c r="Q38" s="79"/>
      <c r="R38" s="424"/>
      <c r="S38" s="20"/>
      <c r="T38" s="20"/>
      <c r="U38" s="93"/>
      <c r="V38" s="345"/>
      <c r="W38" s="345"/>
      <c r="X38" s="345"/>
      <c r="Y38" s="345"/>
      <c r="Z38" s="345"/>
      <c r="AA38" s="345"/>
      <c r="AB38" s="345"/>
      <c r="AC38" s="345"/>
      <c r="AD38" s="345"/>
      <c r="AE38" s="345"/>
      <c r="AF38" s="345"/>
      <c r="AG38" s="345"/>
      <c r="AH38" s="345"/>
      <c r="AI38" s="345"/>
      <c r="AJ38" s="345"/>
      <c r="AK38" s="345"/>
      <c r="AL38" s="345"/>
      <c r="AM38" s="345"/>
      <c r="AN38" s="345"/>
      <c r="AO38" s="345"/>
    </row>
    <row r="39" spans="1:41" ht="18.75" customHeight="1">
      <c r="A39" s="286"/>
      <c r="B39" s="386" t="s">
        <v>440</v>
      </c>
      <c r="C39" s="426" t="s">
        <v>441</v>
      </c>
      <c r="D39" s="116" t="s">
        <v>488</v>
      </c>
      <c r="E39" s="386" t="s">
        <v>440</v>
      </c>
      <c r="F39" s="427" t="s">
        <v>441</v>
      </c>
      <c r="G39" s="428" t="s">
        <v>488</v>
      </c>
      <c r="H39" s="386" t="s">
        <v>440</v>
      </c>
      <c r="I39" s="427" t="s">
        <v>441</v>
      </c>
      <c r="J39" s="115" t="s">
        <v>488</v>
      </c>
      <c r="K39" s="345"/>
      <c r="L39" s="49"/>
      <c r="M39" s="20"/>
      <c r="N39" s="20"/>
      <c r="O39" s="93"/>
      <c r="P39" s="79"/>
      <c r="Q39" s="79"/>
      <c r="R39" s="424"/>
      <c r="S39" s="20"/>
      <c r="T39" s="20"/>
      <c r="U39" s="93"/>
      <c r="V39" s="345"/>
      <c r="W39" s="345"/>
      <c r="X39" s="345"/>
      <c r="Y39" s="345"/>
      <c r="Z39" s="345"/>
      <c r="AA39" s="345"/>
      <c r="AB39" s="345"/>
      <c r="AC39" s="345"/>
      <c r="AD39" s="345"/>
      <c r="AE39" s="345"/>
      <c r="AF39" s="345"/>
      <c r="AG39" s="345"/>
      <c r="AH39" s="345"/>
      <c r="AI39" s="345"/>
      <c r="AJ39" s="345"/>
      <c r="AK39" s="345"/>
      <c r="AL39" s="345"/>
      <c r="AM39" s="345"/>
      <c r="AN39" s="345"/>
      <c r="AO39" s="345"/>
    </row>
    <row r="40" spans="1:41" ht="18.75" customHeight="1">
      <c r="A40" s="389" t="s">
        <v>489</v>
      </c>
      <c r="B40" s="87">
        <v>7948</v>
      </c>
      <c r="C40" s="87">
        <v>7438</v>
      </c>
      <c r="D40" s="429">
        <f>C40-B40</f>
        <v>-510</v>
      </c>
      <c r="E40" s="87">
        <v>65</v>
      </c>
      <c r="F40" s="87">
        <v>59</v>
      </c>
      <c r="G40" s="429">
        <f>F40-E40</f>
        <v>-6</v>
      </c>
      <c r="H40" s="87">
        <v>9864</v>
      </c>
      <c r="I40" s="87">
        <v>9230</v>
      </c>
      <c r="J40" s="429">
        <f>I40-H40</f>
        <v>-634</v>
      </c>
      <c r="K40" s="345"/>
      <c r="L40" s="49"/>
      <c r="M40" s="20"/>
      <c r="N40" s="20"/>
      <c r="O40" s="93"/>
      <c r="P40" s="20"/>
      <c r="Q40" s="79"/>
      <c r="R40" s="93"/>
      <c r="S40" s="20"/>
      <c r="T40" s="20"/>
      <c r="U40" s="93"/>
      <c r="V40" s="345"/>
      <c r="W40" s="345"/>
      <c r="X40" s="345"/>
      <c r="Y40" s="345"/>
      <c r="Z40" s="345"/>
      <c r="AA40" s="345"/>
      <c r="AB40" s="345"/>
      <c r="AC40" s="345"/>
      <c r="AD40" s="345"/>
      <c r="AE40" s="345"/>
      <c r="AF40" s="345"/>
      <c r="AG40" s="345"/>
      <c r="AH40" s="345"/>
      <c r="AI40" s="345"/>
      <c r="AJ40" s="345"/>
      <c r="AK40" s="345"/>
      <c r="AL40" s="345"/>
      <c r="AM40" s="345"/>
      <c r="AN40" s="345"/>
      <c r="AO40" s="345"/>
    </row>
    <row r="41" spans="1:41" ht="18.75" customHeight="1">
      <c r="A41" s="430"/>
      <c r="B41" s="431"/>
      <c r="C41" s="431"/>
      <c r="D41" s="432"/>
      <c r="E41" s="431"/>
      <c r="F41" s="431"/>
      <c r="G41" s="432"/>
      <c r="H41" s="431"/>
      <c r="I41" s="431"/>
      <c r="J41" s="432"/>
      <c r="K41" s="345"/>
      <c r="L41" s="49"/>
      <c r="M41" s="20"/>
      <c r="N41" s="20"/>
      <c r="O41" s="93"/>
      <c r="P41" s="20"/>
      <c r="Q41" s="79"/>
      <c r="R41" s="93"/>
      <c r="S41" s="20"/>
      <c r="T41" s="20"/>
      <c r="U41" s="93"/>
      <c r="V41" s="345"/>
      <c r="W41" s="345"/>
      <c r="X41" s="345"/>
      <c r="Y41" s="345"/>
      <c r="Z41" s="345"/>
      <c r="AA41" s="345"/>
      <c r="AB41" s="345"/>
      <c r="AC41" s="345"/>
      <c r="AD41" s="345"/>
      <c r="AE41" s="345"/>
      <c r="AF41" s="345"/>
      <c r="AG41" s="345"/>
      <c r="AH41" s="345"/>
      <c r="AI41" s="345"/>
      <c r="AJ41" s="345"/>
      <c r="AK41" s="345"/>
      <c r="AL41" s="345"/>
      <c r="AM41" s="345"/>
      <c r="AN41" s="345"/>
      <c r="AO41" s="345"/>
    </row>
    <row r="42" spans="1:41" ht="18.75" customHeight="1">
      <c r="A42" s="18" t="s">
        <v>442</v>
      </c>
      <c r="B42" s="433">
        <v>1735</v>
      </c>
      <c r="C42" s="433">
        <v>1751</v>
      </c>
      <c r="D42" s="433">
        <f>C42-B42</f>
        <v>16</v>
      </c>
      <c r="E42" s="81">
        <v>17</v>
      </c>
      <c r="F42" s="433">
        <v>13</v>
      </c>
      <c r="G42" s="433">
        <f>F42-E42</f>
        <v>-4</v>
      </c>
      <c r="H42" s="433">
        <v>2335</v>
      </c>
      <c r="I42" s="433">
        <v>2363</v>
      </c>
      <c r="J42" s="433">
        <f>I42-H42</f>
        <v>28</v>
      </c>
      <c r="K42" s="345"/>
      <c r="L42" s="49"/>
      <c r="M42" s="20"/>
      <c r="N42" s="20"/>
      <c r="O42" s="93"/>
      <c r="P42" s="20"/>
      <c r="Q42" s="79"/>
      <c r="R42" s="93"/>
      <c r="S42" s="20"/>
      <c r="T42" s="20"/>
      <c r="U42" s="93"/>
      <c r="V42" s="345"/>
      <c r="W42" s="345"/>
      <c r="X42" s="345"/>
      <c r="Y42" s="345"/>
      <c r="Z42" s="345"/>
      <c r="AA42" s="345"/>
      <c r="AB42" s="345"/>
      <c r="AC42" s="345"/>
      <c r="AD42" s="345"/>
      <c r="AE42" s="345"/>
      <c r="AF42" s="345"/>
      <c r="AG42" s="345"/>
      <c r="AH42" s="345"/>
      <c r="AI42" s="345"/>
      <c r="AJ42" s="345"/>
      <c r="AK42" s="345"/>
      <c r="AL42" s="345"/>
      <c r="AM42" s="345"/>
      <c r="AN42" s="345"/>
      <c r="AO42" s="345"/>
    </row>
    <row r="43" spans="1:41" ht="18.75" customHeight="1">
      <c r="A43" s="18" t="s">
        <v>443</v>
      </c>
      <c r="B43" s="433">
        <v>41</v>
      </c>
      <c r="C43" s="433">
        <v>38</v>
      </c>
      <c r="D43" s="433">
        <f>C43-B43</f>
        <v>-3</v>
      </c>
      <c r="E43" s="81">
        <v>2</v>
      </c>
      <c r="F43" s="433">
        <v>2</v>
      </c>
      <c r="G43" s="81" t="s">
        <v>472</v>
      </c>
      <c r="H43" s="433">
        <v>61</v>
      </c>
      <c r="I43" s="433">
        <v>60</v>
      </c>
      <c r="J43" s="433">
        <f>I43-H43</f>
        <v>-1</v>
      </c>
      <c r="K43" s="345"/>
      <c r="L43" s="49"/>
      <c r="M43" s="20"/>
      <c r="N43" s="20"/>
      <c r="O43" s="93"/>
      <c r="P43" s="20"/>
      <c r="Q43" s="79"/>
      <c r="R43" s="93"/>
      <c r="S43" s="20"/>
      <c r="T43" s="20"/>
      <c r="U43" s="93"/>
      <c r="V43" s="345"/>
      <c r="W43" s="345"/>
      <c r="X43" s="345"/>
      <c r="Y43" s="345"/>
      <c r="Z43" s="345"/>
      <c r="AA43" s="345"/>
      <c r="AB43" s="345"/>
      <c r="AC43" s="345"/>
      <c r="AD43" s="345"/>
      <c r="AE43" s="345"/>
      <c r="AF43" s="345"/>
      <c r="AG43" s="345"/>
      <c r="AH43" s="345"/>
      <c r="AI43" s="345"/>
      <c r="AJ43" s="345"/>
      <c r="AK43" s="345"/>
      <c r="AL43" s="345"/>
      <c r="AM43" s="345"/>
      <c r="AN43" s="345"/>
      <c r="AO43" s="345"/>
    </row>
    <row r="44" spans="1:41" ht="18.75" customHeight="1">
      <c r="A44" s="18" t="s">
        <v>444</v>
      </c>
      <c r="B44" s="433">
        <v>1413</v>
      </c>
      <c r="C44" s="433">
        <v>1320</v>
      </c>
      <c r="D44" s="433">
        <f>C44-B44</f>
        <v>-93</v>
      </c>
      <c r="E44" s="81">
        <v>13</v>
      </c>
      <c r="F44" s="433">
        <v>12</v>
      </c>
      <c r="G44" s="433">
        <f>F44-E44</f>
        <v>-1</v>
      </c>
      <c r="H44" s="433">
        <v>1738</v>
      </c>
      <c r="I44" s="433">
        <v>1663</v>
      </c>
      <c r="J44" s="433">
        <f>I44-H44</f>
        <v>-75</v>
      </c>
      <c r="K44" s="345"/>
      <c r="L44" s="49"/>
      <c r="M44" s="20"/>
      <c r="N44" s="20"/>
      <c r="O44" s="93"/>
      <c r="P44" s="20"/>
      <c r="Q44" s="79"/>
      <c r="R44" s="93"/>
      <c r="S44" s="20"/>
      <c r="T44" s="20"/>
      <c r="U44" s="93"/>
      <c r="V44" s="345"/>
      <c r="W44" s="345"/>
      <c r="X44" s="345"/>
      <c r="Y44" s="345"/>
      <c r="Z44" s="345"/>
      <c r="AA44" s="345"/>
      <c r="AB44" s="345"/>
      <c r="AC44" s="345"/>
      <c r="AD44" s="345"/>
      <c r="AE44" s="345"/>
      <c r="AF44" s="345"/>
      <c r="AG44" s="345"/>
      <c r="AH44" s="345"/>
      <c r="AI44" s="345"/>
      <c r="AJ44" s="345"/>
      <c r="AK44" s="345"/>
      <c r="AL44" s="345"/>
      <c r="AM44" s="345"/>
      <c r="AN44" s="345"/>
      <c r="AO44" s="345"/>
    </row>
    <row r="45" spans="1:41" ht="18.75" customHeight="1">
      <c r="A45" s="18" t="s">
        <v>445</v>
      </c>
      <c r="B45" s="433">
        <v>37</v>
      </c>
      <c r="C45" s="433">
        <v>20</v>
      </c>
      <c r="D45" s="433">
        <f>C45-B45</f>
        <v>-17</v>
      </c>
      <c r="E45" s="81">
        <v>3</v>
      </c>
      <c r="F45" s="433">
        <v>2</v>
      </c>
      <c r="G45" s="433">
        <f>F45-E45</f>
        <v>-1</v>
      </c>
      <c r="H45" s="433">
        <v>51</v>
      </c>
      <c r="I45" s="433">
        <v>31</v>
      </c>
      <c r="J45" s="433">
        <f>I45-H45</f>
        <v>-20</v>
      </c>
      <c r="K45" s="345"/>
      <c r="L45" s="49"/>
      <c r="M45" s="20"/>
      <c r="N45" s="20"/>
      <c r="O45" s="93"/>
      <c r="P45" s="20"/>
      <c r="Q45" s="79"/>
      <c r="R45" s="93"/>
      <c r="S45" s="20"/>
      <c r="T45" s="20"/>
      <c r="U45" s="93"/>
      <c r="V45" s="345"/>
      <c r="W45" s="345"/>
      <c r="X45" s="345"/>
      <c r="Y45" s="345"/>
      <c r="Z45" s="345"/>
      <c r="AA45" s="345"/>
      <c r="AB45" s="345"/>
      <c r="AC45" s="345"/>
      <c r="AD45" s="345"/>
      <c r="AE45" s="345"/>
      <c r="AF45" s="345"/>
      <c r="AG45" s="345"/>
      <c r="AH45" s="345"/>
      <c r="AI45" s="345"/>
      <c r="AJ45" s="345"/>
      <c r="AK45" s="345"/>
      <c r="AL45" s="345"/>
      <c r="AM45" s="345"/>
      <c r="AN45" s="345"/>
      <c r="AO45" s="345"/>
    </row>
    <row r="46" spans="1:41" ht="18.75" customHeight="1">
      <c r="A46" s="434" t="s">
        <v>446</v>
      </c>
      <c r="B46" s="433">
        <v>2</v>
      </c>
      <c r="C46" s="81" t="s">
        <v>472</v>
      </c>
      <c r="D46" s="433">
        <v>-2</v>
      </c>
      <c r="E46" s="81" t="s">
        <v>99</v>
      </c>
      <c r="F46" s="81" t="s">
        <v>99</v>
      </c>
      <c r="G46" s="81" t="s">
        <v>472</v>
      </c>
      <c r="H46" s="433">
        <v>2</v>
      </c>
      <c r="I46" s="81" t="s">
        <v>472</v>
      </c>
      <c r="J46" s="433">
        <v>-2</v>
      </c>
      <c r="K46" s="345"/>
      <c r="L46" s="6"/>
      <c r="M46" s="83"/>
      <c r="N46" s="83"/>
      <c r="O46" s="83"/>
      <c r="P46" s="83"/>
      <c r="R46" s="423"/>
      <c r="V46" s="345"/>
      <c r="W46" s="345"/>
      <c r="X46" s="345"/>
      <c r="Y46" s="345"/>
      <c r="Z46" s="345"/>
      <c r="AA46" s="345"/>
      <c r="AB46" s="345"/>
      <c r="AC46" s="345"/>
      <c r="AD46" s="345"/>
      <c r="AE46" s="345"/>
      <c r="AF46" s="345"/>
      <c r="AG46" s="345"/>
      <c r="AH46" s="345"/>
      <c r="AI46" s="345"/>
      <c r="AJ46" s="345"/>
      <c r="AK46" s="345"/>
      <c r="AL46" s="345"/>
      <c r="AM46" s="345"/>
      <c r="AN46" s="345"/>
      <c r="AO46" s="345"/>
    </row>
    <row r="47" spans="1:41" ht="18.75" customHeight="1">
      <c r="A47" s="18" t="s">
        <v>447</v>
      </c>
      <c r="B47" s="433">
        <v>1048</v>
      </c>
      <c r="C47" s="433">
        <v>930</v>
      </c>
      <c r="D47" s="433">
        <f>C47-B47</f>
        <v>-118</v>
      </c>
      <c r="E47" s="81">
        <v>9</v>
      </c>
      <c r="F47" s="433">
        <v>9</v>
      </c>
      <c r="G47" s="81" t="s">
        <v>99</v>
      </c>
      <c r="H47" s="433">
        <v>1262</v>
      </c>
      <c r="I47" s="433">
        <v>1132</v>
      </c>
      <c r="J47" s="433">
        <f>I47-H47</f>
        <v>-130</v>
      </c>
      <c r="K47" s="345"/>
      <c r="L47" s="345"/>
      <c r="M47" s="345"/>
      <c r="N47" s="345"/>
      <c r="O47" s="345"/>
      <c r="P47" s="345"/>
      <c r="Q47" s="345"/>
      <c r="R47" s="345"/>
      <c r="S47" s="345"/>
      <c r="T47" s="345"/>
      <c r="U47" s="345"/>
      <c r="V47" s="345"/>
      <c r="W47" s="345"/>
      <c r="X47" s="345"/>
      <c r="Y47" s="345"/>
      <c r="Z47" s="345"/>
      <c r="AA47" s="345"/>
      <c r="AB47" s="345"/>
      <c r="AC47" s="345"/>
      <c r="AD47" s="345"/>
      <c r="AE47" s="345"/>
      <c r="AF47" s="345"/>
      <c r="AG47" s="345"/>
      <c r="AH47" s="345"/>
      <c r="AI47" s="345"/>
      <c r="AJ47" s="345"/>
      <c r="AK47" s="345"/>
      <c r="AL47" s="345"/>
      <c r="AM47" s="345"/>
      <c r="AN47" s="345"/>
      <c r="AO47" s="345"/>
    </row>
    <row r="48" spans="1:41" ht="18.75" customHeight="1">
      <c r="A48" s="18" t="s">
        <v>448</v>
      </c>
      <c r="B48" s="433">
        <v>2885</v>
      </c>
      <c r="C48" s="433">
        <v>2622</v>
      </c>
      <c r="D48" s="433">
        <f>C48-B48</f>
        <v>-263</v>
      </c>
      <c r="E48" s="81">
        <v>12</v>
      </c>
      <c r="F48" s="433">
        <v>16</v>
      </c>
      <c r="G48" s="433">
        <f>F48-E48</f>
        <v>4</v>
      </c>
      <c r="H48" s="433">
        <v>3482</v>
      </c>
      <c r="I48" s="433">
        <v>3102</v>
      </c>
      <c r="J48" s="433">
        <f>I48-H48</f>
        <v>-380</v>
      </c>
      <c r="K48" s="345"/>
      <c r="L48" s="345"/>
      <c r="M48" s="345"/>
      <c r="N48" s="345"/>
      <c r="O48" s="345"/>
      <c r="P48" s="345"/>
      <c r="Q48" s="345"/>
      <c r="R48" s="345"/>
      <c r="S48" s="345"/>
      <c r="T48" s="345"/>
      <c r="U48" s="345"/>
      <c r="V48" s="345"/>
      <c r="W48" s="345"/>
      <c r="X48" s="345"/>
      <c r="Y48" s="345"/>
      <c r="Z48" s="345"/>
      <c r="AA48" s="345"/>
      <c r="AB48" s="345"/>
      <c r="AC48" s="345"/>
      <c r="AD48" s="345"/>
      <c r="AE48" s="345"/>
      <c r="AF48" s="345"/>
      <c r="AG48" s="345"/>
      <c r="AH48" s="345"/>
      <c r="AI48" s="345"/>
      <c r="AJ48" s="345"/>
      <c r="AK48" s="345"/>
      <c r="AL48" s="345"/>
      <c r="AM48" s="345"/>
      <c r="AN48" s="345"/>
      <c r="AO48" s="345"/>
    </row>
    <row r="49" spans="1:41" ht="18.75" customHeight="1">
      <c r="A49" s="18" t="s">
        <v>490</v>
      </c>
      <c r="B49" s="433">
        <v>473</v>
      </c>
      <c r="C49" s="433">
        <v>443</v>
      </c>
      <c r="D49" s="433">
        <f>C49-B49</f>
        <v>-30</v>
      </c>
      <c r="E49" s="81">
        <v>6</v>
      </c>
      <c r="F49" s="433">
        <v>3</v>
      </c>
      <c r="G49" s="433">
        <f>F49-E49</f>
        <v>-3</v>
      </c>
      <c r="H49" s="433">
        <v>573</v>
      </c>
      <c r="I49" s="433">
        <v>532</v>
      </c>
      <c r="J49" s="433">
        <f>I49-H49</f>
        <v>-41</v>
      </c>
      <c r="K49" s="345"/>
      <c r="L49" s="345"/>
      <c r="M49" s="345"/>
      <c r="N49" s="345"/>
      <c r="O49" s="345"/>
      <c r="P49" s="345"/>
      <c r="Q49" s="345"/>
      <c r="R49" s="345"/>
      <c r="S49" s="345"/>
      <c r="T49" s="345"/>
      <c r="U49" s="345"/>
      <c r="V49" s="345"/>
      <c r="W49" s="345"/>
      <c r="X49" s="345"/>
      <c r="Y49" s="345"/>
      <c r="Z49" s="345"/>
      <c r="AA49" s="345"/>
      <c r="AB49" s="345"/>
      <c r="AC49" s="345"/>
      <c r="AD49" s="345"/>
      <c r="AE49" s="345"/>
      <c r="AF49" s="345"/>
      <c r="AG49" s="345"/>
      <c r="AH49" s="345"/>
      <c r="AI49" s="345"/>
      <c r="AJ49" s="345"/>
      <c r="AK49" s="345"/>
      <c r="AL49" s="345"/>
      <c r="AM49" s="345"/>
      <c r="AN49" s="345"/>
      <c r="AO49" s="345"/>
    </row>
    <row r="50" spans="1:41" ht="18.75" customHeight="1">
      <c r="A50" s="18" t="s">
        <v>137</v>
      </c>
      <c r="B50" s="433">
        <v>314</v>
      </c>
      <c r="C50" s="435">
        <v>314</v>
      </c>
      <c r="D50" s="81" t="s">
        <v>99</v>
      </c>
      <c r="E50" s="127">
        <v>3</v>
      </c>
      <c r="F50" s="435">
        <v>2</v>
      </c>
      <c r="G50" s="436">
        <f>F50-E50</f>
        <v>-1</v>
      </c>
      <c r="H50" s="435">
        <v>360</v>
      </c>
      <c r="I50" s="435">
        <v>347</v>
      </c>
      <c r="J50" s="436">
        <f>I50-H50</f>
        <v>-13</v>
      </c>
      <c r="K50" s="345"/>
      <c r="L50" s="345"/>
      <c r="M50" s="345"/>
      <c r="N50" s="345"/>
      <c r="O50" s="345"/>
      <c r="P50" s="345"/>
      <c r="Q50" s="345"/>
      <c r="R50" s="345"/>
      <c r="S50" s="345"/>
      <c r="T50" s="345"/>
      <c r="U50" s="345"/>
      <c r="V50" s="345"/>
      <c r="W50" s="345"/>
      <c r="X50" s="345"/>
      <c r="Y50" s="345"/>
      <c r="Z50" s="345"/>
      <c r="AA50" s="345"/>
      <c r="AB50" s="345"/>
      <c r="AC50" s="345"/>
      <c r="AD50" s="345"/>
      <c r="AE50" s="345"/>
      <c r="AF50" s="345"/>
      <c r="AG50" s="345"/>
      <c r="AH50" s="345"/>
      <c r="AI50" s="345"/>
      <c r="AJ50" s="345"/>
      <c r="AK50" s="345"/>
      <c r="AL50" s="345"/>
      <c r="AM50" s="345"/>
      <c r="AN50" s="345"/>
      <c r="AO50" s="345"/>
    </row>
    <row r="51" spans="1:41" ht="15" customHeight="1">
      <c r="A51" s="45" t="s">
        <v>436</v>
      </c>
      <c r="B51" s="45"/>
      <c r="C51" s="59"/>
      <c r="D51" s="45"/>
      <c r="E51" s="59"/>
      <c r="F51" s="10"/>
      <c r="G51" s="10"/>
      <c r="H51" s="10"/>
      <c r="I51" s="10"/>
      <c r="J51" s="10"/>
      <c r="K51" s="345"/>
      <c r="L51" s="345"/>
      <c r="M51" s="345"/>
      <c r="N51" s="345"/>
      <c r="O51" s="345"/>
      <c r="P51" s="345"/>
      <c r="Q51" s="345"/>
      <c r="R51" s="345"/>
      <c r="S51" s="345"/>
      <c r="T51" s="345"/>
      <c r="U51" s="345"/>
      <c r="V51" s="345"/>
      <c r="W51" s="345"/>
      <c r="X51" s="345"/>
      <c r="Y51" s="345"/>
      <c r="Z51" s="345"/>
      <c r="AA51" s="345"/>
      <c r="AB51" s="345"/>
      <c r="AC51" s="345"/>
      <c r="AD51" s="345"/>
      <c r="AE51" s="345"/>
      <c r="AF51" s="345"/>
      <c r="AG51" s="345"/>
      <c r="AH51" s="345"/>
      <c r="AI51" s="345"/>
      <c r="AJ51" s="345"/>
      <c r="AK51" s="345"/>
      <c r="AL51" s="345"/>
      <c r="AM51" s="345"/>
      <c r="AN51" s="345"/>
      <c r="AO51" s="345"/>
    </row>
    <row r="52" spans="1:41" ht="16.5" customHeight="1">
      <c r="A52" s="345"/>
      <c r="B52" s="345"/>
      <c r="C52" s="345"/>
      <c r="D52" s="345"/>
      <c r="E52" s="345"/>
      <c r="F52" s="345"/>
      <c r="G52" s="345"/>
      <c r="H52" s="345"/>
      <c r="I52" s="345"/>
      <c r="J52" s="345"/>
      <c r="K52" s="345"/>
      <c r="L52" s="345"/>
      <c r="M52" s="345"/>
      <c r="N52" s="345"/>
      <c r="O52" s="345"/>
      <c r="P52" s="345"/>
      <c r="Q52" s="345"/>
      <c r="R52" s="345"/>
      <c r="S52" s="345"/>
      <c r="T52" s="345"/>
      <c r="U52" s="345"/>
      <c r="V52" s="345"/>
      <c r="W52" s="345"/>
      <c r="X52" s="345"/>
      <c r="Y52" s="345"/>
      <c r="Z52" s="345"/>
      <c r="AA52" s="345"/>
      <c r="AB52" s="345"/>
      <c r="AC52" s="345"/>
      <c r="AD52" s="345"/>
      <c r="AE52" s="345"/>
      <c r="AF52" s="345"/>
      <c r="AG52" s="345"/>
      <c r="AH52" s="345"/>
      <c r="AI52" s="345"/>
      <c r="AJ52" s="345"/>
      <c r="AK52" s="345"/>
      <c r="AL52" s="345"/>
      <c r="AM52" s="345"/>
      <c r="AN52" s="345"/>
      <c r="AO52" s="345"/>
    </row>
    <row r="53" spans="1:41" ht="16.5" customHeight="1">
      <c r="A53" s="345"/>
      <c r="B53" s="345"/>
      <c r="C53" s="345"/>
      <c r="D53" s="345"/>
      <c r="E53" s="345"/>
      <c r="F53" s="345"/>
      <c r="G53" s="345"/>
      <c r="H53" s="345"/>
      <c r="I53" s="345"/>
      <c r="J53" s="345"/>
      <c r="K53" s="345"/>
      <c r="L53" s="345"/>
      <c r="M53" s="345"/>
      <c r="N53" s="345"/>
      <c r="O53" s="345"/>
      <c r="P53" s="345"/>
      <c r="Q53" s="345"/>
      <c r="R53" s="345"/>
      <c r="S53" s="345"/>
      <c r="T53" s="345"/>
      <c r="U53" s="345"/>
      <c r="V53" s="345"/>
      <c r="W53" s="345"/>
      <c r="X53" s="345"/>
      <c r="Y53" s="345"/>
      <c r="Z53" s="345"/>
      <c r="AA53" s="345"/>
      <c r="AB53" s="345"/>
      <c r="AC53" s="345"/>
      <c r="AD53" s="345"/>
      <c r="AE53" s="345"/>
      <c r="AF53" s="345"/>
      <c r="AG53" s="345"/>
      <c r="AH53" s="345"/>
      <c r="AI53" s="345"/>
      <c r="AJ53" s="345"/>
      <c r="AK53" s="345"/>
      <c r="AL53" s="345"/>
      <c r="AM53" s="345"/>
      <c r="AN53" s="345"/>
      <c r="AO53" s="345"/>
    </row>
    <row r="54" spans="1:41" ht="16.5" customHeight="1">
      <c r="A54" s="345"/>
      <c r="B54" s="345"/>
      <c r="C54" s="345"/>
      <c r="D54" s="345"/>
      <c r="E54" s="345"/>
      <c r="F54" s="345"/>
      <c r="G54" s="345"/>
      <c r="H54" s="345"/>
      <c r="I54" s="345"/>
      <c r="J54" s="345"/>
      <c r="K54" s="345"/>
      <c r="L54" s="345"/>
      <c r="M54" s="345"/>
      <c r="N54" s="345"/>
      <c r="O54" s="345"/>
      <c r="P54" s="345"/>
      <c r="Q54" s="345"/>
      <c r="R54" s="345"/>
      <c r="S54" s="345"/>
      <c r="T54" s="345"/>
      <c r="U54" s="345"/>
      <c r="V54" s="345"/>
      <c r="W54" s="345"/>
      <c r="X54" s="345"/>
      <c r="Y54" s="345"/>
      <c r="Z54" s="345"/>
      <c r="AA54" s="345"/>
      <c r="AB54" s="345"/>
      <c r="AC54" s="345"/>
      <c r="AD54" s="345"/>
      <c r="AE54" s="345"/>
      <c r="AF54" s="345"/>
      <c r="AG54" s="345"/>
      <c r="AH54" s="345"/>
      <c r="AI54" s="345"/>
      <c r="AJ54" s="345"/>
      <c r="AK54" s="345"/>
      <c r="AL54" s="345"/>
      <c r="AM54" s="345"/>
      <c r="AN54" s="345"/>
      <c r="AO54" s="345"/>
    </row>
    <row r="55" spans="1:41" ht="16.5" customHeight="1">
      <c r="A55" s="345"/>
      <c r="B55" s="345"/>
      <c r="C55" s="345"/>
      <c r="D55" s="345"/>
      <c r="E55" s="345"/>
      <c r="F55" s="345"/>
      <c r="G55" s="345"/>
      <c r="H55" s="345"/>
      <c r="I55" s="345"/>
      <c r="J55" s="345"/>
      <c r="K55" s="345"/>
      <c r="L55" s="345"/>
      <c r="M55" s="345"/>
      <c r="N55" s="345"/>
      <c r="O55" s="345"/>
      <c r="P55" s="345"/>
      <c r="Q55" s="345"/>
      <c r="R55" s="345"/>
      <c r="S55" s="345"/>
      <c r="T55" s="345"/>
      <c r="U55" s="345"/>
      <c r="V55" s="345"/>
      <c r="W55" s="345"/>
      <c r="X55" s="345"/>
      <c r="Y55" s="345"/>
      <c r="Z55" s="345"/>
      <c r="AA55" s="345"/>
      <c r="AB55" s="345"/>
      <c r="AC55" s="345"/>
      <c r="AD55" s="345"/>
      <c r="AE55" s="345"/>
      <c r="AF55" s="345"/>
      <c r="AG55" s="345"/>
      <c r="AH55" s="345"/>
      <c r="AI55" s="345"/>
      <c r="AJ55" s="345"/>
      <c r="AK55" s="345"/>
      <c r="AL55" s="345"/>
      <c r="AM55" s="345"/>
      <c r="AN55" s="345"/>
      <c r="AO55" s="345"/>
    </row>
    <row r="56" spans="1:41" ht="16.5" customHeight="1">
      <c r="A56" s="345"/>
      <c r="B56" s="345"/>
      <c r="C56" s="345"/>
      <c r="D56" s="345"/>
      <c r="E56" s="345"/>
      <c r="F56" s="345"/>
      <c r="G56" s="345"/>
      <c r="H56" s="345"/>
      <c r="I56" s="345"/>
      <c r="J56" s="345"/>
      <c r="K56" s="345"/>
      <c r="L56" s="345"/>
      <c r="M56" s="345"/>
      <c r="N56" s="345"/>
      <c r="O56" s="345"/>
      <c r="P56" s="345"/>
      <c r="Q56" s="345"/>
      <c r="R56" s="345"/>
      <c r="S56" s="345"/>
      <c r="T56" s="345"/>
      <c r="U56" s="345"/>
      <c r="V56" s="345"/>
      <c r="W56" s="345"/>
      <c r="X56" s="345"/>
      <c r="Y56" s="345"/>
      <c r="Z56" s="345"/>
      <c r="AA56" s="345"/>
      <c r="AB56" s="345"/>
      <c r="AC56" s="345"/>
      <c r="AD56" s="345"/>
      <c r="AE56" s="345"/>
      <c r="AF56" s="345"/>
      <c r="AG56" s="345"/>
      <c r="AH56" s="345"/>
      <c r="AI56" s="345"/>
      <c r="AJ56" s="345"/>
      <c r="AK56" s="345"/>
      <c r="AL56" s="345"/>
      <c r="AM56" s="345"/>
      <c r="AN56" s="345"/>
      <c r="AO56" s="345"/>
    </row>
    <row r="57" spans="1:41" ht="16.5" customHeight="1">
      <c r="A57" s="345"/>
      <c r="B57" s="345"/>
      <c r="C57" s="345"/>
      <c r="D57" s="345"/>
      <c r="E57" s="345"/>
      <c r="F57" s="345"/>
      <c r="G57" s="345"/>
      <c r="H57" s="345"/>
      <c r="I57" s="345"/>
      <c r="J57" s="345"/>
      <c r="K57" s="345"/>
      <c r="L57" s="345"/>
      <c r="M57" s="345"/>
      <c r="N57" s="345"/>
      <c r="O57" s="345"/>
      <c r="P57" s="345"/>
      <c r="Q57" s="345"/>
      <c r="R57" s="345"/>
      <c r="S57" s="345"/>
      <c r="T57" s="345"/>
      <c r="U57" s="345"/>
      <c r="V57" s="345"/>
      <c r="W57" s="345"/>
      <c r="X57" s="345"/>
      <c r="Y57" s="345"/>
      <c r="Z57" s="345"/>
      <c r="AA57" s="345"/>
      <c r="AB57" s="345"/>
      <c r="AC57" s="345"/>
      <c r="AD57" s="345"/>
      <c r="AE57" s="345"/>
      <c r="AF57" s="345"/>
      <c r="AG57" s="345"/>
      <c r="AH57" s="345"/>
      <c r="AI57" s="345"/>
      <c r="AJ57" s="345"/>
      <c r="AK57" s="345"/>
      <c r="AL57" s="345"/>
      <c r="AM57" s="345"/>
      <c r="AN57" s="345"/>
      <c r="AO57" s="345"/>
    </row>
    <row r="58" spans="1:41" ht="16.5" customHeight="1">
      <c r="A58" s="345"/>
      <c r="B58" s="345"/>
      <c r="C58" s="345"/>
      <c r="D58" s="345"/>
      <c r="E58" s="345"/>
      <c r="F58" s="345"/>
      <c r="G58" s="345"/>
      <c r="H58" s="345"/>
      <c r="I58" s="345"/>
      <c r="J58" s="345"/>
      <c r="K58" s="345"/>
      <c r="L58" s="345"/>
      <c r="M58" s="345"/>
      <c r="N58" s="345"/>
      <c r="O58" s="345"/>
      <c r="P58" s="345"/>
      <c r="Q58" s="345"/>
      <c r="R58" s="345"/>
      <c r="S58" s="345"/>
      <c r="T58" s="345"/>
      <c r="U58" s="345"/>
      <c r="V58" s="345"/>
      <c r="W58" s="345"/>
      <c r="X58" s="345"/>
      <c r="Y58" s="345"/>
      <c r="Z58" s="345"/>
      <c r="AA58" s="345"/>
      <c r="AB58" s="345"/>
      <c r="AC58" s="345"/>
      <c r="AD58" s="345"/>
      <c r="AE58" s="345"/>
      <c r="AF58" s="345"/>
      <c r="AG58" s="345"/>
      <c r="AH58" s="345"/>
      <c r="AI58" s="345"/>
      <c r="AJ58" s="345"/>
      <c r="AK58" s="345"/>
      <c r="AL58" s="345"/>
      <c r="AM58" s="345"/>
      <c r="AN58" s="345"/>
      <c r="AO58" s="345"/>
    </row>
    <row r="59" spans="1:41" ht="16.5" customHeight="1">
      <c r="A59" s="345"/>
      <c r="B59" s="345"/>
      <c r="C59" s="345"/>
      <c r="D59" s="345"/>
      <c r="E59" s="345"/>
      <c r="F59" s="345"/>
      <c r="G59" s="345"/>
      <c r="H59" s="345"/>
      <c r="I59" s="345"/>
      <c r="J59" s="345"/>
      <c r="K59" s="345"/>
      <c r="L59" s="345"/>
      <c r="M59" s="345"/>
      <c r="N59" s="345"/>
      <c r="O59" s="345"/>
      <c r="P59" s="345"/>
      <c r="Q59" s="345"/>
      <c r="R59" s="345"/>
      <c r="S59" s="345"/>
      <c r="T59" s="345"/>
      <c r="U59" s="345"/>
      <c r="V59" s="345"/>
      <c r="W59" s="345"/>
      <c r="X59" s="345"/>
      <c r="Y59" s="345"/>
      <c r="Z59" s="345"/>
      <c r="AA59" s="345"/>
      <c r="AB59" s="345"/>
      <c r="AC59" s="345"/>
      <c r="AD59" s="345"/>
      <c r="AE59" s="345"/>
      <c r="AF59" s="345"/>
      <c r="AG59" s="345"/>
      <c r="AH59" s="345"/>
      <c r="AI59" s="345"/>
      <c r="AJ59" s="345"/>
      <c r="AK59" s="345"/>
      <c r="AL59" s="345"/>
      <c r="AM59" s="345"/>
      <c r="AN59" s="345"/>
      <c r="AO59" s="345"/>
    </row>
    <row r="60" spans="1:41" ht="16.5" customHeight="1">
      <c r="A60" s="345"/>
      <c r="B60" s="345"/>
      <c r="C60" s="345"/>
      <c r="D60" s="345"/>
      <c r="E60" s="345"/>
      <c r="F60" s="345"/>
      <c r="G60" s="345"/>
      <c r="H60" s="345"/>
      <c r="I60" s="345"/>
      <c r="J60" s="345"/>
      <c r="K60" s="345"/>
      <c r="L60" s="345"/>
      <c r="M60" s="345"/>
      <c r="N60" s="345"/>
      <c r="O60" s="345"/>
      <c r="P60" s="345"/>
      <c r="Q60" s="345"/>
      <c r="R60" s="345"/>
      <c r="S60" s="345"/>
      <c r="T60" s="345"/>
      <c r="U60" s="345"/>
      <c r="V60" s="345"/>
      <c r="W60" s="345"/>
      <c r="X60" s="345"/>
      <c r="Y60" s="345"/>
      <c r="Z60" s="345"/>
      <c r="AA60" s="345"/>
      <c r="AB60" s="345"/>
      <c r="AC60" s="345"/>
      <c r="AD60" s="345"/>
      <c r="AE60" s="345"/>
      <c r="AF60" s="345"/>
      <c r="AG60" s="345"/>
      <c r="AH60" s="345"/>
      <c r="AI60" s="345"/>
      <c r="AJ60" s="345"/>
      <c r="AK60" s="345"/>
      <c r="AL60" s="345"/>
      <c r="AM60" s="345"/>
      <c r="AN60" s="345"/>
      <c r="AO60" s="345"/>
    </row>
    <row r="61" spans="1:41" ht="16.5" customHeight="1">
      <c r="A61" s="345"/>
      <c r="B61" s="345"/>
      <c r="C61" s="345"/>
      <c r="D61" s="345"/>
      <c r="E61" s="345"/>
      <c r="F61" s="345"/>
      <c r="G61" s="345"/>
      <c r="H61" s="345"/>
      <c r="I61" s="345"/>
      <c r="J61" s="345"/>
      <c r="K61" s="345"/>
      <c r="L61" s="345"/>
      <c r="M61" s="345"/>
      <c r="N61" s="345"/>
      <c r="O61" s="345"/>
      <c r="P61" s="345"/>
      <c r="Q61" s="345"/>
      <c r="R61" s="345"/>
      <c r="S61" s="345"/>
      <c r="T61" s="345"/>
      <c r="U61" s="345"/>
      <c r="V61" s="345"/>
      <c r="W61" s="345"/>
      <c r="X61" s="345"/>
      <c r="Y61" s="345"/>
      <c r="Z61" s="345"/>
      <c r="AA61" s="345"/>
      <c r="AB61" s="345"/>
      <c r="AC61" s="345"/>
      <c r="AD61" s="345"/>
      <c r="AE61" s="345"/>
      <c r="AF61" s="345"/>
      <c r="AG61" s="345"/>
      <c r="AH61" s="345"/>
      <c r="AI61" s="345"/>
      <c r="AJ61" s="345"/>
      <c r="AK61" s="345"/>
      <c r="AL61" s="345"/>
      <c r="AM61" s="345"/>
      <c r="AN61" s="345"/>
      <c r="AO61" s="345"/>
    </row>
    <row r="62" spans="1:41" ht="16.5" customHeight="1">
      <c r="A62" s="345"/>
      <c r="B62" s="345"/>
      <c r="C62" s="345"/>
      <c r="D62" s="345"/>
      <c r="E62" s="345"/>
      <c r="F62" s="345"/>
      <c r="G62" s="345"/>
      <c r="H62" s="345"/>
      <c r="I62" s="345"/>
      <c r="J62" s="345"/>
      <c r="K62" s="345"/>
      <c r="L62" s="345"/>
      <c r="M62" s="345"/>
      <c r="N62" s="345"/>
      <c r="O62" s="345"/>
      <c r="P62" s="345"/>
      <c r="Q62" s="345"/>
      <c r="R62" s="345"/>
      <c r="S62" s="345"/>
      <c r="T62" s="345"/>
      <c r="U62" s="345"/>
      <c r="V62" s="345"/>
      <c r="W62" s="345"/>
      <c r="X62" s="345"/>
      <c r="Y62" s="345"/>
      <c r="Z62" s="345"/>
      <c r="AA62" s="345"/>
      <c r="AB62" s="345"/>
      <c r="AC62" s="345"/>
      <c r="AD62" s="345"/>
      <c r="AE62" s="345"/>
      <c r="AF62" s="345"/>
      <c r="AG62" s="345"/>
      <c r="AH62" s="345"/>
      <c r="AI62" s="345"/>
      <c r="AJ62" s="345"/>
      <c r="AK62" s="345"/>
      <c r="AL62" s="345"/>
      <c r="AM62" s="345"/>
      <c r="AN62" s="345"/>
      <c r="AO62" s="345"/>
    </row>
    <row r="63" spans="1:41" ht="16.5" customHeight="1">
      <c r="A63" s="345"/>
      <c r="B63" s="345"/>
      <c r="C63" s="345"/>
      <c r="D63" s="345"/>
      <c r="E63" s="345"/>
      <c r="F63" s="345"/>
      <c r="G63" s="345"/>
      <c r="H63" s="345"/>
      <c r="I63" s="345"/>
      <c r="J63" s="345"/>
      <c r="K63" s="345"/>
      <c r="L63" s="345"/>
      <c r="M63" s="345"/>
      <c r="N63" s="345"/>
      <c r="O63" s="345"/>
      <c r="P63" s="345"/>
      <c r="Q63" s="345"/>
      <c r="R63" s="345"/>
      <c r="S63" s="345"/>
      <c r="T63" s="345"/>
      <c r="U63" s="345"/>
      <c r="V63" s="345"/>
      <c r="W63" s="345"/>
      <c r="X63" s="345"/>
      <c r="Y63" s="345"/>
      <c r="Z63" s="345"/>
      <c r="AA63" s="345"/>
      <c r="AB63" s="345"/>
      <c r="AC63" s="345"/>
      <c r="AD63" s="345"/>
      <c r="AE63" s="345"/>
      <c r="AF63" s="345"/>
      <c r="AG63" s="345"/>
      <c r="AH63" s="345"/>
      <c r="AI63" s="345"/>
      <c r="AJ63" s="345"/>
      <c r="AK63" s="345"/>
      <c r="AL63" s="345"/>
      <c r="AM63" s="345"/>
      <c r="AN63" s="345"/>
      <c r="AO63" s="345"/>
    </row>
    <row r="64" spans="1:41" ht="16.5" customHeight="1">
      <c r="A64" s="345"/>
      <c r="B64" s="345"/>
      <c r="C64" s="345"/>
      <c r="D64" s="345"/>
      <c r="E64" s="345"/>
      <c r="F64" s="345"/>
      <c r="G64" s="345"/>
      <c r="H64" s="345"/>
      <c r="I64" s="345"/>
      <c r="J64" s="345"/>
      <c r="K64" s="345"/>
      <c r="L64" s="345"/>
      <c r="M64" s="345"/>
      <c r="N64" s="345"/>
      <c r="O64" s="345"/>
      <c r="P64" s="345"/>
      <c r="Q64" s="345"/>
      <c r="R64" s="345"/>
      <c r="S64" s="345"/>
      <c r="T64" s="345"/>
      <c r="U64" s="345"/>
      <c r="V64" s="345"/>
      <c r="W64" s="345"/>
      <c r="X64" s="345"/>
      <c r="Y64" s="345"/>
      <c r="Z64" s="345"/>
      <c r="AA64" s="345"/>
      <c r="AB64" s="345"/>
      <c r="AC64" s="345"/>
      <c r="AD64" s="345"/>
      <c r="AE64" s="345"/>
      <c r="AF64" s="345"/>
      <c r="AG64" s="345"/>
      <c r="AH64" s="345"/>
      <c r="AI64" s="345"/>
      <c r="AJ64" s="345"/>
      <c r="AK64" s="345"/>
      <c r="AL64" s="345"/>
      <c r="AM64" s="345"/>
      <c r="AN64" s="345"/>
      <c r="AO64" s="345"/>
    </row>
    <row r="65" spans="1:41" ht="16.5" customHeight="1">
      <c r="A65" s="345"/>
      <c r="B65" s="345"/>
      <c r="C65" s="345"/>
      <c r="D65" s="345"/>
      <c r="E65" s="345"/>
      <c r="F65" s="345"/>
      <c r="G65" s="345"/>
      <c r="H65" s="345"/>
      <c r="I65" s="345"/>
      <c r="J65" s="345"/>
      <c r="K65" s="345"/>
      <c r="L65" s="345"/>
      <c r="M65" s="345"/>
      <c r="N65" s="345"/>
      <c r="O65" s="345"/>
      <c r="P65" s="345"/>
      <c r="Q65" s="345"/>
      <c r="R65" s="345"/>
      <c r="S65" s="345"/>
      <c r="T65" s="345"/>
      <c r="U65" s="345"/>
      <c r="V65" s="345"/>
      <c r="W65" s="345"/>
      <c r="X65" s="345"/>
      <c r="Y65" s="345"/>
      <c r="Z65" s="345"/>
      <c r="AA65" s="345"/>
      <c r="AB65" s="345"/>
      <c r="AC65" s="345"/>
      <c r="AD65" s="345"/>
      <c r="AE65" s="345"/>
      <c r="AF65" s="345"/>
      <c r="AG65" s="345"/>
      <c r="AH65" s="345"/>
      <c r="AI65" s="345"/>
      <c r="AJ65" s="345"/>
      <c r="AK65" s="345"/>
      <c r="AL65" s="345"/>
      <c r="AM65" s="345"/>
      <c r="AN65" s="345"/>
      <c r="AO65" s="345"/>
    </row>
    <row r="66" spans="1:41" ht="16.5" customHeight="1">
      <c r="A66" s="345"/>
      <c r="B66" s="345"/>
      <c r="C66" s="345"/>
      <c r="D66" s="345"/>
      <c r="E66" s="345"/>
      <c r="F66" s="345"/>
      <c r="G66" s="345"/>
      <c r="H66" s="345"/>
      <c r="I66" s="345"/>
      <c r="J66" s="345"/>
      <c r="K66" s="345"/>
      <c r="L66" s="345"/>
      <c r="M66" s="345"/>
      <c r="N66" s="345"/>
      <c r="O66" s="345"/>
      <c r="P66" s="345"/>
      <c r="Q66" s="345"/>
      <c r="R66" s="345"/>
      <c r="S66" s="345"/>
      <c r="T66" s="345"/>
      <c r="U66" s="345"/>
      <c r="V66" s="345"/>
      <c r="W66" s="345"/>
      <c r="X66" s="345"/>
      <c r="Y66" s="345"/>
      <c r="Z66" s="345"/>
      <c r="AA66" s="345"/>
      <c r="AB66" s="345"/>
      <c r="AC66" s="345"/>
      <c r="AD66" s="345"/>
      <c r="AE66" s="345"/>
      <c r="AF66" s="345"/>
      <c r="AG66" s="345"/>
      <c r="AH66" s="345"/>
      <c r="AI66" s="345"/>
      <c r="AJ66" s="345"/>
      <c r="AK66" s="345"/>
      <c r="AL66" s="345"/>
      <c r="AM66" s="345"/>
      <c r="AN66" s="345"/>
      <c r="AO66" s="345"/>
    </row>
    <row r="67" spans="1:41" ht="16.5" customHeight="1">
      <c r="A67" s="345"/>
      <c r="B67" s="345"/>
      <c r="C67" s="345"/>
      <c r="D67" s="345"/>
      <c r="E67" s="345"/>
      <c r="F67" s="345"/>
      <c r="G67" s="345"/>
      <c r="H67" s="345"/>
      <c r="I67" s="345"/>
      <c r="J67" s="345"/>
      <c r="K67" s="345"/>
      <c r="L67" s="345"/>
      <c r="M67" s="345"/>
      <c r="N67" s="345"/>
      <c r="O67" s="345"/>
      <c r="P67" s="345"/>
      <c r="Q67" s="345"/>
      <c r="R67" s="345"/>
      <c r="S67" s="345"/>
      <c r="T67" s="345"/>
      <c r="U67" s="345"/>
      <c r="V67" s="345"/>
      <c r="W67" s="345"/>
      <c r="X67" s="345"/>
      <c r="Y67" s="345"/>
      <c r="Z67" s="345"/>
      <c r="AA67" s="345"/>
      <c r="AB67" s="345"/>
      <c r="AC67" s="345"/>
      <c r="AD67" s="345"/>
      <c r="AE67" s="345"/>
      <c r="AF67" s="345"/>
      <c r="AG67" s="345"/>
      <c r="AH67" s="345"/>
      <c r="AI67" s="345"/>
      <c r="AJ67" s="345"/>
      <c r="AK67" s="345"/>
      <c r="AL67" s="345"/>
      <c r="AM67" s="345"/>
      <c r="AN67" s="345"/>
      <c r="AO67" s="345"/>
    </row>
    <row r="68" spans="1:41" ht="16.5" customHeight="1">
      <c r="A68" s="345"/>
      <c r="B68" s="345"/>
      <c r="C68" s="345"/>
      <c r="D68" s="345"/>
      <c r="E68" s="345"/>
      <c r="F68" s="345"/>
      <c r="G68" s="345"/>
      <c r="H68" s="345"/>
      <c r="I68" s="345"/>
      <c r="J68" s="345"/>
      <c r="K68" s="345"/>
      <c r="L68" s="345"/>
      <c r="M68" s="345"/>
      <c r="N68" s="345"/>
      <c r="O68" s="345"/>
      <c r="P68" s="345"/>
      <c r="Q68" s="345"/>
      <c r="R68" s="345"/>
      <c r="S68" s="345"/>
      <c r="T68" s="345"/>
      <c r="U68" s="345"/>
      <c r="V68" s="345"/>
      <c r="W68" s="345"/>
      <c r="X68" s="345"/>
      <c r="Y68" s="345"/>
      <c r="Z68" s="345"/>
      <c r="AA68" s="345"/>
      <c r="AB68" s="345"/>
      <c r="AC68" s="345"/>
      <c r="AD68" s="345"/>
      <c r="AE68" s="345"/>
      <c r="AF68" s="345"/>
      <c r="AG68" s="345"/>
      <c r="AH68" s="345"/>
      <c r="AI68" s="345"/>
      <c r="AJ68" s="345"/>
      <c r="AK68" s="345"/>
      <c r="AL68" s="345"/>
      <c r="AM68" s="345"/>
      <c r="AN68" s="345"/>
      <c r="AO68" s="345"/>
    </row>
    <row r="69" spans="1:41" ht="16.5" customHeight="1">
      <c r="A69" s="345"/>
      <c r="B69" s="345"/>
      <c r="C69" s="345"/>
      <c r="D69" s="345"/>
      <c r="E69" s="345"/>
      <c r="F69" s="345"/>
      <c r="G69" s="345"/>
      <c r="H69" s="345"/>
      <c r="I69" s="345"/>
      <c r="J69" s="345"/>
      <c r="K69" s="345"/>
      <c r="L69" s="345"/>
      <c r="M69" s="345"/>
      <c r="N69" s="345"/>
      <c r="O69" s="345"/>
      <c r="P69" s="345"/>
      <c r="Q69" s="345"/>
      <c r="R69" s="345"/>
      <c r="S69" s="345"/>
      <c r="T69" s="345"/>
      <c r="U69" s="345"/>
      <c r="V69" s="345"/>
      <c r="W69" s="345"/>
      <c r="X69" s="345"/>
      <c r="Y69" s="345"/>
      <c r="Z69" s="345"/>
      <c r="AA69" s="345"/>
      <c r="AB69" s="345"/>
      <c r="AC69" s="345"/>
      <c r="AD69" s="345"/>
      <c r="AE69" s="345"/>
      <c r="AF69" s="345"/>
      <c r="AG69" s="345"/>
      <c r="AH69" s="345"/>
      <c r="AI69" s="345"/>
      <c r="AJ69" s="345"/>
      <c r="AK69" s="345"/>
      <c r="AL69" s="345"/>
      <c r="AM69" s="345"/>
      <c r="AN69" s="345"/>
      <c r="AO69" s="345"/>
    </row>
    <row r="70" spans="1:41" ht="16.5" customHeight="1">
      <c r="A70" s="345"/>
      <c r="B70" s="345"/>
      <c r="C70" s="345"/>
      <c r="D70" s="345"/>
      <c r="E70" s="345"/>
      <c r="F70" s="345"/>
      <c r="G70" s="345"/>
      <c r="H70" s="345"/>
      <c r="I70" s="345"/>
      <c r="J70" s="345"/>
      <c r="K70" s="345"/>
      <c r="L70" s="345"/>
      <c r="M70" s="345"/>
      <c r="N70" s="345"/>
      <c r="O70" s="345"/>
      <c r="P70" s="345"/>
      <c r="Q70" s="345"/>
      <c r="R70" s="345"/>
      <c r="S70" s="345"/>
      <c r="T70" s="345"/>
      <c r="U70" s="345"/>
      <c r="V70" s="345"/>
      <c r="W70" s="345"/>
      <c r="X70" s="345"/>
      <c r="Y70" s="345"/>
      <c r="Z70" s="345"/>
      <c r="AA70" s="345"/>
      <c r="AB70" s="345"/>
      <c r="AC70" s="345"/>
      <c r="AD70" s="345"/>
      <c r="AE70" s="345"/>
      <c r="AF70" s="345"/>
      <c r="AG70" s="345"/>
      <c r="AH70" s="345"/>
      <c r="AI70" s="345"/>
      <c r="AJ70" s="345"/>
      <c r="AK70" s="345"/>
      <c r="AL70" s="345"/>
      <c r="AM70" s="345"/>
      <c r="AN70" s="345"/>
      <c r="AO70" s="345"/>
    </row>
    <row r="71" spans="1:41" ht="16.5" customHeight="1">
      <c r="A71" s="345"/>
      <c r="B71" s="345"/>
      <c r="C71" s="345"/>
      <c r="D71" s="345"/>
      <c r="E71" s="345"/>
      <c r="F71" s="345"/>
      <c r="G71" s="345"/>
      <c r="H71" s="345"/>
      <c r="I71" s="345"/>
      <c r="J71" s="345"/>
      <c r="K71" s="345"/>
      <c r="L71" s="345"/>
      <c r="M71" s="345"/>
      <c r="N71" s="345"/>
      <c r="O71" s="345"/>
      <c r="P71" s="345"/>
      <c r="Q71" s="345"/>
      <c r="R71" s="345"/>
      <c r="S71" s="345"/>
      <c r="T71" s="345"/>
      <c r="U71" s="345"/>
      <c r="V71" s="345"/>
      <c r="W71" s="345"/>
      <c r="X71" s="345"/>
      <c r="Y71" s="345"/>
      <c r="Z71" s="345"/>
      <c r="AA71" s="345"/>
      <c r="AB71" s="345"/>
      <c r="AC71" s="345"/>
      <c r="AD71" s="345"/>
      <c r="AE71" s="345"/>
      <c r="AF71" s="345"/>
      <c r="AG71" s="345"/>
      <c r="AH71" s="345"/>
      <c r="AI71" s="345"/>
      <c r="AJ71" s="345"/>
      <c r="AK71" s="345"/>
      <c r="AL71" s="345"/>
      <c r="AM71" s="345"/>
      <c r="AN71" s="345"/>
      <c r="AO71" s="345"/>
    </row>
    <row r="72" spans="1:41" ht="16.5" customHeight="1">
      <c r="A72" s="345"/>
      <c r="B72" s="345"/>
      <c r="C72" s="345"/>
      <c r="D72" s="345"/>
      <c r="E72" s="345"/>
      <c r="F72" s="345"/>
      <c r="G72" s="345"/>
      <c r="H72" s="345"/>
      <c r="I72" s="345"/>
      <c r="J72" s="345"/>
      <c r="K72" s="345"/>
      <c r="L72" s="345"/>
      <c r="M72" s="345"/>
      <c r="N72" s="345"/>
      <c r="O72" s="345"/>
      <c r="P72" s="345"/>
      <c r="Q72" s="345"/>
      <c r="R72" s="345"/>
      <c r="S72" s="345"/>
      <c r="T72" s="345"/>
      <c r="U72" s="345"/>
      <c r="V72" s="345"/>
      <c r="W72" s="345"/>
      <c r="X72" s="345"/>
      <c r="Y72" s="345"/>
      <c r="Z72" s="345"/>
      <c r="AA72" s="345"/>
      <c r="AB72" s="345"/>
      <c r="AC72" s="345"/>
      <c r="AD72" s="345"/>
      <c r="AE72" s="345"/>
      <c r="AF72" s="345"/>
      <c r="AG72" s="345"/>
      <c r="AH72" s="345"/>
      <c r="AI72" s="345"/>
      <c r="AJ72" s="345"/>
      <c r="AK72" s="345"/>
      <c r="AL72" s="345"/>
      <c r="AM72" s="345"/>
      <c r="AN72" s="345"/>
      <c r="AO72" s="345"/>
    </row>
    <row r="73" spans="1:41" ht="16.5" customHeight="1">
      <c r="A73" s="345"/>
      <c r="B73" s="345"/>
      <c r="C73" s="345"/>
      <c r="D73" s="345"/>
      <c r="E73" s="345"/>
      <c r="F73" s="345"/>
      <c r="G73" s="345"/>
      <c r="H73" s="345"/>
      <c r="I73" s="345"/>
      <c r="J73" s="345"/>
      <c r="K73" s="345"/>
      <c r="L73" s="345"/>
      <c r="M73" s="345"/>
      <c r="N73" s="345"/>
      <c r="O73" s="345"/>
      <c r="P73" s="345"/>
      <c r="Q73" s="345"/>
      <c r="R73" s="345"/>
      <c r="S73" s="345"/>
      <c r="T73" s="345"/>
      <c r="U73" s="345"/>
      <c r="V73" s="345"/>
      <c r="W73" s="345"/>
      <c r="X73" s="345"/>
      <c r="Y73" s="345"/>
      <c r="Z73" s="345"/>
      <c r="AA73" s="345"/>
      <c r="AB73" s="345"/>
      <c r="AC73" s="345"/>
      <c r="AD73" s="345"/>
      <c r="AE73" s="345"/>
      <c r="AF73" s="345"/>
      <c r="AG73" s="345"/>
      <c r="AH73" s="345"/>
      <c r="AI73" s="345"/>
      <c r="AJ73" s="345"/>
      <c r="AK73" s="345"/>
      <c r="AL73" s="345"/>
      <c r="AM73" s="345"/>
      <c r="AN73" s="345"/>
      <c r="AO73" s="345"/>
    </row>
    <row r="74" spans="1:41" ht="16.5" customHeight="1">
      <c r="A74" s="345"/>
      <c r="B74" s="345"/>
      <c r="C74" s="345"/>
      <c r="D74" s="345"/>
      <c r="E74" s="345"/>
      <c r="F74" s="345"/>
      <c r="G74" s="345"/>
      <c r="H74" s="345"/>
      <c r="I74" s="345"/>
      <c r="J74" s="345"/>
      <c r="K74" s="345"/>
      <c r="L74" s="345"/>
      <c r="M74" s="345"/>
      <c r="N74" s="345"/>
      <c r="O74" s="345"/>
      <c r="P74" s="345"/>
      <c r="Q74" s="345"/>
      <c r="R74" s="345"/>
      <c r="S74" s="345"/>
      <c r="T74" s="345"/>
      <c r="U74" s="345"/>
      <c r="V74" s="345"/>
      <c r="W74" s="345"/>
      <c r="X74" s="345"/>
      <c r="Y74" s="345"/>
      <c r="Z74" s="345"/>
      <c r="AA74" s="345"/>
      <c r="AB74" s="345"/>
      <c r="AC74" s="345"/>
      <c r="AD74" s="345"/>
      <c r="AE74" s="345"/>
      <c r="AF74" s="345"/>
      <c r="AG74" s="345"/>
      <c r="AH74" s="345"/>
      <c r="AI74" s="345"/>
      <c r="AJ74" s="345"/>
      <c r="AK74" s="345"/>
      <c r="AL74" s="345"/>
      <c r="AM74" s="345"/>
      <c r="AN74" s="345"/>
      <c r="AO74" s="345"/>
    </row>
    <row r="75" spans="1:41" ht="16.5" customHeight="1">
      <c r="A75" s="345"/>
      <c r="B75" s="345"/>
      <c r="C75" s="345"/>
      <c r="D75" s="345"/>
      <c r="E75" s="345"/>
      <c r="F75" s="345"/>
      <c r="G75" s="345"/>
      <c r="H75" s="345"/>
      <c r="I75" s="345"/>
      <c r="J75" s="345"/>
      <c r="K75" s="345"/>
      <c r="L75" s="345"/>
      <c r="M75" s="345"/>
      <c r="N75" s="345"/>
      <c r="O75" s="345"/>
      <c r="P75" s="345"/>
      <c r="Q75" s="345"/>
      <c r="R75" s="345"/>
      <c r="S75" s="345"/>
      <c r="T75" s="345"/>
      <c r="U75" s="345"/>
      <c r="V75" s="345"/>
      <c r="W75" s="345"/>
      <c r="X75" s="345"/>
      <c r="Y75" s="345"/>
      <c r="Z75" s="345"/>
      <c r="AA75" s="345"/>
      <c r="AB75" s="345"/>
      <c r="AC75" s="345"/>
      <c r="AD75" s="345"/>
      <c r="AE75" s="345"/>
      <c r="AF75" s="345"/>
      <c r="AG75" s="345"/>
      <c r="AH75" s="345"/>
      <c r="AI75" s="345"/>
      <c r="AJ75" s="345"/>
      <c r="AK75" s="345"/>
      <c r="AL75" s="345"/>
      <c r="AM75" s="345"/>
      <c r="AN75" s="345"/>
      <c r="AO75" s="345"/>
    </row>
    <row r="76" spans="1:41" ht="16.5" customHeight="1">
      <c r="A76" s="345"/>
      <c r="B76" s="345"/>
      <c r="C76" s="345"/>
      <c r="D76" s="345"/>
      <c r="E76" s="345"/>
      <c r="F76" s="345"/>
      <c r="G76" s="345"/>
      <c r="H76" s="345"/>
      <c r="I76" s="345"/>
      <c r="J76" s="345"/>
      <c r="K76" s="345"/>
      <c r="L76" s="345"/>
      <c r="M76" s="345"/>
      <c r="N76" s="345"/>
      <c r="O76" s="345"/>
      <c r="P76" s="345"/>
      <c r="Q76" s="345"/>
      <c r="R76" s="345"/>
      <c r="S76" s="345"/>
      <c r="T76" s="345"/>
      <c r="U76" s="345"/>
      <c r="V76" s="345"/>
      <c r="W76" s="345"/>
      <c r="X76" s="345"/>
      <c r="Y76" s="345"/>
      <c r="Z76" s="345"/>
      <c r="AA76" s="345"/>
      <c r="AB76" s="345"/>
      <c r="AC76" s="345"/>
      <c r="AD76" s="345"/>
      <c r="AE76" s="345"/>
      <c r="AF76" s="345"/>
      <c r="AG76" s="345"/>
      <c r="AH76" s="345"/>
      <c r="AI76" s="345"/>
      <c r="AJ76" s="345"/>
      <c r="AK76" s="345"/>
      <c r="AL76" s="345"/>
      <c r="AM76" s="345"/>
      <c r="AN76" s="345"/>
      <c r="AO76" s="345"/>
    </row>
    <row r="77" spans="1:41" ht="16.5" customHeight="1">
      <c r="A77" s="345"/>
      <c r="B77" s="345"/>
      <c r="C77" s="345"/>
      <c r="D77" s="345"/>
      <c r="E77" s="345"/>
      <c r="F77" s="345"/>
      <c r="G77" s="345"/>
      <c r="H77" s="345"/>
      <c r="I77" s="345"/>
      <c r="J77" s="345"/>
      <c r="K77" s="345"/>
      <c r="L77" s="345"/>
      <c r="M77" s="345"/>
      <c r="N77" s="345"/>
      <c r="O77" s="345"/>
      <c r="P77" s="345"/>
      <c r="Q77" s="345"/>
      <c r="R77" s="345"/>
      <c r="S77" s="345"/>
      <c r="T77" s="345"/>
      <c r="U77" s="345"/>
      <c r="V77" s="345"/>
      <c r="W77" s="345"/>
      <c r="X77" s="345"/>
      <c r="Y77" s="345"/>
      <c r="Z77" s="345"/>
      <c r="AA77" s="345"/>
      <c r="AB77" s="345"/>
      <c r="AC77" s="345"/>
      <c r="AD77" s="345"/>
      <c r="AE77" s="345"/>
      <c r="AF77" s="345"/>
      <c r="AG77" s="345"/>
      <c r="AH77" s="345"/>
      <c r="AI77" s="345"/>
      <c r="AJ77" s="345"/>
      <c r="AK77" s="345"/>
      <c r="AL77" s="345"/>
      <c r="AM77" s="345"/>
      <c r="AN77" s="345"/>
      <c r="AO77" s="345"/>
    </row>
    <row r="78" spans="1:41" ht="18" customHeight="1">
      <c r="A78" s="345"/>
      <c r="B78" s="345"/>
      <c r="C78" s="345"/>
      <c r="D78" s="345"/>
      <c r="E78" s="345"/>
      <c r="F78" s="345"/>
      <c r="G78" s="345"/>
      <c r="H78" s="345"/>
      <c r="I78" s="345"/>
      <c r="J78" s="345"/>
      <c r="K78" s="345"/>
      <c r="L78" s="345"/>
      <c r="M78" s="345"/>
      <c r="N78" s="345"/>
      <c r="O78" s="345"/>
      <c r="P78" s="345"/>
      <c r="Q78" s="345"/>
      <c r="R78" s="345"/>
      <c r="S78" s="345"/>
      <c r="T78" s="345"/>
      <c r="U78" s="345"/>
      <c r="V78" s="345"/>
      <c r="W78" s="345"/>
      <c r="X78" s="345"/>
      <c r="Y78" s="345"/>
      <c r="Z78" s="345"/>
      <c r="AA78" s="345"/>
      <c r="AB78" s="345"/>
      <c r="AC78" s="345"/>
      <c r="AD78" s="345"/>
      <c r="AE78" s="345"/>
      <c r="AF78" s="345"/>
      <c r="AG78" s="345"/>
      <c r="AH78" s="345"/>
      <c r="AI78" s="345"/>
      <c r="AJ78" s="345"/>
      <c r="AK78" s="345"/>
      <c r="AL78" s="345"/>
      <c r="AM78" s="345"/>
      <c r="AN78" s="345"/>
      <c r="AO78" s="345"/>
    </row>
    <row r="79" spans="1:41" ht="16.5" customHeight="1">
      <c r="A79" s="345"/>
      <c r="B79" s="345"/>
      <c r="C79" s="345"/>
      <c r="D79" s="345"/>
      <c r="E79" s="345"/>
      <c r="F79" s="345"/>
      <c r="G79" s="345"/>
      <c r="H79" s="345"/>
      <c r="I79" s="345"/>
      <c r="J79" s="345"/>
      <c r="K79" s="345"/>
      <c r="L79" s="345"/>
      <c r="M79" s="345"/>
      <c r="N79" s="345"/>
      <c r="O79" s="345"/>
      <c r="P79" s="345"/>
      <c r="Q79" s="345"/>
      <c r="R79" s="345"/>
      <c r="S79" s="345"/>
      <c r="T79" s="345"/>
      <c r="U79" s="345"/>
      <c r="V79" s="345"/>
      <c r="W79" s="345"/>
      <c r="X79" s="345"/>
      <c r="Y79" s="345"/>
      <c r="Z79" s="345"/>
      <c r="AA79" s="345"/>
      <c r="AB79" s="345"/>
      <c r="AC79" s="345"/>
      <c r="AD79" s="345"/>
      <c r="AE79" s="345"/>
      <c r="AF79" s="345"/>
      <c r="AG79" s="345"/>
      <c r="AH79" s="345"/>
      <c r="AI79" s="345"/>
      <c r="AJ79" s="345"/>
      <c r="AK79" s="345"/>
      <c r="AL79" s="345"/>
      <c r="AM79" s="345"/>
      <c r="AN79" s="345"/>
      <c r="AO79" s="345"/>
    </row>
    <row r="80" spans="1:41" ht="16.5" customHeight="1">
      <c r="A80" s="345"/>
      <c r="B80" s="345"/>
      <c r="C80" s="345"/>
      <c r="D80" s="345"/>
      <c r="E80" s="345"/>
      <c r="F80" s="345"/>
      <c r="G80" s="345"/>
      <c r="H80" s="345"/>
      <c r="I80" s="345"/>
      <c r="J80" s="345"/>
      <c r="K80" s="345"/>
      <c r="L80" s="345"/>
      <c r="M80" s="345"/>
      <c r="N80" s="345"/>
      <c r="O80" s="345"/>
      <c r="P80" s="345"/>
      <c r="Q80" s="345"/>
      <c r="R80" s="345"/>
      <c r="S80" s="345"/>
      <c r="T80" s="345"/>
      <c r="U80" s="345"/>
      <c r="V80" s="345"/>
      <c r="W80" s="345"/>
      <c r="X80" s="345"/>
      <c r="Y80" s="345"/>
      <c r="Z80" s="345"/>
      <c r="AA80" s="345"/>
      <c r="AB80" s="345"/>
      <c r="AC80" s="345"/>
      <c r="AD80" s="345"/>
      <c r="AE80" s="345"/>
      <c r="AF80" s="345"/>
      <c r="AG80" s="345"/>
      <c r="AH80" s="345"/>
      <c r="AI80" s="345"/>
      <c r="AJ80" s="345"/>
      <c r="AK80" s="345"/>
      <c r="AL80" s="345"/>
      <c r="AM80" s="345"/>
      <c r="AN80" s="345"/>
      <c r="AO80" s="345"/>
    </row>
    <row r="81" spans="1:41" ht="16.5" customHeight="1">
      <c r="A81" s="345"/>
      <c r="B81" s="345"/>
      <c r="C81" s="345"/>
      <c r="D81" s="345"/>
      <c r="E81" s="345"/>
      <c r="F81" s="345"/>
      <c r="G81" s="345"/>
      <c r="H81" s="345"/>
      <c r="I81" s="345"/>
      <c r="J81" s="345"/>
      <c r="K81" s="345"/>
      <c r="L81" s="345"/>
      <c r="M81" s="345"/>
      <c r="N81" s="345"/>
      <c r="O81" s="345"/>
      <c r="P81" s="345"/>
      <c r="Q81" s="345"/>
      <c r="R81" s="345"/>
      <c r="S81" s="345"/>
      <c r="T81" s="345"/>
      <c r="U81" s="345"/>
      <c r="V81" s="345"/>
      <c r="W81" s="345"/>
      <c r="X81" s="345"/>
      <c r="Y81" s="345"/>
      <c r="Z81" s="345"/>
      <c r="AA81" s="345"/>
      <c r="AB81" s="345"/>
      <c r="AC81" s="345"/>
      <c r="AD81" s="345"/>
      <c r="AE81" s="345"/>
      <c r="AF81" s="345"/>
      <c r="AG81" s="345"/>
      <c r="AH81" s="345"/>
      <c r="AI81" s="345"/>
      <c r="AJ81" s="345"/>
      <c r="AK81" s="345"/>
      <c r="AL81" s="345"/>
      <c r="AM81" s="345"/>
      <c r="AN81" s="345"/>
      <c r="AO81" s="345"/>
    </row>
    <row r="82" spans="1:41" ht="16.5" customHeight="1">
      <c r="A82" s="345"/>
      <c r="B82" s="345"/>
      <c r="C82" s="345"/>
      <c r="D82" s="345"/>
      <c r="E82" s="345"/>
      <c r="F82" s="345"/>
      <c r="G82" s="345"/>
      <c r="H82" s="345"/>
      <c r="I82" s="345"/>
      <c r="J82" s="345"/>
      <c r="K82" s="345"/>
      <c r="L82" s="345"/>
      <c r="M82" s="345"/>
      <c r="N82" s="345"/>
      <c r="O82" s="345"/>
      <c r="P82" s="345"/>
      <c r="Q82" s="345"/>
      <c r="R82" s="345"/>
      <c r="S82" s="345"/>
      <c r="T82" s="345"/>
      <c r="U82" s="345"/>
      <c r="V82" s="345"/>
      <c r="W82" s="345"/>
      <c r="X82" s="345"/>
      <c r="Y82" s="345"/>
      <c r="Z82" s="345"/>
      <c r="AA82" s="345"/>
      <c r="AB82" s="345"/>
      <c r="AC82" s="345"/>
      <c r="AD82" s="345"/>
      <c r="AE82" s="345"/>
      <c r="AF82" s="345"/>
      <c r="AG82" s="345"/>
      <c r="AH82" s="345"/>
      <c r="AI82" s="345"/>
      <c r="AJ82" s="345"/>
      <c r="AK82" s="345"/>
      <c r="AL82" s="345"/>
      <c r="AM82" s="345"/>
      <c r="AN82" s="345"/>
      <c r="AO82" s="345"/>
    </row>
    <row r="83" spans="1:41" ht="16.5" customHeight="1">
      <c r="A83" s="345"/>
      <c r="B83" s="345"/>
      <c r="C83" s="345"/>
      <c r="D83" s="345"/>
      <c r="E83" s="345"/>
      <c r="F83" s="345"/>
      <c r="G83" s="345"/>
      <c r="H83" s="345"/>
      <c r="I83" s="345"/>
      <c r="J83" s="345"/>
      <c r="K83" s="345"/>
      <c r="L83" s="345"/>
      <c r="M83" s="345"/>
      <c r="N83" s="345"/>
      <c r="O83" s="345"/>
      <c r="P83" s="345"/>
      <c r="Q83" s="345"/>
      <c r="R83" s="345"/>
      <c r="S83" s="345"/>
      <c r="T83" s="345"/>
      <c r="U83" s="345"/>
      <c r="V83" s="345"/>
      <c r="W83" s="345"/>
      <c r="X83" s="345"/>
      <c r="Y83" s="345"/>
      <c r="Z83" s="345"/>
      <c r="AA83" s="345"/>
      <c r="AB83" s="345"/>
      <c r="AC83" s="345"/>
      <c r="AD83" s="345"/>
      <c r="AE83" s="345"/>
      <c r="AF83" s="345"/>
      <c r="AG83" s="345"/>
      <c r="AH83" s="345"/>
      <c r="AI83" s="345"/>
      <c r="AJ83" s="345"/>
      <c r="AK83" s="345"/>
      <c r="AL83" s="345"/>
      <c r="AM83" s="345"/>
      <c r="AN83" s="345"/>
      <c r="AO83" s="345"/>
    </row>
    <row r="84" spans="1:41" ht="16.5" customHeight="1">
      <c r="A84" s="345"/>
      <c r="B84" s="345"/>
      <c r="C84" s="345"/>
      <c r="D84" s="345"/>
      <c r="E84" s="345"/>
      <c r="F84" s="345"/>
      <c r="G84" s="345"/>
      <c r="H84" s="345"/>
      <c r="I84" s="345"/>
      <c r="J84" s="345"/>
      <c r="K84" s="345"/>
      <c r="L84" s="345"/>
      <c r="M84" s="345"/>
      <c r="N84" s="345"/>
      <c r="O84" s="345"/>
      <c r="P84" s="345"/>
      <c r="Q84" s="345"/>
      <c r="R84" s="345"/>
      <c r="S84" s="345"/>
      <c r="T84" s="345"/>
      <c r="U84" s="345"/>
      <c r="V84" s="345"/>
      <c r="W84" s="345"/>
      <c r="X84" s="345"/>
      <c r="Y84" s="345"/>
      <c r="Z84" s="345"/>
      <c r="AA84" s="345"/>
      <c r="AB84" s="345"/>
      <c r="AC84" s="345"/>
      <c r="AD84" s="345"/>
      <c r="AE84" s="345"/>
      <c r="AF84" s="345"/>
      <c r="AG84" s="345"/>
      <c r="AH84" s="345"/>
      <c r="AI84" s="345"/>
      <c r="AJ84" s="345"/>
      <c r="AK84" s="345"/>
      <c r="AL84" s="345"/>
      <c r="AM84" s="345"/>
      <c r="AN84" s="345"/>
      <c r="AO84" s="345"/>
    </row>
    <row r="85" spans="1:41" ht="16.5" customHeight="1">
      <c r="A85" s="345"/>
      <c r="B85" s="345"/>
      <c r="C85" s="345"/>
      <c r="D85" s="345"/>
      <c r="E85" s="345"/>
      <c r="F85" s="345"/>
      <c r="G85" s="345"/>
      <c r="H85" s="345"/>
      <c r="I85" s="345"/>
      <c r="J85" s="345"/>
      <c r="K85" s="345"/>
      <c r="L85" s="345"/>
      <c r="M85" s="345"/>
      <c r="N85" s="345"/>
      <c r="O85" s="345"/>
      <c r="P85" s="345"/>
      <c r="Q85" s="345"/>
      <c r="R85" s="345"/>
      <c r="S85" s="345"/>
      <c r="T85" s="345"/>
      <c r="U85" s="345"/>
      <c r="V85" s="345"/>
      <c r="W85" s="345"/>
      <c r="X85" s="345"/>
      <c r="Y85" s="345"/>
      <c r="Z85" s="345"/>
      <c r="AA85" s="345"/>
      <c r="AB85" s="345"/>
      <c r="AC85" s="345"/>
      <c r="AD85" s="345"/>
      <c r="AE85" s="345"/>
      <c r="AF85" s="345"/>
      <c r="AG85" s="345"/>
      <c r="AH85" s="345"/>
      <c r="AI85" s="345"/>
      <c r="AJ85" s="345"/>
      <c r="AK85" s="345"/>
      <c r="AL85" s="345"/>
      <c r="AM85" s="345"/>
      <c r="AN85" s="345"/>
      <c r="AO85" s="345"/>
    </row>
    <row r="86" spans="1:41" ht="16.5" customHeight="1">
      <c r="A86" s="345"/>
      <c r="B86" s="345"/>
      <c r="C86" s="345"/>
      <c r="D86" s="345"/>
      <c r="E86" s="345"/>
      <c r="F86" s="345"/>
      <c r="G86" s="345"/>
      <c r="H86" s="345"/>
      <c r="I86" s="345"/>
      <c r="J86" s="345"/>
      <c r="K86" s="345"/>
      <c r="L86" s="345"/>
      <c r="M86" s="345"/>
      <c r="N86" s="345"/>
      <c r="O86" s="345"/>
      <c r="P86" s="345"/>
      <c r="Q86" s="345"/>
      <c r="R86" s="345"/>
      <c r="S86" s="345"/>
      <c r="T86" s="345"/>
      <c r="U86" s="345"/>
      <c r="V86" s="345"/>
      <c r="W86" s="345"/>
      <c r="X86" s="345"/>
      <c r="Y86" s="345"/>
      <c r="Z86" s="345"/>
      <c r="AA86" s="345"/>
      <c r="AB86" s="345"/>
      <c r="AC86" s="345"/>
      <c r="AD86" s="345"/>
      <c r="AE86" s="345"/>
      <c r="AF86" s="345"/>
      <c r="AG86" s="345"/>
      <c r="AH86" s="345"/>
      <c r="AI86" s="345"/>
      <c r="AJ86" s="345"/>
      <c r="AK86" s="345"/>
      <c r="AL86" s="345"/>
      <c r="AM86" s="345"/>
      <c r="AN86" s="345"/>
      <c r="AO86" s="345"/>
    </row>
    <row r="87" spans="1:41" ht="16.5" customHeight="1">
      <c r="A87" s="345"/>
      <c r="B87" s="345"/>
      <c r="C87" s="345"/>
      <c r="D87" s="345"/>
      <c r="E87" s="345"/>
      <c r="F87" s="345"/>
      <c r="G87" s="345"/>
      <c r="H87" s="345"/>
      <c r="I87" s="345"/>
      <c r="J87" s="345"/>
      <c r="K87" s="345"/>
      <c r="L87" s="345"/>
      <c r="M87" s="345"/>
      <c r="N87" s="345"/>
      <c r="O87" s="345"/>
      <c r="P87" s="345"/>
      <c r="Q87" s="345"/>
      <c r="R87" s="345"/>
      <c r="S87" s="345"/>
      <c r="T87" s="345"/>
      <c r="U87" s="345"/>
      <c r="V87" s="345"/>
      <c r="W87" s="345"/>
      <c r="X87" s="345"/>
      <c r="Y87" s="345"/>
      <c r="Z87" s="345"/>
      <c r="AA87" s="345"/>
      <c r="AB87" s="345"/>
      <c r="AC87" s="345"/>
      <c r="AD87" s="345"/>
      <c r="AE87" s="345"/>
      <c r="AF87" s="345"/>
      <c r="AG87" s="345"/>
      <c r="AH87" s="345"/>
      <c r="AI87" s="345"/>
      <c r="AJ87" s="345"/>
      <c r="AK87" s="345"/>
      <c r="AL87" s="345"/>
      <c r="AM87" s="345"/>
      <c r="AN87" s="345"/>
      <c r="AO87" s="345"/>
    </row>
    <row r="88" spans="1:41" ht="16.5" customHeight="1">
      <c r="A88" s="345"/>
      <c r="B88" s="345"/>
      <c r="C88" s="345"/>
      <c r="D88" s="345"/>
      <c r="E88" s="345"/>
      <c r="F88" s="345"/>
      <c r="G88" s="345"/>
      <c r="H88" s="345"/>
      <c r="I88" s="345"/>
      <c r="J88" s="345"/>
      <c r="K88" s="345"/>
      <c r="L88" s="345"/>
      <c r="M88" s="345"/>
      <c r="N88" s="345"/>
      <c r="O88" s="345"/>
      <c r="P88" s="345"/>
      <c r="Q88" s="345"/>
      <c r="R88" s="345"/>
      <c r="S88" s="345"/>
      <c r="T88" s="345"/>
      <c r="U88" s="345"/>
      <c r="V88" s="345"/>
      <c r="W88" s="345"/>
      <c r="X88" s="345"/>
      <c r="Y88" s="345"/>
      <c r="Z88" s="345"/>
      <c r="AA88" s="345"/>
      <c r="AB88" s="345"/>
      <c r="AC88" s="345"/>
      <c r="AD88" s="345"/>
      <c r="AE88" s="345"/>
      <c r="AF88" s="345"/>
      <c r="AG88" s="345"/>
      <c r="AH88" s="345"/>
      <c r="AI88" s="345"/>
      <c r="AJ88" s="345"/>
      <c r="AK88" s="345"/>
      <c r="AL88" s="345"/>
      <c r="AM88" s="345"/>
      <c r="AN88" s="345"/>
      <c r="AO88" s="345"/>
    </row>
    <row r="89" spans="1:41" ht="16.5" customHeight="1">
      <c r="A89" s="345"/>
      <c r="B89" s="345"/>
      <c r="C89" s="345"/>
      <c r="D89" s="345"/>
      <c r="E89" s="345"/>
      <c r="F89" s="345"/>
      <c r="G89" s="345"/>
      <c r="H89" s="345"/>
      <c r="I89" s="345"/>
      <c r="J89" s="345"/>
      <c r="K89" s="345"/>
      <c r="L89" s="345"/>
      <c r="M89" s="345"/>
      <c r="N89" s="345"/>
      <c r="O89" s="345"/>
      <c r="P89" s="345"/>
      <c r="Q89" s="345"/>
      <c r="R89" s="345"/>
      <c r="S89" s="345"/>
      <c r="T89" s="345"/>
      <c r="U89" s="345"/>
      <c r="V89" s="345"/>
      <c r="W89" s="345"/>
      <c r="X89" s="345"/>
      <c r="Y89" s="345"/>
      <c r="Z89" s="345"/>
      <c r="AA89" s="345"/>
      <c r="AB89" s="345"/>
      <c r="AC89" s="345"/>
      <c r="AD89" s="345"/>
      <c r="AE89" s="345"/>
      <c r="AF89" s="345"/>
      <c r="AG89" s="345"/>
      <c r="AH89" s="345"/>
      <c r="AI89" s="345"/>
      <c r="AJ89" s="345"/>
      <c r="AK89" s="345"/>
      <c r="AL89" s="345"/>
      <c r="AM89" s="345"/>
      <c r="AN89" s="345"/>
      <c r="AO89" s="345"/>
    </row>
    <row r="90" spans="1:41" ht="16.5" customHeight="1">
      <c r="A90" s="345"/>
      <c r="B90" s="345"/>
      <c r="C90" s="345"/>
      <c r="D90" s="345"/>
      <c r="E90" s="345"/>
      <c r="F90" s="345"/>
      <c r="G90" s="345"/>
      <c r="H90" s="345"/>
      <c r="I90" s="345"/>
      <c r="J90" s="345"/>
      <c r="K90" s="345"/>
      <c r="L90" s="345"/>
      <c r="M90" s="345"/>
      <c r="N90" s="345"/>
      <c r="O90" s="345"/>
      <c r="P90" s="345"/>
      <c r="Q90" s="345"/>
      <c r="R90" s="345"/>
      <c r="S90" s="345"/>
      <c r="T90" s="345"/>
      <c r="U90" s="345"/>
      <c r="V90" s="345"/>
      <c r="W90" s="345"/>
      <c r="X90" s="345"/>
      <c r="Y90" s="345"/>
      <c r="Z90" s="345"/>
      <c r="AA90" s="345"/>
      <c r="AB90" s="345"/>
      <c r="AC90" s="345"/>
      <c r="AD90" s="345"/>
      <c r="AE90" s="345"/>
      <c r="AF90" s="345"/>
      <c r="AG90" s="345"/>
      <c r="AH90" s="345"/>
      <c r="AI90" s="345"/>
      <c r="AJ90" s="345"/>
      <c r="AK90" s="345"/>
      <c r="AL90" s="345"/>
      <c r="AM90" s="345"/>
      <c r="AN90" s="345"/>
      <c r="AO90" s="345"/>
    </row>
    <row r="91" spans="1:41" ht="16.5" customHeight="1">
      <c r="A91" s="345"/>
      <c r="B91" s="345"/>
      <c r="C91" s="345"/>
      <c r="D91" s="345"/>
      <c r="E91" s="345"/>
      <c r="F91" s="345"/>
      <c r="G91" s="345"/>
      <c r="H91" s="345"/>
      <c r="I91" s="345"/>
      <c r="J91" s="345"/>
      <c r="K91" s="345"/>
      <c r="L91" s="345"/>
      <c r="M91" s="345"/>
      <c r="N91" s="345"/>
      <c r="O91" s="345"/>
      <c r="P91" s="345"/>
      <c r="Q91" s="345"/>
      <c r="R91" s="345"/>
      <c r="S91" s="345"/>
      <c r="T91" s="345"/>
      <c r="U91" s="345"/>
      <c r="V91" s="345"/>
      <c r="W91" s="345"/>
      <c r="X91" s="345"/>
      <c r="Y91" s="345"/>
      <c r="Z91" s="345"/>
      <c r="AA91" s="345"/>
      <c r="AB91" s="345"/>
      <c r="AC91" s="345"/>
      <c r="AD91" s="345"/>
      <c r="AE91" s="345"/>
      <c r="AF91" s="345"/>
      <c r="AG91" s="345"/>
      <c r="AH91" s="345"/>
      <c r="AI91" s="345"/>
      <c r="AJ91" s="345"/>
      <c r="AK91" s="345"/>
      <c r="AL91" s="345"/>
      <c r="AM91" s="345"/>
      <c r="AN91" s="345"/>
      <c r="AO91" s="345"/>
    </row>
    <row r="92" spans="1:41" ht="15" customHeight="1">
      <c r="A92" s="345"/>
      <c r="B92" s="345"/>
      <c r="C92" s="345"/>
      <c r="D92" s="345"/>
      <c r="E92" s="345"/>
      <c r="F92" s="345"/>
      <c r="G92" s="345"/>
      <c r="H92" s="345"/>
      <c r="I92" s="345"/>
      <c r="J92" s="345"/>
      <c r="K92" s="345"/>
      <c r="L92" s="345"/>
      <c r="M92" s="345"/>
      <c r="N92" s="345"/>
      <c r="O92" s="345"/>
      <c r="P92" s="345"/>
      <c r="Q92" s="345"/>
      <c r="R92" s="345"/>
      <c r="S92" s="345"/>
      <c r="T92" s="345"/>
      <c r="U92" s="345"/>
      <c r="V92" s="345"/>
      <c r="W92" s="345"/>
      <c r="X92" s="345"/>
      <c r="Y92" s="345"/>
      <c r="Z92" s="345"/>
      <c r="AA92" s="345"/>
      <c r="AB92" s="345"/>
      <c r="AC92" s="345"/>
      <c r="AD92" s="345"/>
      <c r="AE92" s="345"/>
      <c r="AF92" s="345"/>
      <c r="AG92" s="345"/>
      <c r="AH92" s="345"/>
      <c r="AI92" s="345"/>
      <c r="AJ92" s="345"/>
      <c r="AK92" s="345"/>
      <c r="AL92" s="345"/>
      <c r="AM92" s="345"/>
      <c r="AN92" s="345"/>
      <c r="AO92" s="345"/>
    </row>
    <row r="93" spans="1:41" ht="15" customHeight="1">
      <c r="A93" s="345"/>
      <c r="B93" s="345"/>
      <c r="C93" s="345"/>
      <c r="D93" s="345"/>
      <c r="E93" s="345"/>
      <c r="F93" s="345"/>
      <c r="G93" s="345"/>
      <c r="H93" s="345"/>
      <c r="I93" s="345"/>
      <c r="J93" s="345"/>
      <c r="K93" s="345"/>
      <c r="L93" s="345"/>
      <c r="M93" s="345"/>
      <c r="N93" s="345"/>
      <c r="O93" s="345"/>
      <c r="P93" s="345"/>
      <c r="Q93" s="345"/>
      <c r="R93" s="345"/>
      <c r="S93" s="345"/>
      <c r="T93" s="345"/>
      <c r="U93" s="345"/>
      <c r="V93" s="345"/>
      <c r="W93" s="345"/>
      <c r="X93" s="345"/>
      <c r="Y93" s="345"/>
      <c r="Z93" s="345"/>
      <c r="AA93" s="345"/>
      <c r="AB93" s="345"/>
      <c r="AC93" s="345"/>
      <c r="AD93" s="345"/>
      <c r="AE93" s="345"/>
      <c r="AF93" s="345"/>
      <c r="AG93" s="345"/>
      <c r="AH93" s="345"/>
      <c r="AI93" s="345"/>
      <c r="AJ93" s="345"/>
      <c r="AK93" s="345"/>
      <c r="AL93" s="345"/>
      <c r="AM93" s="345"/>
      <c r="AN93" s="345"/>
      <c r="AO93" s="345"/>
    </row>
    <row r="94" spans="1:41" ht="14.25">
      <c r="A94" s="345"/>
      <c r="B94" s="345"/>
      <c r="C94" s="345"/>
      <c r="D94" s="345"/>
      <c r="E94" s="345"/>
      <c r="F94" s="345"/>
      <c r="G94" s="345"/>
      <c r="H94" s="345"/>
      <c r="I94" s="345"/>
      <c r="J94" s="345"/>
      <c r="K94" s="345"/>
      <c r="L94" s="345"/>
      <c r="M94" s="345"/>
      <c r="N94" s="345"/>
      <c r="O94" s="345"/>
      <c r="P94" s="345"/>
      <c r="Q94" s="345"/>
      <c r="R94" s="345"/>
      <c r="S94" s="345"/>
      <c r="T94" s="345"/>
      <c r="U94" s="345"/>
      <c r="V94" s="345"/>
      <c r="W94" s="345"/>
      <c r="X94" s="345"/>
      <c r="Y94" s="345"/>
      <c r="Z94" s="345"/>
      <c r="AA94" s="345"/>
      <c r="AB94" s="345"/>
      <c r="AC94" s="345"/>
      <c r="AD94" s="345"/>
      <c r="AE94" s="345"/>
      <c r="AF94" s="345"/>
      <c r="AG94" s="345"/>
      <c r="AH94" s="345"/>
      <c r="AI94" s="345"/>
      <c r="AJ94" s="345"/>
      <c r="AK94" s="345"/>
      <c r="AL94" s="345"/>
      <c r="AM94" s="345"/>
      <c r="AN94" s="345"/>
      <c r="AO94" s="345"/>
    </row>
    <row r="95" spans="1:41" ht="14.25">
      <c r="A95" s="345"/>
      <c r="B95" s="345"/>
      <c r="C95" s="345"/>
      <c r="D95" s="345"/>
      <c r="E95" s="345"/>
      <c r="F95" s="345"/>
      <c r="G95" s="345"/>
      <c r="H95" s="345"/>
      <c r="I95" s="345"/>
      <c r="J95" s="345"/>
      <c r="K95" s="345"/>
      <c r="L95" s="345"/>
      <c r="M95" s="345"/>
      <c r="N95" s="345"/>
      <c r="O95" s="345"/>
      <c r="P95" s="345"/>
      <c r="Q95" s="345"/>
      <c r="R95" s="345"/>
      <c r="S95" s="345"/>
      <c r="T95" s="345"/>
      <c r="U95" s="345"/>
      <c r="V95" s="345"/>
      <c r="W95" s="345"/>
      <c r="X95" s="345"/>
      <c r="Y95" s="345"/>
      <c r="Z95" s="345"/>
      <c r="AA95" s="345"/>
      <c r="AB95" s="345"/>
      <c r="AC95" s="345"/>
      <c r="AD95" s="345"/>
      <c r="AE95" s="345"/>
      <c r="AF95" s="345"/>
      <c r="AG95" s="345"/>
      <c r="AH95" s="345"/>
      <c r="AI95" s="345"/>
      <c r="AJ95" s="345"/>
      <c r="AK95" s="345"/>
      <c r="AL95" s="345"/>
      <c r="AM95" s="345"/>
      <c r="AN95" s="345"/>
      <c r="AO95" s="345"/>
    </row>
    <row r="96" spans="1:41" ht="14.25">
      <c r="A96" s="345"/>
      <c r="B96" s="345"/>
      <c r="C96" s="345"/>
      <c r="D96" s="345"/>
      <c r="E96" s="345"/>
      <c r="F96" s="345"/>
      <c r="G96" s="345"/>
      <c r="H96" s="345"/>
      <c r="I96" s="345"/>
      <c r="J96" s="345"/>
      <c r="K96" s="345"/>
      <c r="L96" s="345"/>
      <c r="M96" s="345"/>
      <c r="N96" s="345"/>
      <c r="O96" s="345"/>
      <c r="P96" s="345"/>
      <c r="Q96" s="345"/>
      <c r="R96" s="345"/>
      <c r="S96" s="345"/>
      <c r="T96" s="345"/>
      <c r="U96" s="345"/>
      <c r="V96" s="345"/>
      <c r="W96" s="345"/>
      <c r="X96" s="345"/>
      <c r="Y96" s="345"/>
      <c r="Z96" s="345"/>
      <c r="AA96" s="345"/>
      <c r="AB96" s="345"/>
      <c r="AC96" s="345"/>
      <c r="AD96" s="345"/>
      <c r="AE96" s="345"/>
      <c r="AF96" s="345"/>
      <c r="AG96" s="345"/>
      <c r="AH96" s="345"/>
      <c r="AI96" s="345"/>
      <c r="AJ96" s="345"/>
      <c r="AK96" s="345"/>
      <c r="AL96" s="345"/>
      <c r="AM96" s="345"/>
      <c r="AN96" s="345"/>
      <c r="AO96" s="345"/>
    </row>
    <row r="97" spans="1:41" ht="14.25">
      <c r="A97" s="345"/>
      <c r="B97" s="345"/>
      <c r="C97" s="345"/>
      <c r="D97" s="345"/>
      <c r="E97" s="345"/>
      <c r="F97" s="345"/>
      <c r="G97" s="345"/>
      <c r="H97" s="345"/>
      <c r="I97" s="345"/>
      <c r="J97" s="345"/>
      <c r="K97" s="345"/>
      <c r="L97" s="345"/>
      <c r="M97" s="345"/>
      <c r="N97" s="345"/>
      <c r="O97" s="345"/>
      <c r="P97" s="345"/>
      <c r="Q97" s="345"/>
      <c r="R97" s="345"/>
      <c r="S97" s="345"/>
      <c r="T97" s="345"/>
      <c r="U97" s="345"/>
      <c r="V97" s="345"/>
      <c r="W97" s="345"/>
      <c r="X97" s="345"/>
      <c r="Y97" s="345"/>
      <c r="Z97" s="345"/>
      <c r="AA97" s="345"/>
      <c r="AB97" s="345"/>
      <c r="AC97" s="345"/>
      <c r="AD97" s="345"/>
      <c r="AE97" s="345"/>
      <c r="AF97" s="345"/>
      <c r="AG97" s="345"/>
      <c r="AH97" s="345"/>
      <c r="AI97" s="345"/>
      <c r="AJ97" s="345"/>
      <c r="AK97" s="345"/>
      <c r="AL97" s="345"/>
      <c r="AM97" s="345"/>
      <c r="AN97" s="345"/>
      <c r="AO97" s="345"/>
    </row>
    <row r="98" spans="1:41" ht="14.25">
      <c r="A98" s="345"/>
      <c r="B98" s="345"/>
      <c r="C98" s="345"/>
      <c r="D98" s="345"/>
      <c r="E98" s="345"/>
      <c r="F98" s="345"/>
      <c r="G98" s="345"/>
      <c r="H98" s="345"/>
      <c r="I98" s="345"/>
      <c r="J98" s="345"/>
      <c r="K98" s="345"/>
      <c r="L98" s="345"/>
      <c r="M98" s="345"/>
      <c r="N98" s="345"/>
      <c r="O98" s="345"/>
      <c r="P98" s="345"/>
      <c r="Q98" s="345"/>
      <c r="R98" s="345"/>
      <c r="S98" s="345"/>
      <c r="T98" s="345"/>
      <c r="U98" s="345"/>
      <c r="V98" s="345"/>
      <c r="W98" s="345"/>
      <c r="X98" s="345"/>
      <c r="Y98" s="345"/>
      <c r="Z98" s="345"/>
      <c r="AA98" s="345"/>
      <c r="AB98" s="345"/>
      <c r="AC98" s="345"/>
      <c r="AD98" s="345"/>
      <c r="AE98" s="345"/>
      <c r="AF98" s="345"/>
      <c r="AG98" s="345"/>
      <c r="AH98" s="345"/>
      <c r="AI98" s="345"/>
      <c r="AJ98" s="345"/>
      <c r="AK98" s="345"/>
      <c r="AL98" s="345"/>
      <c r="AM98" s="345"/>
      <c r="AN98" s="345"/>
      <c r="AO98" s="345"/>
    </row>
    <row r="99" spans="1:41" ht="14.25">
      <c r="A99" s="345"/>
      <c r="B99" s="345"/>
      <c r="C99" s="345"/>
      <c r="D99" s="345"/>
      <c r="E99" s="345"/>
      <c r="F99" s="345"/>
      <c r="G99" s="345"/>
      <c r="H99" s="345"/>
      <c r="I99" s="345"/>
      <c r="J99" s="345"/>
      <c r="K99" s="345"/>
      <c r="L99" s="345"/>
      <c r="M99" s="345"/>
      <c r="N99" s="345"/>
      <c r="O99" s="345"/>
      <c r="P99" s="345"/>
      <c r="Q99" s="345"/>
      <c r="R99" s="345"/>
      <c r="S99" s="345"/>
      <c r="T99" s="345"/>
      <c r="U99" s="345"/>
      <c r="V99" s="345"/>
      <c r="W99" s="345"/>
      <c r="X99" s="345"/>
      <c r="Y99" s="345"/>
      <c r="Z99" s="345"/>
      <c r="AA99" s="345"/>
      <c r="AB99" s="345"/>
      <c r="AC99" s="345"/>
      <c r="AD99" s="345"/>
      <c r="AE99" s="345"/>
      <c r="AF99" s="345"/>
      <c r="AG99" s="345"/>
      <c r="AH99" s="345"/>
      <c r="AI99" s="345"/>
      <c r="AJ99" s="345"/>
      <c r="AK99" s="345"/>
      <c r="AL99" s="345"/>
      <c r="AM99" s="345"/>
      <c r="AN99" s="345"/>
      <c r="AO99" s="345"/>
    </row>
    <row r="100" spans="1:41" ht="14.25">
      <c r="A100" s="345"/>
      <c r="B100" s="345"/>
      <c r="C100" s="345"/>
      <c r="D100" s="345"/>
      <c r="E100" s="345"/>
      <c r="F100" s="345"/>
      <c r="G100" s="345"/>
      <c r="H100" s="345"/>
      <c r="I100" s="345"/>
      <c r="J100" s="345"/>
      <c r="K100" s="345"/>
      <c r="L100" s="345"/>
      <c r="M100" s="345"/>
      <c r="N100" s="345"/>
      <c r="O100" s="345"/>
      <c r="P100" s="345"/>
      <c r="Q100" s="345"/>
      <c r="R100" s="345"/>
      <c r="S100" s="345"/>
      <c r="T100" s="345"/>
      <c r="U100" s="345"/>
      <c r="V100" s="345"/>
      <c r="W100" s="345"/>
      <c r="X100" s="345"/>
      <c r="Y100" s="345"/>
      <c r="Z100" s="345"/>
      <c r="AA100" s="345"/>
      <c r="AB100" s="345"/>
      <c r="AC100" s="345"/>
      <c r="AD100" s="345"/>
      <c r="AE100" s="345"/>
      <c r="AF100" s="345"/>
      <c r="AG100" s="345"/>
      <c r="AH100" s="345"/>
      <c r="AI100" s="345"/>
      <c r="AJ100" s="345"/>
      <c r="AK100" s="345"/>
      <c r="AL100" s="345"/>
      <c r="AM100" s="345"/>
      <c r="AN100" s="345"/>
      <c r="AO100" s="345"/>
    </row>
    <row r="101" spans="1:41" ht="14.25">
      <c r="A101" s="345"/>
      <c r="B101" s="345"/>
      <c r="C101" s="345"/>
      <c r="D101" s="345"/>
      <c r="E101" s="345"/>
      <c r="F101" s="345"/>
      <c r="G101" s="345"/>
      <c r="H101" s="345"/>
      <c r="I101" s="345"/>
      <c r="J101" s="345"/>
      <c r="K101" s="345"/>
      <c r="L101" s="345"/>
      <c r="M101" s="345"/>
      <c r="N101" s="345"/>
      <c r="O101" s="345"/>
      <c r="P101" s="345"/>
      <c r="Q101" s="345"/>
      <c r="R101" s="345"/>
      <c r="S101" s="345"/>
      <c r="T101" s="345"/>
      <c r="U101" s="345"/>
      <c r="V101" s="345"/>
      <c r="W101" s="345"/>
      <c r="X101" s="345"/>
      <c r="Y101" s="345"/>
      <c r="Z101" s="345"/>
      <c r="AA101" s="345"/>
      <c r="AB101" s="345"/>
      <c r="AC101" s="345"/>
      <c r="AD101" s="345"/>
      <c r="AE101" s="345"/>
      <c r="AF101" s="345"/>
      <c r="AG101" s="345"/>
      <c r="AH101" s="345"/>
      <c r="AI101" s="345"/>
      <c r="AJ101" s="345"/>
      <c r="AK101" s="345"/>
      <c r="AL101" s="345"/>
      <c r="AM101" s="345"/>
      <c r="AN101" s="345"/>
      <c r="AO101" s="345"/>
    </row>
    <row r="102" spans="1:41" ht="14.25">
      <c r="A102" s="345"/>
      <c r="B102" s="345"/>
      <c r="C102" s="345"/>
      <c r="D102" s="345"/>
      <c r="E102" s="345"/>
      <c r="F102" s="345"/>
      <c r="G102" s="345"/>
      <c r="H102" s="345"/>
      <c r="I102" s="345"/>
      <c r="J102" s="345"/>
      <c r="K102" s="345"/>
      <c r="L102" s="345"/>
      <c r="M102" s="345"/>
      <c r="N102" s="345"/>
      <c r="O102" s="345"/>
      <c r="P102" s="345"/>
      <c r="Q102" s="345"/>
      <c r="R102" s="345"/>
      <c r="S102" s="345"/>
      <c r="T102" s="345"/>
      <c r="U102" s="345"/>
      <c r="V102" s="345"/>
      <c r="W102" s="345"/>
      <c r="X102" s="345"/>
      <c r="Y102" s="345"/>
      <c r="Z102" s="345"/>
      <c r="AA102" s="345"/>
      <c r="AB102" s="345"/>
      <c r="AC102" s="345"/>
      <c r="AD102" s="345"/>
      <c r="AE102" s="345"/>
      <c r="AF102" s="345"/>
      <c r="AG102" s="345"/>
      <c r="AH102" s="345"/>
      <c r="AI102" s="345"/>
      <c r="AJ102" s="345"/>
      <c r="AK102" s="345"/>
      <c r="AL102" s="345"/>
      <c r="AM102" s="345"/>
      <c r="AN102" s="345"/>
      <c r="AO102" s="345"/>
    </row>
    <row r="103" spans="1:41" ht="14.25">
      <c r="A103" s="345"/>
      <c r="B103" s="345"/>
      <c r="C103" s="345"/>
      <c r="D103" s="345"/>
      <c r="E103" s="345"/>
      <c r="F103" s="345"/>
      <c r="G103" s="345"/>
      <c r="H103" s="345"/>
      <c r="I103" s="345"/>
      <c r="J103" s="345"/>
      <c r="K103" s="345"/>
      <c r="V103" s="345"/>
      <c r="W103" s="345"/>
      <c r="X103" s="345"/>
      <c r="Y103" s="345"/>
      <c r="Z103" s="345"/>
      <c r="AA103" s="345"/>
      <c r="AB103" s="345"/>
      <c r="AC103" s="345"/>
      <c r="AD103" s="345"/>
      <c r="AE103" s="345"/>
      <c r="AF103" s="345"/>
      <c r="AG103" s="345"/>
      <c r="AH103" s="345"/>
      <c r="AI103" s="345"/>
      <c r="AJ103" s="345"/>
      <c r="AK103" s="345"/>
      <c r="AL103" s="345"/>
      <c r="AM103" s="345"/>
      <c r="AN103" s="345"/>
      <c r="AO103" s="345"/>
    </row>
    <row r="104" spans="1:41" ht="14.25">
      <c r="A104" s="345"/>
      <c r="B104" s="345"/>
      <c r="C104" s="345"/>
      <c r="D104" s="345"/>
      <c r="E104" s="345"/>
      <c r="F104" s="345"/>
      <c r="G104" s="345"/>
      <c r="H104" s="345"/>
      <c r="I104" s="345"/>
      <c r="J104" s="345"/>
      <c r="K104" s="345"/>
      <c r="V104" s="345"/>
      <c r="W104" s="345"/>
      <c r="X104" s="345"/>
      <c r="Y104" s="345"/>
      <c r="Z104" s="345"/>
      <c r="AA104" s="345"/>
      <c r="AB104" s="345"/>
      <c r="AC104" s="345"/>
      <c r="AD104" s="345"/>
      <c r="AE104" s="345"/>
      <c r="AF104" s="345"/>
      <c r="AG104" s="345"/>
      <c r="AH104" s="345"/>
      <c r="AI104" s="345"/>
      <c r="AJ104" s="345"/>
      <c r="AK104" s="345"/>
      <c r="AL104" s="345"/>
      <c r="AM104" s="345"/>
      <c r="AN104" s="345"/>
      <c r="AO104" s="345"/>
    </row>
    <row r="105" spans="1:41" ht="14.25">
      <c r="A105" s="345"/>
      <c r="B105" s="345"/>
      <c r="C105" s="345"/>
      <c r="D105" s="345"/>
      <c r="E105" s="345"/>
      <c r="F105" s="345"/>
      <c r="G105" s="345"/>
      <c r="H105" s="345"/>
      <c r="I105" s="345"/>
      <c r="J105" s="345"/>
      <c r="K105" s="345"/>
      <c r="V105" s="345"/>
      <c r="W105" s="345"/>
      <c r="X105" s="345"/>
      <c r="Y105" s="345"/>
      <c r="Z105" s="345"/>
      <c r="AA105" s="345"/>
      <c r="AB105" s="345"/>
      <c r="AC105" s="345"/>
      <c r="AD105" s="345"/>
      <c r="AE105" s="345"/>
      <c r="AF105" s="345"/>
      <c r="AG105" s="345"/>
      <c r="AH105" s="345"/>
      <c r="AI105" s="345"/>
      <c r="AJ105" s="345"/>
      <c r="AK105" s="345"/>
      <c r="AL105" s="345"/>
      <c r="AM105" s="345"/>
      <c r="AN105" s="345"/>
      <c r="AO105" s="345"/>
    </row>
    <row r="106" spans="1:41" ht="14.25">
      <c r="A106" s="345"/>
      <c r="B106" s="345"/>
      <c r="C106" s="345"/>
      <c r="D106" s="345"/>
      <c r="E106" s="345"/>
      <c r="F106" s="345"/>
      <c r="G106" s="345"/>
      <c r="H106" s="345"/>
      <c r="I106" s="345"/>
      <c r="J106" s="345"/>
      <c r="K106" s="345"/>
      <c r="V106" s="345"/>
      <c r="W106" s="345"/>
      <c r="X106" s="345"/>
      <c r="Y106" s="345"/>
      <c r="Z106" s="345"/>
      <c r="AA106" s="345"/>
      <c r="AB106" s="345"/>
      <c r="AC106" s="345"/>
      <c r="AD106" s="345"/>
      <c r="AE106" s="345"/>
      <c r="AF106" s="345"/>
      <c r="AG106" s="345"/>
      <c r="AH106" s="345"/>
      <c r="AI106" s="345"/>
      <c r="AJ106" s="345"/>
      <c r="AK106" s="345"/>
      <c r="AL106" s="345"/>
      <c r="AM106" s="345"/>
      <c r="AN106" s="345"/>
      <c r="AO106" s="345"/>
    </row>
    <row r="107" spans="1:41" ht="14.25">
      <c r="A107" s="345"/>
      <c r="B107" s="345"/>
      <c r="C107" s="345"/>
      <c r="D107" s="345"/>
      <c r="E107" s="345"/>
      <c r="F107" s="345"/>
      <c r="G107" s="345"/>
      <c r="H107" s="345"/>
      <c r="I107" s="345"/>
      <c r="J107" s="345"/>
      <c r="K107" s="345"/>
      <c r="V107" s="345"/>
      <c r="W107" s="345"/>
      <c r="X107" s="345"/>
      <c r="Y107" s="345"/>
      <c r="Z107" s="345"/>
      <c r="AA107" s="345"/>
      <c r="AB107" s="345"/>
      <c r="AC107" s="345"/>
      <c r="AD107" s="345"/>
      <c r="AE107" s="345"/>
      <c r="AF107" s="345"/>
      <c r="AG107" s="345"/>
      <c r="AH107" s="345"/>
      <c r="AI107" s="345"/>
      <c r="AJ107" s="345"/>
      <c r="AK107" s="345"/>
      <c r="AL107" s="345"/>
      <c r="AM107" s="345"/>
      <c r="AN107" s="345"/>
      <c r="AO107" s="345"/>
    </row>
  </sheetData>
  <mergeCells count="24">
    <mergeCell ref="A2:H2"/>
    <mergeCell ref="L2:U2"/>
    <mergeCell ref="A3:H3"/>
    <mergeCell ref="L3:U3"/>
    <mergeCell ref="A5:A7"/>
    <mergeCell ref="B5:B7"/>
    <mergeCell ref="C5:C7"/>
    <mergeCell ref="D5:D7"/>
    <mergeCell ref="P5:R5"/>
    <mergeCell ref="S5:U5"/>
    <mergeCell ref="E6:E7"/>
    <mergeCell ref="F6:F7"/>
    <mergeCell ref="G6:G7"/>
    <mergeCell ref="H6:H7"/>
    <mergeCell ref="E5:F5"/>
    <mergeCell ref="G5:H5"/>
    <mergeCell ref="L5:L6"/>
    <mergeCell ref="M5:O5"/>
    <mergeCell ref="A35:J35"/>
    <mergeCell ref="A36:J36"/>
    <mergeCell ref="A38:A39"/>
    <mergeCell ref="B38:D38"/>
    <mergeCell ref="E38:G38"/>
    <mergeCell ref="H38:J38"/>
  </mergeCells>
  <printOptions/>
  <pageMargins left="1.3779527559055118" right="0.1968503937007874" top="0.984251968503937" bottom="0.984251968503937" header="0.5118110236220472" footer="0.5118110236220472"/>
  <pageSetup fitToHeight="1" fitToWidth="1" horizontalDpi="300" verticalDpi="300" orientation="landscape" paperSize="8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me-kawad</dc:creator>
  <cp:keywords/>
  <dc:description/>
  <cp:lastModifiedBy>ikuko</cp:lastModifiedBy>
  <cp:lastPrinted>2008-02-06T03:03:00Z</cp:lastPrinted>
  <dcterms:created xsi:type="dcterms:W3CDTF">2005-08-12T01:04:13Z</dcterms:created>
  <dcterms:modified xsi:type="dcterms:W3CDTF">2009-07-14T06:21:35Z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46072379</vt:i4>
  </property>
  <property fmtid="{D5CDD505-2E9C-101B-9397-08002B2CF9AE}" pid="3" name="_EmailSubject">
    <vt:lpwstr>石川県統計書資料の電子メール回答</vt:lpwstr>
  </property>
  <property fmtid="{D5CDD505-2E9C-101B-9397-08002B2CF9AE}" pid="4" name="_AuthorEmail">
    <vt:lpwstr>mituru@ISG01.pref.ishikawa.jp</vt:lpwstr>
  </property>
  <property fmtid="{D5CDD505-2E9C-101B-9397-08002B2CF9AE}" pid="5" name="_AuthorEmailDisplayName">
    <vt:lpwstr>野澤 満</vt:lpwstr>
  </property>
  <property fmtid="{D5CDD505-2E9C-101B-9397-08002B2CF9AE}" pid="6" name="_ReviewingToolsShownOnce">
    <vt:lpwstr/>
  </property>
</Properties>
</file>