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860" windowWidth="34180" windowHeight="17280" activeTab="0"/>
  </bookViews>
  <sheets>
    <sheet name="204" sheetId="1" r:id="rId1"/>
  </sheets>
  <definedNames/>
  <calcPr fullCalcOnLoad="1"/>
</workbook>
</file>

<file path=xl/sharedStrings.xml><?xml version="1.0" encoding="utf-8"?>
<sst xmlns="http://schemas.openxmlformats.org/spreadsheetml/2006/main" count="278" uniqueCount="135">
  <si>
    <t>注　　職員数は、一般職に属する職員数であり、地方公務員の身分を保有する休職者、派遣職員などを含み、臨時または非常勤の</t>
  </si>
  <si>
    <t>204  公務員及び選挙</t>
  </si>
  <si>
    <t>公務員及び選挙  205</t>
  </si>
  <si>
    <t>維　新</t>
  </si>
  <si>
    <t>衆議院議員</t>
  </si>
  <si>
    <t>（小選挙区）</t>
  </si>
  <si>
    <t>－</t>
  </si>
  <si>
    <t>－</t>
  </si>
  <si>
    <t>市町別</t>
  </si>
  <si>
    <t>総　　数</t>
  </si>
  <si>
    <t>合　　計</t>
  </si>
  <si>
    <t>　</t>
  </si>
  <si>
    <t xml:space="preserve"> </t>
  </si>
  <si>
    <t>26.12.14</t>
  </si>
  <si>
    <t>27.4.12</t>
  </si>
  <si>
    <t>県議会議員</t>
  </si>
  <si>
    <t>28.7.10</t>
  </si>
  <si>
    <t>参議院議員</t>
  </si>
  <si>
    <t>（選挙区）</t>
  </si>
  <si>
    <t>28.7.10</t>
  </si>
  <si>
    <t>－</t>
  </si>
  <si>
    <t>27.4.12</t>
  </si>
  <si>
    <t>選 挙 名</t>
  </si>
  <si>
    <t>民　主</t>
  </si>
  <si>
    <t>民　進</t>
  </si>
  <si>
    <t>津幡町</t>
  </si>
  <si>
    <t>内灘町</t>
  </si>
  <si>
    <t>志賀町</t>
  </si>
  <si>
    <t>穴水町</t>
  </si>
  <si>
    <r>
      <t>（１）　　県　　　職　　　員　　　数 （平成</t>
    </r>
    <r>
      <rPr>
        <sz val="12"/>
        <rFont val="ＭＳ 明朝"/>
        <family val="1"/>
      </rPr>
      <t>２９年４月１日現在）</t>
    </r>
  </si>
  <si>
    <r>
      <t>選 挙 執 行　　　　年</t>
    </r>
    <r>
      <rPr>
        <sz val="12"/>
        <rFont val="ＭＳ 明朝"/>
        <family val="1"/>
      </rPr>
      <t xml:space="preserve">  月  日</t>
    </r>
  </si>
  <si>
    <r>
      <t>選 挙 執 行　　　　　　年</t>
    </r>
    <r>
      <rPr>
        <sz val="12"/>
        <rFont val="ＭＳ 明朝"/>
        <family val="1"/>
      </rPr>
      <t xml:space="preserve">  月  日</t>
    </r>
  </si>
  <si>
    <t>１１０　　市町別選挙人名簿登録者数 （平成２９年９月１日現在）</t>
  </si>
  <si>
    <r>
      <t>市 町</t>
    </r>
    <r>
      <rPr>
        <sz val="12"/>
        <rFont val="ＭＳ 明朝"/>
        <family val="1"/>
      </rPr>
      <t xml:space="preserve"> 別</t>
    </r>
  </si>
  <si>
    <r>
      <t>（２）　　市　　　町　　　職　　　員　　　数 （平成</t>
    </r>
    <r>
      <rPr>
        <sz val="12"/>
        <rFont val="ＭＳ 明朝"/>
        <family val="1"/>
      </rPr>
      <t>２９年４月１日現在）</t>
    </r>
  </si>
  <si>
    <t>－</t>
  </si>
  <si>
    <t xml:space="preserve"> </t>
  </si>
  <si>
    <t>注　　無投票の選挙区を除く。</t>
  </si>
  <si>
    <t>資料　石川県選挙管理委員会</t>
  </si>
  <si>
    <t>資料　石川県選挙管理委員会</t>
  </si>
  <si>
    <t>（２）　党　　派　　別　　得　　票　　数</t>
  </si>
  <si>
    <t>労働委員会事務局</t>
  </si>
  <si>
    <t xml:space="preserve"> </t>
  </si>
  <si>
    <t>警  察  職  員</t>
  </si>
  <si>
    <t>－</t>
  </si>
  <si>
    <t>自由民主</t>
  </si>
  <si>
    <t xml:space="preserve"> 平成</t>
  </si>
  <si>
    <t>資料　石川県行政経営課、石川県教育委員会庶務課、石川県警察本部警務課</t>
  </si>
  <si>
    <t>環境部</t>
  </si>
  <si>
    <t>出納室</t>
  </si>
  <si>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</si>
  <si>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</si>
  <si>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</si>
  <si>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</si>
  <si>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</si>
  <si>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</si>
  <si>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</si>
  <si>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</si>
  <si>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</si>
  <si>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</si>
  <si>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</si>
  <si>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</si>
  <si>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総 　務　 部</t>
  </si>
  <si>
    <t>総  数</t>
  </si>
  <si>
    <t>共　産</t>
  </si>
  <si>
    <t>無所属</t>
  </si>
  <si>
    <t>県民文化局</t>
  </si>
  <si>
    <t>商工労働部</t>
  </si>
  <si>
    <t>農林水産部</t>
  </si>
  <si>
    <t>競馬事業局</t>
  </si>
  <si>
    <t>土  木  部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</si>
  <si>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</si>
  <si>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</si>
  <si>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</si>
  <si>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</si>
  <si>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</si>
  <si>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</si>
  <si>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教育委員会事務局</t>
  </si>
  <si>
    <t>教育委員会の所管する学校</t>
  </si>
  <si>
    <t>教育委員会の所管する学校以外の教育機関等</t>
  </si>
  <si>
    <t>一般行政職員</t>
  </si>
  <si>
    <t>その他の職員</t>
  </si>
  <si>
    <t>金沢市</t>
  </si>
  <si>
    <t>鹿島郡</t>
  </si>
  <si>
    <t>七尾市</t>
  </si>
  <si>
    <t>小松市</t>
  </si>
  <si>
    <t>第二区計</t>
  </si>
  <si>
    <t>加賀市</t>
  </si>
  <si>
    <t>輪島市</t>
  </si>
  <si>
    <t>珠洲市</t>
  </si>
  <si>
    <t>羽咋市</t>
  </si>
  <si>
    <t>能美郡</t>
  </si>
  <si>
    <t>河北郡</t>
  </si>
  <si>
    <t>津幡町</t>
  </si>
  <si>
    <t>穴水町</t>
  </si>
  <si>
    <t>川北町</t>
  </si>
  <si>
    <t>内灘町</t>
  </si>
  <si>
    <t>羽咋郡</t>
  </si>
  <si>
    <t>第三区計</t>
  </si>
  <si>
    <t>社会民主</t>
  </si>
  <si>
    <t>公　明</t>
  </si>
  <si>
    <t>その他</t>
  </si>
  <si>
    <t>職　員　総　数</t>
  </si>
  <si>
    <t>健　康　福　祉  部</t>
  </si>
  <si>
    <t>１８　　　公　　　　　務　　　　　員　　　　　及　　　　　び　　　　　選　　　　　挙</t>
  </si>
  <si>
    <t>かほく市</t>
  </si>
  <si>
    <t>志賀町</t>
  </si>
  <si>
    <t>第一区計</t>
  </si>
  <si>
    <t>企画振興部</t>
  </si>
  <si>
    <t>白山市</t>
  </si>
  <si>
    <t>能美市</t>
  </si>
  <si>
    <t>宝達志水町</t>
  </si>
  <si>
    <t>中能登町</t>
  </si>
  <si>
    <t>能登町</t>
  </si>
  <si>
    <t>鳳珠郡</t>
  </si>
  <si>
    <t>白山市</t>
  </si>
  <si>
    <t>中能登町</t>
  </si>
  <si>
    <t>（比例代表）</t>
  </si>
  <si>
    <t>（１）　当 日 有 権 者 、投 票 者 数 及 び 投 票 率</t>
  </si>
  <si>
    <t>一　 般　 職　 員</t>
  </si>
  <si>
    <t>選 挙 名</t>
  </si>
  <si>
    <t>投 票 者 数（人）</t>
  </si>
  <si>
    <t>投  票  率（％）</t>
  </si>
  <si>
    <t>総　　　　　　　　　数</t>
  </si>
  <si>
    <t>　</t>
  </si>
  <si>
    <t>野々市市</t>
  </si>
  <si>
    <t>能美郡</t>
  </si>
  <si>
    <t>川北町</t>
  </si>
  <si>
    <t>１０８　　公　　　　　　　務　　　　　　　員</t>
  </si>
  <si>
    <t>１０８　　公　　　　　　　務　　　　　　　員 （つづき）</t>
  </si>
  <si>
    <t>１０９　　主　  要　  選　  挙　  投　  票　  状　  況</t>
  </si>
  <si>
    <t>１０９　　主　要　選　挙　投　票　状　況 （つづき）</t>
  </si>
  <si>
    <t>観光戦略推進部</t>
  </si>
  <si>
    <t>　　　職員を除いたものである。</t>
  </si>
  <si>
    <t>資料　石川県市町支援課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</si>
</sst>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.0;[Red]\-#,##0.0"/>
    <numFmt numFmtId="179" formatCode="#,##0.000"/>
    <numFmt numFmtId="180" formatCode="#,##0_);[Red]\(#,##0\)"/>
    <numFmt numFmtId="181" formatCode="#,##0_ "/>
    <numFmt numFmtId="182" formatCode="#,##0;&quot;△ &quot;#,##0"/>
    <numFmt numFmtId="183" formatCode="#,##0.000_);[Red]\(#,##0.000\)"/>
    <numFmt numFmtId="184" formatCode="#,##0.00_);[Red]\(#,##0.00\)"/>
    <numFmt numFmtId="185" formatCode="#,##0.0_);[Red]\(#,##0.0\)"/>
    <numFmt numFmtId="186" formatCode="0_);[Red]\(0\)"/>
    <numFmt numFmtId="187" formatCode="#,##0.0000"/>
    <numFmt numFmtId="188" formatCode="#,##0.0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0.0000000_ "/>
    <numFmt numFmtId="196" formatCode="0.00000000_ "/>
    <numFmt numFmtId="197" formatCode="0.000000_ "/>
    <numFmt numFmtId="198" formatCode="0.00;[Red]0.00"/>
    <numFmt numFmtId="199" formatCode="#,##0_ ;[Red]\-#,##0\ "/>
    <numFmt numFmtId="200" formatCode="#,##0.000;[Red]#,##0.000"/>
    <numFmt numFmtId="201" formatCode="#,##0.000;[Red]\-#,##0.000"/>
    <numFmt numFmtId="202" formatCode=".000"/>
  </numFmts>
  <fonts count="34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24" fillId="16" borderId="0" applyNumberFormat="0" applyBorder="0" applyAlignment="0" applyProtection="0"/>
    <xf numFmtId="0" fontId="25" fillId="17" borderId="4" applyNumberFormat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  <xf numFmtId="0" fontId="31" fillId="0" borderId="0" applyNumberForma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2" fillId="7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33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82" fontId="13" fillId="0" borderId="10" xfId="5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50" applyFont="1" applyFill="1" applyAlignment="1">
      <alignment vertical="center"/>
    </xf>
    <xf numFmtId="37" fontId="13" fillId="0" borderId="1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10" xfId="0" applyNumberFormat="1" applyFont="1" applyFill="1" applyBorder="1" applyAlignment="1" applyProtection="1">
      <alignment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vertical="center"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9" fillId="0" borderId="18" xfId="0" applyNumberFormat="1" applyFont="1" applyFill="1" applyBorder="1" applyAlignment="1" applyProtection="1">
      <alignment horizontal="distributed"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>
      <alignment horizontal="distributed" vertical="center"/>
    </xf>
    <xf numFmtId="37" fontId="13" fillId="0" borderId="21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top"/>
    </xf>
    <xf numFmtId="200" fontId="0" fillId="0" borderId="0" xfId="50" applyNumberFormat="1" applyFont="1" applyFill="1" applyBorder="1" applyAlignment="1" quotePrefix="1">
      <alignment horizontal="right" vertical="center"/>
    </xf>
    <xf numFmtId="38" fontId="0" fillId="0" borderId="0" xfId="50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center" vertical="top" shrinkToFit="1"/>
    </xf>
    <xf numFmtId="0" fontId="0" fillId="0" borderId="24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top" shrinkToFit="1"/>
    </xf>
    <xf numFmtId="0" fontId="0" fillId="0" borderId="12" xfId="0" applyFont="1" applyFill="1" applyBorder="1" applyAlignment="1" applyProtection="1">
      <alignment horizontal="distributed"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2" fontId="0" fillId="0" borderId="21" xfId="0" applyNumberFormat="1" applyFont="1" applyFill="1" applyBorder="1" applyAlignment="1" applyProtection="1">
      <alignment vertical="center"/>
      <protection/>
    </xf>
    <xf numFmtId="182" fontId="0" fillId="0" borderId="19" xfId="0" applyNumberFormat="1" applyFont="1" applyFill="1" applyBorder="1" applyAlignment="1" applyProtection="1">
      <alignment vertical="center"/>
      <protection/>
    </xf>
    <xf numFmtId="182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top" shrinkToFi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37" fontId="13" fillId="0" borderId="30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12" fillId="0" borderId="11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left" vertical="center"/>
      <protection/>
    </xf>
    <xf numFmtId="37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37" fontId="13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38" fontId="0" fillId="0" borderId="0" xfId="50" applyFont="1" applyFill="1" applyBorder="1" applyAlignment="1">
      <alignment horizontal="right" vertical="center" shrinkToFit="1"/>
    </xf>
    <xf numFmtId="38" fontId="0" fillId="0" borderId="0" xfId="5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50" applyNumberFormat="1" applyFont="1" applyFill="1" applyBorder="1" applyAlignment="1">
      <alignment vertical="center"/>
    </xf>
    <xf numFmtId="38" fontId="0" fillId="0" borderId="0" xfId="50" applyNumberFormat="1" applyFont="1" applyFill="1" applyBorder="1" applyAlignment="1">
      <alignment horizontal="right" vertical="center"/>
    </xf>
    <xf numFmtId="202" fontId="0" fillId="0" borderId="19" xfId="0" applyNumberFormat="1" applyFont="1" applyFill="1" applyBorder="1" applyAlignment="1">
      <alignment vertical="center"/>
    </xf>
    <xf numFmtId="202" fontId="0" fillId="0" borderId="19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13" fillId="0" borderId="18" xfId="0" applyNumberFormat="1" applyFont="1" applyFill="1" applyBorder="1" applyAlignment="1" applyProtection="1">
      <alignment horizontal="distributed" vertical="center"/>
      <protection/>
    </xf>
    <xf numFmtId="37" fontId="13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7" fontId="13" fillId="0" borderId="38" xfId="0" applyNumberFormat="1" applyFont="1" applyFill="1" applyBorder="1" applyAlignment="1" applyProtection="1">
      <alignment horizontal="distributed" vertical="center"/>
      <protection/>
    </xf>
    <xf numFmtId="37" fontId="13" fillId="0" borderId="37" xfId="0" applyNumberFormat="1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71"/>
  <sheetViews>
    <sheetView tabSelected="1" zoomScale="75" zoomScaleNormal="75" zoomScalePageLayoutView="0" workbookViewId="0" topLeftCell="A1">
      <selection activeCell="Q39" sqref="Q39"/>
    </sheetView>
  </sheetViews>
  <sheetFormatPr defaultColWidth="10.69921875" defaultRowHeight="15"/>
  <cols>
    <col min="1" max="1" width="2.69921875" style="8" customWidth="1"/>
    <col min="2" max="2" width="9.69921875" style="8" customWidth="1"/>
    <col min="3" max="3" width="10.69921875" style="8" customWidth="1"/>
    <col min="4" max="5" width="11.69921875" style="8" customWidth="1"/>
    <col min="6" max="6" width="2.69921875" style="8" customWidth="1"/>
    <col min="7" max="7" width="11.19921875" style="8" customWidth="1"/>
    <col min="8" max="8" width="10.69921875" style="8" customWidth="1"/>
    <col min="9" max="10" width="11.69921875" style="8" customWidth="1"/>
    <col min="11" max="11" width="2.69921875" style="8" customWidth="1"/>
    <col min="12" max="12" width="11" style="8" customWidth="1"/>
    <col min="13" max="13" width="11.19921875" style="8" customWidth="1"/>
    <col min="14" max="15" width="11.69921875" style="8" customWidth="1"/>
    <col min="16" max="16" width="7.19921875" style="8" customWidth="1"/>
    <col min="17" max="18" width="2.69921875" style="8" customWidth="1"/>
    <col min="19" max="19" width="8.69921875" style="8" customWidth="1"/>
    <col min="20" max="20" width="12.796875" style="8" customWidth="1"/>
    <col min="21" max="22" width="10.69921875" style="8" customWidth="1"/>
    <col min="23" max="23" width="2.69921875" style="8" customWidth="1"/>
    <col min="24" max="24" width="11.19921875" style="8" customWidth="1"/>
    <col min="25" max="27" width="10.69921875" style="8" customWidth="1"/>
    <col min="28" max="28" width="11.19921875" style="8" customWidth="1"/>
    <col min="29" max="29" width="2.296875" style="8" hidden="1" customWidth="1"/>
    <col min="30" max="32" width="10.69921875" style="8" customWidth="1"/>
    <col min="33" max="34" width="8.69921875" style="8" customWidth="1"/>
    <col min="35" max="35" width="8.19921875" style="8" customWidth="1"/>
    <col min="36" max="16384" width="10.69921875" style="8" customWidth="1"/>
  </cols>
  <sheetData>
    <row r="1" spans="1:32" s="2" customFormat="1" ht="19.5" customHeight="1">
      <c r="A1" s="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3" t="s">
        <v>2</v>
      </c>
      <c r="AF1" s="51"/>
    </row>
    <row r="2" spans="1:32" s="4" customFormat="1" ht="24.75" customHeight="1">
      <c r="A2" s="143" t="s">
        <v>104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43"/>
    </row>
    <row r="3" spans="1:32" s="4" customFormat="1" ht="24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9.5" customHeight="1">
      <c r="A4" s="148" t="s">
        <v>128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5"/>
      <c r="O4" s="5"/>
      <c r="P4" s="6"/>
      <c r="Q4" s="148" t="s">
        <v>130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7"/>
    </row>
    <row r="5" spans="1:32" ht="19.5" customHeight="1">
      <c r="A5" s="140" t="s">
        <v>29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52"/>
      <c r="O5" s="52"/>
      <c r="P5" s="45"/>
      <c r="Q5" s="140" t="s">
        <v>118</v>
      </c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45"/>
    </row>
    <row r="6" spans="1:32" ht="18" customHeight="1" thickBo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 t="s">
        <v>50</v>
      </c>
      <c r="N6" s="54"/>
      <c r="O6" s="55"/>
      <c r="P6" s="56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45"/>
    </row>
    <row r="7" spans="1:32" ht="18.75" customHeight="1">
      <c r="A7" s="179" t="s">
        <v>55</v>
      </c>
      <c r="B7" s="180"/>
      <c r="C7" s="180"/>
      <c r="D7" s="165"/>
      <c r="E7" s="141" t="s">
        <v>56</v>
      </c>
      <c r="F7" s="130" t="s">
        <v>102</v>
      </c>
      <c r="G7" s="179"/>
      <c r="H7" s="165"/>
      <c r="I7" s="173" t="s">
        <v>119</v>
      </c>
      <c r="J7" s="150"/>
      <c r="K7" s="130" t="s">
        <v>57</v>
      </c>
      <c r="L7" s="165"/>
      <c r="M7" s="130" t="s">
        <v>58</v>
      </c>
      <c r="N7" s="52"/>
      <c r="O7" s="52"/>
      <c r="P7" s="45"/>
      <c r="Q7" s="167" t="s">
        <v>30</v>
      </c>
      <c r="R7" s="167"/>
      <c r="S7" s="182"/>
      <c r="T7" s="141" t="s">
        <v>120</v>
      </c>
      <c r="U7" s="173" t="s">
        <v>51</v>
      </c>
      <c r="V7" s="149"/>
      <c r="W7" s="149"/>
      <c r="X7" s="150"/>
      <c r="Y7" s="173" t="s">
        <v>121</v>
      </c>
      <c r="Z7" s="149"/>
      <c r="AA7" s="150"/>
      <c r="AB7" s="173" t="s">
        <v>122</v>
      </c>
      <c r="AC7" s="149"/>
      <c r="AD7" s="149"/>
      <c r="AE7" s="149"/>
      <c r="AF7" s="45"/>
    </row>
    <row r="8" spans="1:32" ht="18.75" customHeight="1">
      <c r="A8" s="181"/>
      <c r="B8" s="181"/>
      <c r="C8" s="181"/>
      <c r="D8" s="166"/>
      <c r="E8" s="142"/>
      <c r="F8" s="131"/>
      <c r="G8" s="181"/>
      <c r="H8" s="166"/>
      <c r="I8" s="59" t="s">
        <v>59</v>
      </c>
      <c r="J8" s="60" t="s">
        <v>60</v>
      </c>
      <c r="K8" s="131"/>
      <c r="L8" s="166"/>
      <c r="M8" s="131"/>
      <c r="N8" s="53"/>
      <c r="O8" s="53"/>
      <c r="P8" s="56"/>
      <c r="Q8" s="170"/>
      <c r="R8" s="170"/>
      <c r="S8" s="171"/>
      <c r="T8" s="142"/>
      <c r="U8" s="61" t="s">
        <v>52</v>
      </c>
      <c r="V8" s="61" t="s">
        <v>53</v>
      </c>
      <c r="W8" s="183" t="s">
        <v>54</v>
      </c>
      <c r="X8" s="184"/>
      <c r="Y8" s="61" t="s">
        <v>52</v>
      </c>
      <c r="Z8" s="61" t="s">
        <v>53</v>
      </c>
      <c r="AA8" s="61" t="s">
        <v>54</v>
      </c>
      <c r="AB8" s="183" t="s">
        <v>52</v>
      </c>
      <c r="AC8" s="184"/>
      <c r="AD8" s="61" t="s">
        <v>53</v>
      </c>
      <c r="AE8" s="62" t="s">
        <v>54</v>
      </c>
      <c r="AF8" s="45"/>
    </row>
    <row r="9" spans="1:32" ht="18.75" customHeight="1">
      <c r="A9" s="151" t="s">
        <v>123</v>
      </c>
      <c r="B9" s="188"/>
      <c r="C9" s="188"/>
      <c r="D9" s="189"/>
      <c r="E9" s="10">
        <f>SUM(E11,E23:E33)</f>
        <v>553</v>
      </c>
      <c r="F9" s="10"/>
      <c r="G9" s="10"/>
      <c r="H9" s="10">
        <f>SUM(H11,H23:H33)</f>
        <v>15804</v>
      </c>
      <c r="I9" s="10">
        <f>SUM(I11,I23:I33)</f>
        <v>2784</v>
      </c>
      <c r="J9" s="10">
        <f>SUM(J11,J23:J33)</f>
        <v>2866</v>
      </c>
      <c r="K9" s="10"/>
      <c r="L9" s="10">
        <f>SUM(L26)</f>
        <v>8140</v>
      </c>
      <c r="M9" s="10">
        <f>SUM(M33)</f>
        <v>2014</v>
      </c>
      <c r="N9" s="63"/>
      <c r="O9" s="64"/>
      <c r="P9" s="56"/>
      <c r="Q9" s="53" t="s">
        <v>46</v>
      </c>
      <c r="R9" s="53"/>
      <c r="S9" s="65" t="s">
        <v>13</v>
      </c>
      <c r="T9" s="46" t="s">
        <v>4</v>
      </c>
      <c r="U9" s="66">
        <v>939612</v>
      </c>
      <c r="V9" s="66">
        <v>447704</v>
      </c>
      <c r="W9" s="66"/>
      <c r="X9" s="66">
        <v>491908</v>
      </c>
      <c r="Y9" s="66">
        <v>461959</v>
      </c>
      <c r="Z9" s="66">
        <v>228572</v>
      </c>
      <c r="AA9" s="66">
        <v>233387</v>
      </c>
      <c r="AB9" s="132">
        <v>49.16</v>
      </c>
      <c r="AC9" s="132"/>
      <c r="AD9" s="67">
        <v>51.05</v>
      </c>
      <c r="AE9" s="67">
        <v>47.45</v>
      </c>
      <c r="AF9" s="45"/>
    </row>
    <row r="10" spans="1:32" ht="18.75" customHeight="1">
      <c r="A10" s="64"/>
      <c r="B10" s="64"/>
      <c r="C10" s="64"/>
      <c r="D10" s="68"/>
      <c r="E10" s="69"/>
      <c r="F10" s="70"/>
      <c r="G10" s="70"/>
      <c r="H10" s="70"/>
      <c r="I10" s="70" t="s">
        <v>124</v>
      </c>
      <c r="J10" s="70"/>
      <c r="K10" s="71"/>
      <c r="L10" s="71"/>
      <c r="M10" s="70"/>
      <c r="N10" s="53"/>
      <c r="O10" s="53"/>
      <c r="P10" s="56"/>
      <c r="Q10" s="53"/>
      <c r="R10" s="53"/>
      <c r="S10" s="53"/>
      <c r="T10" s="48" t="s">
        <v>5</v>
      </c>
      <c r="U10" s="66"/>
      <c r="V10" s="66"/>
      <c r="W10" s="66"/>
      <c r="X10" s="66"/>
      <c r="Y10" s="66"/>
      <c r="Z10" s="66"/>
      <c r="AA10" s="66"/>
      <c r="AB10" s="66"/>
      <c r="AC10" s="67"/>
      <c r="AD10" s="67"/>
      <c r="AE10" s="67"/>
      <c r="AF10" s="45"/>
    </row>
    <row r="11" spans="1:32" ht="18.75" customHeight="1">
      <c r="A11" s="159" t="s">
        <v>61</v>
      </c>
      <c r="B11" s="144"/>
      <c r="C11" s="144"/>
      <c r="D11" s="178"/>
      <c r="E11" s="81">
        <f>SUM(E12:E22)</f>
        <v>142</v>
      </c>
      <c r="F11" s="71"/>
      <c r="G11" s="71"/>
      <c r="H11" s="71">
        <f>SUM(I11:J11)</f>
        <v>3339</v>
      </c>
      <c r="I11" s="71">
        <f>SUM(I12:I22)</f>
        <v>1715</v>
      </c>
      <c r="J11" s="71">
        <f>SUM(J12:J22)</f>
        <v>1624</v>
      </c>
      <c r="K11" s="82"/>
      <c r="L11" s="82" t="s">
        <v>6</v>
      </c>
      <c r="M11" s="82" t="s">
        <v>6</v>
      </c>
      <c r="N11" s="63"/>
      <c r="O11" s="64"/>
      <c r="P11" s="56"/>
      <c r="Q11" s="53"/>
      <c r="R11" s="53"/>
      <c r="S11" s="53" t="s">
        <v>13</v>
      </c>
      <c r="T11" s="73" t="s">
        <v>4</v>
      </c>
      <c r="U11" s="66">
        <v>939612</v>
      </c>
      <c r="V11" s="66">
        <v>447704</v>
      </c>
      <c r="W11" s="66"/>
      <c r="X11" s="66">
        <v>491908</v>
      </c>
      <c r="Y11" s="66">
        <v>461931</v>
      </c>
      <c r="Z11" s="66">
        <v>228554</v>
      </c>
      <c r="AA11" s="66">
        <v>233377</v>
      </c>
      <c r="AB11" s="133">
        <v>49.16</v>
      </c>
      <c r="AC11" s="133"/>
      <c r="AD11" s="67">
        <v>51.05</v>
      </c>
      <c r="AE11" s="67">
        <v>47.44</v>
      </c>
      <c r="AF11" s="45"/>
    </row>
    <row r="12" spans="1:32" ht="18.75" customHeight="1">
      <c r="A12" s="64"/>
      <c r="B12" s="159" t="s">
        <v>62</v>
      </c>
      <c r="C12" s="144"/>
      <c r="D12" s="178"/>
      <c r="E12" s="81">
        <v>17</v>
      </c>
      <c r="F12" s="70"/>
      <c r="G12" s="70"/>
      <c r="H12" s="71">
        <f aca="true" t="shared" si="0" ref="H12:H24">SUM(I12:J12)</f>
        <v>568</v>
      </c>
      <c r="I12" s="71">
        <v>467</v>
      </c>
      <c r="J12" s="71">
        <v>101</v>
      </c>
      <c r="K12" s="82"/>
      <c r="L12" s="82" t="s">
        <v>6</v>
      </c>
      <c r="M12" s="82" t="s">
        <v>6</v>
      </c>
      <c r="N12" s="53"/>
      <c r="O12" s="53"/>
      <c r="P12" s="56"/>
      <c r="Q12" s="53"/>
      <c r="R12" s="53"/>
      <c r="S12" s="65"/>
      <c r="T12" s="74" t="s">
        <v>117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45"/>
    </row>
    <row r="13" spans="1:32" ht="18.75" customHeight="1">
      <c r="A13" s="64"/>
      <c r="B13" s="159" t="s">
        <v>108</v>
      </c>
      <c r="C13" s="144"/>
      <c r="D13" s="178"/>
      <c r="E13" s="81">
        <v>6</v>
      </c>
      <c r="F13" s="70"/>
      <c r="G13" s="70"/>
      <c r="H13" s="71">
        <f t="shared" si="0"/>
        <v>104</v>
      </c>
      <c r="I13" s="71">
        <v>104</v>
      </c>
      <c r="J13" s="82" t="s">
        <v>6</v>
      </c>
      <c r="K13" s="82"/>
      <c r="L13" s="82" t="s">
        <v>6</v>
      </c>
      <c r="M13" s="82" t="s">
        <v>6</v>
      </c>
      <c r="N13" s="64"/>
      <c r="O13" s="64"/>
      <c r="P13" s="56"/>
      <c r="Q13" s="45"/>
      <c r="R13" s="45"/>
      <c r="S13" s="53" t="s">
        <v>14</v>
      </c>
      <c r="T13" s="75" t="s">
        <v>15</v>
      </c>
      <c r="U13" s="66">
        <v>689692</v>
      </c>
      <c r="V13" s="66">
        <v>328121</v>
      </c>
      <c r="W13" s="66"/>
      <c r="X13" s="66">
        <v>361571</v>
      </c>
      <c r="Y13" s="66">
        <v>332080</v>
      </c>
      <c r="Z13" s="66">
        <v>158426</v>
      </c>
      <c r="AA13" s="66">
        <v>173654</v>
      </c>
      <c r="AB13" s="133">
        <v>48.15</v>
      </c>
      <c r="AC13" s="133"/>
      <c r="AD13" s="67">
        <v>48.28</v>
      </c>
      <c r="AE13" s="67">
        <v>48.03</v>
      </c>
      <c r="AF13" s="45"/>
    </row>
    <row r="14" spans="1:32" ht="18.75" customHeight="1">
      <c r="A14" s="64"/>
      <c r="B14" s="159" t="s">
        <v>66</v>
      </c>
      <c r="C14" s="144"/>
      <c r="D14" s="178"/>
      <c r="E14" s="81">
        <v>12</v>
      </c>
      <c r="F14" s="70"/>
      <c r="G14" s="70"/>
      <c r="H14" s="71">
        <f t="shared" si="0"/>
        <v>150</v>
      </c>
      <c r="I14" s="71">
        <v>134</v>
      </c>
      <c r="J14" s="71">
        <v>16</v>
      </c>
      <c r="K14" s="82"/>
      <c r="L14" s="82" t="s">
        <v>6</v>
      </c>
      <c r="M14" s="82" t="s">
        <v>6</v>
      </c>
      <c r="N14" s="64"/>
      <c r="O14" s="64"/>
      <c r="P14" s="56"/>
      <c r="Q14" s="53"/>
      <c r="R14" s="53"/>
      <c r="S14" s="53"/>
      <c r="T14" s="75"/>
      <c r="U14" s="66"/>
      <c r="V14" s="66"/>
      <c r="W14" s="66"/>
      <c r="X14" s="66"/>
      <c r="Y14" s="66"/>
      <c r="Z14" s="66"/>
      <c r="AA14" s="66"/>
      <c r="AB14" s="66"/>
      <c r="AC14" s="67"/>
      <c r="AD14" s="67"/>
      <c r="AE14" s="67"/>
      <c r="AF14" s="45"/>
    </row>
    <row r="15" spans="1:32" ht="18.75" customHeight="1">
      <c r="A15" s="64"/>
      <c r="B15" s="159" t="s">
        <v>103</v>
      </c>
      <c r="C15" s="144"/>
      <c r="D15" s="178"/>
      <c r="E15" s="81">
        <v>31</v>
      </c>
      <c r="F15" s="70"/>
      <c r="G15" s="70"/>
      <c r="H15" s="71">
        <f t="shared" si="0"/>
        <v>540</v>
      </c>
      <c r="I15" s="71">
        <v>325</v>
      </c>
      <c r="J15" s="71">
        <v>215</v>
      </c>
      <c r="K15" s="82"/>
      <c r="L15" s="82" t="s">
        <v>6</v>
      </c>
      <c r="M15" s="82" t="s">
        <v>6</v>
      </c>
      <c r="N15" s="53"/>
      <c r="O15" s="53"/>
      <c r="P15" s="56"/>
      <c r="Q15" s="45"/>
      <c r="R15" s="45"/>
      <c r="S15" s="45" t="s">
        <v>16</v>
      </c>
      <c r="T15" s="47" t="s">
        <v>17</v>
      </c>
      <c r="U15" s="76">
        <v>960487</v>
      </c>
      <c r="V15" s="76">
        <v>459312</v>
      </c>
      <c r="W15" s="76"/>
      <c r="X15" s="76">
        <v>501175</v>
      </c>
      <c r="Y15" s="76">
        <v>546304</v>
      </c>
      <c r="Z15" s="76">
        <v>264052</v>
      </c>
      <c r="AA15" s="76">
        <v>282252</v>
      </c>
      <c r="AB15" s="134">
        <v>56.88</v>
      </c>
      <c r="AC15" s="134"/>
      <c r="AD15" s="77">
        <v>57.49</v>
      </c>
      <c r="AE15" s="77">
        <v>56.32</v>
      </c>
      <c r="AF15" s="45"/>
    </row>
    <row r="16" spans="1:32" ht="18.75" customHeight="1">
      <c r="A16" s="64"/>
      <c r="B16" s="159" t="s">
        <v>48</v>
      </c>
      <c r="C16" s="144"/>
      <c r="D16" s="178"/>
      <c r="E16" s="81">
        <v>8</v>
      </c>
      <c r="F16" s="70"/>
      <c r="G16" s="70"/>
      <c r="H16" s="71">
        <f t="shared" si="0"/>
        <v>104</v>
      </c>
      <c r="I16" s="71">
        <v>66</v>
      </c>
      <c r="J16" s="71">
        <v>38</v>
      </c>
      <c r="K16" s="82"/>
      <c r="L16" s="82" t="s">
        <v>6</v>
      </c>
      <c r="M16" s="82" t="s">
        <v>6</v>
      </c>
      <c r="N16" s="45"/>
      <c r="O16" s="45"/>
      <c r="P16" s="56"/>
      <c r="Q16" s="45"/>
      <c r="R16" s="45"/>
      <c r="S16" s="45"/>
      <c r="T16" s="48" t="s">
        <v>18</v>
      </c>
      <c r="U16" s="76"/>
      <c r="V16" s="76"/>
      <c r="W16" s="76"/>
      <c r="X16" s="76"/>
      <c r="Y16" s="76"/>
      <c r="Z16" s="76"/>
      <c r="AA16" s="76"/>
      <c r="AB16" s="76"/>
      <c r="AC16" s="77"/>
      <c r="AD16" s="77"/>
      <c r="AE16" s="77"/>
      <c r="AF16" s="45"/>
    </row>
    <row r="17" spans="1:32" ht="18.75" customHeight="1">
      <c r="A17" s="64"/>
      <c r="B17" s="159" t="s">
        <v>67</v>
      </c>
      <c r="C17" s="144"/>
      <c r="D17" s="178"/>
      <c r="E17" s="81">
        <v>15</v>
      </c>
      <c r="F17" s="70"/>
      <c r="G17" s="70"/>
      <c r="H17" s="71">
        <f t="shared" si="0"/>
        <v>243</v>
      </c>
      <c r="I17" s="71">
        <v>147</v>
      </c>
      <c r="J17" s="71">
        <v>96</v>
      </c>
      <c r="K17" s="82"/>
      <c r="L17" s="82" t="s">
        <v>6</v>
      </c>
      <c r="M17" s="82" t="s">
        <v>6</v>
      </c>
      <c r="N17" s="56"/>
      <c r="O17" s="56"/>
      <c r="P17" s="56"/>
      <c r="Q17" s="45"/>
      <c r="R17" s="45"/>
      <c r="S17" s="45" t="s">
        <v>19</v>
      </c>
      <c r="T17" s="46" t="s">
        <v>17</v>
      </c>
      <c r="U17" s="66">
        <v>960487</v>
      </c>
      <c r="V17" s="66">
        <v>459312</v>
      </c>
      <c r="W17" s="66"/>
      <c r="X17" s="66">
        <v>501175</v>
      </c>
      <c r="Y17" s="66">
        <v>546248</v>
      </c>
      <c r="Z17" s="66">
        <v>264024</v>
      </c>
      <c r="AA17" s="66">
        <v>282224</v>
      </c>
      <c r="AB17" s="133">
        <v>56.87</v>
      </c>
      <c r="AC17" s="133"/>
      <c r="AD17" s="67">
        <v>57.48</v>
      </c>
      <c r="AE17" s="67">
        <v>56.31</v>
      </c>
      <c r="AF17" s="45"/>
    </row>
    <row r="18" spans="1:32" ht="18.75" customHeight="1">
      <c r="A18" s="64"/>
      <c r="B18" s="159" t="s">
        <v>132</v>
      </c>
      <c r="C18" s="144"/>
      <c r="D18" s="178"/>
      <c r="E18" s="81">
        <v>5</v>
      </c>
      <c r="F18" s="70"/>
      <c r="G18" s="70"/>
      <c r="H18" s="71">
        <f t="shared" si="0"/>
        <v>91</v>
      </c>
      <c r="I18" s="71">
        <v>90</v>
      </c>
      <c r="J18" s="71">
        <v>1</v>
      </c>
      <c r="K18" s="82"/>
      <c r="L18" s="82" t="s">
        <v>6</v>
      </c>
      <c r="M18" s="82" t="s">
        <v>6</v>
      </c>
      <c r="N18" s="56"/>
      <c r="O18" s="56"/>
      <c r="P18" s="56"/>
      <c r="Q18" s="78"/>
      <c r="R18" s="78"/>
      <c r="S18" s="78"/>
      <c r="T18" s="79" t="s">
        <v>117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45"/>
    </row>
    <row r="19" spans="1:32" s="12" customFormat="1" ht="18.75" customHeight="1">
      <c r="A19" s="64"/>
      <c r="B19" s="159" t="s">
        <v>68</v>
      </c>
      <c r="C19" s="144"/>
      <c r="D19" s="178"/>
      <c r="E19" s="81">
        <v>18</v>
      </c>
      <c r="F19" s="70"/>
      <c r="G19" s="70"/>
      <c r="H19" s="71">
        <f t="shared" si="0"/>
        <v>741</v>
      </c>
      <c r="I19" s="71">
        <v>145</v>
      </c>
      <c r="J19" s="71">
        <v>596</v>
      </c>
      <c r="K19" s="82"/>
      <c r="L19" s="82" t="s">
        <v>6</v>
      </c>
      <c r="M19" s="82" t="s">
        <v>6</v>
      </c>
      <c r="N19" s="11"/>
      <c r="O19" s="11"/>
      <c r="P19" s="56"/>
      <c r="Q19" s="45" t="s">
        <v>37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12" customFormat="1" ht="18.75" customHeight="1">
      <c r="A20" s="64"/>
      <c r="B20" s="159" t="s">
        <v>69</v>
      </c>
      <c r="C20" s="159"/>
      <c r="D20" s="174"/>
      <c r="E20" s="81">
        <v>2</v>
      </c>
      <c r="F20" s="70"/>
      <c r="G20" s="70"/>
      <c r="H20" s="71">
        <f t="shared" si="0"/>
        <v>17</v>
      </c>
      <c r="I20" s="71">
        <v>10</v>
      </c>
      <c r="J20" s="71">
        <v>7</v>
      </c>
      <c r="K20" s="82"/>
      <c r="L20" s="82" t="s">
        <v>6</v>
      </c>
      <c r="M20" s="82" t="s">
        <v>6</v>
      </c>
      <c r="N20" s="11"/>
      <c r="O20" s="11"/>
      <c r="P20" s="56"/>
      <c r="Q20" s="45" t="s">
        <v>38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12" customFormat="1" ht="18.75" customHeight="1">
      <c r="A21" s="64"/>
      <c r="B21" s="159" t="s">
        <v>70</v>
      </c>
      <c r="C21" s="159"/>
      <c r="D21" s="174"/>
      <c r="E21" s="81">
        <v>26</v>
      </c>
      <c r="F21" s="70"/>
      <c r="G21" s="70"/>
      <c r="H21" s="71">
        <f t="shared" si="0"/>
        <v>752</v>
      </c>
      <c r="I21" s="71">
        <v>198</v>
      </c>
      <c r="J21" s="71">
        <v>554</v>
      </c>
      <c r="K21" s="82"/>
      <c r="L21" s="82" t="s">
        <v>6</v>
      </c>
      <c r="M21" s="82" t="s">
        <v>6</v>
      </c>
      <c r="N21" s="54"/>
      <c r="O21" s="54"/>
      <c r="P21" s="56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12" customFormat="1" ht="18.75" customHeight="1">
      <c r="A22" s="64"/>
      <c r="B22" s="159" t="s">
        <v>49</v>
      </c>
      <c r="C22" s="159"/>
      <c r="D22" s="174"/>
      <c r="E22" s="81">
        <v>2</v>
      </c>
      <c r="F22" s="70"/>
      <c r="G22" s="70"/>
      <c r="H22" s="71">
        <f t="shared" si="0"/>
        <v>29</v>
      </c>
      <c r="I22" s="71">
        <v>29</v>
      </c>
      <c r="J22" s="82" t="s">
        <v>6</v>
      </c>
      <c r="K22" s="82"/>
      <c r="L22" s="82" t="s">
        <v>6</v>
      </c>
      <c r="M22" s="82" t="s">
        <v>6</v>
      </c>
      <c r="N22" s="54"/>
      <c r="O22" s="54"/>
      <c r="P22" s="56"/>
      <c r="Q22" s="45"/>
      <c r="R22" s="45"/>
      <c r="S22" s="45"/>
      <c r="T22" s="45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45"/>
    </row>
    <row r="23" spans="1:32" s="12" customFormat="1" ht="18.75" customHeight="1">
      <c r="A23" s="159" t="s">
        <v>71</v>
      </c>
      <c r="B23" s="144"/>
      <c r="C23" s="144"/>
      <c r="D23" s="145"/>
      <c r="E23" s="81">
        <v>2</v>
      </c>
      <c r="F23" s="70"/>
      <c r="G23" s="70"/>
      <c r="H23" s="71">
        <f t="shared" si="0"/>
        <v>1150</v>
      </c>
      <c r="I23" s="71">
        <v>65</v>
      </c>
      <c r="J23" s="71">
        <v>1085</v>
      </c>
      <c r="K23" s="82"/>
      <c r="L23" s="82" t="s">
        <v>6</v>
      </c>
      <c r="M23" s="82" t="s">
        <v>6</v>
      </c>
      <c r="N23" s="64"/>
      <c r="O23" s="64"/>
      <c r="P23" s="45"/>
      <c r="Q23" s="45"/>
      <c r="R23" s="45"/>
      <c r="S23" s="45"/>
      <c r="T23" s="45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45"/>
    </row>
    <row r="24" spans="1:32" s="12" customFormat="1" ht="18.75" customHeight="1">
      <c r="A24" s="159" t="s">
        <v>72</v>
      </c>
      <c r="B24" s="144"/>
      <c r="C24" s="144"/>
      <c r="D24" s="145"/>
      <c r="E24" s="81">
        <v>4</v>
      </c>
      <c r="F24" s="70"/>
      <c r="G24" s="70"/>
      <c r="H24" s="71">
        <f t="shared" si="0"/>
        <v>28</v>
      </c>
      <c r="I24" s="71">
        <v>24</v>
      </c>
      <c r="J24" s="82">
        <v>4</v>
      </c>
      <c r="K24" s="82"/>
      <c r="L24" s="82" t="s">
        <v>6</v>
      </c>
      <c r="M24" s="82" t="s">
        <v>6</v>
      </c>
      <c r="N24" s="64"/>
      <c r="O24" s="64"/>
      <c r="P24" s="45"/>
      <c r="Q24" s="148" t="s">
        <v>131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45"/>
    </row>
    <row r="25" spans="1:32" s="4" customFormat="1" ht="18.75" customHeight="1">
      <c r="A25" s="159" t="s">
        <v>77</v>
      </c>
      <c r="B25" s="144"/>
      <c r="C25" s="144"/>
      <c r="D25" s="145"/>
      <c r="E25" s="81">
        <v>11</v>
      </c>
      <c r="F25" s="70"/>
      <c r="G25" s="82" t="s">
        <v>42</v>
      </c>
      <c r="H25" s="71">
        <v>185</v>
      </c>
      <c r="I25" s="71">
        <v>183</v>
      </c>
      <c r="J25" s="82">
        <v>2</v>
      </c>
      <c r="K25" s="82"/>
      <c r="L25" s="82" t="s">
        <v>44</v>
      </c>
      <c r="M25" s="82" t="s">
        <v>44</v>
      </c>
      <c r="N25" s="45"/>
      <c r="O25" s="45"/>
      <c r="P25" s="45"/>
      <c r="Q25" s="140" t="s">
        <v>40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45"/>
    </row>
    <row r="26" spans="1:32" s="14" customFormat="1" ht="18.75" customHeight="1" thickBot="1">
      <c r="A26" s="159" t="s">
        <v>78</v>
      </c>
      <c r="B26" s="144"/>
      <c r="C26" s="144"/>
      <c r="D26" s="145"/>
      <c r="E26" s="83">
        <v>343</v>
      </c>
      <c r="F26" s="70"/>
      <c r="G26" s="82" t="s">
        <v>42</v>
      </c>
      <c r="H26" s="71">
        <v>8673</v>
      </c>
      <c r="I26" s="82">
        <v>455</v>
      </c>
      <c r="J26" s="71">
        <v>78</v>
      </c>
      <c r="K26" s="82"/>
      <c r="L26" s="82">
        <v>8140</v>
      </c>
      <c r="M26" s="82" t="s">
        <v>44</v>
      </c>
      <c r="N26" s="13"/>
      <c r="O26" s="45"/>
      <c r="P26" s="45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45"/>
    </row>
    <row r="27" spans="1:32" s="14" customFormat="1" ht="18.75" customHeight="1">
      <c r="A27" s="187" t="s">
        <v>79</v>
      </c>
      <c r="B27" s="144"/>
      <c r="C27" s="144"/>
      <c r="D27" s="145"/>
      <c r="E27" s="83">
        <v>5</v>
      </c>
      <c r="F27" s="70"/>
      <c r="G27" s="82" t="s">
        <v>42</v>
      </c>
      <c r="H27" s="71">
        <v>56</v>
      </c>
      <c r="I27" s="82">
        <v>51</v>
      </c>
      <c r="J27" s="82">
        <v>5</v>
      </c>
      <c r="K27" s="82"/>
      <c r="L27" s="82" t="s">
        <v>44</v>
      </c>
      <c r="M27" s="82" t="s">
        <v>44</v>
      </c>
      <c r="N27" s="84"/>
      <c r="O27" s="45"/>
      <c r="P27" s="45"/>
      <c r="Q27" s="167" t="s">
        <v>31</v>
      </c>
      <c r="R27" s="168"/>
      <c r="S27" s="169"/>
      <c r="T27" s="141" t="s">
        <v>22</v>
      </c>
      <c r="U27" s="141" t="s">
        <v>63</v>
      </c>
      <c r="V27" s="141" t="s">
        <v>45</v>
      </c>
      <c r="W27" s="130" t="s">
        <v>99</v>
      </c>
      <c r="X27" s="165"/>
      <c r="Y27" s="141" t="s">
        <v>23</v>
      </c>
      <c r="Z27" s="141" t="s">
        <v>24</v>
      </c>
      <c r="AA27" s="141" t="s">
        <v>3</v>
      </c>
      <c r="AB27" s="135" t="s">
        <v>100</v>
      </c>
      <c r="AC27" s="130" t="s">
        <v>64</v>
      </c>
      <c r="AD27" s="137"/>
      <c r="AE27" s="141" t="s">
        <v>101</v>
      </c>
      <c r="AF27" s="130" t="s">
        <v>65</v>
      </c>
    </row>
    <row r="28" spans="1:34" s="12" customFormat="1" ht="18.75" customHeight="1">
      <c r="A28" s="159" t="s">
        <v>73</v>
      </c>
      <c r="B28" s="144"/>
      <c r="C28" s="144"/>
      <c r="D28" s="145"/>
      <c r="E28" s="82" t="s">
        <v>7</v>
      </c>
      <c r="F28" s="70"/>
      <c r="G28" s="70"/>
      <c r="H28" s="71">
        <f>SUM(I28:J28)</f>
        <v>1</v>
      </c>
      <c r="I28" s="71">
        <v>1</v>
      </c>
      <c r="J28" s="82" t="s">
        <v>7</v>
      </c>
      <c r="K28" s="82"/>
      <c r="L28" s="82" t="s">
        <v>7</v>
      </c>
      <c r="M28" s="82" t="s">
        <v>7</v>
      </c>
      <c r="N28" s="84"/>
      <c r="O28" s="45"/>
      <c r="P28" s="45"/>
      <c r="Q28" s="170"/>
      <c r="R28" s="170"/>
      <c r="S28" s="171"/>
      <c r="T28" s="142"/>
      <c r="U28" s="142"/>
      <c r="V28" s="142"/>
      <c r="W28" s="131"/>
      <c r="X28" s="166"/>
      <c r="Y28" s="142"/>
      <c r="Z28" s="156"/>
      <c r="AA28" s="142"/>
      <c r="AB28" s="136"/>
      <c r="AC28" s="138"/>
      <c r="AD28" s="139"/>
      <c r="AE28" s="142"/>
      <c r="AF28" s="131"/>
      <c r="AG28" s="14"/>
      <c r="AH28" s="11"/>
    </row>
    <row r="29" spans="1:35" s="12" customFormat="1" ht="18.75" customHeight="1">
      <c r="A29" s="159" t="s">
        <v>74</v>
      </c>
      <c r="B29" s="144"/>
      <c r="C29" s="144"/>
      <c r="D29" s="145"/>
      <c r="E29" s="81">
        <v>3</v>
      </c>
      <c r="F29" s="70"/>
      <c r="G29" s="70"/>
      <c r="H29" s="71">
        <f>SUM(I29:J29)</f>
        <v>17</v>
      </c>
      <c r="I29" s="71">
        <v>16</v>
      </c>
      <c r="J29" s="82">
        <v>1</v>
      </c>
      <c r="K29" s="71"/>
      <c r="L29" s="82" t="s">
        <v>7</v>
      </c>
      <c r="M29" s="82" t="s">
        <v>7</v>
      </c>
      <c r="N29" s="84"/>
      <c r="O29" s="45"/>
      <c r="P29" s="45"/>
      <c r="Q29" s="53" t="s">
        <v>46</v>
      </c>
      <c r="R29" s="53"/>
      <c r="S29" s="65" t="s">
        <v>13</v>
      </c>
      <c r="T29" s="46" t="s">
        <v>4</v>
      </c>
      <c r="U29" s="120">
        <v>441329</v>
      </c>
      <c r="V29" s="120">
        <v>258389</v>
      </c>
      <c r="W29" s="121"/>
      <c r="X29" s="122" t="s">
        <v>35</v>
      </c>
      <c r="Y29" s="120">
        <v>124530</v>
      </c>
      <c r="Z29" s="120" t="s">
        <v>20</v>
      </c>
      <c r="AA29" s="122" t="s">
        <v>35</v>
      </c>
      <c r="AB29" s="122" t="s">
        <v>35</v>
      </c>
      <c r="AC29" s="120" t="s">
        <v>36</v>
      </c>
      <c r="AD29" s="122">
        <v>53335</v>
      </c>
      <c r="AE29" s="82" t="s">
        <v>35</v>
      </c>
      <c r="AF29" s="122">
        <v>5075</v>
      </c>
      <c r="AH29" s="15"/>
      <c r="AI29" s="15"/>
    </row>
    <row r="30" spans="1:32" s="12" customFormat="1" ht="18.75" customHeight="1">
      <c r="A30" s="159" t="s">
        <v>75</v>
      </c>
      <c r="B30" s="144"/>
      <c r="C30" s="144"/>
      <c r="D30" s="145"/>
      <c r="E30" s="81">
        <v>2</v>
      </c>
      <c r="F30" s="70"/>
      <c r="G30" s="70"/>
      <c r="H30" s="71">
        <f>SUM(I30:J30)</f>
        <v>10</v>
      </c>
      <c r="I30" s="71">
        <v>10</v>
      </c>
      <c r="J30" s="82" t="s">
        <v>7</v>
      </c>
      <c r="K30" s="71"/>
      <c r="L30" s="82" t="s">
        <v>7</v>
      </c>
      <c r="M30" s="82" t="s">
        <v>7</v>
      </c>
      <c r="N30" s="84"/>
      <c r="O30" s="45"/>
      <c r="P30" s="45"/>
      <c r="Q30" s="53"/>
      <c r="R30" s="53"/>
      <c r="S30" s="53"/>
      <c r="T30" s="48" t="s">
        <v>5</v>
      </c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</row>
    <row r="31" spans="1:32" s="16" customFormat="1" ht="18.75" customHeight="1">
      <c r="A31" s="159" t="s">
        <v>41</v>
      </c>
      <c r="B31" s="144"/>
      <c r="C31" s="144"/>
      <c r="D31" s="145"/>
      <c r="E31" s="82" t="s">
        <v>7</v>
      </c>
      <c r="F31" s="70"/>
      <c r="G31" s="70"/>
      <c r="H31" s="71">
        <f>SUM(I31:J31)</f>
        <v>6</v>
      </c>
      <c r="I31" s="82">
        <v>6</v>
      </c>
      <c r="J31" s="82" t="s">
        <v>7</v>
      </c>
      <c r="K31" s="71"/>
      <c r="L31" s="82" t="s">
        <v>7</v>
      </c>
      <c r="M31" s="82" t="s">
        <v>7</v>
      </c>
      <c r="N31" s="84"/>
      <c r="O31" s="56"/>
      <c r="P31" s="56"/>
      <c r="Q31" s="53"/>
      <c r="R31" s="53"/>
      <c r="S31" s="53" t="s">
        <v>13</v>
      </c>
      <c r="T31" s="73" t="s">
        <v>4</v>
      </c>
      <c r="U31" s="123">
        <v>446527</v>
      </c>
      <c r="V31" s="123">
        <v>188098</v>
      </c>
      <c r="W31" s="123"/>
      <c r="X31" s="121">
        <v>7839</v>
      </c>
      <c r="Y31" s="123">
        <v>101040</v>
      </c>
      <c r="Z31" s="121" t="s">
        <v>20</v>
      </c>
      <c r="AA31" s="121">
        <v>53620</v>
      </c>
      <c r="AB31" s="121">
        <v>43212</v>
      </c>
      <c r="AC31" s="123"/>
      <c r="AD31" s="123">
        <v>33244</v>
      </c>
      <c r="AE31" s="123">
        <v>19474</v>
      </c>
      <c r="AF31" s="122" t="s">
        <v>35</v>
      </c>
    </row>
    <row r="32" spans="1:32" s="16" customFormat="1" ht="18.75" customHeight="1">
      <c r="A32" s="159" t="s">
        <v>76</v>
      </c>
      <c r="B32" s="144"/>
      <c r="C32" s="144"/>
      <c r="D32" s="145"/>
      <c r="E32" s="82" t="s">
        <v>7</v>
      </c>
      <c r="F32" s="70"/>
      <c r="G32" s="70"/>
      <c r="H32" s="71">
        <f>SUM(I32:J32)</f>
        <v>3</v>
      </c>
      <c r="I32" s="82" t="s">
        <v>7</v>
      </c>
      <c r="J32" s="71">
        <v>3</v>
      </c>
      <c r="K32" s="82"/>
      <c r="L32" s="82" t="s">
        <v>7</v>
      </c>
      <c r="M32" s="82" t="s">
        <v>7</v>
      </c>
      <c r="N32" s="84"/>
      <c r="O32" s="56"/>
      <c r="P32" s="56"/>
      <c r="Q32" s="53"/>
      <c r="R32" s="53"/>
      <c r="S32" s="65"/>
      <c r="T32" s="74" t="s">
        <v>117</v>
      </c>
      <c r="U32" s="49"/>
      <c r="V32" s="123"/>
      <c r="W32" s="123"/>
      <c r="X32" s="123"/>
      <c r="Y32" s="123"/>
      <c r="Z32" s="123"/>
      <c r="AA32" s="123"/>
      <c r="AB32" s="123"/>
      <c r="AC32" s="123"/>
      <c r="AD32" s="123"/>
      <c r="AE32" s="50"/>
      <c r="AF32" s="123"/>
    </row>
    <row r="33" spans="1:32" s="16" customFormat="1" ht="18.75" customHeight="1">
      <c r="A33" s="175" t="s">
        <v>43</v>
      </c>
      <c r="B33" s="176"/>
      <c r="C33" s="176"/>
      <c r="D33" s="177"/>
      <c r="E33" s="85">
        <v>41</v>
      </c>
      <c r="F33" s="86"/>
      <c r="G33" s="86"/>
      <c r="H33" s="86">
        <v>2336</v>
      </c>
      <c r="I33" s="86">
        <v>258</v>
      </c>
      <c r="J33" s="86">
        <v>64</v>
      </c>
      <c r="K33" s="86"/>
      <c r="L33" s="87" t="s">
        <v>7</v>
      </c>
      <c r="M33" s="86">
        <v>2014</v>
      </c>
      <c r="N33" s="84"/>
      <c r="O33" s="56"/>
      <c r="P33" s="56"/>
      <c r="Q33" s="53"/>
      <c r="R33" s="53"/>
      <c r="S33" s="53" t="s">
        <v>21</v>
      </c>
      <c r="T33" s="75" t="s">
        <v>15</v>
      </c>
      <c r="U33" s="120">
        <v>327149</v>
      </c>
      <c r="V33" s="120">
        <v>155830</v>
      </c>
      <c r="W33" s="121"/>
      <c r="X33" s="121">
        <v>8252</v>
      </c>
      <c r="Y33" s="121">
        <v>10318</v>
      </c>
      <c r="Z33" s="121" t="s">
        <v>20</v>
      </c>
      <c r="AA33" s="121" t="s">
        <v>35</v>
      </c>
      <c r="AB33" s="121">
        <v>16078</v>
      </c>
      <c r="AC33" s="120" t="s">
        <v>36</v>
      </c>
      <c r="AD33" s="122">
        <v>12901</v>
      </c>
      <c r="AE33" s="121">
        <v>7175</v>
      </c>
      <c r="AF33" s="122">
        <v>116595</v>
      </c>
    </row>
    <row r="34" spans="1:32" s="16" customFormat="1" ht="18.75" customHeight="1">
      <c r="A34" s="56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84"/>
      <c r="O34" s="56"/>
      <c r="P34" s="56"/>
      <c r="Q34" s="45"/>
      <c r="R34" s="45"/>
      <c r="S34" s="45"/>
      <c r="T34" s="47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</row>
    <row r="35" spans="1:32" s="16" customFormat="1" ht="18.75" customHeight="1">
      <c r="A35" s="56" t="s">
        <v>133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84"/>
      <c r="O35" s="56"/>
      <c r="P35" s="56"/>
      <c r="Q35" s="45"/>
      <c r="R35" s="45"/>
      <c r="S35" s="45" t="s">
        <v>19</v>
      </c>
      <c r="T35" s="46" t="s">
        <v>17</v>
      </c>
      <c r="U35" s="123">
        <v>531376</v>
      </c>
      <c r="V35" s="123">
        <v>328013</v>
      </c>
      <c r="W35" s="123"/>
      <c r="X35" s="44" t="s">
        <v>35</v>
      </c>
      <c r="Y35" s="121" t="s">
        <v>20</v>
      </c>
      <c r="Z35" s="121" t="s">
        <v>20</v>
      </c>
      <c r="AA35" s="44" t="s">
        <v>35</v>
      </c>
      <c r="AB35" s="44" t="s">
        <v>35</v>
      </c>
      <c r="AC35" s="123"/>
      <c r="AD35" s="121" t="s">
        <v>20</v>
      </c>
      <c r="AE35" s="44">
        <v>11992</v>
      </c>
      <c r="AF35" s="122">
        <v>191371</v>
      </c>
    </row>
    <row r="36" spans="1:32" s="16" customFormat="1" ht="18.75" customHeight="1">
      <c r="A36" s="56" t="s">
        <v>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84"/>
      <c r="O36" s="56"/>
      <c r="P36" s="56"/>
      <c r="Q36" s="45"/>
      <c r="R36" s="45"/>
      <c r="S36" s="45"/>
      <c r="T36" s="48" t="s">
        <v>18</v>
      </c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</row>
    <row r="37" spans="1:32" s="16" customFormat="1" ht="18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84"/>
      <c r="O37" s="56"/>
      <c r="P37" s="56"/>
      <c r="Q37" s="45"/>
      <c r="R37" s="45"/>
      <c r="S37" s="45" t="s">
        <v>19</v>
      </c>
      <c r="T37" s="46" t="s">
        <v>17</v>
      </c>
      <c r="U37" s="125">
        <v>517457</v>
      </c>
      <c r="V37" s="125">
        <v>248841</v>
      </c>
      <c r="W37" s="125"/>
      <c r="X37" s="126">
        <v>12202</v>
      </c>
      <c r="Y37" s="126" t="s">
        <v>35</v>
      </c>
      <c r="Z37" s="125">
        <v>95960</v>
      </c>
      <c r="AA37" s="126">
        <v>32891</v>
      </c>
      <c r="AB37" s="126">
        <v>56923</v>
      </c>
      <c r="AC37" s="125"/>
      <c r="AD37" s="125">
        <v>36598</v>
      </c>
      <c r="AE37" s="125">
        <v>34040</v>
      </c>
      <c r="AF37" s="122" t="s">
        <v>35</v>
      </c>
    </row>
    <row r="38" spans="1:32" s="16" customFormat="1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84"/>
      <c r="O38" s="56"/>
      <c r="P38" s="56"/>
      <c r="Q38" s="78"/>
      <c r="R38" s="78"/>
      <c r="S38" s="88"/>
      <c r="T38" s="89" t="s">
        <v>117</v>
      </c>
      <c r="U38" s="127">
        <v>0.846</v>
      </c>
      <c r="V38" s="127">
        <v>0.164</v>
      </c>
      <c r="W38" s="127"/>
      <c r="X38" s="127">
        <v>0.68</v>
      </c>
      <c r="Y38" s="127"/>
      <c r="Z38" s="127">
        <v>0.167</v>
      </c>
      <c r="AA38" s="127">
        <v>0.61</v>
      </c>
      <c r="AB38" s="127">
        <v>0.887</v>
      </c>
      <c r="AC38" s="127"/>
      <c r="AD38" s="127">
        <v>0.111</v>
      </c>
      <c r="AE38" s="128">
        <v>0.227</v>
      </c>
      <c r="AF38" s="129"/>
    </row>
    <row r="39" spans="1:32" s="16" customFormat="1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84"/>
      <c r="O39" s="56"/>
      <c r="P39" s="56"/>
      <c r="Q39" s="45" t="s">
        <v>38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16" customFormat="1" ht="18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84"/>
      <c r="O40" s="56"/>
      <c r="P40" s="56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16" customFormat="1" ht="18.75" customHeight="1">
      <c r="A41" s="5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84"/>
      <c r="O41" s="56"/>
      <c r="P41" s="56"/>
      <c r="Q41" s="64"/>
      <c r="R41" s="53"/>
      <c r="S41" s="45"/>
      <c r="T41" s="45"/>
      <c r="U41" s="45"/>
      <c r="V41" s="45"/>
      <c r="W41" s="45"/>
      <c r="X41" s="45"/>
      <c r="Y41" s="45"/>
      <c r="Z41" s="45"/>
      <c r="AA41" s="45"/>
      <c r="AB41" s="54"/>
      <c r="AC41" s="54"/>
      <c r="AD41" s="54"/>
      <c r="AE41" s="54"/>
      <c r="AF41" s="45"/>
    </row>
    <row r="42" spans="1:32" ht="18.75" customHeight="1">
      <c r="A42" s="5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84"/>
      <c r="O42" s="56"/>
      <c r="P42" s="56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140"/>
      <c r="AC42" s="140"/>
      <c r="AD42" s="52"/>
      <c r="AE42" s="52"/>
      <c r="AF42" s="5"/>
    </row>
    <row r="43" spans="1:32" ht="18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84"/>
      <c r="O43" s="56"/>
      <c r="P43" s="56"/>
      <c r="Q43" s="148" t="s">
        <v>32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52"/>
      <c r="AC43" s="52"/>
      <c r="AD43" s="52"/>
      <c r="AE43" s="52"/>
      <c r="AF43" s="52"/>
    </row>
    <row r="44" spans="1:42" s="12" customFormat="1" ht="18.75" customHeight="1" thickBo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84"/>
      <c r="O44" s="56"/>
      <c r="P44" s="56"/>
      <c r="Q44" s="53"/>
      <c r="R44" s="45"/>
      <c r="S44" s="54"/>
      <c r="T44" s="54"/>
      <c r="U44" s="54"/>
      <c r="V44" s="54"/>
      <c r="W44" s="54"/>
      <c r="X44" s="54"/>
      <c r="Y44" s="54"/>
      <c r="Z44" s="54"/>
      <c r="AA44" s="55" t="s">
        <v>50</v>
      </c>
      <c r="AB44" s="53"/>
      <c r="AC44" s="53"/>
      <c r="AD44" s="53"/>
      <c r="AE44" s="53"/>
      <c r="AF44" s="45"/>
      <c r="AG44" s="11"/>
      <c r="AH44" s="17"/>
      <c r="AK44" s="17"/>
      <c r="AL44" s="17"/>
      <c r="AM44" s="17"/>
      <c r="AN44" s="17"/>
      <c r="AO44" s="17"/>
      <c r="AP44" s="17"/>
    </row>
    <row r="45" spans="1:33" s="12" customFormat="1" ht="18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84"/>
      <c r="O45" s="56"/>
      <c r="P45" s="56"/>
      <c r="Q45" s="149" t="s">
        <v>33</v>
      </c>
      <c r="R45" s="149"/>
      <c r="S45" s="150"/>
      <c r="T45" s="57" t="s">
        <v>52</v>
      </c>
      <c r="U45" s="57" t="s">
        <v>53</v>
      </c>
      <c r="V45" s="90" t="s">
        <v>54</v>
      </c>
      <c r="W45" s="160" t="s">
        <v>33</v>
      </c>
      <c r="X45" s="161"/>
      <c r="Y45" s="57" t="s">
        <v>52</v>
      </c>
      <c r="Z45" s="57" t="s">
        <v>53</v>
      </c>
      <c r="AA45" s="58" t="s">
        <v>54</v>
      </c>
      <c r="AB45" s="53"/>
      <c r="AC45" s="53"/>
      <c r="AD45" s="53"/>
      <c r="AE45" s="53"/>
      <c r="AF45" s="45"/>
      <c r="AG45" s="15"/>
    </row>
    <row r="46" spans="1:32" ht="18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84"/>
      <c r="O46" s="56"/>
      <c r="P46" s="56"/>
      <c r="Q46" s="151" t="s">
        <v>10</v>
      </c>
      <c r="R46" s="151"/>
      <c r="S46" s="152"/>
      <c r="T46" s="10">
        <f>SUM(T48,T51,T52,T53,T54,T55,T57,Y46,Y47,Y48,Y50,Y49,Y52,Y53,Y55,Y56,Y58,Y60,Y61)</f>
        <v>959525</v>
      </c>
      <c r="U46" s="10">
        <f>SUM(U48,U51,U52,U53,U54,U55,U57,Z46,Z47,Z48,Z50,Z49,Z52,Z53,Z55,Z56,Z58,Z60,Z61)</f>
        <v>459194</v>
      </c>
      <c r="V46" s="10">
        <f>SUM(V48,V51,V52,V53,V54,V55,V57,AA46,AA47,AA48,AA50,AA49,AA52,AA53,AA55,AA56,AA58,AA60,AA61)</f>
        <v>500331</v>
      </c>
      <c r="W46" s="153" t="s">
        <v>84</v>
      </c>
      <c r="X46" s="154"/>
      <c r="Y46" s="18">
        <f>SUM(Z46:AA46)</f>
        <v>46514</v>
      </c>
      <c r="Z46" s="19">
        <v>21886</v>
      </c>
      <c r="AA46" s="19">
        <v>24628</v>
      </c>
      <c r="AB46" s="22"/>
      <c r="AC46" s="22"/>
      <c r="AD46" s="19"/>
      <c r="AE46" s="19"/>
      <c r="AF46" s="45"/>
    </row>
    <row r="47" spans="1:32" ht="18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84"/>
      <c r="O47" s="56"/>
      <c r="P47" s="56"/>
      <c r="Q47" s="20"/>
      <c r="R47" s="20"/>
      <c r="S47" s="21"/>
      <c r="T47" s="18"/>
      <c r="U47" s="91"/>
      <c r="V47" s="92"/>
      <c r="W47" s="155" t="s">
        <v>88</v>
      </c>
      <c r="X47" s="145"/>
      <c r="Y47" s="18">
        <f>SUM(Z47:AA47)</f>
        <v>24543</v>
      </c>
      <c r="Z47" s="19">
        <v>11417</v>
      </c>
      <c r="AA47" s="19">
        <v>13126</v>
      </c>
      <c r="AB47" s="22"/>
      <c r="AC47" s="22"/>
      <c r="AD47" s="19"/>
      <c r="AE47" s="19"/>
      <c r="AF47" s="55"/>
    </row>
    <row r="48" spans="1:32" ht="18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84"/>
      <c r="O48" s="56"/>
      <c r="P48" s="56"/>
      <c r="Q48" s="146" t="s">
        <v>82</v>
      </c>
      <c r="R48" s="146"/>
      <c r="S48" s="147"/>
      <c r="T48" s="18">
        <f>SUM(U48:V48)</f>
        <v>377366</v>
      </c>
      <c r="U48" s="19">
        <v>180334</v>
      </c>
      <c r="V48" s="93">
        <v>197032</v>
      </c>
      <c r="W48" s="155" t="s">
        <v>89</v>
      </c>
      <c r="X48" s="145"/>
      <c r="Y48" s="18">
        <f>SUM(Z48:AA48)</f>
        <v>13445</v>
      </c>
      <c r="Z48" s="19">
        <v>6154</v>
      </c>
      <c r="AA48" s="19">
        <v>7291</v>
      </c>
      <c r="AB48" s="22"/>
      <c r="AC48" s="22"/>
      <c r="AD48" s="19"/>
      <c r="AE48" s="19"/>
      <c r="AF48" s="52"/>
    </row>
    <row r="49" spans="1:32" ht="1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84"/>
      <c r="O49" s="56"/>
      <c r="P49" s="45"/>
      <c r="Q49" s="146" t="s">
        <v>107</v>
      </c>
      <c r="R49" s="146"/>
      <c r="S49" s="147"/>
      <c r="T49" s="18">
        <f>T48</f>
        <v>377366</v>
      </c>
      <c r="U49" s="19">
        <f>U48</f>
        <v>180334</v>
      </c>
      <c r="V49" s="93">
        <f>V48</f>
        <v>197032</v>
      </c>
      <c r="W49" s="155" t="s">
        <v>90</v>
      </c>
      <c r="X49" s="145"/>
      <c r="Y49" s="18">
        <f>SUM(Z49:AA49)</f>
        <v>19281</v>
      </c>
      <c r="Z49" s="19">
        <v>9067</v>
      </c>
      <c r="AA49" s="19">
        <v>10214</v>
      </c>
      <c r="AB49" s="22"/>
      <c r="AC49" s="22"/>
      <c r="AD49" s="19"/>
      <c r="AE49" s="19"/>
      <c r="AF49" s="52"/>
    </row>
    <row r="50" spans="1:32" ht="18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84"/>
      <c r="O50" s="56"/>
      <c r="P50" s="56"/>
      <c r="Q50" s="23"/>
      <c r="R50" s="45"/>
      <c r="S50" s="24"/>
      <c r="T50" s="94"/>
      <c r="U50" s="22"/>
      <c r="V50" s="95"/>
      <c r="W50" s="155" t="s">
        <v>105</v>
      </c>
      <c r="X50" s="145"/>
      <c r="Y50" s="18">
        <f>SUM(Z50:AA50)</f>
        <v>29050</v>
      </c>
      <c r="Z50" s="19">
        <v>13853</v>
      </c>
      <c r="AA50" s="19">
        <v>15197</v>
      </c>
      <c r="AB50" s="22"/>
      <c r="AC50" s="22"/>
      <c r="AD50" s="19"/>
      <c r="AE50" s="19"/>
      <c r="AF50" s="53"/>
    </row>
    <row r="51" spans="1:32" ht="19.5" customHeight="1">
      <c r="A51" s="148" t="s">
        <v>129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56"/>
      <c r="Q51" s="146" t="s">
        <v>85</v>
      </c>
      <c r="R51" s="146"/>
      <c r="S51" s="147"/>
      <c r="T51" s="18">
        <f>SUM(U51:V51)</f>
        <v>89132</v>
      </c>
      <c r="U51" s="19">
        <v>43050</v>
      </c>
      <c r="V51" s="93">
        <v>46082</v>
      </c>
      <c r="W51" s="155" t="s">
        <v>92</v>
      </c>
      <c r="X51" s="145"/>
      <c r="Y51" s="18">
        <f>SUM(Y52:Y53)</f>
        <v>53157</v>
      </c>
      <c r="Z51" s="19">
        <f>SUM(Z52:Z53)</f>
        <v>25552</v>
      </c>
      <c r="AA51" s="19">
        <f>SUM(AA52:AA53)</f>
        <v>27605</v>
      </c>
      <c r="AB51" s="22"/>
      <c r="AC51" s="22"/>
      <c r="AD51" s="19"/>
      <c r="AE51" s="19"/>
      <c r="AF51" s="53"/>
    </row>
    <row r="52" spans="1:32" ht="19.5" customHeight="1">
      <c r="A52" s="140" t="s">
        <v>34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56"/>
      <c r="Q52" s="146" t="s">
        <v>87</v>
      </c>
      <c r="R52" s="146"/>
      <c r="S52" s="147"/>
      <c r="T52" s="18">
        <f aca="true" t="shared" si="1" ref="T52:T57">SUM(U52:V52)</f>
        <v>58042</v>
      </c>
      <c r="U52" s="19">
        <v>27152</v>
      </c>
      <c r="V52" s="93">
        <v>30890</v>
      </c>
      <c r="W52" s="96"/>
      <c r="X52" s="80" t="s">
        <v>25</v>
      </c>
      <c r="Y52" s="97">
        <f>SUM(Z52:AA52)</f>
        <v>30930</v>
      </c>
      <c r="Z52" s="98">
        <v>14932</v>
      </c>
      <c r="AA52" s="98">
        <v>15998</v>
      </c>
      <c r="AB52" s="98"/>
      <c r="AC52" s="52"/>
      <c r="AD52" s="52"/>
      <c r="AE52" s="52"/>
      <c r="AF52" s="19"/>
    </row>
    <row r="53" spans="1:32" ht="18" customHeight="1" thickBo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55" t="s">
        <v>50</v>
      </c>
      <c r="P53" s="56"/>
      <c r="Q53" s="146" t="s">
        <v>115</v>
      </c>
      <c r="R53" s="146"/>
      <c r="S53" s="147"/>
      <c r="T53" s="18">
        <f t="shared" si="1"/>
        <v>92865</v>
      </c>
      <c r="U53" s="19">
        <v>44852</v>
      </c>
      <c r="V53" s="93">
        <v>48013</v>
      </c>
      <c r="W53" s="96"/>
      <c r="X53" s="80" t="s">
        <v>26</v>
      </c>
      <c r="Y53" s="97">
        <f>SUM(Z53:AA53)</f>
        <v>22227</v>
      </c>
      <c r="Z53" s="98">
        <v>10620</v>
      </c>
      <c r="AA53" s="98">
        <v>11607</v>
      </c>
      <c r="AB53" s="98"/>
      <c r="AC53" s="52"/>
      <c r="AD53" s="52"/>
      <c r="AE53" s="52"/>
      <c r="AF53" s="19"/>
    </row>
    <row r="54" spans="1:32" ht="18.75" customHeight="1">
      <c r="A54" s="149" t="s">
        <v>8</v>
      </c>
      <c r="B54" s="161"/>
      <c r="C54" s="57" t="s">
        <v>9</v>
      </c>
      <c r="D54" s="25" t="s">
        <v>80</v>
      </c>
      <c r="E54" s="26" t="s">
        <v>81</v>
      </c>
      <c r="F54" s="99" t="s">
        <v>8</v>
      </c>
      <c r="G54" s="100"/>
      <c r="H54" s="57" t="s">
        <v>9</v>
      </c>
      <c r="I54" s="25" t="s">
        <v>80</v>
      </c>
      <c r="J54" s="26" t="s">
        <v>81</v>
      </c>
      <c r="K54" s="100" t="s">
        <v>8</v>
      </c>
      <c r="L54" s="100"/>
      <c r="M54" s="57" t="s">
        <v>9</v>
      </c>
      <c r="N54" s="25" t="s">
        <v>80</v>
      </c>
      <c r="O54" s="27" t="s">
        <v>81</v>
      </c>
      <c r="P54" s="56"/>
      <c r="Q54" s="146" t="s">
        <v>110</v>
      </c>
      <c r="R54" s="146"/>
      <c r="S54" s="147"/>
      <c r="T54" s="18">
        <f t="shared" si="1"/>
        <v>40001</v>
      </c>
      <c r="U54" s="19">
        <v>19479</v>
      </c>
      <c r="V54" s="93">
        <v>20522</v>
      </c>
      <c r="W54" s="155" t="s">
        <v>97</v>
      </c>
      <c r="X54" s="145"/>
      <c r="Y54" s="18">
        <f>SUM(Y55:Y56)</f>
        <v>30150</v>
      </c>
      <c r="Z54" s="19">
        <f>SUM(Z55:Z56)</f>
        <v>14296</v>
      </c>
      <c r="AA54" s="19">
        <f>SUM(AA55:AA56)</f>
        <v>15854</v>
      </c>
      <c r="AB54" s="98"/>
      <c r="AC54" s="52"/>
      <c r="AD54" s="52"/>
      <c r="AE54" s="52"/>
      <c r="AF54" s="19"/>
    </row>
    <row r="55" spans="1:32" ht="18.75" customHeight="1">
      <c r="A55" s="151" t="s">
        <v>10</v>
      </c>
      <c r="B55" s="189"/>
      <c r="C55" s="10">
        <f>SUM(C57,C58,C59,C60,C61,C62,C63,C64,C65,C66,H56,H58,H60,H61,H63,H64,H66,M57,M58)</f>
        <v>12183</v>
      </c>
      <c r="D55" s="10">
        <f>SUM(D57,D58,D59,D60,D61,D62,D63,D64,D65,D66,I56,I58,I60,I61,I63,I64,I66,N57,N58)</f>
        <v>6126</v>
      </c>
      <c r="E55" s="10">
        <f>C55-D55</f>
        <v>6057</v>
      </c>
      <c r="F55" s="153" t="s">
        <v>11</v>
      </c>
      <c r="G55" s="186"/>
      <c r="H55" s="28" t="s">
        <v>11</v>
      </c>
      <c r="I55" s="29" t="s">
        <v>11</v>
      </c>
      <c r="J55" s="30" t="s">
        <v>11</v>
      </c>
      <c r="K55" s="163" t="s">
        <v>11</v>
      </c>
      <c r="L55" s="164"/>
      <c r="M55" s="18" t="s">
        <v>11</v>
      </c>
      <c r="N55" s="19" t="s">
        <v>11</v>
      </c>
      <c r="O55" s="19" t="s">
        <v>11</v>
      </c>
      <c r="P55" s="56"/>
      <c r="Q55" s="146" t="s">
        <v>125</v>
      </c>
      <c r="R55" s="146"/>
      <c r="S55" s="147"/>
      <c r="T55" s="18">
        <f t="shared" si="1"/>
        <v>41799</v>
      </c>
      <c r="U55" s="19">
        <v>21122</v>
      </c>
      <c r="V55" s="19">
        <v>20677</v>
      </c>
      <c r="W55" s="96"/>
      <c r="X55" s="101" t="s">
        <v>27</v>
      </c>
      <c r="Y55" s="97">
        <f>SUM(Z55:AA55)</f>
        <v>18499</v>
      </c>
      <c r="Z55" s="98">
        <v>8760</v>
      </c>
      <c r="AA55" s="98">
        <v>9739</v>
      </c>
      <c r="AB55" s="98"/>
      <c r="AC55" s="52"/>
      <c r="AD55" s="52"/>
      <c r="AE55" s="52"/>
      <c r="AF55" s="19"/>
    </row>
    <row r="56" spans="1:32" ht="18.75" customHeight="1">
      <c r="A56" s="20"/>
      <c r="B56" s="21"/>
      <c r="C56" s="102"/>
      <c r="D56" s="103"/>
      <c r="E56" s="104" t="s">
        <v>11</v>
      </c>
      <c r="F56" s="155" t="s">
        <v>125</v>
      </c>
      <c r="G56" s="147"/>
      <c r="H56" s="18">
        <v>339</v>
      </c>
      <c r="I56" s="19">
        <v>254</v>
      </c>
      <c r="J56" s="93">
        <f>H56-I56</f>
        <v>85</v>
      </c>
      <c r="K56" s="157" t="s">
        <v>114</v>
      </c>
      <c r="L56" s="158"/>
      <c r="M56" s="18">
        <f>SUM(M57:M58)</f>
        <v>651</v>
      </c>
      <c r="N56" s="19">
        <f>SUM(N57:N58)</f>
        <v>289</v>
      </c>
      <c r="O56" s="19">
        <f>M56-N56</f>
        <v>362</v>
      </c>
      <c r="P56" s="56"/>
      <c r="Q56" s="146" t="s">
        <v>126</v>
      </c>
      <c r="R56" s="146"/>
      <c r="S56" s="147"/>
      <c r="T56" s="18">
        <f>T57</f>
        <v>4805</v>
      </c>
      <c r="U56" s="19">
        <f>U57</f>
        <v>2304</v>
      </c>
      <c r="V56" s="93">
        <f>V57</f>
        <v>2501</v>
      </c>
      <c r="W56" s="96"/>
      <c r="X56" s="101" t="s">
        <v>111</v>
      </c>
      <c r="Y56" s="97">
        <f>SUM(Z56:AA56)</f>
        <v>11651</v>
      </c>
      <c r="Z56" s="98">
        <v>5536</v>
      </c>
      <c r="AA56" s="98">
        <v>6115</v>
      </c>
      <c r="AB56" s="98"/>
      <c r="AC56" s="52"/>
      <c r="AD56" s="52"/>
      <c r="AE56" s="52"/>
      <c r="AF56" s="19"/>
    </row>
    <row r="57" spans="1:32" ht="18.75" customHeight="1">
      <c r="A57" s="146" t="s">
        <v>82</v>
      </c>
      <c r="B57" s="172"/>
      <c r="C57" s="18">
        <v>3267</v>
      </c>
      <c r="D57" s="19">
        <v>1654</v>
      </c>
      <c r="E57" s="93">
        <f>C57-D57</f>
        <v>1613</v>
      </c>
      <c r="F57" s="155" t="s">
        <v>91</v>
      </c>
      <c r="G57" s="147"/>
      <c r="H57" s="18">
        <f>H58</f>
        <v>86</v>
      </c>
      <c r="I57" s="19">
        <f>I58</f>
        <v>71</v>
      </c>
      <c r="J57" s="93">
        <f aca="true" t="shared" si="2" ref="J57:J66">H57-I57</f>
        <v>15</v>
      </c>
      <c r="K57" s="105"/>
      <c r="L57" s="101" t="s">
        <v>94</v>
      </c>
      <c r="M57" s="97">
        <v>252</v>
      </c>
      <c r="N57" s="98">
        <v>87</v>
      </c>
      <c r="O57" s="98">
        <f>M57-N57</f>
        <v>165</v>
      </c>
      <c r="P57" s="56"/>
      <c r="Q57" s="41" t="s">
        <v>11</v>
      </c>
      <c r="R57" s="144" t="s">
        <v>127</v>
      </c>
      <c r="S57" s="145"/>
      <c r="T57" s="97">
        <f t="shared" si="1"/>
        <v>4805</v>
      </c>
      <c r="U57" s="98">
        <v>2304</v>
      </c>
      <c r="V57" s="98">
        <v>2501</v>
      </c>
      <c r="W57" s="157" t="s">
        <v>83</v>
      </c>
      <c r="X57" s="145"/>
      <c r="Y57" s="18">
        <f>Y58</f>
        <v>15454</v>
      </c>
      <c r="Z57" s="19">
        <f>Z58</f>
        <v>7417</v>
      </c>
      <c r="AA57" s="19">
        <f>AA58</f>
        <v>8037</v>
      </c>
      <c r="AB57" s="98"/>
      <c r="AC57" s="52"/>
      <c r="AD57" s="52"/>
      <c r="AE57" s="52"/>
      <c r="AF57" s="19"/>
    </row>
    <row r="58" spans="1:32" ht="18.75" customHeight="1">
      <c r="A58" s="146" t="s">
        <v>84</v>
      </c>
      <c r="B58" s="172"/>
      <c r="C58" s="18">
        <v>1191</v>
      </c>
      <c r="D58" s="19">
        <v>411</v>
      </c>
      <c r="E58" s="93">
        <f aca="true" t="shared" si="3" ref="E58:E66">C58-D58</f>
        <v>780</v>
      </c>
      <c r="F58" s="106"/>
      <c r="G58" s="80" t="s">
        <v>95</v>
      </c>
      <c r="H58" s="97">
        <v>86</v>
      </c>
      <c r="I58" s="98">
        <v>71</v>
      </c>
      <c r="J58" s="107">
        <f t="shared" si="2"/>
        <v>15</v>
      </c>
      <c r="K58" s="105"/>
      <c r="L58" s="101" t="s">
        <v>113</v>
      </c>
      <c r="M58" s="97">
        <v>399</v>
      </c>
      <c r="N58" s="98">
        <v>202</v>
      </c>
      <c r="O58" s="98">
        <f>M58-N58</f>
        <v>197</v>
      </c>
      <c r="P58" s="56"/>
      <c r="Q58" s="146" t="s">
        <v>86</v>
      </c>
      <c r="R58" s="146"/>
      <c r="S58" s="147"/>
      <c r="T58" s="18">
        <f>SUM(T51:T56)</f>
        <v>326644</v>
      </c>
      <c r="U58" s="19">
        <f>SUM(U51:U56)</f>
        <v>157959</v>
      </c>
      <c r="V58" s="93">
        <f>SUM(V51:V56)</f>
        <v>168685</v>
      </c>
      <c r="W58" s="96"/>
      <c r="X58" s="101" t="s">
        <v>116</v>
      </c>
      <c r="Y58" s="97">
        <f>SUM(Z58:AA58)</f>
        <v>15454</v>
      </c>
      <c r="Z58" s="98">
        <v>7417</v>
      </c>
      <c r="AA58" s="98">
        <v>8037</v>
      </c>
      <c r="AB58" s="53"/>
      <c r="AC58" s="53"/>
      <c r="AD58" s="53"/>
      <c r="AE58" s="53"/>
      <c r="AF58" s="52"/>
    </row>
    <row r="59" spans="1:32" ht="18.75" customHeight="1">
      <c r="A59" s="146" t="s">
        <v>85</v>
      </c>
      <c r="B59" s="172"/>
      <c r="C59" s="18">
        <v>1191</v>
      </c>
      <c r="D59" s="19">
        <v>399</v>
      </c>
      <c r="E59" s="93">
        <f t="shared" si="3"/>
        <v>792</v>
      </c>
      <c r="F59" s="157" t="s">
        <v>92</v>
      </c>
      <c r="G59" s="158"/>
      <c r="H59" s="18">
        <f>SUM(H60:H61)</f>
        <v>584</v>
      </c>
      <c r="I59" s="19">
        <f>SUM(I60:I61)</f>
        <v>314</v>
      </c>
      <c r="J59" s="19">
        <f t="shared" si="2"/>
        <v>270</v>
      </c>
      <c r="K59" s="105"/>
      <c r="L59" s="101"/>
      <c r="M59" s="97"/>
      <c r="N59" s="98"/>
      <c r="O59" s="98"/>
      <c r="P59" s="56"/>
      <c r="Q59" s="45"/>
      <c r="R59" s="45"/>
      <c r="S59" s="118"/>
      <c r="T59" s="18" t="s">
        <v>11</v>
      </c>
      <c r="U59" s="19" t="s">
        <v>11</v>
      </c>
      <c r="V59" s="19" t="s">
        <v>11</v>
      </c>
      <c r="W59" s="157" t="s">
        <v>114</v>
      </c>
      <c r="X59" s="145"/>
      <c r="Y59" s="18">
        <f>SUM(Y60:Y61)</f>
        <v>23921</v>
      </c>
      <c r="Z59" s="19">
        <f>SUM(Z60:Z61)</f>
        <v>11259</v>
      </c>
      <c r="AA59" s="19">
        <f>SUM(AA60:AA61)</f>
        <v>12662</v>
      </c>
      <c r="AB59" s="53"/>
      <c r="AC59" s="53"/>
      <c r="AD59" s="53"/>
      <c r="AE59" s="53"/>
      <c r="AF59" s="52"/>
    </row>
    <row r="60" spans="1:32" ht="18.75" customHeight="1">
      <c r="A60" s="146" t="s">
        <v>88</v>
      </c>
      <c r="B60" s="172"/>
      <c r="C60" s="18">
        <v>551</v>
      </c>
      <c r="D60" s="19">
        <v>286</v>
      </c>
      <c r="E60" s="93">
        <f t="shared" si="3"/>
        <v>265</v>
      </c>
      <c r="F60" s="105"/>
      <c r="G60" s="101" t="s">
        <v>93</v>
      </c>
      <c r="H60" s="97">
        <v>388</v>
      </c>
      <c r="I60" s="98">
        <v>190</v>
      </c>
      <c r="J60" s="107">
        <f t="shared" si="2"/>
        <v>198</v>
      </c>
      <c r="K60" s="53"/>
      <c r="L60" s="101"/>
      <c r="M60" s="97"/>
      <c r="N60" s="98"/>
      <c r="O60" s="98"/>
      <c r="P60" s="56"/>
      <c r="Q60" s="45"/>
      <c r="R60" s="45"/>
      <c r="S60" s="108"/>
      <c r="T60" s="19"/>
      <c r="U60" s="19" t="s">
        <v>11</v>
      </c>
      <c r="V60" s="19"/>
      <c r="W60" s="32"/>
      <c r="X60" s="101" t="s">
        <v>28</v>
      </c>
      <c r="Y60" s="97">
        <f>SUM(Z60:AA60)</f>
        <v>7766</v>
      </c>
      <c r="Z60" s="98">
        <v>3730</v>
      </c>
      <c r="AA60" s="98">
        <v>4036</v>
      </c>
      <c r="AB60" s="45"/>
      <c r="AC60" s="45"/>
      <c r="AD60" s="45"/>
      <c r="AE60" s="45"/>
      <c r="AF60" s="52"/>
    </row>
    <row r="61" spans="1:32" ht="18.75" customHeight="1">
      <c r="A61" s="146" t="s">
        <v>89</v>
      </c>
      <c r="B61" s="172"/>
      <c r="C61" s="18">
        <v>420</v>
      </c>
      <c r="D61" s="19">
        <v>170</v>
      </c>
      <c r="E61" s="93">
        <f t="shared" si="3"/>
        <v>250</v>
      </c>
      <c r="F61" s="31"/>
      <c r="G61" s="101" t="s">
        <v>96</v>
      </c>
      <c r="H61" s="97">
        <v>196</v>
      </c>
      <c r="I61" s="98">
        <v>124</v>
      </c>
      <c r="J61" s="107">
        <f t="shared" si="2"/>
        <v>72</v>
      </c>
      <c r="K61" s="53"/>
      <c r="L61" s="65"/>
      <c r="M61" s="53"/>
      <c r="N61" s="53"/>
      <c r="O61" s="53"/>
      <c r="P61" s="56"/>
      <c r="Q61" s="45"/>
      <c r="R61" s="72"/>
      <c r="S61" s="39"/>
      <c r="T61" s="19"/>
      <c r="U61" s="19"/>
      <c r="V61" s="19"/>
      <c r="W61" s="96"/>
      <c r="X61" s="101" t="s">
        <v>113</v>
      </c>
      <c r="Y61" s="97">
        <f>SUM(Z61:AA61)</f>
        <v>16155</v>
      </c>
      <c r="Z61" s="98">
        <v>7529</v>
      </c>
      <c r="AA61" s="98">
        <v>8626</v>
      </c>
      <c r="AB61" s="45"/>
      <c r="AC61" s="45"/>
      <c r="AD61" s="45"/>
      <c r="AE61" s="45"/>
      <c r="AF61" s="52"/>
    </row>
    <row r="62" spans="1:32" ht="18.75" customHeight="1">
      <c r="A62" s="146" t="s">
        <v>87</v>
      </c>
      <c r="B62" s="172"/>
      <c r="C62" s="18">
        <v>1103</v>
      </c>
      <c r="D62" s="19">
        <v>410</v>
      </c>
      <c r="E62" s="93">
        <f t="shared" si="3"/>
        <v>693</v>
      </c>
      <c r="F62" s="157" t="s">
        <v>97</v>
      </c>
      <c r="G62" s="172"/>
      <c r="H62" s="18">
        <f>SUM(H63:H64)</f>
        <v>553</v>
      </c>
      <c r="I62" s="19">
        <f>SUM(I63:I64)</f>
        <v>333</v>
      </c>
      <c r="J62" s="93">
        <f t="shared" si="2"/>
        <v>220</v>
      </c>
      <c r="K62" s="53"/>
      <c r="L62" s="65"/>
      <c r="M62" s="53"/>
      <c r="N62" s="53"/>
      <c r="O62" s="53"/>
      <c r="P62" s="56"/>
      <c r="Q62" s="42" t="s">
        <v>11</v>
      </c>
      <c r="R62" s="119"/>
      <c r="S62" s="109"/>
      <c r="T62" s="88"/>
      <c r="U62" s="88"/>
      <c r="V62" s="110"/>
      <c r="W62" s="185" t="s">
        <v>98</v>
      </c>
      <c r="X62" s="177"/>
      <c r="Y62" s="111">
        <f>SUM(Y46,Y47,Y48,Y49,Y50,Y51,Y54,Y57,Y59)</f>
        <v>255515</v>
      </c>
      <c r="Z62" s="34">
        <f>SUM(Z46,Z47,Z48,Z49,Z50,Z51,Z54,Z57,Z59)</f>
        <v>120901</v>
      </c>
      <c r="AA62" s="34">
        <f>SUM(AA46,AA47,AA48,AA49,AA50,AA51,AA54,AA57,AA59)</f>
        <v>134614</v>
      </c>
      <c r="AB62" s="45"/>
      <c r="AC62" s="45"/>
      <c r="AD62" s="45"/>
      <c r="AE62" s="45"/>
      <c r="AF62" s="52"/>
    </row>
    <row r="63" spans="1:32" ht="18.75" customHeight="1">
      <c r="A63" s="146" t="s">
        <v>90</v>
      </c>
      <c r="B63" s="172"/>
      <c r="C63" s="18">
        <v>164</v>
      </c>
      <c r="D63" s="19">
        <v>127</v>
      </c>
      <c r="E63" s="93">
        <f t="shared" si="3"/>
        <v>37</v>
      </c>
      <c r="F63" s="105"/>
      <c r="G63" s="101" t="s">
        <v>106</v>
      </c>
      <c r="H63" s="97">
        <v>328</v>
      </c>
      <c r="I63" s="98">
        <v>217</v>
      </c>
      <c r="J63" s="107">
        <f t="shared" si="2"/>
        <v>111</v>
      </c>
      <c r="K63" s="53"/>
      <c r="L63" s="65"/>
      <c r="M63" s="53"/>
      <c r="N63" s="53"/>
      <c r="O63" s="53"/>
      <c r="P63" s="56"/>
      <c r="Q63" s="190" t="s">
        <v>39</v>
      </c>
      <c r="R63" s="53"/>
      <c r="S63" s="45"/>
      <c r="T63" s="45"/>
      <c r="U63" s="53"/>
      <c r="V63" s="53"/>
      <c r="W63" s="53"/>
      <c r="X63" s="53"/>
      <c r="Y63" s="53"/>
      <c r="Z63" s="53" t="s">
        <v>124</v>
      </c>
      <c r="AA63" s="53" t="s">
        <v>124</v>
      </c>
      <c r="AB63" s="45"/>
      <c r="AC63" s="45"/>
      <c r="AD63" s="45"/>
      <c r="AE63" s="45"/>
      <c r="AF63" s="52"/>
    </row>
    <row r="64" spans="1:32" ht="18.75" customHeight="1">
      <c r="A64" s="146" t="s">
        <v>105</v>
      </c>
      <c r="B64" s="172"/>
      <c r="C64" s="18">
        <v>337</v>
      </c>
      <c r="D64" s="19">
        <v>224</v>
      </c>
      <c r="E64" s="93">
        <f t="shared" si="3"/>
        <v>113</v>
      </c>
      <c r="F64" s="33"/>
      <c r="G64" s="101" t="s">
        <v>111</v>
      </c>
      <c r="H64" s="97">
        <v>225</v>
      </c>
      <c r="I64" s="98">
        <v>116</v>
      </c>
      <c r="J64" s="107">
        <f t="shared" si="2"/>
        <v>109</v>
      </c>
      <c r="K64" s="53"/>
      <c r="L64" s="65"/>
      <c r="M64" s="53"/>
      <c r="N64" s="53"/>
      <c r="O64" s="53"/>
      <c r="P64" s="56"/>
      <c r="Q64" s="106"/>
      <c r="R64" s="22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53"/>
    </row>
    <row r="65" spans="1:32" ht="18.75" customHeight="1">
      <c r="A65" s="146" t="s">
        <v>109</v>
      </c>
      <c r="B65" s="172"/>
      <c r="C65" s="18">
        <v>821</v>
      </c>
      <c r="D65" s="19">
        <v>636</v>
      </c>
      <c r="E65" s="93">
        <f t="shared" si="3"/>
        <v>185</v>
      </c>
      <c r="F65" s="157" t="s">
        <v>83</v>
      </c>
      <c r="G65" s="158"/>
      <c r="H65" s="18">
        <f>H66</f>
        <v>237</v>
      </c>
      <c r="I65" s="19">
        <f>I66</f>
        <v>187</v>
      </c>
      <c r="J65" s="93">
        <f t="shared" si="2"/>
        <v>50</v>
      </c>
      <c r="K65" s="53"/>
      <c r="L65" s="65"/>
      <c r="M65" s="53"/>
      <c r="N65" s="53"/>
      <c r="O65" s="53"/>
      <c r="P65" s="56"/>
      <c r="Q65" s="106"/>
      <c r="R65" s="53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53"/>
    </row>
    <row r="66" spans="1:32" ht="18.75" customHeight="1">
      <c r="A66" s="146" t="s">
        <v>110</v>
      </c>
      <c r="B66" s="172"/>
      <c r="C66" s="18">
        <v>688</v>
      </c>
      <c r="D66" s="19">
        <v>361</v>
      </c>
      <c r="E66" s="93">
        <f t="shared" si="3"/>
        <v>327</v>
      </c>
      <c r="F66" s="105"/>
      <c r="G66" s="101" t="s">
        <v>112</v>
      </c>
      <c r="H66" s="97">
        <v>237</v>
      </c>
      <c r="I66" s="98">
        <v>187</v>
      </c>
      <c r="J66" s="107">
        <f t="shared" si="2"/>
        <v>50</v>
      </c>
      <c r="K66" s="53"/>
      <c r="L66" s="65"/>
      <c r="M66" s="53"/>
      <c r="N66" s="53"/>
      <c r="O66" s="53"/>
      <c r="P66" s="5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8.75" customHeight="1">
      <c r="A67" s="35"/>
      <c r="B67" s="36"/>
      <c r="C67" s="37"/>
      <c r="D67" s="34" t="s">
        <v>12</v>
      </c>
      <c r="E67" s="38"/>
      <c r="F67" s="112"/>
      <c r="G67" s="113"/>
      <c r="H67" s="114"/>
      <c r="I67" s="115"/>
      <c r="J67" s="116"/>
      <c r="K67" s="88"/>
      <c r="L67" s="117"/>
      <c r="M67" s="88"/>
      <c r="N67" s="88"/>
      <c r="O67" s="88"/>
      <c r="P67" s="56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8.75" customHeight="1">
      <c r="A68" s="45" t="s">
        <v>134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56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ht="18.75" customHeight="1">
      <c r="P69" s="9"/>
    </row>
    <row r="70" spans="16:32" ht="18.75" customHeight="1">
      <c r="P70" s="9"/>
      <c r="AF70" s="5"/>
    </row>
    <row r="71" ht="18.75" customHeight="1">
      <c r="P71" s="9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mergeCells count="108">
    <mergeCell ref="B14:D14"/>
    <mergeCell ref="A9:D9"/>
    <mergeCell ref="A55:B55"/>
    <mergeCell ref="A25:D25"/>
    <mergeCell ref="B20:D20"/>
    <mergeCell ref="A23:D23"/>
    <mergeCell ref="A58:B58"/>
    <mergeCell ref="A28:D28"/>
    <mergeCell ref="A27:D27"/>
    <mergeCell ref="B22:D22"/>
    <mergeCell ref="B15:D15"/>
    <mergeCell ref="B18:D18"/>
    <mergeCell ref="W62:X62"/>
    <mergeCell ref="W54:X54"/>
    <mergeCell ref="W57:X57"/>
    <mergeCell ref="W59:X59"/>
    <mergeCell ref="W8:X8"/>
    <mergeCell ref="F62:G62"/>
    <mergeCell ref="F59:G59"/>
    <mergeCell ref="F57:G57"/>
    <mergeCell ref="A51:O51"/>
    <mergeCell ref="F55:G55"/>
    <mergeCell ref="Q5:AE5"/>
    <mergeCell ref="T7:T8"/>
    <mergeCell ref="Q7:S8"/>
    <mergeCell ref="AB7:AE7"/>
    <mergeCell ref="AB8:AC8"/>
    <mergeCell ref="Y7:AA7"/>
    <mergeCell ref="Q4:AE4"/>
    <mergeCell ref="B17:D17"/>
    <mergeCell ref="U7:X7"/>
    <mergeCell ref="A5:M5"/>
    <mergeCell ref="B12:D12"/>
    <mergeCell ref="B16:D16"/>
    <mergeCell ref="B13:D13"/>
    <mergeCell ref="A4:M4"/>
    <mergeCell ref="F7:H8"/>
    <mergeCell ref="K7:L8"/>
    <mergeCell ref="E7:E8"/>
    <mergeCell ref="I7:J7"/>
    <mergeCell ref="M7:M8"/>
    <mergeCell ref="A54:B54"/>
    <mergeCell ref="B21:D21"/>
    <mergeCell ref="A33:D33"/>
    <mergeCell ref="B19:D19"/>
    <mergeCell ref="A7:D8"/>
    <mergeCell ref="A24:D24"/>
    <mergeCell ref="A11:D11"/>
    <mergeCell ref="Q49:S49"/>
    <mergeCell ref="A66:B66"/>
    <mergeCell ref="A62:B62"/>
    <mergeCell ref="A63:B63"/>
    <mergeCell ref="A60:B60"/>
    <mergeCell ref="A61:B61"/>
    <mergeCell ref="A64:B64"/>
    <mergeCell ref="A65:B65"/>
    <mergeCell ref="A57:B57"/>
    <mergeCell ref="A59:B59"/>
    <mergeCell ref="K55:L55"/>
    <mergeCell ref="A29:D29"/>
    <mergeCell ref="A30:D30"/>
    <mergeCell ref="A32:D32"/>
    <mergeCell ref="W27:X28"/>
    <mergeCell ref="Y27:Y28"/>
    <mergeCell ref="W47:X47"/>
    <mergeCell ref="W48:X48"/>
    <mergeCell ref="W49:X49"/>
    <mergeCell ref="Q27:S28"/>
    <mergeCell ref="F65:G65"/>
    <mergeCell ref="F56:G56"/>
    <mergeCell ref="K56:L56"/>
    <mergeCell ref="A26:D26"/>
    <mergeCell ref="AB42:AC42"/>
    <mergeCell ref="W45:X45"/>
    <mergeCell ref="AA27:AA28"/>
    <mergeCell ref="A31:D31"/>
    <mergeCell ref="W50:X50"/>
    <mergeCell ref="A52:O52"/>
    <mergeCell ref="Q43:AA43"/>
    <mergeCell ref="Q45:S45"/>
    <mergeCell ref="Q46:S46"/>
    <mergeCell ref="AE27:AE28"/>
    <mergeCell ref="W46:X46"/>
    <mergeCell ref="W51:X51"/>
    <mergeCell ref="Z27:Z28"/>
    <mergeCell ref="T27:T28"/>
    <mergeCell ref="U27:U28"/>
    <mergeCell ref="Q48:S48"/>
    <mergeCell ref="A2:AE2"/>
    <mergeCell ref="R57:S57"/>
    <mergeCell ref="Q58:S58"/>
    <mergeCell ref="Q51:S51"/>
    <mergeCell ref="Q52:S52"/>
    <mergeCell ref="Q53:S53"/>
    <mergeCell ref="Q54:S54"/>
    <mergeCell ref="Q55:S55"/>
    <mergeCell ref="Q56:S56"/>
    <mergeCell ref="Q24:AE24"/>
    <mergeCell ref="AF27:AF28"/>
    <mergeCell ref="AB9:AC9"/>
    <mergeCell ref="AB11:AC11"/>
    <mergeCell ref="AB13:AC13"/>
    <mergeCell ref="AB15:AC15"/>
    <mergeCell ref="AB17:AC17"/>
    <mergeCell ref="AB27:AB28"/>
    <mergeCell ref="AC27:AD28"/>
    <mergeCell ref="Q25:AE25"/>
    <mergeCell ref="V27:V28"/>
  </mergeCells>
  <printOptions/>
  <pageMargins left="1.4960629921259843" right="0.31496062992125984" top="0.31496062992125984" bottom="0.31496062992125984" header="0.5118110236220472" footer="0.5118110236220472"/>
  <pageSetup fitToHeight="1" fitToWidth="1" horizontalDpi="300" verticalDpi="300" orientation="landscape" paperSize="8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前田印刷 多川乃代</cp:lastModifiedBy>
  <cp:lastPrinted>2018-01-23T01:44:12Z</cp:lastPrinted>
  <dcterms:created xsi:type="dcterms:W3CDTF">1998-01-17T13:25:31Z</dcterms:created>
  <dcterms:modified xsi:type="dcterms:W3CDTF">2018-03-01T01:23:06Z</dcterms:modified>
  <cp:category/>
  <cp:version/>
  <cp:contentType/>
  <cp:contentStatus/>
</cp:coreProperties>
</file>