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830" windowWidth="19320" windowHeight="11715" activeTab="0"/>
  </bookViews>
  <sheets>
    <sheet name="232" sheetId="1" r:id="rId1"/>
    <sheet name="234" sheetId="2" r:id="rId2"/>
    <sheet name="236" sheetId="3" r:id="rId3"/>
    <sheet name="238" sheetId="4" r:id="rId4"/>
    <sheet name="240" sheetId="5" r:id="rId5"/>
    <sheet name="242" sheetId="6" r:id="rId6"/>
  </sheets>
  <externalReferences>
    <externalReference r:id="rId9"/>
  </externalReferences>
  <definedNames>
    <definedName name="_xlnm.Print_Area" localSheetId="2">'236'!$A$1:$AA$79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<sst xmlns="http://schemas.openxmlformats.org/spreadsheetml/2006/main" count="1331" uniqueCount="547">
  <si>
    <t>１日当たり　　　　　　療養補償費</t>
  </si>
  <si>
    <t>１ 件 当 た り 遺 族
補償費及び葬祭料</t>
  </si>
  <si>
    <t>１件当たり       　障　　　害　　　    補　償　費</t>
  </si>
  <si>
    <t>総　数</t>
  </si>
  <si>
    <t>２９</t>
  </si>
  <si>
    <t>９９</t>
  </si>
  <si>
    <t>人</t>
  </si>
  <si>
    <t>千円</t>
  </si>
  <si>
    <t>千円</t>
  </si>
  <si>
    <t>円</t>
  </si>
  <si>
    <t>年 度 及 び     市  町  別</t>
  </si>
  <si>
    <t>65 歳 以 上 人 口</t>
  </si>
  <si>
    <t>第　1　号　被保険者月額保険料基準額（円）</t>
  </si>
  <si>
    <t>入院時食事療養費</t>
  </si>
  <si>
    <t>訪問看護療養費</t>
  </si>
  <si>
    <t>訪問看護</t>
  </si>
  <si>
    <t>療養費等</t>
  </si>
  <si>
    <t>移送費</t>
  </si>
  <si>
    <t>出産育児一時金　</t>
  </si>
  <si>
    <t>埋葬料　　                （家族埋葬料を含む）</t>
  </si>
  <si>
    <t>出産育児一時金</t>
  </si>
  <si>
    <t>１件当たり日数</t>
  </si>
  <si>
    <t>世帯合算高額療養費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</si>
  <si>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</si>
  <si>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</si>
  <si>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</si>
  <si>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</si>
  <si>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</si>
  <si>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</si>
  <si>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</si>
  <si>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</si>
  <si>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</si>
  <si>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区　　　　　　　分</t>
  </si>
  <si>
    <t>区　　　　　　分</t>
  </si>
  <si>
    <t>事業所数</t>
  </si>
  <si>
    <t>総   人   口</t>
  </si>
  <si>
    <t>被　保　険　者　数</t>
  </si>
  <si>
    <t>被保険者数</t>
  </si>
  <si>
    <t>平均標準報酬月額</t>
  </si>
  <si>
    <t>加   入   率</t>
  </si>
  <si>
    <t>項　　　　　　目</t>
  </si>
  <si>
    <t>総　　　　　　　数</t>
  </si>
  <si>
    <t>総数</t>
  </si>
  <si>
    <t>件数</t>
  </si>
  <si>
    <t>金額</t>
  </si>
  <si>
    <t>一般診療</t>
  </si>
  <si>
    <t>入院給付</t>
  </si>
  <si>
    <t>歯科診療</t>
  </si>
  <si>
    <t>入院外給付</t>
  </si>
  <si>
    <t>薬剤</t>
  </si>
  <si>
    <t>歯科給付</t>
  </si>
  <si>
    <t>薬剤の給付</t>
  </si>
  <si>
    <t>療養費</t>
  </si>
  <si>
    <t>高額療養費</t>
  </si>
  <si>
    <t>移送費</t>
  </si>
  <si>
    <t>傷病手当金</t>
  </si>
  <si>
    <t>葬祭給付</t>
  </si>
  <si>
    <t>その他　　　　（任意給付）</t>
  </si>
  <si>
    <t>出産手当金</t>
  </si>
  <si>
    <t>入院</t>
  </si>
  <si>
    <t>入院外</t>
  </si>
  <si>
    <t>歯科</t>
  </si>
  <si>
    <t>（単位：人、円）</t>
  </si>
  <si>
    <t>（単位：人）</t>
  </si>
  <si>
    <t>二次健診等給付</t>
  </si>
  <si>
    <t>（単位：所、人）</t>
  </si>
  <si>
    <t>年 度 別 及 び 産 業 別</t>
  </si>
  <si>
    <t>年　　度</t>
  </si>
  <si>
    <t>保 険 料　　　　　収納済額</t>
  </si>
  <si>
    <t>なめし革・同製品・毛皮</t>
  </si>
  <si>
    <t>遺族</t>
  </si>
  <si>
    <t>葬祭</t>
  </si>
  <si>
    <t>介護</t>
  </si>
  <si>
    <t>電気機械器具</t>
  </si>
  <si>
    <t>総数</t>
  </si>
  <si>
    <t>木材・木製品</t>
  </si>
  <si>
    <t>新規</t>
  </si>
  <si>
    <t>家具・装備品</t>
  </si>
  <si>
    <t>パルプ・紙・紙加工品</t>
  </si>
  <si>
    <t>化学工業</t>
  </si>
  <si>
    <t>石油製品・石炭製品</t>
  </si>
  <si>
    <t>プラスチック製品</t>
  </si>
  <si>
    <t>資料　石川県医療対策課</t>
  </si>
  <si>
    <t>件数</t>
  </si>
  <si>
    <t>金額</t>
  </si>
  <si>
    <t>合　　計</t>
  </si>
  <si>
    <t>種　　別</t>
  </si>
  <si>
    <t>療　　　養</t>
  </si>
  <si>
    <t>教育・学習支援業</t>
  </si>
  <si>
    <t>休　　　業</t>
  </si>
  <si>
    <t>複合サービス事業</t>
  </si>
  <si>
    <t>資料　石川労働局「業務概要」</t>
  </si>
  <si>
    <t>（単位：人、千円）</t>
  </si>
  <si>
    <t>雇用保険料　　　収納済額</t>
  </si>
  <si>
    <t>２０　　　社　  　会  　　保　  　障</t>
  </si>
  <si>
    <t>生 活 療 養 費</t>
  </si>
  <si>
    <t>食 事 療 養 費</t>
  </si>
  <si>
    <t>傷病手当</t>
  </si>
  <si>
    <t>（単位：人、円）</t>
  </si>
  <si>
    <t>（単位：人、％）</t>
  </si>
  <si>
    <t>短期特例求職者　　　　　給　付　金　額</t>
  </si>
  <si>
    <t>受給者実人員</t>
  </si>
  <si>
    <t>注　　四捨五入の関係で計が合わない場合がある。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</si>
  <si>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</si>
  <si>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</si>
  <si>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</si>
  <si>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居　宅　サ　ー　ビ　ス　事　業　所　数</t>
  </si>
  <si>
    <t>地域密着型サービス事業所数</t>
  </si>
  <si>
    <t>居宅介護支援事　業
所　数</t>
  </si>
  <si>
    <t>介護予防支援事　業
所　数</t>
  </si>
  <si>
    <t>（２）　給　　付　　状　　況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</si>
  <si>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</si>
  <si>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</si>
  <si>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</si>
  <si>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</si>
  <si>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</si>
  <si>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</si>
  <si>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</si>
  <si>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</si>
  <si>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</si>
  <si>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</si>
  <si>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</si>
  <si>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</si>
  <si>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通 所　　　　介 護</t>
  </si>
  <si>
    <t>通所リハビリテーション</t>
  </si>
  <si>
    <t>短　　期
入　　所
生活介護</t>
  </si>
  <si>
    <t>短　　期
入　　所
療養介護</t>
  </si>
  <si>
    <t>特定施設
入 居 者
生活介護</t>
  </si>
  <si>
    <t>福祉用具貸与</t>
  </si>
  <si>
    <t>視覚障害者情報提供施設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</si>
  <si>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</si>
  <si>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</si>
  <si>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</si>
  <si>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</si>
  <si>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</si>
  <si>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老齢福祉年金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</si>
  <si>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</si>
  <si>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</si>
  <si>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</si>
  <si>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</si>
  <si>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</si>
  <si>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
施　設</t>
  </si>
  <si>
    <t>介護療養型医療施設</t>
  </si>
  <si>
    <t>計</t>
  </si>
  <si>
    <t>男</t>
  </si>
  <si>
    <t>女</t>
  </si>
  <si>
    <t>施　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</si>
  <si>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</si>
  <si>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</si>
  <si>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</si>
  <si>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</si>
  <si>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</si>
  <si>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</si>
  <si>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</si>
  <si>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</si>
  <si>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</si>
  <si>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</si>
  <si>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</si>
  <si>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</si>
  <si>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</si>
  <si>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</si>
  <si>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</si>
  <si>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</si>
  <si>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</si>
  <si>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</si>
  <si>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</si>
  <si>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</si>
  <si>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</si>
  <si>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</si>
  <si>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</si>
  <si>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障害</t>
  </si>
  <si>
    <t>ゴム製品</t>
  </si>
  <si>
    <t>資料　石川県長寿社会課</t>
  </si>
  <si>
    <t>輸送用機械器具</t>
  </si>
  <si>
    <t>その他の製造業</t>
  </si>
  <si>
    <t>電気・ガス・熱供給・水道業</t>
  </si>
  <si>
    <t>情報通信業</t>
  </si>
  <si>
    <t>運輸業</t>
  </si>
  <si>
    <t>局・署</t>
  </si>
  <si>
    <t>局</t>
  </si>
  <si>
    <t>金　　沢</t>
  </si>
  <si>
    <t>小　　松</t>
  </si>
  <si>
    <t>七　　尾</t>
  </si>
  <si>
    <t>穴　　水</t>
  </si>
  <si>
    <t xml:space="preserve"> </t>
  </si>
  <si>
    <t>離職票　　　提出件数</t>
  </si>
  <si>
    <t>合　　　計</t>
  </si>
  <si>
    <t>歯　　　科</t>
  </si>
  <si>
    <t>調　　　剤</t>
  </si>
  <si>
    <t>年 度 及 び　　　　市  町  別</t>
  </si>
  <si>
    <t>保育児童定員</t>
  </si>
  <si>
    <t>入  所  人  員</t>
  </si>
  <si>
    <t>保護人員</t>
  </si>
  <si>
    <t>介護扶助</t>
  </si>
  <si>
    <t>志賀町</t>
  </si>
  <si>
    <t>保護施設事務費及び委託事務費</t>
  </si>
  <si>
    <t>資料　石川県厚生政策課「生活保護の概況」</t>
  </si>
  <si>
    <t>施　　　　　設　　　　　名</t>
  </si>
  <si>
    <t>入所（通所・利用）
定　　　　　　 員</t>
  </si>
  <si>
    <t>(通所・利用）定員</t>
  </si>
  <si>
    <t>資料　石川県少子化対策監室</t>
  </si>
  <si>
    <t>入所定員</t>
  </si>
  <si>
    <t>児童福祉施設</t>
  </si>
  <si>
    <t>児童自立支援施設</t>
  </si>
  <si>
    <t>要 介 護　　　(要支援)　　　認定者数</t>
  </si>
  <si>
    <t>保　　　険　　　給　　　付　　　額</t>
  </si>
  <si>
    <t>合　　計</t>
  </si>
  <si>
    <t>軽費老人ホーム（Ａ型）</t>
  </si>
  <si>
    <t>児童厚生施設</t>
  </si>
  <si>
    <t>軽費老人ホーム</t>
  </si>
  <si>
    <t xml:space="preserve">障害者関連施設 </t>
  </si>
  <si>
    <t>障害者支援施設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</si>
  <si>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</si>
  <si>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</si>
  <si>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</si>
  <si>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</si>
  <si>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</si>
  <si>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</si>
  <si>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農・林業</t>
  </si>
  <si>
    <t>建設業</t>
  </si>
  <si>
    <t>製造業</t>
  </si>
  <si>
    <t>食品・飲料・たばこ・飼料</t>
  </si>
  <si>
    <t>繊維工業</t>
  </si>
  <si>
    <t>印刷・同関連業</t>
  </si>
  <si>
    <t>鉄鋼業</t>
  </si>
  <si>
    <t>はん用機械器具</t>
  </si>
  <si>
    <t>生産用機械器具</t>
  </si>
  <si>
    <t>母子福祉施設</t>
  </si>
  <si>
    <t>聴覚障害者情報提供施設</t>
  </si>
  <si>
    <t>　２　母子生活支援施設の定員は世帯数のため計には含めていない。</t>
  </si>
  <si>
    <t>委 員 数　　　　　</t>
  </si>
  <si>
    <t>計</t>
  </si>
  <si>
    <t>生活環境</t>
  </si>
  <si>
    <t>資料　石川県厚生政策課</t>
  </si>
  <si>
    <t>（単位：人、件）</t>
  </si>
  <si>
    <t>在宅福祉</t>
  </si>
  <si>
    <t>介護保険</t>
  </si>
  <si>
    <t>健  康 ･
保健医療</t>
  </si>
  <si>
    <t>子育て ･
母子保健</t>
  </si>
  <si>
    <t>子どもの地域生活</t>
  </si>
  <si>
    <t>子どもの教育･学校生活</t>
  </si>
  <si>
    <t>生 活 費</t>
  </si>
  <si>
    <t>年金･保険</t>
  </si>
  <si>
    <t>仕　　事</t>
  </si>
  <si>
    <t>家族関係</t>
  </si>
  <si>
    <t>住　　居</t>
  </si>
  <si>
    <t>日常的な
支　　援</t>
  </si>
  <si>
    <t>かほく市</t>
  </si>
  <si>
    <t>白山市</t>
  </si>
  <si>
    <t>能美市</t>
  </si>
  <si>
    <t>資料　日本年金機構</t>
  </si>
  <si>
    <t>被保険者数</t>
  </si>
  <si>
    <t>平均標準報酬月額</t>
  </si>
  <si>
    <t>事業所数</t>
  </si>
  <si>
    <r>
      <t xml:space="preserve">居　宅
</t>
    </r>
    <r>
      <rPr>
        <sz val="10"/>
        <rFont val="ＭＳ 明朝"/>
        <family val="1"/>
      </rPr>
      <t>(介護予防)</t>
    </r>
  </si>
  <si>
    <t>生活関連サービス業・娯楽業</t>
  </si>
  <si>
    <t>(単位：件、千円)</t>
  </si>
  <si>
    <t>　２　要介護（要支援）認定者数は各年度３月３１日現在。</t>
  </si>
  <si>
    <t>高年齢求職者　　　　　　　給 付 金 額</t>
  </si>
  <si>
    <t>（１）　適  　用　  状　  況</t>
  </si>
  <si>
    <t>（１）　適　　用　　状　　況</t>
  </si>
  <si>
    <t>被保険者数</t>
  </si>
  <si>
    <t>（２）　給 　 付 　 状 　 況</t>
  </si>
  <si>
    <t>労働者数</t>
  </si>
  <si>
    <t>１００～</t>
  </si>
  <si>
    <t>４９９</t>
  </si>
  <si>
    <t>児童養護施設</t>
  </si>
  <si>
    <t>福祉ホーム</t>
  </si>
  <si>
    <t>母子生活支援施設</t>
  </si>
  <si>
    <t>含めない</t>
  </si>
  <si>
    <t>特別養護老人ホーム</t>
  </si>
  <si>
    <t>―</t>
  </si>
  <si>
    <t>養護老人ホーム</t>
  </si>
  <si>
    <t>　（単位：人、千円）</t>
  </si>
  <si>
    <t>電子部品・デバイス・電子回路</t>
  </si>
  <si>
    <t>情報通信機械器具</t>
  </si>
  <si>
    <t>夜間
対応型
訪問介護</t>
  </si>
  <si>
    <t>236 社会保障</t>
  </si>
  <si>
    <t xml:space="preserve">就職促進給付金額 </t>
  </si>
  <si>
    <t>業務用機械器具</t>
  </si>
  <si>
    <t>中能登町</t>
  </si>
  <si>
    <t>能登町</t>
  </si>
  <si>
    <t>そ の 他</t>
  </si>
  <si>
    <t>県　　　　　計</t>
  </si>
  <si>
    <t>かほく市</t>
  </si>
  <si>
    <t>－</t>
  </si>
  <si>
    <t>　２　介護サービス事業所・施設数は各年度３月３１日現在で、市町が認める基準該当居宅サービスを行う事業所を含む。</t>
  </si>
  <si>
    <t>注　　老齢福祉年金には全部支給停止者分を除く。</t>
  </si>
  <si>
    <t>　</t>
  </si>
  <si>
    <t>　</t>
  </si>
  <si>
    <t>　</t>
  </si>
  <si>
    <t>　</t>
  </si>
  <si>
    <t>（単位：件　千円）</t>
  </si>
  <si>
    <t>（単位：件、千円）</t>
  </si>
  <si>
    <t>（単位：件、千円）</t>
  </si>
  <si>
    <t>－</t>
  </si>
  <si>
    <t>卸 売 業 ・ 小 売 業</t>
  </si>
  <si>
    <t>金融業・保険業</t>
  </si>
  <si>
    <t>不動産業・物品賃貸業</t>
  </si>
  <si>
    <t>宿泊業・飲食サービス業</t>
  </si>
  <si>
    <t>項　　　　　　　　目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</si>
  <si>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</si>
  <si>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</si>
  <si>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</si>
  <si>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</si>
  <si>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</si>
  <si>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</si>
  <si>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</si>
  <si>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金　　　額</t>
  </si>
  <si>
    <t>金　　　額</t>
  </si>
  <si>
    <t>注１　介護サービス事業所・施設数については、事業所・施設の所在地により区分。又、１事業所・施設が複数の介護サービスを提供している場合、そのサービス種類ごとに集計したもの。</t>
  </si>
  <si>
    <t>　</t>
  </si>
  <si>
    <t>　　</t>
  </si>
  <si>
    <t>　</t>
  </si>
  <si>
    <t>242 社会保障</t>
  </si>
  <si>
    <t>学術研究・専門・技術サービス業</t>
  </si>
  <si>
    <t>（うち　宿泊業）</t>
  </si>
  <si>
    <t>医療･福祉</t>
  </si>
  <si>
    <t>サービス業</t>
  </si>
  <si>
    <t>公務</t>
  </si>
  <si>
    <t>分類不能</t>
  </si>
  <si>
    <t>保険給付　　　金　　額</t>
  </si>
  <si>
    <t>居　　　宅
（介護予防）</t>
  </si>
  <si>
    <t>地域密着型
（介護予防）</t>
  </si>
  <si>
    <t>施　　設</t>
  </si>
  <si>
    <t>　６　月額保険料の県計欄は加重平均額、郡計欄は該当市町を単純に平均したものである。</t>
  </si>
  <si>
    <t xml:space="preserve"> </t>
  </si>
  <si>
    <t>野々市市</t>
  </si>
  <si>
    <t>障害児入所施設</t>
  </si>
  <si>
    <t>児童発達支援センター</t>
  </si>
  <si>
    <t>障害児通所支援事業所</t>
  </si>
  <si>
    <t>障害福祉サービス事業所</t>
  </si>
  <si>
    <t>　２　内訳については、単位未満四捨五入の関係から合計と一致しない場合がある。</t>
  </si>
  <si>
    <t>老人短期入所施設</t>
  </si>
  <si>
    <t>老人介護支援センター</t>
  </si>
  <si>
    <t>　</t>
  </si>
  <si>
    <t>　後 期 高 齢 者 医 療 給 付 状 況</t>
  </si>
  <si>
    <t xml:space="preserve"> </t>
  </si>
  <si>
    <t>定期巡回・随時対応型訪問介護看護</t>
  </si>
  <si>
    <t>地域密着型特定施設入居者
生活介護</t>
  </si>
  <si>
    <t>複合型サービス</t>
  </si>
  <si>
    <t>234 社会保障</t>
  </si>
  <si>
    <t>社会保障 235</t>
  </si>
  <si>
    <t>社会保障 237</t>
  </si>
  <si>
    <t>社会保障 243</t>
  </si>
  <si>
    <t>鉱業、採石業、砂利採取業</t>
  </si>
  <si>
    <t>資料　石川県厚生政策課、長寿社会課、障害保健福祉課、少子化対策監室、男女共同参画課</t>
  </si>
  <si>
    <t>対前年度比</t>
  </si>
  <si>
    <t>介護老人  　　保　　健
施　　設</t>
  </si>
  <si>
    <t>内　　　　　容　　　　　別　　　　　相　　　　　談　　　　　支　　　　　援　　　　　件　　　　　数</t>
  </si>
  <si>
    <t>注　　委員数は４月１日現在の数で、主任児童委員を含む。</t>
  </si>
  <si>
    <t>市　　町　　別</t>
  </si>
  <si>
    <t>介 護 サ ー ビ ス 受 給 者 数</t>
  </si>
  <si>
    <t>　３　介護サービス受給者数は各年度累計。</t>
  </si>
  <si>
    <t>　４　保険給付額は、各年度４月から翌年３月までの各月において支払審査を行った金額。</t>
  </si>
  <si>
    <t>項　　　　　　　　　目</t>
  </si>
  <si>
    <t>総　　　　　　数</t>
  </si>
  <si>
    <t>区　　　　　　　　　　　分</t>
  </si>
  <si>
    <t>支　給　金　額</t>
  </si>
  <si>
    <t>基　　本　　手　　当</t>
  </si>
  <si>
    <t>事　　　　　業　　　　　所　　　　　数</t>
  </si>
  <si>
    <t>被　　　　保　　　　険　　　　者　　　　数</t>
  </si>
  <si>
    <t>母子・父子福祉センター</t>
  </si>
  <si>
    <t>年金給付</t>
  </si>
  <si>
    <t>注１　受給者実人員は月平均人数で延長分等を含まない。</t>
  </si>
  <si>
    <t>　２　「離職票提出件数」は平成26年度から集計を行っていない。</t>
  </si>
  <si>
    <t>　生　　活　　保　　護　　の　　概　　況</t>
  </si>
  <si>
    <t>（単位：人、件、千円）</t>
  </si>
  <si>
    <t>保護費総額</t>
  </si>
  <si>
    <t>扶助合計</t>
  </si>
  <si>
    <t>就労自立給付金</t>
  </si>
  <si>
    <t>給付件数</t>
  </si>
  <si>
    <t>給付金額</t>
  </si>
  <si>
    <t>保護施設事務費及び委託事務費</t>
  </si>
  <si>
    <t>保 育 所 等 数</t>
  </si>
  <si>
    <t>　３　「就職促進給付金額」は常用就職支度金、就業促進定着手当、再就職手当の計。</t>
  </si>
  <si>
    <t>地域
密着型
通所介護</t>
  </si>
  <si>
    <r>
      <rPr>
        <sz val="10"/>
        <rFont val="ＭＳ 明朝"/>
        <family val="1"/>
      </rPr>
      <t>地域密着型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(介護予防)</t>
    </r>
  </si>
  <si>
    <t>２９年度</t>
  </si>
  <si>
    <t>２９</t>
  </si>
  <si>
    <t xml:space="preserve">（１）　産 業 別、規 模 別 適 用 事 業 所 数 及 び 被 保 険 者 数 </t>
  </si>
  <si>
    <t>１００～</t>
  </si>
  <si>
    <t>４９９</t>
  </si>
  <si>
    <t>遺   族</t>
  </si>
  <si>
    <t>葬   祭</t>
  </si>
  <si>
    <t>漁業</t>
  </si>
  <si>
    <t>（２）　　給　　　　付　　　　状　　　　況</t>
  </si>
  <si>
    <t>項　　　　目</t>
  </si>
  <si>
    <t>　</t>
  </si>
  <si>
    <t>療養</t>
  </si>
  <si>
    <t>休業</t>
  </si>
  <si>
    <t>窯業・土石製品</t>
  </si>
  <si>
    <t>非鉄金属</t>
  </si>
  <si>
    <t>金属製品</t>
  </si>
  <si>
    <t xml:space="preserve"> </t>
  </si>
  <si>
    <t xml:space="preserve"> </t>
  </si>
  <si>
    <t>　</t>
  </si>
  <si>
    <t>（２）　保　険　料　収　入　及　び　給　付</t>
  </si>
  <si>
    <t>年　　　　度</t>
  </si>
  <si>
    <t>求　　　　　職　　　　　者　　　　　給　　　　　付</t>
  </si>
  <si>
    <t>238 社会保障</t>
  </si>
  <si>
    <t>240 社会保障</t>
  </si>
  <si>
    <t>（単位：百万円）</t>
  </si>
  <si>
    <t>（単位：人）</t>
  </si>
  <si>
    <t>年　  　度</t>
  </si>
  <si>
    <t>医　　　　　　　　　　科</t>
  </si>
  <si>
    <t>入　　　院</t>
  </si>
  <si>
    <t>入　院　外</t>
  </si>
  <si>
    <t>件　数</t>
  </si>
  <si>
    <t>金　額</t>
  </si>
  <si>
    <t>項　目</t>
  </si>
  <si>
    <t>12/4</t>
  </si>
  <si>
    <t>13/1</t>
  </si>
  <si>
    <t>延人員</t>
  </si>
  <si>
    <t>合計</t>
  </si>
  <si>
    <t>総  額</t>
  </si>
  <si>
    <t>生活扶助</t>
  </si>
  <si>
    <t>生活扶助</t>
  </si>
  <si>
    <t>保 護 費</t>
  </si>
  <si>
    <t>住宅扶助</t>
  </si>
  <si>
    <t>教育扶助</t>
  </si>
  <si>
    <t>医療扶助</t>
  </si>
  <si>
    <t>医療扶助</t>
  </si>
  <si>
    <t>保 護 費</t>
  </si>
  <si>
    <t>出産扶助</t>
  </si>
  <si>
    <t>生業扶助</t>
  </si>
  <si>
    <t>生業扶助</t>
  </si>
  <si>
    <t>葬祭扶助</t>
  </si>
  <si>
    <t>－</t>
  </si>
  <si>
    <t>注１　人員については月平均、金額については年額である。</t>
  </si>
  <si>
    <t>（単位：人）</t>
  </si>
  <si>
    <t>施 設 数</t>
  </si>
  <si>
    <t>施　　　　設　　　　名</t>
  </si>
  <si>
    <t>入所（通所・利用）
定　　　　　　 員</t>
  </si>
  <si>
    <t xml:space="preserve"> </t>
  </si>
  <si>
    <t>施設数計　</t>
  </si>
  <si>
    <t>生活保護施設</t>
  </si>
  <si>
    <t xml:space="preserve"> </t>
  </si>
  <si>
    <t>老人福祉施設</t>
  </si>
  <si>
    <t>　</t>
  </si>
  <si>
    <t>救護施設</t>
  </si>
  <si>
    <t>乳児院</t>
  </si>
  <si>
    <t>デイサービスセンター</t>
  </si>
  <si>
    <t>助産施設</t>
  </si>
  <si>
    <t>老人福祉　　　　　　センター</t>
  </si>
  <si>
    <t>特Ａ型</t>
  </si>
  <si>
    <t>Ａ型</t>
  </si>
  <si>
    <t>Ｂ型</t>
  </si>
  <si>
    <t>売春防止法関係</t>
  </si>
  <si>
    <t>婦人保護施設</t>
  </si>
  <si>
    <t>注１　（　）は通所・利用定員で外数。</t>
  </si>
  <si>
    <t>そ　　の　　他　　（施設療養を含む）</t>
  </si>
  <si>
    <t>５００人　　以 上</t>
  </si>
  <si>
    <t>１３８</t>
  </si>
  <si>
    <t>保 育 士 等 数</t>
  </si>
  <si>
    <t>３０</t>
  </si>
  <si>
    <t>注１　保育所と認定こども園の数値を計上。認定こども園の保育児童定員及び入所人員は２・３号認定</t>
  </si>
  <si>
    <t>　２　保育所と保育所型認定こども園の数値を計上。（Ｈ２９まで）</t>
  </si>
  <si>
    <t>３０年度</t>
  </si>
  <si>
    <t>21.7</t>
  </si>
  <si>
    <t>20.8</t>
  </si>
  <si>
    <t>19.99</t>
  </si>
  <si>
    <t>（１）　適  　用  　状　  況  (各年度3月31日現在)</t>
  </si>
  <si>
    <t>（２）　給　 付 　状 　況  (各年度3月31日現在)</t>
  </si>
  <si>
    <t>16.96</t>
  </si>
  <si>
    <t>17.01</t>
  </si>
  <si>
    <t>介護
医療院</t>
  </si>
  <si>
    <t>注　各年度の事業所数及び被保険者数は3月末時点の状況</t>
  </si>
  <si>
    <t>資料　石川労働局作成「業務概要」　厚生労働省作成「機械処理決算に係る関係資料」</t>
  </si>
  <si>
    <t>資料　石川労働局作成「業務概要」</t>
  </si>
  <si>
    <t>注　　四捨五入の関係で計が合わない場合がある。</t>
  </si>
  <si>
    <t>資料　石川労働局作成「業務概要」　厚生労働省作成「機械処理決算に係る関係資料」</t>
  </si>
  <si>
    <t>　３　保護費総額とは、扶助合計、就労自立給付金、進学準備給付金、保護施設事務費及び委託事務費の合算である。</t>
  </si>
  <si>
    <t>令和元年度</t>
  </si>
  <si>
    <t>令和 元 年度</t>
  </si>
  <si>
    <t>令和 元 年度</t>
  </si>
  <si>
    <t>進学準備給付金</t>
  </si>
  <si>
    <t>232 社会保障</t>
  </si>
  <si>
    <t>社会保障 233</t>
  </si>
  <si>
    <t>社会保障 239</t>
  </si>
  <si>
    <t>社会保障 241</t>
  </si>
  <si>
    <t>13,487(21,038)</t>
  </si>
  <si>
    <t>令　和　元　年　度</t>
  </si>
  <si>
    <t>令和 元 年度</t>
  </si>
  <si>
    <t>平成２８年度</t>
  </si>
  <si>
    <t>２９年度</t>
  </si>
  <si>
    <t>３０年度</t>
  </si>
  <si>
    <t>資料  全国健康保険協会石川支部「協会けんぽ月報」</t>
  </si>
  <si>
    <t>２８年度</t>
  </si>
  <si>
    <t>資料  全国健康保険協会石川支部「協会けんぽ月報」</t>
  </si>
  <si>
    <t xml:space="preserve"> ２ 年度</t>
  </si>
  <si>
    <t>1,684(5,563)</t>
  </si>
  <si>
    <t>２ 年度</t>
  </si>
  <si>
    <t>２ 年度</t>
  </si>
  <si>
    <t>平　成　２８　年　度</t>
  </si>
  <si>
    <t>２</t>
  </si>
  <si>
    <t>平成 ２８ 年度</t>
  </si>
  <si>
    <t>２</t>
  </si>
  <si>
    <t>　４　受給資格決定件数の令和2年度は速報値であり、今後修正があり得る。</t>
  </si>
  <si>
    <t>平成２８年度</t>
  </si>
  <si>
    <t>令和元年度</t>
  </si>
  <si>
    <t>２年度</t>
  </si>
  <si>
    <t>（３）　労働基準監督署別給付支払状況 （令和 ２ 年度）</t>
  </si>
  <si>
    <t>令和元年度</t>
  </si>
  <si>
    <t>19.45</t>
  </si>
  <si>
    <t>19.33</t>
  </si>
  <si>
    <t>17.13</t>
  </si>
  <si>
    <t>17.33</t>
  </si>
  <si>
    <t>平成２８年度</t>
  </si>
  <si>
    <t>平成２７年度</t>
  </si>
  <si>
    <t>２８</t>
  </si>
  <si>
    <t>３０</t>
  </si>
  <si>
    <t>令和元年度</t>
  </si>
  <si>
    <t>資料　石川県医療対策課</t>
  </si>
  <si>
    <t xml:space="preserve">    こどものみ計上。（Ｈ３０から）</t>
  </si>
  <si>
    <t>1,659(1,875)</t>
  </si>
  <si>
    <t>注１　65歳以上人口は石川県県民文化スポーツ部「石川県の年齢別推計人口」(各年10月１日現在）の推計による。</t>
  </si>
  <si>
    <t>　５　要介護（要支援）認定者数、介護サービス受給者数、保険給付額は、介護保険事業状況報告年報（令和２年度は暫定値）による。</t>
  </si>
  <si>
    <t>（１）　事 業 成 績 及 び 各 種 補 償 費 平 均 支 給 額</t>
  </si>
  <si>
    <t>労災保険 　   加　　入　　　　　 事業所数</t>
  </si>
  <si>
    <t>１日当たり　　　　　　休業補償費</t>
  </si>
  <si>
    <t>４  人　  　　以　下</t>
  </si>
  <si>
    <t>　５ ～</t>
  </si>
  <si>
    <t>３０ ～</t>
  </si>
  <si>
    <t>受給資格  決定件数</t>
  </si>
  <si>
    <t>障害給付</t>
  </si>
  <si>
    <t>（１）　適　　用　　状　　況  (各年度3月31日現在)</t>
  </si>
  <si>
    <t>（２）　給　　付　　状　　況  (各年度3月31日現在)</t>
  </si>
  <si>
    <t>１３０　　全　国　健　康　保　険　協　会　管　掌　健　康　保　険</t>
  </si>
  <si>
    <t>１３０　　全　国　健　康　保　険　協　会　管　掌　健　康　保　険（つづき）</t>
  </si>
  <si>
    <t>１３１　　国　民　健　康　保　険</t>
  </si>
  <si>
    <t>１３１　　国　民　健　康　保　険　（つづき）</t>
  </si>
  <si>
    <t>１３２　　厚　　生　　年　　金　　保　　険　　</t>
  </si>
  <si>
    <t>１３２　　厚　　生　　年　　金　　保　　険　（つづき）</t>
  </si>
  <si>
    <t>１３３　　国　　民　　年　　金</t>
  </si>
  <si>
    <t>１３３　　国　民　年　金　（つづき）</t>
  </si>
  <si>
    <t>１３４　　　雇　 　　 　用  　　　　保　 　　 　険</t>
  </si>
  <si>
    <t>１３４　　　雇　 　　 用  　　　保　 　　 険　（つづき）</t>
  </si>
  <si>
    <t>１３５　　労　働　者　災　害　補　償　保　険</t>
  </si>
  <si>
    <t>１３５　　労　働　者　災　害　補　償　保　険 （つづき）</t>
  </si>
  <si>
    <t>１３５　　労　働　者　災　害　補　償　保　険 （つづき）</t>
  </si>
  <si>
    <t>１３６　　介　　　　　護　　　　　保　　　　　険</t>
  </si>
  <si>
    <t>１３６　　介　　　　　護　　　　　保　　　　　険　（つづき）</t>
  </si>
  <si>
    <t>１３７</t>
  </si>
  <si>
    <t>１３９　　福祉施設数及び定員数 （令和３年４月１日現在）</t>
  </si>
  <si>
    <t>１４０　　市　町　別　保　育　状　況　（各年度４月１日現在）</t>
  </si>
  <si>
    <t>１４１　　市　町　別　民　生　委　員　（　児　童　委　員　）　活　動　状　況　（令和 ２ 年度）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</si>
</sst>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#,##0.00;&quot;△ &quot;#,##0.00"/>
    <numFmt numFmtId="187" formatCode="&quot;&quot;#,###;&quot;△ &quot;#,###;&quot;-&quot;"/>
    <numFmt numFmtId="188" formatCode="0.00_);[Red]\(0.00\)"/>
    <numFmt numFmtId="189" formatCode="0_);\(0\)"/>
    <numFmt numFmtId="190" formatCode="#,##0;&quot;△ &quot;#,##0"/>
    <numFmt numFmtId="191" formatCode="#,##0_);\(#,##0\)"/>
    <numFmt numFmtId="192" formatCode="0_);[Red]\(0\)"/>
    <numFmt numFmtId="193" formatCode="[&lt;=999]000;[&lt;=9999]000\-00;000\-0000"/>
    <numFmt numFmtId="194" formatCode="0.0_ "/>
    <numFmt numFmtId="195" formatCode="#,###,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top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top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63" applyNumberFormat="1" applyFont="1" applyFill="1" applyAlignment="1" applyProtection="1">
      <alignment vertical="center"/>
      <protection/>
    </xf>
    <xf numFmtId="0" fontId="0" fillId="0" borderId="0" xfId="63" applyFont="1" applyFill="1" applyAlignment="1">
      <alignment vertical="center"/>
      <protection/>
    </xf>
    <xf numFmtId="185" fontId="11" fillId="0" borderId="0" xfId="63" applyNumberFormat="1" applyFont="1" applyFill="1" applyBorder="1" applyAlignment="1" applyProtection="1">
      <alignment horizontal="center" vertical="center"/>
      <protection/>
    </xf>
    <xf numFmtId="37" fontId="11" fillId="0" borderId="0" xfId="63" applyNumberFormat="1" applyFont="1" applyFill="1" applyAlignment="1" applyProtection="1">
      <alignment vertical="center"/>
      <protection/>
    </xf>
    <xf numFmtId="0" fontId="11" fillId="0" borderId="0" xfId="63" applyFont="1" applyFill="1" applyAlignment="1">
      <alignment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185" fontId="12" fillId="0" borderId="0" xfId="63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28" xfId="0" applyNumberFormat="1" applyFont="1" applyFill="1" applyBorder="1" applyAlignment="1">
      <alignment vertical="center"/>
    </xf>
    <xf numFmtId="181" fontId="0" fillId="0" borderId="29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textRotation="255"/>
    </xf>
    <xf numFmtId="38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180" fontId="0" fillId="0" borderId="0" xfId="49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34" xfId="0" applyNumberFormat="1" applyFont="1" applyFill="1" applyBorder="1" applyAlignment="1">
      <alignment vertical="center"/>
    </xf>
    <xf numFmtId="181" fontId="0" fillId="0" borderId="3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12" fillId="0" borderId="3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37" fontId="9" fillId="0" borderId="0" xfId="63" applyNumberFormat="1" applyFont="1" applyFill="1" applyAlignment="1" applyProtection="1">
      <alignment vertical="top"/>
      <protection/>
    </xf>
    <xf numFmtId="37" fontId="9" fillId="0" borderId="0" xfId="63" applyNumberFormat="1" applyFont="1" applyFill="1" applyAlignment="1" applyProtection="1">
      <alignment horizontal="right" vertical="top"/>
      <protection/>
    </xf>
    <xf numFmtId="37" fontId="0" fillId="0" borderId="0" xfId="63" applyNumberFormat="1" applyFont="1" applyFill="1" applyAlignment="1" applyProtection="1">
      <alignment horizontal="right" vertical="center"/>
      <protection/>
    </xf>
    <xf numFmtId="37" fontId="0" fillId="0" borderId="38" xfId="63" applyNumberFormat="1" applyFont="1" applyFill="1" applyBorder="1" applyAlignment="1" applyProtection="1">
      <alignment horizontal="center" vertical="center" wrapText="1"/>
      <protection/>
    </xf>
    <xf numFmtId="37" fontId="0" fillId="0" borderId="39" xfId="63" applyNumberFormat="1" applyFont="1" applyFill="1" applyBorder="1" applyAlignment="1" applyProtection="1">
      <alignment horizontal="center" vertical="center" wrapText="1"/>
      <protection/>
    </xf>
    <xf numFmtId="37" fontId="0" fillId="0" borderId="40" xfId="63" applyNumberFormat="1" applyFont="1" applyFill="1" applyBorder="1" applyAlignment="1" applyProtection="1">
      <alignment horizontal="center" vertical="center" wrapText="1"/>
      <protection/>
    </xf>
    <xf numFmtId="37" fontId="0" fillId="0" borderId="10" xfId="63" applyNumberFormat="1" applyFont="1" applyFill="1" applyBorder="1" applyAlignment="1" applyProtection="1">
      <alignment horizontal="center" vertical="center" wrapText="1"/>
      <protection/>
    </xf>
    <xf numFmtId="190" fontId="12" fillId="0" borderId="41" xfId="49" applyNumberFormat="1" applyFont="1" applyFill="1" applyBorder="1" applyAlignment="1" applyProtection="1">
      <alignment vertical="center"/>
      <protection/>
    </xf>
    <xf numFmtId="37" fontId="11" fillId="0" borderId="0" xfId="63" applyNumberFormat="1" applyFont="1" applyFill="1" applyBorder="1" applyAlignment="1" applyProtection="1">
      <alignment vertical="center"/>
      <protection/>
    </xf>
    <xf numFmtId="37" fontId="11" fillId="0" borderId="11" xfId="63" applyNumberFormat="1" applyFont="1" applyFill="1" applyBorder="1" applyAlignment="1" applyProtection="1">
      <alignment vertical="center"/>
      <protection/>
    </xf>
    <xf numFmtId="190" fontId="11" fillId="0" borderId="0" xfId="63" applyNumberFormat="1" applyFont="1" applyFill="1" applyBorder="1" applyAlignment="1" applyProtection="1">
      <alignment horizontal="center" vertical="center"/>
      <protection/>
    </xf>
    <xf numFmtId="190" fontId="12" fillId="0" borderId="36" xfId="63" applyNumberFormat="1" applyFont="1" applyFill="1" applyBorder="1" applyAlignment="1" applyProtection="1">
      <alignment vertical="center"/>
      <protection/>
    </xf>
    <xf numFmtId="190" fontId="12" fillId="0" borderId="0" xfId="63" applyNumberFormat="1" applyFont="1" applyFill="1" applyBorder="1" applyAlignment="1" applyProtection="1">
      <alignment vertical="center"/>
      <protection/>
    </xf>
    <xf numFmtId="190" fontId="0" fillId="0" borderId="30" xfId="63" applyNumberFormat="1" applyFont="1" applyFill="1" applyBorder="1" applyAlignment="1" applyProtection="1">
      <alignment horizontal="center" vertical="center"/>
      <protection/>
    </xf>
    <xf numFmtId="37" fontId="14" fillId="0" borderId="0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Border="1" applyAlignment="1" applyProtection="1">
      <alignment horizontal="distributed" vertical="center"/>
      <protection/>
    </xf>
    <xf numFmtId="190" fontId="0" fillId="0" borderId="36" xfId="63" applyNumberFormat="1" applyFont="1" applyFill="1" applyBorder="1" applyAlignment="1" applyProtection="1">
      <alignment vertical="center"/>
      <protection/>
    </xf>
    <xf numFmtId="37" fontId="0" fillId="0" borderId="11" xfId="63" applyNumberFormat="1" applyFont="1" applyFill="1" applyBorder="1" applyAlignment="1" applyProtection="1">
      <alignment horizontal="distributed" vertical="center"/>
      <protection/>
    </xf>
    <xf numFmtId="37" fontId="14" fillId="0" borderId="42" xfId="63" applyNumberFormat="1" applyFont="1" applyFill="1" applyBorder="1" applyAlignment="1" applyProtection="1">
      <alignment vertical="center"/>
      <protection/>
    </xf>
    <xf numFmtId="37" fontId="0" fillId="0" borderId="43" xfId="63" applyNumberFormat="1" applyFont="1" applyFill="1" applyBorder="1" applyAlignment="1" applyProtection="1">
      <alignment horizontal="distributed" vertical="center"/>
      <protection/>
    </xf>
    <xf numFmtId="190" fontId="0" fillId="0" borderId="44" xfId="63" applyNumberFormat="1" applyFont="1" applyFill="1" applyBorder="1" applyAlignment="1" applyProtection="1">
      <alignment horizontal="center" vertical="center"/>
      <protection/>
    </xf>
    <xf numFmtId="190" fontId="0" fillId="0" borderId="42" xfId="63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38" fontId="0" fillId="0" borderId="3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/>
    </xf>
    <xf numFmtId="37" fontId="0" fillId="0" borderId="0" xfId="49" applyNumberFormat="1" applyFont="1" applyFill="1" applyBorder="1" applyAlignment="1">
      <alignment horizontal="right" vertical="center"/>
    </xf>
    <xf numFmtId="38" fontId="0" fillId="0" borderId="3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1" fillId="0" borderId="36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7" fontId="14" fillId="0" borderId="0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38" fontId="0" fillId="0" borderId="36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12" fillId="0" borderId="4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85" fontId="0" fillId="0" borderId="0" xfId="49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185" fontId="14" fillId="0" borderId="0" xfId="49" applyNumberFormat="1" applyFont="1" applyFill="1" applyAlignment="1">
      <alignment vertical="center" shrinkToFit="1"/>
    </xf>
    <xf numFmtId="38" fontId="14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horizontal="right" vertical="center" shrinkToFit="1"/>
    </xf>
    <xf numFmtId="0" fontId="12" fillId="0" borderId="11" xfId="0" applyFont="1" applyFill="1" applyBorder="1" applyAlignment="1" applyProtection="1">
      <alignment horizontal="distributed" vertical="center"/>
      <protection/>
    </xf>
    <xf numFmtId="38" fontId="12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38" fontId="12" fillId="0" borderId="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/>
    </xf>
    <xf numFmtId="0" fontId="12" fillId="0" borderId="41" xfId="0" applyFont="1" applyFill="1" applyBorder="1" applyAlignment="1" applyProtection="1">
      <alignment horizontal="distributed"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/>
    </xf>
    <xf numFmtId="0" fontId="20" fillId="0" borderId="46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vertical="center" wrapText="1"/>
    </xf>
    <xf numFmtId="38" fontId="0" fillId="0" borderId="42" xfId="49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37" fontId="12" fillId="0" borderId="41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 shrinkToFit="1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4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38" fontId="0" fillId="0" borderId="47" xfId="49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1" fillId="0" borderId="41" xfId="0" applyFont="1" applyFill="1" applyBorder="1" applyAlignment="1" applyProtection="1">
      <alignment horizontal="distributed" vertical="center"/>
      <protection/>
    </xf>
    <xf numFmtId="37" fontId="12" fillId="0" borderId="48" xfId="0" applyNumberFormat="1" applyFont="1" applyFill="1" applyBorder="1" applyAlignment="1" applyProtection="1">
      <alignment vertical="center"/>
      <protection/>
    </xf>
    <xf numFmtId="0" fontId="11" fillId="0" borderId="41" xfId="0" applyFont="1" applyFill="1" applyBorder="1" applyAlignment="1">
      <alignment vertical="center"/>
    </xf>
    <xf numFmtId="37" fontId="12" fillId="0" borderId="4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42" xfId="49" applyFont="1" applyFill="1" applyBorder="1" applyAlignment="1">
      <alignment horizontal="right" vertical="center"/>
    </xf>
    <xf numFmtId="37" fontId="0" fillId="0" borderId="0" xfId="63" applyNumberFormat="1" applyFont="1" applyFill="1" applyBorder="1" applyAlignment="1" applyProtection="1">
      <alignment horizontal="center" vertical="center"/>
      <protection/>
    </xf>
    <xf numFmtId="37" fontId="0" fillId="0" borderId="0" xfId="63" applyNumberFormat="1" applyFont="1" applyFill="1" applyAlignment="1" applyProtection="1">
      <alignment horizontal="center" vertical="center"/>
      <protection/>
    </xf>
    <xf numFmtId="190" fontId="12" fillId="0" borderId="0" xfId="0" applyNumberFormat="1" applyFont="1" applyFill="1" applyBorder="1" applyAlignment="1">
      <alignment vertical="center"/>
    </xf>
    <xf numFmtId="190" fontId="12" fillId="0" borderId="0" xfId="49" applyNumberFormat="1" applyFont="1" applyFill="1" applyBorder="1" applyAlignment="1">
      <alignment vertical="center"/>
    </xf>
    <xf numFmtId="190" fontId="12" fillId="0" borderId="0" xfId="63" applyNumberFormat="1" applyFont="1" applyFill="1" applyBorder="1" applyAlignment="1" applyProtection="1">
      <alignment horizontal="right" vertical="center"/>
      <protection/>
    </xf>
    <xf numFmtId="190" fontId="0" fillId="0" borderId="0" xfId="49" applyNumberFormat="1" applyFont="1" applyFill="1" applyBorder="1" applyAlignment="1">
      <alignment horizontal="right" vertical="center"/>
    </xf>
    <xf numFmtId="190" fontId="12" fillId="0" borderId="0" xfId="63" applyNumberFormat="1" applyFont="1" applyFill="1" applyBorder="1" applyAlignment="1" applyProtection="1">
      <alignment horizontal="center" vertical="center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190" fontId="0" fillId="0" borderId="0" xfId="63" applyNumberFormat="1" applyFont="1" applyFill="1" applyBorder="1" applyAlignment="1" applyProtection="1">
      <alignment horizontal="center" vertical="center"/>
      <protection/>
    </xf>
    <xf numFmtId="190" fontId="0" fillId="0" borderId="0" xfId="49" applyNumberFormat="1" applyFont="1" applyFill="1" applyBorder="1" applyAlignment="1">
      <alignment vertical="center"/>
    </xf>
    <xf numFmtId="190" fontId="0" fillId="0" borderId="0" xfId="63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8" fontId="11" fillId="0" borderId="0" xfId="0" applyNumberFormat="1" applyFont="1" applyFill="1" applyAlignment="1">
      <alignment vertical="center"/>
    </xf>
    <xf numFmtId="38" fontId="12" fillId="0" borderId="44" xfId="49" applyFont="1" applyFill="1" applyBorder="1" applyAlignment="1">
      <alignment horizontal="right" vertical="center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/>
    </xf>
    <xf numFmtId="37" fontId="12" fillId="0" borderId="42" xfId="49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vertical="center"/>
    </xf>
    <xf numFmtId="38" fontId="12" fillId="0" borderId="36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8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38" fontId="0" fillId="0" borderId="53" xfId="49" applyFont="1" applyFill="1" applyBorder="1" applyAlignment="1">
      <alignment vertical="center"/>
    </xf>
    <xf numFmtId="38" fontId="0" fillId="0" borderId="42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41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38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56" xfId="0" applyFont="1" applyFill="1" applyBorder="1" applyAlignment="1" applyProtection="1">
      <alignment horizontal="right" vertical="center"/>
      <protection/>
    </xf>
    <xf numFmtId="189" fontId="0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53" xfId="0" applyFont="1" applyFill="1" applyBorder="1" applyAlignment="1" applyProtection="1">
      <alignment vertical="center"/>
      <protection/>
    </xf>
    <xf numFmtId="38" fontId="0" fillId="0" borderId="42" xfId="0" applyNumberFormat="1" applyFont="1" applyFill="1" applyBorder="1" applyAlignment="1" applyProtection="1">
      <alignment horizontal="right" vertical="center"/>
      <protection/>
    </xf>
    <xf numFmtId="37" fontId="0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>
      <alignment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38" fontId="12" fillId="0" borderId="0" xfId="0" applyNumberFormat="1" applyFont="1" applyFill="1" applyBorder="1" applyAlignment="1">
      <alignment vertical="center" shrinkToFit="1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wrapText="1" shrinkToFit="1"/>
    </xf>
    <xf numFmtId="0" fontId="0" fillId="0" borderId="0" xfId="0" applyFont="1" applyFill="1" applyAlignment="1">
      <alignment horizontal="right" vertical="center" shrinkToFit="1"/>
    </xf>
    <xf numFmtId="0" fontId="0" fillId="0" borderId="11" xfId="0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 shrinkToFit="1"/>
    </xf>
    <xf numFmtId="185" fontId="0" fillId="0" borderId="0" xfId="0" applyNumberFormat="1" applyFont="1" applyFill="1" applyBorder="1" applyAlignment="1" applyProtection="1">
      <alignment horizontal="right" vertical="center" shrinkToFit="1"/>
      <protection/>
    </xf>
    <xf numFmtId="185" fontId="0" fillId="0" borderId="0" xfId="0" applyNumberFormat="1" applyFon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185" fontId="14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 vertical="center"/>
    </xf>
    <xf numFmtId="185" fontId="14" fillId="0" borderId="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30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38" fontId="0" fillId="0" borderId="4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42" xfId="0" applyNumberFormat="1" applyFont="1" applyFill="1" applyBorder="1" applyAlignment="1">
      <alignment vertical="center"/>
    </xf>
    <xf numFmtId="185" fontId="0" fillId="0" borderId="42" xfId="0" applyNumberFormat="1" applyFont="1" applyFill="1" applyBorder="1" applyAlignment="1" applyProtection="1">
      <alignment horizontal="right" vertical="center" shrinkToFit="1"/>
      <protection/>
    </xf>
    <xf numFmtId="185" fontId="0" fillId="0" borderId="42" xfId="0" applyNumberFormat="1" applyFont="1" applyFill="1" applyBorder="1" applyAlignment="1">
      <alignment horizontal="right" vertical="center" shrinkToFit="1"/>
    </xf>
    <xf numFmtId="38" fontId="0" fillId="0" borderId="59" xfId="0" applyNumberFormat="1" applyFont="1" applyFill="1" applyBorder="1" applyAlignment="1">
      <alignment vertical="center"/>
    </xf>
    <xf numFmtId="38" fontId="0" fillId="0" borderId="42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42" xfId="0" applyFont="1" applyFill="1" applyBorder="1" applyAlignment="1">
      <alignment horizontal="right" vertical="center" shrinkToFi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vertical="center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 quotePrefix="1">
      <alignment horizontal="right" vertical="center"/>
      <protection/>
    </xf>
    <xf numFmtId="38" fontId="0" fillId="0" borderId="30" xfId="0" applyNumberFormat="1" applyFont="1" applyFill="1" applyBorder="1" applyAlignment="1">
      <alignment vertical="center"/>
    </xf>
    <xf numFmtId="38" fontId="0" fillId="0" borderId="52" xfId="0" applyNumberFormat="1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38" fontId="0" fillId="0" borderId="5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 quotePrefix="1">
      <alignment horizontal="center" vertical="center"/>
      <protection/>
    </xf>
    <xf numFmtId="38" fontId="0" fillId="0" borderId="0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38" fontId="12" fillId="0" borderId="0" xfId="0" applyNumberFormat="1" applyFont="1" applyFill="1" applyBorder="1" applyAlignment="1" applyProtection="1">
      <alignment vertical="center"/>
      <protection/>
    </xf>
    <xf numFmtId="38" fontId="12" fillId="0" borderId="52" xfId="0" applyNumberFormat="1" applyFont="1" applyFill="1" applyBorder="1" applyAlignment="1" applyProtection="1">
      <alignment vertical="center"/>
      <protection/>
    </xf>
    <xf numFmtId="38" fontId="0" fillId="0" borderId="36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52" xfId="0" applyNumberFormat="1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>
      <alignment vertical="center"/>
    </xf>
    <xf numFmtId="38" fontId="0" fillId="0" borderId="36" xfId="0" applyNumberFormat="1" applyFont="1" applyFill="1" applyBorder="1" applyAlignment="1">
      <alignment vertical="center"/>
    </xf>
    <xf numFmtId="49" fontId="14" fillId="0" borderId="40" xfId="0" applyNumberFormat="1" applyFont="1" applyFill="1" applyBorder="1" applyAlignment="1" applyProtection="1" quotePrefix="1">
      <alignment horizontal="center" vertical="center"/>
      <protection/>
    </xf>
    <xf numFmtId="0" fontId="14" fillId="0" borderId="59" xfId="0" applyFont="1" applyFill="1" applyBorder="1" applyAlignment="1">
      <alignment vertical="center"/>
    </xf>
    <xf numFmtId="38" fontId="14" fillId="0" borderId="42" xfId="51" applyFont="1" applyFill="1" applyBorder="1" applyAlignment="1">
      <alignment horizontal="right" vertical="center"/>
    </xf>
    <xf numFmtId="38" fontId="14" fillId="0" borderId="42" xfId="51" applyFont="1" applyFill="1" applyBorder="1" applyAlignment="1">
      <alignment vertical="center"/>
    </xf>
    <xf numFmtId="38" fontId="0" fillId="0" borderId="42" xfId="5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38" fontId="0" fillId="0" borderId="0" xfId="51" applyFont="1" applyFill="1" applyAlignment="1">
      <alignment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8" fontId="12" fillId="0" borderId="0" xfId="51" applyFont="1" applyFill="1" applyBorder="1" applyAlignment="1">
      <alignment vertical="center"/>
    </xf>
    <xf numFmtId="37" fontId="14" fillId="0" borderId="0" xfId="0" applyNumberFormat="1" applyFont="1" applyFill="1" applyAlignment="1">
      <alignment vertical="center"/>
    </xf>
    <xf numFmtId="38" fontId="14" fillId="0" borderId="0" xfId="5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64" xfId="0" applyFont="1" applyFill="1" applyBorder="1" applyAlignment="1" applyProtection="1">
      <alignment vertical="center"/>
      <protection/>
    </xf>
    <xf numFmtId="0" fontId="0" fillId="0" borderId="6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12" fillId="0" borderId="65" xfId="0" applyNumberFormat="1" applyFont="1" applyFill="1" applyBorder="1" applyAlignment="1" applyProtection="1">
      <alignment vertical="center"/>
      <protection/>
    </xf>
    <xf numFmtId="37" fontId="12" fillId="0" borderId="36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38" fontId="0" fillId="0" borderId="36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38" fontId="0" fillId="0" borderId="53" xfId="0" applyNumberFormat="1" applyFont="1" applyFill="1" applyBorder="1" applyAlignment="1">
      <alignment vertical="center"/>
    </xf>
    <xf numFmtId="38" fontId="0" fillId="0" borderId="42" xfId="0" applyNumberFormat="1" applyFont="1" applyFill="1" applyBorder="1" applyAlignment="1" applyProtection="1">
      <alignment vertical="center"/>
      <protection/>
    </xf>
    <xf numFmtId="38" fontId="0" fillId="0" borderId="4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53" xfId="0" applyNumberFormat="1" applyFont="1" applyFill="1" applyBorder="1" applyAlignment="1" applyProtection="1">
      <alignment horizontal="right" vertical="center"/>
      <protection/>
    </xf>
    <xf numFmtId="37" fontId="0" fillId="0" borderId="42" xfId="0" applyNumberFormat="1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38" fontId="0" fillId="0" borderId="30" xfId="5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38" fontId="0" fillId="0" borderId="36" xfId="5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38" fontId="12" fillId="0" borderId="44" xfId="51" applyFont="1" applyFill="1" applyBorder="1" applyAlignment="1">
      <alignment horizontal="right" vertical="center"/>
    </xf>
    <xf numFmtId="38" fontId="12" fillId="0" borderId="42" xfId="51" applyFont="1" applyFill="1" applyBorder="1" applyAlignment="1">
      <alignment horizontal="right" vertical="center"/>
    </xf>
    <xf numFmtId="38" fontId="12" fillId="0" borderId="42" xfId="51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37" fontId="0" fillId="0" borderId="48" xfId="0" applyNumberFormat="1" applyFont="1" applyFill="1" applyBorder="1" applyAlignment="1" applyProtection="1">
      <alignment vertical="center"/>
      <protection/>
    </xf>
    <xf numFmtId="37" fontId="0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38" fontId="0" fillId="0" borderId="4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 wrapText="1"/>
    </xf>
    <xf numFmtId="38" fontId="0" fillId="0" borderId="1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distributed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37" fontId="0" fillId="0" borderId="71" xfId="0" applyNumberFormat="1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87" fontId="0" fillId="0" borderId="0" xfId="0" applyNumberFormat="1" applyFont="1" applyFill="1" applyAlignment="1" applyProtection="1">
      <alignment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4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75" xfId="0" applyFont="1" applyFill="1" applyBorder="1" applyAlignment="1" applyProtection="1">
      <alignment horizontal="centerContinuous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77" xfId="0" applyFont="1" applyFill="1" applyBorder="1" applyAlignment="1">
      <alignment vertical="center"/>
    </xf>
    <xf numFmtId="0" fontId="0" fillId="0" borderId="78" xfId="0" applyFont="1" applyFill="1" applyBorder="1" applyAlignment="1" applyProtection="1">
      <alignment horizontal="left" vertical="center"/>
      <protection/>
    </xf>
    <xf numFmtId="0" fontId="0" fillId="0" borderId="78" xfId="0" applyFont="1" applyFill="1" applyBorder="1" applyAlignment="1" applyProtection="1">
      <alignment vertical="center"/>
      <protection/>
    </xf>
    <xf numFmtId="0" fontId="0" fillId="0" borderId="79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right" vertical="center"/>
    </xf>
    <xf numFmtId="0" fontId="0" fillId="0" borderId="8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21" fillId="0" borderId="42" xfId="51" applyFont="1" applyFill="1" applyBorder="1" applyAlignment="1">
      <alignment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vertical="top"/>
    </xf>
    <xf numFmtId="0" fontId="0" fillId="0" borderId="8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71" xfId="0" applyFont="1" applyFill="1" applyBorder="1" applyAlignment="1" applyProtection="1">
      <alignment horizontal="distributed" vertical="center" wrapText="1"/>
      <protection/>
    </xf>
    <xf numFmtId="0" fontId="0" fillId="0" borderId="7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 quotePrefix="1">
      <alignment horizontal="center" vertical="center"/>
      <protection/>
    </xf>
    <xf numFmtId="0" fontId="12" fillId="0" borderId="43" xfId="0" applyFont="1" applyFill="1" applyBorder="1" applyAlignment="1" applyProtection="1" quotePrefix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>
      <alignment horizontal="distributed" vertical="center"/>
    </xf>
    <xf numFmtId="0" fontId="0" fillId="0" borderId="86" xfId="0" applyFont="1" applyFill="1" applyBorder="1" applyAlignment="1">
      <alignment horizontal="distributed" vertical="center"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>
      <alignment horizontal="center" vertical="center"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horizontal="center" vertical="center" shrinkToFit="1"/>
      <protection/>
    </xf>
    <xf numFmtId="0" fontId="12" fillId="0" borderId="4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10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 wrapText="1"/>
      <protection/>
    </xf>
    <xf numFmtId="0" fontId="0" fillId="0" borderId="8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52" xfId="0" applyFont="1" applyFill="1" applyBorder="1" applyAlignment="1" applyProtection="1">
      <alignment horizontal="distributed" vertical="center" shrinkToFit="1"/>
      <protection/>
    </xf>
    <xf numFmtId="0" fontId="9" fillId="0" borderId="0" xfId="0" applyFont="1" applyFill="1" applyBorder="1" applyAlignment="1" applyProtection="1">
      <alignment horizontal="distributed" vertical="center" shrinkToFit="1"/>
      <protection/>
    </xf>
    <xf numFmtId="0" fontId="9" fillId="0" borderId="52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 applyProtection="1">
      <alignment horizontal="center" vertical="center" wrapText="1"/>
      <protection/>
    </xf>
    <xf numFmtId="0" fontId="9" fillId="0" borderId="91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85" xfId="0" applyFont="1" applyFill="1" applyBorder="1" applyAlignment="1" applyProtection="1">
      <alignment horizontal="distributed" vertical="center" wrapText="1"/>
      <protection/>
    </xf>
    <xf numFmtId="0" fontId="0" fillId="0" borderId="60" xfId="0" applyFont="1" applyFill="1" applyBorder="1" applyAlignment="1">
      <alignment horizontal="distributed" vertical="center" wrapText="1"/>
    </xf>
    <xf numFmtId="0" fontId="0" fillId="0" borderId="59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0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vertical="center"/>
    </xf>
    <xf numFmtId="0" fontId="16" fillId="0" borderId="89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1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>
      <alignment horizontal="distributed" vertical="center"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37" fontId="0" fillId="0" borderId="0" xfId="49" applyNumberFormat="1" applyFont="1" applyFill="1" applyBorder="1" applyAlignment="1">
      <alignment horizontal="right" vertical="center" shrinkToFit="1"/>
    </xf>
    <xf numFmtId="0" fontId="0" fillId="0" borderId="52" xfId="0" applyFont="1" applyFill="1" applyBorder="1" applyAlignment="1" quotePrefix="1">
      <alignment horizontal="center" vertical="center"/>
    </xf>
    <xf numFmtId="38" fontId="0" fillId="0" borderId="41" xfId="49" applyFont="1" applyFill="1" applyBorder="1" applyAlignment="1">
      <alignment horizontal="right" vertical="center"/>
    </xf>
    <xf numFmtId="37" fontId="0" fillId="0" borderId="41" xfId="49" applyNumberFormat="1" applyFont="1" applyFill="1" applyBorder="1" applyAlignment="1">
      <alignment horizontal="right" vertical="center"/>
    </xf>
    <xf numFmtId="37" fontId="0" fillId="0" borderId="41" xfId="49" applyNumberFormat="1" applyFont="1" applyFill="1" applyBorder="1" applyAlignment="1">
      <alignment horizontal="right" vertical="center" shrinkToFit="1"/>
    </xf>
    <xf numFmtId="37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 quotePrefix="1">
      <alignment horizontal="center" vertical="center"/>
    </xf>
    <xf numFmtId="0" fontId="12" fillId="0" borderId="42" xfId="0" applyFont="1" applyFill="1" applyBorder="1" applyAlignment="1" quotePrefix="1">
      <alignment horizontal="center" vertical="center"/>
    </xf>
    <xf numFmtId="0" fontId="12" fillId="0" borderId="43" xfId="0" applyFont="1" applyFill="1" applyBorder="1" applyAlignment="1" quotePrefix="1">
      <alignment horizontal="center" vertical="center"/>
    </xf>
    <xf numFmtId="38" fontId="12" fillId="0" borderId="42" xfId="49" applyFont="1" applyFill="1" applyBorder="1" applyAlignment="1">
      <alignment horizontal="right" vertical="center"/>
    </xf>
    <xf numFmtId="37" fontId="12" fillId="0" borderId="42" xfId="49" applyNumberFormat="1" applyFont="1" applyFill="1" applyBorder="1" applyAlignment="1">
      <alignment horizontal="right" vertical="center"/>
    </xf>
    <xf numFmtId="37" fontId="12" fillId="0" borderId="42" xfId="49" applyNumberFormat="1" applyFont="1" applyFill="1" applyBorder="1" applyAlignment="1">
      <alignment horizontal="right" vertical="center" shrinkToFit="1"/>
    </xf>
    <xf numFmtId="0" fontId="12" fillId="0" borderId="52" xfId="0" applyFont="1" applyFill="1" applyBorder="1" applyAlignment="1" quotePrefix="1">
      <alignment horizontal="center" vertical="center"/>
    </xf>
    <xf numFmtId="0" fontId="12" fillId="0" borderId="52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92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distributed" vertical="center"/>
    </xf>
    <xf numFmtId="190" fontId="12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90" fontId="12" fillId="0" borderId="41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89" xfId="0" applyFont="1" applyFill="1" applyBorder="1" applyAlignment="1" applyProtection="1">
      <alignment horizontal="distributed" vertical="center"/>
      <protection/>
    </xf>
    <xf numFmtId="0" fontId="0" fillId="0" borderId="94" xfId="0" applyFont="1" applyFill="1" applyBorder="1" applyAlignment="1">
      <alignment horizontal="distributed" vertical="center"/>
    </xf>
    <xf numFmtId="190" fontId="0" fillId="0" borderId="0" xfId="0" applyNumberFormat="1" applyFont="1" applyFill="1" applyAlignment="1">
      <alignment horizontal="right" vertical="center"/>
    </xf>
    <xf numFmtId="0" fontId="0" fillId="0" borderId="95" xfId="0" applyFont="1" applyFill="1" applyBorder="1" applyAlignment="1" applyProtection="1">
      <alignment horizontal="distributed" vertical="center"/>
      <protection/>
    </xf>
    <xf numFmtId="0" fontId="0" fillId="0" borderId="95" xfId="0" applyFont="1" applyFill="1" applyBorder="1" applyAlignment="1">
      <alignment horizontal="distributed" vertical="center"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190" fontId="0" fillId="0" borderId="42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96" xfId="0" applyFont="1" applyFill="1" applyBorder="1" applyAlignment="1" applyProtection="1">
      <alignment vertical="center"/>
      <protection/>
    </xf>
    <xf numFmtId="0" fontId="0" fillId="0" borderId="97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 applyProtection="1">
      <alignment horizontal="center" vertical="center"/>
      <protection/>
    </xf>
    <xf numFmtId="0" fontId="0" fillId="0" borderId="101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181" fontId="12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02" xfId="0" applyFont="1" applyFill="1" applyBorder="1" applyAlignment="1" applyProtection="1">
      <alignment horizontal="distributed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02" xfId="0" applyFont="1" applyFill="1" applyBorder="1" applyAlignment="1">
      <alignment horizontal="distributed" vertical="center"/>
    </xf>
    <xf numFmtId="191" fontId="0" fillId="0" borderId="56" xfId="0" applyNumberFormat="1" applyFont="1" applyFill="1" applyBorder="1" applyAlignment="1" applyProtection="1">
      <alignment horizontal="right" vertical="center"/>
      <protection/>
    </xf>
    <xf numFmtId="37" fontId="12" fillId="0" borderId="0" xfId="63" applyNumberFormat="1" applyFont="1" applyFill="1" applyBorder="1" applyAlignment="1" applyProtection="1">
      <alignment horizontal="distributed" vertical="center"/>
      <protection/>
    </xf>
    <xf numFmtId="0" fontId="12" fillId="0" borderId="11" xfId="63" applyFont="1" applyFill="1" applyBorder="1" applyAlignment="1">
      <alignment horizontal="distributed" vertical="center"/>
      <protection/>
    </xf>
    <xf numFmtId="0" fontId="12" fillId="0" borderId="52" xfId="63" applyFont="1" applyFill="1" applyBorder="1" applyAlignment="1">
      <alignment horizontal="distributed"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37" fontId="12" fillId="0" borderId="41" xfId="63" applyNumberFormat="1" applyFont="1" applyFill="1" applyBorder="1" applyAlignment="1" applyProtection="1">
      <alignment horizontal="distributed" vertical="center"/>
      <protection/>
    </xf>
    <xf numFmtId="0" fontId="12" fillId="0" borderId="45" xfId="63" applyFont="1" applyFill="1" applyBorder="1" applyAlignment="1">
      <alignment horizontal="distributed" vertical="center"/>
      <protection/>
    </xf>
    <xf numFmtId="37" fontId="15" fillId="0" borderId="0" xfId="63" applyNumberFormat="1" applyFont="1" applyFill="1" applyBorder="1" applyAlignment="1" applyProtection="1">
      <alignment horizontal="center" vertical="center"/>
      <protection/>
    </xf>
    <xf numFmtId="37" fontId="0" fillId="0" borderId="51" xfId="63" applyNumberFormat="1" applyFont="1" applyFill="1" applyBorder="1" applyAlignment="1" applyProtection="1">
      <alignment horizontal="center" vertical="center"/>
      <protection/>
    </xf>
    <xf numFmtId="37" fontId="0" fillId="0" borderId="81" xfId="63" applyNumberFormat="1" applyFont="1" applyFill="1" applyBorder="1" applyAlignment="1" applyProtection="1">
      <alignment horizontal="center" vertical="center"/>
      <protection/>
    </xf>
    <xf numFmtId="37" fontId="0" fillId="0" borderId="87" xfId="63" applyNumberFormat="1" applyFont="1" applyFill="1" applyBorder="1" applyAlignment="1" applyProtection="1">
      <alignment horizontal="center" vertical="center" wrapText="1"/>
      <protection/>
    </xf>
    <xf numFmtId="0" fontId="0" fillId="0" borderId="38" xfId="63" applyFont="1" applyFill="1" applyBorder="1" applyAlignment="1">
      <alignment horizontal="center" vertical="center" wrapText="1"/>
      <protection/>
    </xf>
    <xf numFmtId="37" fontId="0" fillId="0" borderId="64" xfId="63" applyNumberFormat="1" applyFont="1" applyFill="1" applyBorder="1" applyAlignment="1" applyProtection="1">
      <alignment horizontal="center" vertical="center"/>
      <protection/>
    </xf>
    <xf numFmtId="0" fontId="0" fillId="0" borderId="6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40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_２２４２３４Ｒ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66675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101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225742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225742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25742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24" name="AutoShape 24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180975</xdr:rowOff>
    </xdr:to>
    <xdr:sp>
      <xdr:nvSpPr>
        <xdr:cNvPr id="26" name="AutoShape 27"/>
        <xdr:cNvSpPr>
          <a:spLocks/>
        </xdr:cNvSpPr>
      </xdr:nvSpPr>
      <xdr:spPr>
        <a:xfrm>
          <a:off x="225742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27" name="AutoShape 28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28" name="AutoShape 29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29" name="AutoShape 30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30" name="AutoShape 31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31" name="AutoShape 32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32" name="AutoShape 33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33" name="AutoShape 34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34" name="AutoShape 35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35" name="AutoShape 36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36" name="AutoShape 37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37" name="AutoShape 38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38" name="AutoShape 39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39" name="AutoShape 40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40" name="AutoShape 42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41" name="AutoShape 43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42" name="AutoShape 44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3" name="AutoShape 24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66675</xdr:rowOff>
    </xdr:from>
    <xdr:to>
      <xdr:col>10</xdr:col>
      <xdr:colOff>104775</xdr:colOff>
      <xdr:row>48</xdr:row>
      <xdr:rowOff>180975</xdr:rowOff>
    </xdr:to>
    <xdr:sp>
      <xdr:nvSpPr>
        <xdr:cNvPr id="44" name="AutoShape 25"/>
        <xdr:cNvSpPr>
          <a:spLocks/>
        </xdr:cNvSpPr>
      </xdr:nvSpPr>
      <xdr:spPr>
        <a:xfrm>
          <a:off x="1252537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1571625</xdr:colOff>
      <xdr:row>49</xdr:row>
      <xdr:rowOff>28575</xdr:rowOff>
    </xdr:from>
    <xdr:to>
      <xdr:col>10</xdr:col>
      <xdr:colOff>104775</xdr:colOff>
      <xdr:row>51</xdr:row>
      <xdr:rowOff>180975</xdr:rowOff>
    </xdr:to>
    <xdr:sp>
      <xdr:nvSpPr>
        <xdr:cNvPr id="45" name="AutoShape 26"/>
        <xdr:cNvSpPr>
          <a:spLocks/>
        </xdr:cNvSpPr>
      </xdr:nvSpPr>
      <xdr:spPr>
        <a:xfrm>
          <a:off x="12515850" y="11372850"/>
          <a:ext cx="114300" cy="609600"/>
        </a:xfrm>
        <a:prstGeom prst="leftBrace">
          <a:avLst>
            <a:gd name="adj" fmla="val -41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6" name="AutoShape 39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18</xdr:row>
      <xdr:rowOff>85725</xdr:rowOff>
    </xdr:from>
    <xdr:to>
      <xdr:col>3</xdr:col>
      <xdr:colOff>38100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38350" y="40767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85725</xdr:rowOff>
    </xdr:from>
    <xdr:to>
      <xdr:col>3</xdr:col>
      <xdr:colOff>38100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38350" y="80200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773150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66675</xdr:rowOff>
    </xdr:from>
    <xdr:to>
      <xdr:col>14</xdr:col>
      <xdr:colOff>114300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773150" y="493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66675</xdr:rowOff>
    </xdr:from>
    <xdr:to>
      <xdr:col>14</xdr:col>
      <xdr:colOff>114300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773150" y="5372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66675</xdr:rowOff>
    </xdr:from>
    <xdr:to>
      <xdr:col>14</xdr:col>
      <xdr:colOff>114300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773150" y="581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114300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773150" y="62484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66675</xdr:rowOff>
    </xdr:from>
    <xdr:to>
      <xdr:col>14</xdr:col>
      <xdr:colOff>114300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773150" y="69056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773150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66675</xdr:rowOff>
    </xdr:from>
    <xdr:to>
      <xdr:col>14</xdr:col>
      <xdr:colOff>114300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773150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66675</xdr:rowOff>
    </xdr:from>
    <xdr:to>
      <xdr:col>14</xdr:col>
      <xdr:colOff>114300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773150" y="84391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66675</xdr:rowOff>
    </xdr:from>
    <xdr:to>
      <xdr:col>14</xdr:col>
      <xdr:colOff>114300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773150" y="9315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801725" y="104298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773150" y="66198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773150" y="77152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40</xdr:row>
      <xdr:rowOff>66675</xdr:rowOff>
    </xdr:from>
    <xdr:to>
      <xdr:col>14</xdr:col>
      <xdr:colOff>114300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773150" y="88773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85725</xdr:rowOff>
    </xdr:from>
    <xdr:to>
      <xdr:col>14</xdr:col>
      <xdr:colOff>114300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773150" y="9991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21</xdr:row>
      <xdr:rowOff>114300</xdr:rowOff>
    </xdr:from>
    <xdr:to>
      <xdr:col>17</xdr:col>
      <xdr:colOff>114300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878425" y="49720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123825</xdr:rowOff>
    </xdr:from>
    <xdr:to>
      <xdr:col>17</xdr:col>
      <xdr:colOff>104775</xdr:colOff>
      <xdr:row>25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7868900" y="5667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123825</xdr:rowOff>
    </xdr:from>
    <xdr:to>
      <xdr:col>17</xdr:col>
      <xdr:colOff>104775</xdr:colOff>
      <xdr:row>27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7868900" y="6124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123825</xdr:rowOff>
    </xdr:from>
    <xdr:to>
      <xdr:col>17</xdr:col>
      <xdr:colOff>104775</xdr:colOff>
      <xdr:row>29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7868900" y="6581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123825</xdr:rowOff>
    </xdr:from>
    <xdr:to>
      <xdr:col>17</xdr:col>
      <xdr:colOff>104775</xdr:colOff>
      <xdr:row>31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7868900" y="7038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104775</xdr:colOff>
      <xdr:row>33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7868900" y="7496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123825</xdr:rowOff>
    </xdr:from>
    <xdr:to>
      <xdr:col>17</xdr:col>
      <xdr:colOff>104775</xdr:colOff>
      <xdr:row>37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7868900" y="8410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123825</xdr:rowOff>
    </xdr:from>
    <xdr:to>
      <xdr:col>17</xdr:col>
      <xdr:colOff>104775</xdr:colOff>
      <xdr:row>35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868900" y="7953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621125" y="105727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7878425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123825</xdr:rowOff>
    </xdr:from>
    <xdr:to>
      <xdr:col>17</xdr:col>
      <xdr:colOff>104775</xdr:colOff>
      <xdr:row>51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7868900" y="11610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104775</xdr:colOff>
      <xdr:row>53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7868900" y="12068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7868900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7868900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786890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786890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786890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123825</xdr:rowOff>
    </xdr:from>
    <xdr:to>
      <xdr:col>17</xdr:col>
      <xdr:colOff>104775</xdr:colOff>
      <xdr:row>39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7868900" y="8867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104775</xdr:rowOff>
    </xdr:from>
    <xdr:to>
      <xdr:col>17</xdr:col>
      <xdr:colOff>114300</xdr:colOff>
      <xdr:row>65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17878425" y="147923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114300</xdr:rowOff>
    </xdr:from>
    <xdr:to>
      <xdr:col>17</xdr:col>
      <xdr:colOff>114300</xdr:colOff>
      <xdr:row>23</xdr:row>
      <xdr:rowOff>219075</xdr:rowOff>
    </xdr:to>
    <xdr:sp>
      <xdr:nvSpPr>
        <xdr:cNvPr id="20" name="AutoShape 1"/>
        <xdr:cNvSpPr>
          <a:spLocks/>
        </xdr:cNvSpPr>
      </xdr:nvSpPr>
      <xdr:spPr>
        <a:xfrm>
          <a:off x="17878425" y="49720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123825</xdr:rowOff>
    </xdr:from>
    <xdr:to>
      <xdr:col>17</xdr:col>
      <xdr:colOff>104775</xdr:colOff>
      <xdr:row>25</xdr:row>
      <xdr:rowOff>228600</xdr:rowOff>
    </xdr:to>
    <xdr:sp>
      <xdr:nvSpPr>
        <xdr:cNvPr id="21" name="AutoShape 2"/>
        <xdr:cNvSpPr>
          <a:spLocks/>
        </xdr:cNvSpPr>
      </xdr:nvSpPr>
      <xdr:spPr>
        <a:xfrm>
          <a:off x="17868900" y="5667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123825</xdr:rowOff>
    </xdr:from>
    <xdr:to>
      <xdr:col>17</xdr:col>
      <xdr:colOff>104775</xdr:colOff>
      <xdr:row>27</xdr:row>
      <xdr:rowOff>228600</xdr:rowOff>
    </xdr:to>
    <xdr:sp>
      <xdr:nvSpPr>
        <xdr:cNvPr id="22" name="AutoShape 3"/>
        <xdr:cNvSpPr>
          <a:spLocks/>
        </xdr:cNvSpPr>
      </xdr:nvSpPr>
      <xdr:spPr>
        <a:xfrm>
          <a:off x="17868900" y="6124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123825</xdr:rowOff>
    </xdr:from>
    <xdr:to>
      <xdr:col>17</xdr:col>
      <xdr:colOff>104775</xdr:colOff>
      <xdr:row>29</xdr:row>
      <xdr:rowOff>228600</xdr:rowOff>
    </xdr:to>
    <xdr:sp>
      <xdr:nvSpPr>
        <xdr:cNvPr id="23" name="AutoShape 4"/>
        <xdr:cNvSpPr>
          <a:spLocks/>
        </xdr:cNvSpPr>
      </xdr:nvSpPr>
      <xdr:spPr>
        <a:xfrm>
          <a:off x="17868900" y="6581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123825</xdr:rowOff>
    </xdr:from>
    <xdr:to>
      <xdr:col>17</xdr:col>
      <xdr:colOff>104775</xdr:colOff>
      <xdr:row>31</xdr:row>
      <xdr:rowOff>228600</xdr:rowOff>
    </xdr:to>
    <xdr:sp>
      <xdr:nvSpPr>
        <xdr:cNvPr id="24" name="AutoShape 5"/>
        <xdr:cNvSpPr>
          <a:spLocks/>
        </xdr:cNvSpPr>
      </xdr:nvSpPr>
      <xdr:spPr>
        <a:xfrm>
          <a:off x="17868900" y="7038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104775</xdr:colOff>
      <xdr:row>33</xdr:row>
      <xdr:rowOff>228600</xdr:rowOff>
    </xdr:to>
    <xdr:sp>
      <xdr:nvSpPr>
        <xdr:cNvPr id="25" name="AutoShape 6"/>
        <xdr:cNvSpPr>
          <a:spLocks/>
        </xdr:cNvSpPr>
      </xdr:nvSpPr>
      <xdr:spPr>
        <a:xfrm>
          <a:off x="17868900" y="7496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123825</xdr:rowOff>
    </xdr:from>
    <xdr:to>
      <xdr:col>17</xdr:col>
      <xdr:colOff>104775</xdr:colOff>
      <xdr:row>37</xdr:row>
      <xdr:rowOff>228600</xdr:rowOff>
    </xdr:to>
    <xdr:sp>
      <xdr:nvSpPr>
        <xdr:cNvPr id="26" name="AutoShape 7"/>
        <xdr:cNvSpPr>
          <a:spLocks/>
        </xdr:cNvSpPr>
      </xdr:nvSpPr>
      <xdr:spPr>
        <a:xfrm>
          <a:off x="17868900" y="8410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123825</xdr:rowOff>
    </xdr:from>
    <xdr:to>
      <xdr:col>17</xdr:col>
      <xdr:colOff>104775</xdr:colOff>
      <xdr:row>35</xdr:row>
      <xdr:rowOff>228600</xdr:rowOff>
    </xdr:to>
    <xdr:sp>
      <xdr:nvSpPr>
        <xdr:cNvPr id="27" name="AutoShape 8"/>
        <xdr:cNvSpPr>
          <a:spLocks/>
        </xdr:cNvSpPr>
      </xdr:nvSpPr>
      <xdr:spPr>
        <a:xfrm>
          <a:off x="17868900" y="7953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28" name="Line 9"/>
        <xdr:cNvSpPr>
          <a:spLocks/>
        </xdr:cNvSpPr>
      </xdr:nvSpPr>
      <xdr:spPr>
        <a:xfrm>
          <a:off x="16621125" y="105727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29" name="AutoShape 10"/>
        <xdr:cNvSpPr>
          <a:spLocks/>
        </xdr:cNvSpPr>
      </xdr:nvSpPr>
      <xdr:spPr>
        <a:xfrm>
          <a:off x="17878425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123825</xdr:rowOff>
    </xdr:from>
    <xdr:to>
      <xdr:col>17</xdr:col>
      <xdr:colOff>104775</xdr:colOff>
      <xdr:row>51</xdr:row>
      <xdr:rowOff>228600</xdr:rowOff>
    </xdr:to>
    <xdr:sp>
      <xdr:nvSpPr>
        <xdr:cNvPr id="30" name="AutoShape 11"/>
        <xdr:cNvSpPr>
          <a:spLocks/>
        </xdr:cNvSpPr>
      </xdr:nvSpPr>
      <xdr:spPr>
        <a:xfrm>
          <a:off x="17868900" y="11610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104775</xdr:colOff>
      <xdr:row>53</xdr:row>
      <xdr:rowOff>228600</xdr:rowOff>
    </xdr:to>
    <xdr:sp>
      <xdr:nvSpPr>
        <xdr:cNvPr id="31" name="AutoShape 12"/>
        <xdr:cNvSpPr>
          <a:spLocks/>
        </xdr:cNvSpPr>
      </xdr:nvSpPr>
      <xdr:spPr>
        <a:xfrm>
          <a:off x="17868900" y="12068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32" name="AutoShape 13"/>
        <xdr:cNvSpPr>
          <a:spLocks/>
        </xdr:cNvSpPr>
      </xdr:nvSpPr>
      <xdr:spPr>
        <a:xfrm>
          <a:off x="17868900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33" name="AutoShape 14"/>
        <xdr:cNvSpPr>
          <a:spLocks/>
        </xdr:cNvSpPr>
      </xdr:nvSpPr>
      <xdr:spPr>
        <a:xfrm>
          <a:off x="17868900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34" name="AutoShape 15"/>
        <xdr:cNvSpPr>
          <a:spLocks/>
        </xdr:cNvSpPr>
      </xdr:nvSpPr>
      <xdr:spPr>
        <a:xfrm>
          <a:off x="1786890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35" name="AutoShape 16"/>
        <xdr:cNvSpPr>
          <a:spLocks/>
        </xdr:cNvSpPr>
      </xdr:nvSpPr>
      <xdr:spPr>
        <a:xfrm>
          <a:off x="1786890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36" name="AutoShape 17"/>
        <xdr:cNvSpPr>
          <a:spLocks/>
        </xdr:cNvSpPr>
      </xdr:nvSpPr>
      <xdr:spPr>
        <a:xfrm>
          <a:off x="1786890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123825</xdr:rowOff>
    </xdr:from>
    <xdr:to>
      <xdr:col>17</xdr:col>
      <xdr:colOff>104775</xdr:colOff>
      <xdr:row>39</xdr:row>
      <xdr:rowOff>228600</xdr:rowOff>
    </xdr:to>
    <xdr:sp>
      <xdr:nvSpPr>
        <xdr:cNvPr id="37" name="AutoShape 18"/>
        <xdr:cNvSpPr>
          <a:spLocks/>
        </xdr:cNvSpPr>
      </xdr:nvSpPr>
      <xdr:spPr>
        <a:xfrm>
          <a:off x="17868900" y="8867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104775</xdr:rowOff>
    </xdr:from>
    <xdr:to>
      <xdr:col>17</xdr:col>
      <xdr:colOff>114300</xdr:colOff>
      <xdr:row>65</xdr:row>
      <xdr:rowOff>190500</xdr:rowOff>
    </xdr:to>
    <xdr:sp>
      <xdr:nvSpPr>
        <xdr:cNvPr id="38" name="AutoShape 19"/>
        <xdr:cNvSpPr>
          <a:spLocks/>
        </xdr:cNvSpPr>
      </xdr:nvSpPr>
      <xdr:spPr>
        <a:xfrm>
          <a:off x="17878425" y="147923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123825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460200" y="36861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123825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460200" y="40862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123825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460200" y="4486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460200" y="48863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460200" y="52863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123825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460200" y="56864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123825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460200" y="60864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123825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460200" y="64865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460200" y="68865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57</xdr:row>
      <xdr:rowOff>85725</xdr:rowOff>
    </xdr:from>
    <xdr:to>
      <xdr:col>13</xdr:col>
      <xdr:colOff>114300</xdr:colOff>
      <xdr:row>59</xdr:row>
      <xdr:rowOff>123825</xdr:rowOff>
    </xdr:to>
    <xdr:sp>
      <xdr:nvSpPr>
        <xdr:cNvPr id="19" name="AutoShape 22"/>
        <xdr:cNvSpPr>
          <a:spLocks/>
        </xdr:cNvSpPr>
      </xdr:nvSpPr>
      <xdr:spPr>
        <a:xfrm>
          <a:off x="9267825" y="117062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57</xdr:row>
      <xdr:rowOff>85725</xdr:rowOff>
    </xdr:from>
    <xdr:to>
      <xdr:col>13</xdr:col>
      <xdr:colOff>114300</xdr:colOff>
      <xdr:row>59</xdr:row>
      <xdr:rowOff>123825</xdr:rowOff>
    </xdr:to>
    <xdr:sp>
      <xdr:nvSpPr>
        <xdr:cNvPr id="20" name="AutoShape 23"/>
        <xdr:cNvSpPr>
          <a:spLocks/>
        </xdr:cNvSpPr>
      </xdr:nvSpPr>
      <xdr:spPr>
        <a:xfrm>
          <a:off x="9267825" y="117062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21" name="AutoShape 24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22" name="AutoShape 25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23" name="AutoShape 26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24" name="AutoShape 27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25" name="AutoShape 28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26" name="AutoShape 29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27" name="AutoShape 30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28" name="AutoShape 31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29" name="AutoShape 32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57</xdr:row>
      <xdr:rowOff>85725</xdr:rowOff>
    </xdr:from>
    <xdr:to>
      <xdr:col>13</xdr:col>
      <xdr:colOff>114300</xdr:colOff>
      <xdr:row>59</xdr:row>
      <xdr:rowOff>123825</xdr:rowOff>
    </xdr:to>
    <xdr:sp>
      <xdr:nvSpPr>
        <xdr:cNvPr id="30" name="AutoShape 22"/>
        <xdr:cNvSpPr>
          <a:spLocks/>
        </xdr:cNvSpPr>
      </xdr:nvSpPr>
      <xdr:spPr>
        <a:xfrm>
          <a:off x="9267825" y="117062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57</xdr:row>
      <xdr:rowOff>85725</xdr:rowOff>
    </xdr:from>
    <xdr:to>
      <xdr:col>13</xdr:col>
      <xdr:colOff>114300</xdr:colOff>
      <xdr:row>59</xdr:row>
      <xdr:rowOff>123825</xdr:rowOff>
    </xdr:to>
    <xdr:sp>
      <xdr:nvSpPr>
        <xdr:cNvPr id="31" name="AutoShape 23"/>
        <xdr:cNvSpPr>
          <a:spLocks/>
        </xdr:cNvSpPr>
      </xdr:nvSpPr>
      <xdr:spPr>
        <a:xfrm>
          <a:off x="9267825" y="117062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85725</xdr:rowOff>
    </xdr:from>
    <xdr:to>
      <xdr:col>2</xdr:col>
      <xdr:colOff>180975</xdr:colOff>
      <xdr:row>36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409700" y="7248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85725</xdr:rowOff>
    </xdr:from>
    <xdr:to>
      <xdr:col>2</xdr:col>
      <xdr:colOff>180975</xdr:colOff>
      <xdr:row>38</xdr:row>
      <xdr:rowOff>161925</xdr:rowOff>
    </xdr:to>
    <xdr:sp>
      <xdr:nvSpPr>
        <xdr:cNvPr id="33" name="AutoShape 32"/>
        <xdr:cNvSpPr>
          <a:spLocks/>
        </xdr:cNvSpPr>
      </xdr:nvSpPr>
      <xdr:spPr>
        <a:xfrm>
          <a:off x="1409700" y="7648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34" name="AutoShape 10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35" name="AutoShape 11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36" name="AutoShape 12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37" name="AutoShape 13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38" name="AutoShape 14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39" name="AutoShape 15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40" name="AutoShape 16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41" name="AutoShape 17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42" name="AutoShape 18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43" name="AutoShape 24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44" name="AutoShape 25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45" name="AutoShape 26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46" name="AutoShape 27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47" name="AutoShape 28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48" name="AutoShape 29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49" name="AutoShape 30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50" name="AutoShape 31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51" name="AutoShape 32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85725</xdr:rowOff>
    </xdr:from>
    <xdr:to>
      <xdr:col>2</xdr:col>
      <xdr:colOff>180975</xdr:colOff>
      <xdr:row>36</xdr:row>
      <xdr:rowOff>161925</xdr:rowOff>
    </xdr:to>
    <xdr:sp>
      <xdr:nvSpPr>
        <xdr:cNvPr id="52" name="AutoShape 32"/>
        <xdr:cNvSpPr>
          <a:spLocks/>
        </xdr:cNvSpPr>
      </xdr:nvSpPr>
      <xdr:spPr>
        <a:xfrm>
          <a:off x="1409700" y="7248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85725</xdr:rowOff>
    </xdr:from>
    <xdr:to>
      <xdr:col>2</xdr:col>
      <xdr:colOff>180975</xdr:colOff>
      <xdr:row>38</xdr:row>
      <xdr:rowOff>161925</xdr:rowOff>
    </xdr:to>
    <xdr:sp>
      <xdr:nvSpPr>
        <xdr:cNvPr id="53" name="AutoShape 32"/>
        <xdr:cNvSpPr>
          <a:spLocks/>
        </xdr:cNvSpPr>
      </xdr:nvSpPr>
      <xdr:spPr>
        <a:xfrm>
          <a:off x="1409700" y="7648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22269;&#12539;&#24066;&#65288;&#65298;&#65289;\&#65288;&#30707;&#24029;&#21172;&#20685;&#23616;&#65289;90-91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4"/>
      <sheetName val="156"/>
      <sheetName val="236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tabSelected="1" zoomScalePageLayoutView="0" workbookViewId="0" topLeftCell="A1">
      <selection activeCell="A15" sqref="A15"/>
    </sheetView>
  </sheetViews>
  <sheetFormatPr defaultColWidth="10.59765625" defaultRowHeight="15"/>
  <cols>
    <col min="1" max="1" width="23.59765625" style="4" customWidth="1"/>
    <col min="2" max="2" width="2.09765625" style="4" customWidth="1"/>
    <col min="3" max="3" width="5.59765625" style="4" customWidth="1"/>
    <col min="4" max="8" width="14.59765625" style="4" customWidth="1"/>
    <col min="9" max="9" width="10.59765625" style="4" customWidth="1"/>
    <col min="10" max="10" width="16.59765625" style="4" customWidth="1"/>
    <col min="11" max="11" width="2.09765625" style="4" customWidth="1"/>
    <col min="12" max="12" width="7.59765625" style="4" customWidth="1"/>
    <col min="13" max="17" width="14.59765625" style="4" customWidth="1"/>
    <col min="18" max="18" width="11" style="4" bestFit="1" customWidth="1"/>
    <col min="19" max="16384" width="10.59765625" style="4" customWidth="1"/>
  </cols>
  <sheetData>
    <row r="1" spans="1:17" s="10" customFormat="1" ht="19.5" customHeight="1">
      <c r="A1" s="1" t="s">
        <v>477</v>
      </c>
      <c r="B1" s="1"/>
      <c r="Q1" s="14" t="s">
        <v>478</v>
      </c>
    </row>
    <row r="2" spans="1:17" ht="24.75" customHeight="1">
      <c r="A2" s="411" t="s">
        <v>94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1:17" ht="19.5" customHeight="1">
      <c r="A3" s="403" t="s">
        <v>528</v>
      </c>
      <c r="B3" s="404"/>
      <c r="C3" s="404"/>
      <c r="D3" s="404"/>
      <c r="E3" s="404"/>
      <c r="F3" s="404"/>
      <c r="G3" s="404"/>
      <c r="H3" s="404"/>
      <c r="I3" s="368"/>
      <c r="J3" s="403" t="s">
        <v>530</v>
      </c>
      <c r="K3" s="403"/>
      <c r="L3" s="403"/>
      <c r="M3" s="403"/>
      <c r="N3" s="403"/>
      <c r="O3" s="403"/>
      <c r="P3" s="403"/>
      <c r="Q3" s="403"/>
    </row>
    <row r="4" spans="1:17" ht="19.5" customHeight="1">
      <c r="A4" s="389" t="s">
        <v>526</v>
      </c>
      <c r="B4" s="405"/>
      <c r="C4" s="405"/>
      <c r="D4" s="405"/>
      <c r="E4" s="405"/>
      <c r="F4" s="405"/>
      <c r="G4" s="405"/>
      <c r="H4" s="405"/>
      <c r="I4" s="368"/>
      <c r="J4" s="389" t="s">
        <v>462</v>
      </c>
      <c r="K4" s="389"/>
      <c r="L4" s="389"/>
      <c r="M4" s="389"/>
      <c r="N4" s="389"/>
      <c r="O4" s="389"/>
      <c r="P4" s="389"/>
      <c r="Q4" s="389"/>
    </row>
    <row r="5" spans="8:17" ht="18" customHeight="1" thickBot="1">
      <c r="H5" s="7" t="s">
        <v>98</v>
      </c>
      <c r="Q5" s="7" t="s">
        <v>99</v>
      </c>
    </row>
    <row r="6" spans="1:17" ht="18" customHeight="1">
      <c r="A6" s="396" t="s">
        <v>32</v>
      </c>
      <c r="B6" s="406"/>
      <c r="C6" s="407"/>
      <c r="D6" s="270" t="s">
        <v>484</v>
      </c>
      <c r="E6" s="270" t="s">
        <v>485</v>
      </c>
      <c r="F6" s="333" t="s">
        <v>486</v>
      </c>
      <c r="G6" s="369" t="s">
        <v>474</v>
      </c>
      <c r="H6" s="334" t="s">
        <v>490</v>
      </c>
      <c r="I6" s="12"/>
      <c r="J6" s="396" t="s">
        <v>33</v>
      </c>
      <c r="K6" s="396"/>
      <c r="L6" s="397"/>
      <c r="M6" s="270" t="s">
        <v>488</v>
      </c>
      <c r="N6" s="333" t="s">
        <v>485</v>
      </c>
      <c r="O6" s="334" t="s">
        <v>486</v>
      </c>
      <c r="P6" s="370" t="s">
        <v>474</v>
      </c>
      <c r="Q6" s="370" t="s">
        <v>501</v>
      </c>
    </row>
    <row r="7" spans="1:17" ht="18" customHeight="1">
      <c r="A7" s="3"/>
      <c r="B7" s="3"/>
      <c r="C7" s="347"/>
      <c r="D7" s="182"/>
      <c r="E7" s="182"/>
      <c r="F7" s="5"/>
      <c r="G7" s="209"/>
      <c r="H7" s="5"/>
      <c r="I7" s="12"/>
      <c r="J7" s="182"/>
      <c r="K7" s="182"/>
      <c r="L7" s="183"/>
      <c r="M7" s="182"/>
      <c r="N7" s="3"/>
      <c r="O7" s="3"/>
      <c r="P7" s="5"/>
      <c r="Q7" s="5"/>
    </row>
    <row r="8" spans="1:17" ht="18" customHeight="1">
      <c r="A8" s="391" t="s">
        <v>34</v>
      </c>
      <c r="B8" s="401"/>
      <c r="C8" s="402"/>
      <c r="D8" s="218">
        <v>20839</v>
      </c>
      <c r="E8" s="123">
        <v>21610</v>
      </c>
      <c r="F8" s="123">
        <v>22254</v>
      </c>
      <c r="G8" s="123">
        <v>22726</v>
      </c>
      <c r="H8" s="123">
        <v>23217</v>
      </c>
      <c r="I8" s="12"/>
      <c r="J8" s="391" t="s">
        <v>35</v>
      </c>
      <c r="K8" s="391"/>
      <c r="L8" s="400"/>
      <c r="M8" s="218">
        <v>1146693</v>
      </c>
      <c r="N8" s="123">
        <v>1142603</v>
      </c>
      <c r="O8" s="123">
        <v>1137665</v>
      </c>
      <c r="P8" s="123">
        <v>1131538</v>
      </c>
      <c r="Q8" s="123">
        <v>1126435</v>
      </c>
    </row>
    <row r="9" spans="1:17" ht="18" customHeight="1">
      <c r="A9" s="204"/>
      <c r="B9" s="204"/>
      <c r="C9" s="371"/>
      <c r="D9" s="3"/>
      <c r="E9" s="123"/>
      <c r="F9" s="123"/>
      <c r="G9" s="123"/>
      <c r="H9" s="123"/>
      <c r="I9" s="12"/>
      <c r="J9" s="204"/>
      <c r="K9" s="204"/>
      <c r="L9" s="372"/>
      <c r="M9" s="3"/>
      <c r="N9" s="123"/>
      <c r="O9" s="123"/>
      <c r="P9" s="123"/>
      <c r="Q9" s="123"/>
    </row>
    <row r="10" spans="1:17" ht="18" customHeight="1">
      <c r="A10" s="391" t="s">
        <v>36</v>
      </c>
      <c r="B10" s="401"/>
      <c r="C10" s="402"/>
      <c r="D10" s="218">
        <v>267771</v>
      </c>
      <c r="E10" s="123">
        <v>272570</v>
      </c>
      <c r="F10" s="123">
        <v>276138</v>
      </c>
      <c r="G10" s="123">
        <v>279323</v>
      </c>
      <c r="H10" s="123">
        <v>278254</v>
      </c>
      <c r="I10" s="12"/>
      <c r="J10" s="391" t="s">
        <v>37</v>
      </c>
      <c r="K10" s="391"/>
      <c r="L10" s="400"/>
      <c r="M10" s="218">
        <v>248465</v>
      </c>
      <c r="N10" s="123">
        <v>237526</v>
      </c>
      <c r="O10" s="123">
        <v>227401</v>
      </c>
      <c r="P10" s="123">
        <v>220030</v>
      </c>
      <c r="Q10" s="123">
        <v>217752</v>
      </c>
    </row>
    <row r="11" spans="1:17" ht="18" customHeight="1">
      <c r="A11" s="204"/>
      <c r="B11" s="204"/>
      <c r="C11" s="371"/>
      <c r="D11" s="3"/>
      <c r="E11" s="123"/>
      <c r="F11" s="123"/>
      <c r="G11" s="123"/>
      <c r="H11" s="123"/>
      <c r="I11" s="12"/>
      <c r="J11" s="204"/>
      <c r="K11" s="204"/>
      <c r="L11" s="372"/>
      <c r="M11" s="3" t="s">
        <v>326</v>
      </c>
      <c r="N11" s="5" t="s">
        <v>326</v>
      </c>
      <c r="O11" s="5" t="s">
        <v>326</v>
      </c>
      <c r="P11" s="5" t="s">
        <v>326</v>
      </c>
      <c r="Q11" s="5"/>
    </row>
    <row r="12" spans="1:17" ht="18" customHeight="1">
      <c r="A12" s="408" t="s">
        <v>38</v>
      </c>
      <c r="B12" s="393"/>
      <c r="C12" s="409"/>
      <c r="D12" s="218">
        <v>273539</v>
      </c>
      <c r="E12" s="147">
        <v>277091</v>
      </c>
      <c r="F12" s="147">
        <v>280473</v>
      </c>
      <c r="G12" s="147">
        <v>282158</v>
      </c>
      <c r="H12" s="147">
        <v>278188</v>
      </c>
      <c r="I12" s="12"/>
      <c r="J12" s="408" t="s">
        <v>39</v>
      </c>
      <c r="K12" s="408"/>
      <c r="L12" s="410"/>
      <c r="M12" s="373" t="s">
        <v>459</v>
      </c>
      <c r="N12" s="374" t="s">
        <v>460</v>
      </c>
      <c r="O12" s="374" t="s">
        <v>461</v>
      </c>
      <c r="P12" s="374" t="s">
        <v>504</v>
      </c>
      <c r="Q12" s="374" t="s">
        <v>505</v>
      </c>
    </row>
    <row r="13" spans="1:17" ht="15" customHeight="1">
      <c r="A13" s="5" t="s">
        <v>487</v>
      </c>
      <c r="B13" s="5"/>
      <c r="C13" s="5"/>
      <c r="D13" s="345"/>
      <c r="E13" s="345"/>
      <c r="F13" s="337"/>
      <c r="G13" s="345"/>
      <c r="H13" s="218"/>
      <c r="I13" s="12"/>
      <c r="J13" s="5" t="s">
        <v>82</v>
      </c>
      <c r="K13" s="5"/>
      <c r="L13" s="5"/>
      <c r="M13" s="5"/>
      <c r="N13" s="5"/>
      <c r="O13" s="375"/>
      <c r="P13" s="375"/>
      <c r="Q13" s="375"/>
    </row>
    <row r="14" spans="2:17" ht="18" customHeight="1">
      <c r="B14" s="198"/>
      <c r="C14" s="198"/>
      <c r="D14" s="218"/>
      <c r="E14" s="218"/>
      <c r="F14" s="218"/>
      <c r="I14" s="12"/>
      <c r="J14" s="198"/>
      <c r="K14" s="198"/>
      <c r="L14" s="198"/>
      <c r="M14" s="6"/>
      <c r="N14" s="5"/>
      <c r="O14" s="375"/>
      <c r="P14" s="375"/>
      <c r="Q14" s="375"/>
    </row>
    <row r="15" spans="1:17" ht="18" customHeight="1">
      <c r="A15" s="198"/>
      <c r="B15" s="198"/>
      <c r="C15" s="198"/>
      <c r="D15" s="218"/>
      <c r="E15" s="218"/>
      <c r="F15" s="218"/>
      <c r="I15" s="12"/>
      <c r="J15" s="198"/>
      <c r="K15" s="198"/>
      <c r="L15" s="198"/>
      <c r="M15" s="6"/>
      <c r="N15" s="5"/>
      <c r="O15" s="375"/>
      <c r="P15" s="375"/>
      <c r="Q15" s="375"/>
    </row>
    <row r="16" spans="2:9" ht="18" customHeight="1">
      <c r="B16" s="5"/>
      <c r="C16" s="5"/>
      <c r="D16" s="5"/>
      <c r="E16" s="5"/>
      <c r="G16" s="139"/>
      <c r="I16" s="12"/>
    </row>
    <row r="17" ht="18" customHeight="1">
      <c r="I17" s="12"/>
    </row>
    <row r="18" spans="1:17" ht="19.5" customHeight="1">
      <c r="A18" s="403" t="s">
        <v>529</v>
      </c>
      <c r="B18" s="404"/>
      <c r="C18" s="404"/>
      <c r="D18" s="404"/>
      <c r="E18" s="404"/>
      <c r="F18" s="404"/>
      <c r="G18" s="404"/>
      <c r="H18" s="404"/>
      <c r="I18" s="12"/>
      <c r="J18" s="403" t="s">
        <v>531</v>
      </c>
      <c r="K18" s="403"/>
      <c r="L18" s="403"/>
      <c r="M18" s="403"/>
      <c r="N18" s="403"/>
      <c r="O18" s="403"/>
      <c r="P18" s="403"/>
      <c r="Q18" s="403"/>
    </row>
    <row r="19" spans="1:17" ht="19.5" customHeight="1">
      <c r="A19" s="389" t="s">
        <v>527</v>
      </c>
      <c r="B19" s="405"/>
      <c r="C19" s="405"/>
      <c r="D19" s="405"/>
      <c r="E19" s="405"/>
      <c r="F19" s="405"/>
      <c r="G19" s="405"/>
      <c r="H19" s="405"/>
      <c r="J19" s="389" t="s">
        <v>463</v>
      </c>
      <c r="K19" s="389"/>
      <c r="L19" s="389"/>
      <c r="M19" s="389"/>
      <c r="N19" s="389"/>
      <c r="O19" s="389"/>
      <c r="P19" s="389"/>
      <c r="Q19" s="389"/>
    </row>
    <row r="20" spans="3:17" ht="18" customHeight="1" thickBot="1">
      <c r="C20" s="316"/>
      <c r="D20" s="316"/>
      <c r="E20" s="316"/>
      <c r="F20" s="316"/>
      <c r="G20" s="316"/>
      <c r="H20" s="7" t="s">
        <v>292</v>
      </c>
      <c r="I20" s="12"/>
      <c r="L20" s="316"/>
      <c r="M20" s="316"/>
      <c r="N20" s="316"/>
      <c r="O20" s="376"/>
      <c r="P20" s="316"/>
      <c r="Q20" s="7" t="s">
        <v>293</v>
      </c>
    </row>
    <row r="21" spans="1:17" ht="18" customHeight="1">
      <c r="A21" s="396" t="s">
        <v>355</v>
      </c>
      <c r="B21" s="406"/>
      <c r="C21" s="407"/>
      <c r="D21" s="270" t="s">
        <v>488</v>
      </c>
      <c r="E21" s="270" t="s">
        <v>485</v>
      </c>
      <c r="F21" s="333" t="s">
        <v>486</v>
      </c>
      <c r="G21" s="334" t="s">
        <v>474</v>
      </c>
      <c r="H21" s="377" t="s">
        <v>490</v>
      </c>
      <c r="I21" s="12"/>
      <c r="J21" s="396" t="s">
        <v>40</v>
      </c>
      <c r="K21" s="396"/>
      <c r="L21" s="397"/>
      <c r="M21" s="270" t="s">
        <v>484</v>
      </c>
      <c r="N21" s="333" t="s">
        <v>485</v>
      </c>
      <c r="O21" s="334" t="s">
        <v>486</v>
      </c>
      <c r="P21" s="370" t="s">
        <v>475</v>
      </c>
      <c r="Q21" s="370" t="s">
        <v>501</v>
      </c>
    </row>
    <row r="22" spans="1:18" ht="18" customHeight="1">
      <c r="A22" s="398" t="s">
        <v>41</v>
      </c>
      <c r="B22" s="160"/>
      <c r="C22" s="138" t="s">
        <v>83</v>
      </c>
      <c r="D22" s="149">
        <v>4820527</v>
      </c>
      <c r="E22" s="161">
        <v>4903560</v>
      </c>
      <c r="F22" s="161">
        <v>5082664</v>
      </c>
      <c r="G22" s="161">
        <v>5116283</v>
      </c>
      <c r="H22" s="161">
        <v>4586073</v>
      </c>
      <c r="I22" s="12"/>
      <c r="J22" s="398" t="s">
        <v>42</v>
      </c>
      <c r="K22" s="162"/>
      <c r="L22" s="138" t="s">
        <v>43</v>
      </c>
      <c r="M22" s="163">
        <v>4130204</v>
      </c>
      <c r="N22" s="163">
        <v>3998415</v>
      </c>
      <c r="O22" s="163">
        <v>3967315</v>
      </c>
      <c r="P22" s="163">
        <v>3878571</v>
      </c>
      <c r="Q22" s="163">
        <v>3584099</v>
      </c>
      <c r="R22" s="13"/>
    </row>
    <row r="23" spans="1:18" ht="18" customHeight="1">
      <c r="A23" s="399"/>
      <c r="B23" s="154"/>
      <c r="C23" s="132" t="s">
        <v>84</v>
      </c>
      <c r="D23" s="2">
        <v>65165599</v>
      </c>
      <c r="E23" s="2">
        <v>67028596</v>
      </c>
      <c r="F23" s="2">
        <v>68485726</v>
      </c>
      <c r="G23" s="2">
        <v>71057672</v>
      </c>
      <c r="H23" s="2">
        <v>67581209</v>
      </c>
      <c r="I23" s="12"/>
      <c r="J23" s="399"/>
      <c r="K23" s="164"/>
      <c r="L23" s="132" t="s">
        <v>44</v>
      </c>
      <c r="M23" s="165">
        <v>110618187</v>
      </c>
      <c r="N23" s="165">
        <v>108956665</v>
      </c>
      <c r="O23" s="165">
        <v>107581314</v>
      </c>
      <c r="P23" s="165">
        <v>106007346</v>
      </c>
      <c r="Q23" s="165">
        <v>102121356</v>
      </c>
      <c r="R23" s="13"/>
    </row>
    <row r="24" spans="1:17" ht="18" customHeight="1">
      <c r="A24" s="391" t="s">
        <v>45</v>
      </c>
      <c r="B24" s="198"/>
      <c r="C24" s="200" t="s">
        <v>83</v>
      </c>
      <c r="D24" s="123">
        <v>2699237</v>
      </c>
      <c r="E24" s="123">
        <v>2723332</v>
      </c>
      <c r="F24" s="123">
        <v>2798365</v>
      </c>
      <c r="G24" s="123">
        <v>2787304</v>
      </c>
      <c r="H24" s="123">
        <v>2456690</v>
      </c>
      <c r="I24" s="12"/>
      <c r="J24" s="391" t="s">
        <v>46</v>
      </c>
      <c r="K24" s="5"/>
      <c r="L24" s="200" t="s">
        <v>43</v>
      </c>
      <c r="M24" s="111">
        <v>77685</v>
      </c>
      <c r="N24" s="111">
        <v>75868</v>
      </c>
      <c r="O24" s="111">
        <v>74405</v>
      </c>
      <c r="P24" s="111">
        <v>71596</v>
      </c>
      <c r="Q24" s="111">
        <v>66843</v>
      </c>
    </row>
    <row r="25" spans="1:17" ht="18" customHeight="1">
      <c r="A25" s="391"/>
      <c r="B25" s="198"/>
      <c r="C25" s="200" t="s">
        <v>84</v>
      </c>
      <c r="D25" s="123">
        <v>43826302</v>
      </c>
      <c r="E25" s="123">
        <v>45053840</v>
      </c>
      <c r="F25" s="123">
        <v>46184648</v>
      </c>
      <c r="G25" s="123">
        <v>47800950</v>
      </c>
      <c r="H25" s="123">
        <v>44430387</v>
      </c>
      <c r="I25" s="12"/>
      <c r="J25" s="391"/>
      <c r="K25" s="5"/>
      <c r="L25" s="200" t="s">
        <v>44</v>
      </c>
      <c r="M25" s="111">
        <v>41053503</v>
      </c>
      <c r="N25" s="111">
        <v>40843512</v>
      </c>
      <c r="O25" s="111">
        <v>40544659</v>
      </c>
      <c r="P25" s="111">
        <v>39966838</v>
      </c>
      <c r="Q25" s="111">
        <v>38283424</v>
      </c>
    </row>
    <row r="26" spans="1:17" ht="18" customHeight="1">
      <c r="A26" s="391" t="s">
        <v>47</v>
      </c>
      <c r="B26" s="198"/>
      <c r="C26" s="200" t="s">
        <v>83</v>
      </c>
      <c r="D26" s="123">
        <v>610266</v>
      </c>
      <c r="E26" s="123">
        <v>624365</v>
      </c>
      <c r="F26" s="123">
        <v>649428</v>
      </c>
      <c r="G26" s="123">
        <v>671147</v>
      </c>
      <c r="H26" s="123">
        <v>623762</v>
      </c>
      <c r="I26" s="12"/>
      <c r="J26" s="391" t="s">
        <v>48</v>
      </c>
      <c r="K26" s="198"/>
      <c r="L26" s="200" t="s">
        <v>43</v>
      </c>
      <c r="M26" s="111">
        <v>2114466</v>
      </c>
      <c r="N26" s="111">
        <v>2029071</v>
      </c>
      <c r="O26" s="111">
        <v>1995794</v>
      </c>
      <c r="P26" s="111">
        <v>1933009</v>
      </c>
      <c r="Q26" s="111">
        <v>1769482</v>
      </c>
    </row>
    <row r="27" spans="1:17" ht="18" customHeight="1">
      <c r="A27" s="391"/>
      <c r="B27" s="198"/>
      <c r="C27" s="200" t="s">
        <v>84</v>
      </c>
      <c r="D27" s="123">
        <v>5208349</v>
      </c>
      <c r="E27" s="123">
        <v>5294940</v>
      </c>
      <c r="F27" s="123">
        <v>5513499</v>
      </c>
      <c r="G27" s="123">
        <v>5637684</v>
      </c>
      <c r="H27" s="123">
        <v>5576077</v>
      </c>
      <c r="I27" s="12"/>
      <c r="J27" s="391"/>
      <c r="K27" s="198"/>
      <c r="L27" s="200" t="s">
        <v>44</v>
      </c>
      <c r="M27" s="111">
        <v>32351360</v>
      </c>
      <c r="N27" s="111">
        <v>31603056</v>
      </c>
      <c r="O27" s="111">
        <v>31448254</v>
      </c>
      <c r="P27" s="111">
        <v>30897013</v>
      </c>
      <c r="Q27" s="111">
        <v>29389301</v>
      </c>
    </row>
    <row r="28" spans="1:17" ht="18" customHeight="1">
      <c r="A28" s="391" t="s">
        <v>49</v>
      </c>
      <c r="B28" s="198"/>
      <c r="C28" s="200" t="s">
        <v>83</v>
      </c>
      <c r="D28" s="123">
        <v>1329938</v>
      </c>
      <c r="E28" s="123">
        <v>1374814</v>
      </c>
      <c r="F28" s="123">
        <v>1453410</v>
      </c>
      <c r="G28" s="123">
        <v>1475139</v>
      </c>
      <c r="H28" s="123">
        <v>1339030</v>
      </c>
      <c r="I28" s="12"/>
      <c r="J28" s="391" t="s">
        <v>50</v>
      </c>
      <c r="K28" s="198"/>
      <c r="L28" s="200" t="s">
        <v>43</v>
      </c>
      <c r="M28" s="111">
        <v>396213</v>
      </c>
      <c r="N28" s="111">
        <v>386678</v>
      </c>
      <c r="O28" s="111">
        <v>386515</v>
      </c>
      <c r="P28" s="111">
        <v>388672</v>
      </c>
      <c r="Q28" s="111">
        <v>344898</v>
      </c>
    </row>
    <row r="29" spans="1:17" ht="18" customHeight="1">
      <c r="A29" s="391"/>
      <c r="B29" s="198"/>
      <c r="C29" s="200" t="s">
        <v>84</v>
      </c>
      <c r="D29" s="123">
        <v>9897153</v>
      </c>
      <c r="E29" s="123">
        <v>10260576</v>
      </c>
      <c r="F29" s="123">
        <v>10452569</v>
      </c>
      <c r="G29" s="123">
        <v>11106677</v>
      </c>
      <c r="H29" s="123">
        <v>10991469</v>
      </c>
      <c r="I29" s="12"/>
      <c r="J29" s="391"/>
      <c r="K29" s="198"/>
      <c r="L29" s="200" t="s">
        <v>44</v>
      </c>
      <c r="M29" s="111">
        <v>5477572</v>
      </c>
      <c r="N29" s="111">
        <v>5288912</v>
      </c>
      <c r="O29" s="111">
        <v>5262644</v>
      </c>
      <c r="P29" s="111">
        <v>5109095</v>
      </c>
      <c r="Q29" s="111">
        <v>4800367</v>
      </c>
    </row>
    <row r="30" spans="1:17" ht="18" customHeight="1">
      <c r="A30" s="391" t="s">
        <v>13</v>
      </c>
      <c r="B30" s="198"/>
      <c r="C30" s="200" t="s">
        <v>83</v>
      </c>
      <c r="D30" s="234" t="s">
        <v>295</v>
      </c>
      <c r="E30" s="234" t="s">
        <v>295</v>
      </c>
      <c r="F30" s="234" t="s">
        <v>295</v>
      </c>
      <c r="G30" s="234" t="s">
        <v>295</v>
      </c>
      <c r="H30" s="234">
        <v>38035</v>
      </c>
      <c r="I30" s="12"/>
      <c r="J30" s="391" t="s">
        <v>51</v>
      </c>
      <c r="K30" s="198"/>
      <c r="L30" s="200" t="s">
        <v>43</v>
      </c>
      <c r="M30" s="111">
        <v>1152774</v>
      </c>
      <c r="N30" s="111">
        <v>1125335</v>
      </c>
      <c r="O30" s="111">
        <v>1130534</v>
      </c>
      <c r="P30" s="111">
        <v>1109490</v>
      </c>
      <c r="Q30" s="111">
        <v>1044488</v>
      </c>
    </row>
    <row r="31" spans="1:17" ht="18" customHeight="1">
      <c r="A31" s="391"/>
      <c r="B31" s="198"/>
      <c r="C31" s="200" t="s">
        <v>84</v>
      </c>
      <c r="D31" s="123">
        <v>369387</v>
      </c>
      <c r="E31" s="123">
        <v>371169</v>
      </c>
      <c r="F31" s="123">
        <v>261104</v>
      </c>
      <c r="G31" s="123">
        <v>257121</v>
      </c>
      <c r="H31" s="123">
        <v>233613</v>
      </c>
      <c r="I31" s="12"/>
      <c r="J31" s="391"/>
      <c r="K31" s="198"/>
      <c r="L31" s="200" t="s">
        <v>44</v>
      </c>
      <c r="M31" s="111">
        <v>16589720</v>
      </c>
      <c r="N31" s="111">
        <v>16320108</v>
      </c>
      <c r="O31" s="111">
        <v>15388882</v>
      </c>
      <c r="P31" s="111">
        <v>15249437</v>
      </c>
      <c r="Q31" s="111">
        <v>14945820</v>
      </c>
    </row>
    <row r="32" spans="1:17" ht="18" customHeight="1">
      <c r="A32" s="391" t="s">
        <v>14</v>
      </c>
      <c r="B32" s="198"/>
      <c r="C32" s="200" t="s">
        <v>83</v>
      </c>
      <c r="D32" s="123">
        <v>2549</v>
      </c>
      <c r="E32" s="123">
        <v>3061</v>
      </c>
      <c r="F32" s="123">
        <v>3518</v>
      </c>
      <c r="G32" s="123">
        <v>3941</v>
      </c>
      <c r="H32" s="123">
        <v>4430</v>
      </c>
      <c r="I32" s="12"/>
      <c r="J32" s="392" t="s">
        <v>15</v>
      </c>
      <c r="K32" s="198"/>
      <c r="L32" s="200" t="s">
        <v>43</v>
      </c>
      <c r="M32" s="111">
        <v>9313</v>
      </c>
      <c r="N32" s="111">
        <v>10888</v>
      </c>
      <c r="O32" s="111">
        <v>12422</v>
      </c>
      <c r="P32" s="111">
        <v>13932</v>
      </c>
      <c r="Q32" s="111">
        <v>15451</v>
      </c>
    </row>
    <row r="33" spans="1:17" ht="18" customHeight="1">
      <c r="A33" s="391"/>
      <c r="B33" s="198"/>
      <c r="C33" s="200" t="s">
        <v>84</v>
      </c>
      <c r="D33" s="123">
        <v>118551</v>
      </c>
      <c r="E33" s="123">
        <v>139844</v>
      </c>
      <c r="F33" s="123">
        <v>189951</v>
      </c>
      <c r="G33" s="123">
        <v>216179</v>
      </c>
      <c r="H33" s="123">
        <v>239569</v>
      </c>
      <c r="I33" s="12"/>
      <c r="J33" s="392"/>
      <c r="K33" s="198"/>
      <c r="L33" s="200" t="s">
        <v>44</v>
      </c>
      <c r="M33" s="111">
        <v>561162</v>
      </c>
      <c r="N33" s="111">
        <v>682806</v>
      </c>
      <c r="O33" s="111">
        <v>809747</v>
      </c>
      <c r="P33" s="111">
        <v>953523</v>
      </c>
      <c r="Q33" s="111">
        <v>1115588</v>
      </c>
    </row>
    <row r="34" spans="1:17" ht="18" customHeight="1">
      <c r="A34" s="391" t="s">
        <v>52</v>
      </c>
      <c r="B34" s="198"/>
      <c r="C34" s="200" t="s">
        <v>83</v>
      </c>
      <c r="D34" s="123">
        <v>150674</v>
      </c>
      <c r="E34" s="123">
        <v>149803</v>
      </c>
      <c r="F34" s="123">
        <v>149119</v>
      </c>
      <c r="G34" s="123">
        <v>148845</v>
      </c>
      <c r="H34" s="123">
        <v>131324</v>
      </c>
      <c r="I34" s="12"/>
      <c r="J34" s="230" t="s">
        <v>96</v>
      </c>
      <c r="K34" s="198"/>
      <c r="L34" s="200" t="s">
        <v>43</v>
      </c>
      <c r="M34" s="234">
        <v>74209</v>
      </c>
      <c r="N34" s="234">
        <v>72524</v>
      </c>
      <c r="O34" s="234">
        <v>71345</v>
      </c>
      <c r="P34" s="234">
        <v>68586</v>
      </c>
      <c r="Q34" s="234">
        <v>62658</v>
      </c>
    </row>
    <row r="35" spans="1:17" ht="18" customHeight="1">
      <c r="A35" s="391"/>
      <c r="B35" s="198"/>
      <c r="C35" s="200" t="s">
        <v>84</v>
      </c>
      <c r="D35" s="123">
        <v>723039</v>
      </c>
      <c r="E35" s="123">
        <v>728009</v>
      </c>
      <c r="F35" s="123">
        <v>724921</v>
      </c>
      <c r="G35" s="123">
        <v>728090</v>
      </c>
      <c r="H35" s="123">
        <v>673317</v>
      </c>
      <c r="I35" s="12"/>
      <c r="J35" s="230" t="s">
        <v>95</v>
      </c>
      <c r="K35" s="198"/>
      <c r="L35" s="200" t="s">
        <v>44</v>
      </c>
      <c r="M35" s="111">
        <v>2330244</v>
      </c>
      <c r="N35" s="111">
        <v>2295179</v>
      </c>
      <c r="O35" s="111">
        <v>2256465</v>
      </c>
      <c r="P35" s="111">
        <v>2168699</v>
      </c>
      <c r="Q35" s="111">
        <v>2093097</v>
      </c>
    </row>
    <row r="36" spans="1:17" ht="18" customHeight="1">
      <c r="A36" s="391" t="s">
        <v>53</v>
      </c>
      <c r="B36" s="198"/>
      <c r="C36" s="200" t="s">
        <v>83</v>
      </c>
      <c r="D36" s="123">
        <v>2138</v>
      </c>
      <c r="E36" s="123">
        <v>2141</v>
      </c>
      <c r="F36" s="123">
        <v>2001</v>
      </c>
      <c r="G36" s="123">
        <v>2044</v>
      </c>
      <c r="H36" s="123">
        <v>1771</v>
      </c>
      <c r="I36" s="12"/>
      <c r="J36" s="392" t="s">
        <v>16</v>
      </c>
      <c r="K36" s="198"/>
      <c r="L36" s="200" t="s">
        <v>43</v>
      </c>
      <c r="M36" s="111">
        <v>111323</v>
      </c>
      <c r="N36" s="111">
        <v>102649</v>
      </c>
      <c r="O36" s="111">
        <v>97989</v>
      </c>
      <c r="P36" s="111">
        <v>94440</v>
      </c>
      <c r="Q36" s="111">
        <v>82514</v>
      </c>
    </row>
    <row r="37" spans="1:17" ht="18" customHeight="1">
      <c r="A37" s="391"/>
      <c r="B37" s="198"/>
      <c r="C37" s="200" t="s">
        <v>84</v>
      </c>
      <c r="D37" s="123">
        <v>108185</v>
      </c>
      <c r="E37" s="123">
        <v>104034</v>
      </c>
      <c r="F37" s="123">
        <v>96601</v>
      </c>
      <c r="G37" s="123">
        <v>97163</v>
      </c>
      <c r="H37" s="123">
        <v>93470</v>
      </c>
      <c r="I37" s="12"/>
      <c r="J37" s="392"/>
      <c r="K37" s="198"/>
      <c r="L37" s="200" t="s">
        <v>44</v>
      </c>
      <c r="M37" s="111">
        <v>1014869</v>
      </c>
      <c r="N37" s="111">
        <v>919178</v>
      </c>
      <c r="O37" s="111">
        <v>896904</v>
      </c>
      <c r="P37" s="111">
        <v>868688</v>
      </c>
      <c r="Q37" s="111">
        <v>810637</v>
      </c>
    </row>
    <row r="38" spans="1:17" ht="18" customHeight="1">
      <c r="A38" s="391" t="s">
        <v>54</v>
      </c>
      <c r="B38" s="198"/>
      <c r="C38" s="200" t="s">
        <v>83</v>
      </c>
      <c r="D38" s="123">
        <v>13</v>
      </c>
      <c r="E38" s="123">
        <v>20</v>
      </c>
      <c r="F38" s="123">
        <v>15</v>
      </c>
      <c r="G38" s="123">
        <v>4</v>
      </c>
      <c r="H38" s="123">
        <v>8</v>
      </c>
      <c r="I38" s="12"/>
      <c r="J38" s="392" t="s">
        <v>17</v>
      </c>
      <c r="K38" s="198"/>
      <c r="L38" s="200" t="s">
        <v>43</v>
      </c>
      <c r="M38" s="111">
        <v>55</v>
      </c>
      <c r="N38" s="111">
        <v>44</v>
      </c>
      <c r="O38" s="111">
        <v>38</v>
      </c>
      <c r="P38" s="111">
        <v>42</v>
      </c>
      <c r="Q38" s="111">
        <v>44</v>
      </c>
    </row>
    <row r="39" spans="1:17" ht="18" customHeight="1">
      <c r="A39" s="391"/>
      <c r="B39" s="199"/>
      <c r="C39" s="200" t="s">
        <v>84</v>
      </c>
      <c r="D39" s="123">
        <v>257</v>
      </c>
      <c r="E39" s="123">
        <v>337</v>
      </c>
      <c r="F39" s="123">
        <v>487</v>
      </c>
      <c r="G39" s="123">
        <v>83</v>
      </c>
      <c r="H39" s="123">
        <v>151</v>
      </c>
      <c r="I39" s="12"/>
      <c r="J39" s="392"/>
      <c r="K39" s="198"/>
      <c r="L39" s="200" t="s">
        <v>44</v>
      </c>
      <c r="M39" s="111">
        <v>1070</v>
      </c>
      <c r="N39" s="111">
        <v>906</v>
      </c>
      <c r="O39" s="111">
        <v>829</v>
      </c>
      <c r="P39" s="111">
        <v>1229</v>
      </c>
      <c r="Q39" s="111">
        <v>1141</v>
      </c>
    </row>
    <row r="40" spans="1:17" ht="18" customHeight="1">
      <c r="A40" s="391" t="s">
        <v>55</v>
      </c>
      <c r="B40" s="198"/>
      <c r="C40" s="200" t="s">
        <v>83</v>
      </c>
      <c r="D40" s="123">
        <v>11154</v>
      </c>
      <c r="E40" s="123">
        <v>11246</v>
      </c>
      <c r="F40" s="123">
        <v>11962</v>
      </c>
      <c r="G40" s="123">
        <v>12359</v>
      </c>
      <c r="H40" s="123">
        <v>13048</v>
      </c>
      <c r="I40" s="12"/>
      <c r="J40" s="391" t="s">
        <v>53</v>
      </c>
      <c r="K40" s="198"/>
      <c r="L40" s="200" t="s">
        <v>43</v>
      </c>
      <c r="M40" s="111">
        <v>176966</v>
      </c>
      <c r="N40" s="111">
        <v>178929</v>
      </c>
      <c r="O40" s="111">
        <v>180830</v>
      </c>
      <c r="P40" s="111">
        <v>181167</v>
      </c>
      <c r="Q40" s="111">
        <v>180783</v>
      </c>
    </row>
    <row r="41" spans="1:17" ht="18" customHeight="1">
      <c r="A41" s="391"/>
      <c r="B41" s="198"/>
      <c r="C41" s="200" t="s">
        <v>84</v>
      </c>
      <c r="D41" s="123">
        <v>1930138</v>
      </c>
      <c r="E41" s="123">
        <v>2078455</v>
      </c>
      <c r="F41" s="123">
        <v>2160798</v>
      </c>
      <c r="G41" s="123">
        <v>2287822</v>
      </c>
      <c r="H41" s="123">
        <v>2500882</v>
      </c>
      <c r="I41" s="12"/>
      <c r="J41" s="392"/>
      <c r="K41" s="198"/>
      <c r="L41" s="200" t="s">
        <v>44</v>
      </c>
      <c r="M41" s="111">
        <v>10830963</v>
      </c>
      <c r="N41" s="111">
        <v>10643099</v>
      </c>
      <c r="O41" s="111">
        <v>10625668</v>
      </c>
      <c r="P41" s="111">
        <v>10493805</v>
      </c>
      <c r="Q41" s="111">
        <v>10387954</v>
      </c>
    </row>
    <row r="42" spans="1:17" ht="18" customHeight="1">
      <c r="A42" s="394" t="s">
        <v>19</v>
      </c>
      <c r="B42" s="378"/>
      <c r="C42" s="200" t="s">
        <v>83</v>
      </c>
      <c r="D42" s="123">
        <v>490</v>
      </c>
      <c r="E42" s="123">
        <v>478</v>
      </c>
      <c r="F42" s="123">
        <v>446</v>
      </c>
      <c r="G42" s="123">
        <v>467</v>
      </c>
      <c r="H42" s="123">
        <v>444</v>
      </c>
      <c r="I42" s="12"/>
      <c r="J42" s="391" t="s">
        <v>18</v>
      </c>
      <c r="K42" s="198"/>
      <c r="L42" s="200" t="s">
        <v>43</v>
      </c>
      <c r="M42" s="111">
        <v>705</v>
      </c>
      <c r="N42" s="111">
        <v>661</v>
      </c>
      <c r="O42" s="111">
        <v>587</v>
      </c>
      <c r="P42" s="111">
        <v>517</v>
      </c>
      <c r="Q42" s="111">
        <v>490</v>
      </c>
    </row>
    <row r="43" spans="1:17" ht="18" customHeight="1">
      <c r="A43" s="394"/>
      <c r="B43" s="230"/>
      <c r="C43" s="200" t="s">
        <v>84</v>
      </c>
      <c r="D43" s="123">
        <v>24500</v>
      </c>
      <c r="E43" s="123">
        <v>23900</v>
      </c>
      <c r="F43" s="123">
        <v>22277</v>
      </c>
      <c r="G43" s="123">
        <v>23350</v>
      </c>
      <c r="H43" s="123">
        <v>22133</v>
      </c>
      <c r="I43" s="12"/>
      <c r="J43" s="392"/>
      <c r="K43" s="198"/>
      <c r="L43" s="200" t="s">
        <v>44</v>
      </c>
      <c r="M43" s="111">
        <v>305487</v>
      </c>
      <c r="N43" s="111">
        <v>267249</v>
      </c>
      <c r="O43" s="111">
        <v>249500</v>
      </c>
      <c r="P43" s="111">
        <v>207164</v>
      </c>
      <c r="Q43" s="111">
        <v>202184</v>
      </c>
    </row>
    <row r="44" spans="1:17" ht="18" customHeight="1">
      <c r="A44" s="391" t="s">
        <v>20</v>
      </c>
      <c r="B44" s="198"/>
      <c r="C44" s="200" t="s">
        <v>83</v>
      </c>
      <c r="D44" s="123">
        <v>4603</v>
      </c>
      <c r="E44" s="123">
        <v>4488</v>
      </c>
      <c r="F44" s="123">
        <v>4282</v>
      </c>
      <c r="G44" s="123">
        <v>4149</v>
      </c>
      <c r="H44" s="123">
        <v>3953</v>
      </c>
      <c r="I44" s="12"/>
      <c r="J44" s="391" t="s">
        <v>97</v>
      </c>
      <c r="K44" s="198"/>
      <c r="L44" s="200" t="s">
        <v>43</v>
      </c>
      <c r="M44" s="111">
        <v>47</v>
      </c>
      <c r="N44" s="111">
        <v>28</v>
      </c>
      <c r="O44" s="111">
        <v>59</v>
      </c>
      <c r="P44" s="111">
        <v>30</v>
      </c>
      <c r="Q44" s="111">
        <v>55</v>
      </c>
    </row>
    <row r="45" spans="1:17" ht="18" customHeight="1">
      <c r="A45" s="391"/>
      <c r="B45" s="198"/>
      <c r="C45" s="200" t="s">
        <v>84</v>
      </c>
      <c r="D45" s="123">
        <v>1931996</v>
      </c>
      <c r="E45" s="123">
        <v>1884244</v>
      </c>
      <c r="F45" s="123">
        <v>1797724</v>
      </c>
      <c r="G45" s="123">
        <v>1741492</v>
      </c>
      <c r="H45" s="123">
        <v>1659220</v>
      </c>
      <c r="I45" s="12"/>
      <c r="J45" s="392"/>
      <c r="K45" s="198"/>
      <c r="L45" s="200" t="s">
        <v>44</v>
      </c>
      <c r="M45" s="111">
        <v>4861</v>
      </c>
      <c r="N45" s="111">
        <v>1585</v>
      </c>
      <c r="O45" s="111">
        <v>5717</v>
      </c>
      <c r="P45" s="111">
        <v>2987</v>
      </c>
      <c r="Q45" s="111">
        <v>3881</v>
      </c>
    </row>
    <row r="46" spans="1:17" ht="18" customHeight="1">
      <c r="A46" s="391" t="s">
        <v>58</v>
      </c>
      <c r="B46" s="198"/>
      <c r="C46" s="200" t="s">
        <v>83</v>
      </c>
      <c r="D46" s="123">
        <v>2704</v>
      </c>
      <c r="E46" s="123">
        <v>2392</v>
      </c>
      <c r="F46" s="123">
        <v>2374</v>
      </c>
      <c r="G46" s="123">
        <v>2412</v>
      </c>
      <c r="H46" s="123">
        <v>2445</v>
      </c>
      <c r="I46" s="12"/>
      <c r="J46" s="391" t="s">
        <v>56</v>
      </c>
      <c r="K46" s="198"/>
      <c r="L46" s="200" t="s">
        <v>43</v>
      </c>
      <c r="M46" s="111">
        <v>1590</v>
      </c>
      <c r="N46" s="111">
        <v>1480</v>
      </c>
      <c r="O46" s="111">
        <v>1484</v>
      </c>
      <c r="P46" s="111">
        <v>1419</v>
      </c>
      <c r="Q46" s="111">
        <v>1440</v>
      </c>
    </row>
    <row r="47" spans="1:17" ht="18" customHeight="1">
      <c r="A47" s="391"/>
      <c r="B47" s="198"/>
      <c r="C47" s="200" t="s">
        <v>84</v>
      </c>
      <c r="D47" s="123">
        <v>858151</v>
      </c>
      <c r="E47" s="123">
        <v>918716</v>
      </c>
      <c r="F47" s="123">
        <v>913398</v>
      </c>
      <c r="G47" s="123">
        <v>956462</v>
      </c>
      <c r="H47" s="123">
        <v>941823</v>
      </c>
      <c r="I47" s="12"/>
      <c r="J47" s="392"/>
      <c r="K47" s="198"/>
      <c r="L47" s="200" t="s">
        <v>44</v>
      </c>
      <c r="M47" s="111">
        <v>79890</v>
      </c>
      <c r="N47" s="111">
        <v>74110</v>
      </c>
      <c r="O47" s="111">
        <v>74650</v>
      </c>
      <c r="P47" s="111">
        <v>71640</v>
      </c>
      <c r="Q47" s="111">
        <v>72140</v>
      </c>
    </row>
    <row r="48" spans="1:17" ht="18" customHeight="1">
      <c r="A48" s="392" t="s">
        <v>22</v>
      </c>
      <c r="B48" s="198"/>
      <c r="C48" s="200" t="s">
        <v>83</v>
      </c>
      <c r="D48" s="123">
        <v>6741</v>
      </c>
      <c r="E48" s="123">
        <v>7389</v>
      </c>
      <c r="F48" s="123">
        <v>7723</v>
      </c>
      <c r="G48" s="123">
        <v>8456</v>
      </c>
      <c r="H48" s="123">
        <v>9160</v>
      </c>
      <c r="I48" s="12"/>
      <c r="J48" s="394" t="s">
        <v>57</v>
      </c>
      <c r="K48" s="198"/>
      <c r="L48" s="200" t="s">
        <v>43</v>
      </c>
      <c r="M48" s="111">
        <v>14858</v>
      </c>
      <c r="N48" s="111">
        <v>14260</v>
      </c>
      <c r="O48" s="111">
        <v>15313</v>
      </c>
      <c r="P48" s="111">
        <v>15671</v>
      </c>
      <c r="Q48" s="111">
        <v>14953</v>
      </c>
    </row>
    <row r="49" spans="1:17" ht="18" customHeight="1">
      <c r="A49" s="393"/>
      <c r="B49" s="304"/>
      <c r="C49" s="260" t="s">
        <v>84</v>
      </c>
      <c r="D49" s="147">
        <v>169410</v>
      </c>
      <c r="E49" s="147">
        <v>170343</v>
      </c>
      <c r="F49" s="147">
        <v>167749</v>
      </c>
      <c r="G49" s="147">
        <v>204600</v>
      </c>
      <c r="H49" s="147">
        <v>219098</v>
      </c>
      <c r="I49" s="12"/>
      <c r="J49" s="395"/>
      <c r="K49" s="198"/>
      <c r="L49" s="200" t="s">
        <v>44</v>
      </c>
      <c r="M49" s="166">
        <v>17486</v>
      </c>
      <c r="N49" s="166">
        <v>16966</v>
      </c>
      <c r="O49" s="166">
        <v>17396</v>
      </c>
      <c r="P49" s="166">
        <v>17228</v>
      </c>
      <c r="Q49" s="166">
        <v>15822</v>
      </c>
    </row>
    <row r="50" spans="1:17" ht="18" customHeight="1">
      <c r="A50" s="379" t="s">
        <v>489</v>
      </c>
      <c r="B50" s="380"/>
      <c r="C50" s="381"/>
      <c r="D50" s="382"/>
      <c r="E50" s="278"/>
      <c r="F50" s="278"/>
      <c r="G50" s="278"/>
      <c r="H50" s="6" t="s">
        <v>289</v>
      </c>
      <c r="I50" s="12"/>
      <c r="J50" s="388" t="s">
        <v>21</v>
      </c>
      <c r="K50" s="335"/>
      <c r="L50" s="336" t="s">
        <v>59</v>
      </c>
      <c r="M50" s="383" t="s">
        <v>464</v>
      </c>
      <c r="N50" s="383" t="s">
        <v>465</v>
      </c>
      <c r="O50" s="383">
        <v>17.04</v>
      </c>
      <c r="P50" s="383" t="s">
        <v>506</v>
      </c>
      <c r="Q50" s="383" t="s">
        <v>507</v>
      </c>
    </row>
    <row r="51" spans="2:17" ht="18" customHeight="1">
      <c r="B51" s="8"/>
      <c r="J51" s="389"/>
      <c r="K51" s="198"/>
      <c r="L51" s="200" t="s">
        <v>60</v>
      </c>
      <c r="M51" s="26">
        <v>1.57</v>
      </c>
      <c r="N51" s="26">
        <v>1.55</v>
      </c>
      <c r="O51" s="26">
        <v>1.52</v>
      </c>
      <c r="P51" s="26">
        <v>1.51</v>
      </c>
      <c r="Q51" s="26">
        <v>1.47</v>
      </c>
    </row>
    <row r="52" spans="10:17" ht="18" customHeight="1">
      <c r="J52" s="390"/>
      <c r="K52" s="318"/>
      <c r="L52" s="260" t="s">
        <v>61</v>
      </c>
      <c r="M52" s="208">
        <v>2.01</v>
      </c>
      <c r="N52" s="208">
        <v>1.97</v>
      </c>
      <c r="O52" s="208">
        <v>1.92</v>
      </c>
      <c r="P52" s="208">
        <v>1.86</v>
      </c>
      <c r="Q52" s="384">
        <v>1.81</v>
      </c>
    </row>
    <row r="53" spans="10:13" ht="18" customHeight="1">
      <c r="J53" s="5" t="s">
        <v>82</v>
      </c>
      <c r="K53" s="335"/>
      <c r="L53" s="385"/>
      <c r="M53" s="5"/>
    </row>
    <row r="54" spans="9:11" ht="15" customHeight="1">
      <c r="I54" s="12"/>
      <c r="J54" s="5" t="s">
        <v>337</v>
      </c>
      <c r="K54" s="5"/>
    </row>
    <row r="55" ht="14.25">
      <c r="K55" s="5"/>
    </row>
    <row r="56" spans="1:11" ht="14.25">
      <c r="A56" s="8"/>
      <c r="B56" s="8"/>
      <c r="K56" s="8"/>
    </row>
    <row r="57" spans="1:11" ht="14.25">
      <c r="A57" s="8"/>
      <c r="B57" s="8"/>
      <c r="J57" s="5"/>
      <c r="K57" s="8"/>
    </row>
    <row r="58" spans="1:11" ht="14.25">
      <c r="A58" s="8"/>
      <c r="B58" s="8"/>
      <c r="J58" s="8"/>
      <c r="K58" s="8"/>
    </row>
    <row r="59" spans="1:11" ht="14.25">
      <c r="A59" s="8"/>
      <c r="J59" s="8"/>
      <c r="K59" s="8"/>
    </row>
    <row r="60" spans="1:11" ht="14.25">
      <c r="A60" s="8"/>
      <c r="B60" s="8"/>
      <c r="J60" s="8"/>
      <c r="K60" s="8"/>
    </row>
    <row r="61" spans="1:11" ht="14.25">
      <c r="A61" s="8"/>
      <c r="B61" s="8"/>
      <c r="J61" s="8"/>
      <c r="K61" s="8"/>
    </row>
    <row r="62" spans="1:11" ht="14.25">
      <c r="A62" s="8"/>
      <c r="J62" s="8"/>
      <c r="K62" s="8"/>
    </row>
    <row r="63" spans="1:11" ht="14.25">
      <c r="A63" s="8"/>
      <c r="B63" s="8"/>
      <c r="J63" s="8"/>
      <c r="K63" s="8"/>
    </row>
    <row r="64" spans="10:11" ht="14.25">
      <c r="J64" s="8"/>
      <c r="K64" s="8"/>
    </row>
    <row r="65" spans="10:11" ht="14.25">
      <c r="J65" s="8"/>
      <c r="K65" s="8"/>
    </row>
    <row r="66" spans="10:11" ht="14.25">
      <c r="J66" s="8"/>
      <c r="K66" s="8"/>
    </row>
    <row r="67" spans="10:11" ht="14.25">
      <c r="J67" s="8"/>
      <c r="K67" s="8"/>
    </row>
    <row r="68" spans="10:11" ht="14.25">
      <c r="J68" s="8"/>
      <c r="K68" s="8"/>
    </row>
    <row r="69" spans="10:11" ht="14.25">
      <c r="J69" s="8"/>
      <c r="K69" s="8"/>
    </row>
    <row r="70" spans="10:11" ht="14.25">
      <c r="J70" s="8"/>
      <c r="K70" s="8"/>
    </row>
    <row r="71" spans="10:11" ht="14.25">
      <c r="J71" s="8"/>
      <c r="K71" s="8"/>
    </row>
    <row r="72" spans="10:11" ht="14.25">
      <c r="J72" s="8"/>
      <c r="K72" s="8"/>
    </row>
    <row r="73" spans="10:11" ht="14.25">
      <c r="J73" s="8"/>
      <c r="K73" s="8"/>
    </row>
    <row r="74" spans="10:11" ht="14.25">
      <c r="J74" s="8"/>
      <c r="K74" s="8"/>
    </row>
    <row r="75" spans="10:11" ht="14.25">
      <c r="J75" s="8"/>
      <c r="K75" s="8"/>
    </row>
    <row r="76" spans="10:11" ht="14.25">
      <c r="J76" s="8"/>
      <c r="K76" s="8"/>
    </row>
    <row r="77" spans="10:11" ht="14.25">
      <c r="J77" s="8"/>
      <c r="K77" s="8"/>
    </row>
    <row r="78" spans="10:11" ht="14.25">
      <c r="J78" s="8"/>
      <c r="K78" s="8"/>
    </row>
    <row r="79" spans="10:11" ht="14.25">
      <c r="J79" s="8"/>
      <c r="K79" s="8"/>
    </row>
    <row r="80" spans="10:11" ht="14.25">
      <c r="J80" s="8"/>
      <c r="K80" s="8"/>
    </row>
    <row r="81" spans="10:11" ht="14.25">
      <c r="J81" s="8"/>
      <c r="K81" s="8"/>
    </row>
    <row r="82" spans="10:11" ht="14.25">
      <c r="J82" s="8"/>
      <c r="K82" s="8"/>
    </row>
    <row r="83" spans="10:11" ht="14.25">
      <c r="J83" s="8"/>
      <c r="K83" s="8"/>
    </row>
    <row r="84" spans="10:11" ht="14.25">
      <c r="J84" s="8"/>
      <c r="K84" s="8"/>
    </row>
    <row r="85" spans="10:11" ht="14.25">
      <c r="J85" s="8"/>
      <c r="K85" s="8"/>
    </row>
    <row r="86" spans="10:11" ht="14.25">
      <c r="J86" s="8"/>
      <c r="K86" s="8"/>
    </row>
    <row r="87" spans="10:11" ht="14.25">
      <c r="J87" s="8"/>
      <c r="K87" s="8"/>
    </row>
    <row r="88" spans="10:11" ht="14.25">
      <c r="J88" s="8"/>
      <c r="K88" s="8"/>
    </row>
    <row r="89" spans="10:11" ht="14.25">
      <c r="J89" s="8"/>
      <c r="K89" s="8"/>
    </row>
    <row r="90" spans="10:11" ht="14.25">
      <c r="J90" s="8"/>
      <c r="K90" s="8"/>
    </row>
    <row r="91" spans="10:11" ht="14.25">
      <c r="J91" s="8"/>
      <c r="K91" s="8"/>
    </row>
    <row r="92" spans="10:11" ht="14.25">
      <c r="J92" s="8"/>
      <c r="K92" s="8"/>
    </row>
    <row r="93" spans="10:11" ht="14.25">
      <c r="J93" s="8"/>
      <c r="K93" s="8"/>
    </row>
    <row r="94" spans="10:11" ht="14.25">
      <c r="J94" s="8"/>
      <c r="K94" s="8"/>
    </row>
    <row r="95" spans="10:11" ht="14.25">
      <c r="J95" s="8"/>
      <c r="K95" s="8"/>
    </row>
    <row r="96" spans="10:11" ht="14.25">
      <c r="J96" s="8"/>
      <c r="K96" s="8"/>
    </row>
    <row r="97" spans="10:11" ht="14.25">
      <c r="J97" s="8"/>
      <c r="K97" s="8"/>
    </row>
    <row r="98" spans="10:11" ht="14.25">
      <c r="J98" s="8"/>
      <c r="K98" s="8"/>
    </row>
    <row r="99" spans="10:11" ht="14.25">
      <c r="J99" s="8"/>
      <c r="K99" s="8"/>
    </row>
    <row r="100" spans="10:11" ht="14.25">
      <c r="J100" s="8"/>
      <c r="K100" s="8"/>
    </row>
    <row r="101" spans="10:11" ht="14.25">
      <c r="J101" s="8"/>
      <c r="K101" s="8"/>
    </row>
    <row r="102" spans="10:11" ht="14.25">
      <c r="J102" s="8"/>
      <c r="K102" s="8"/>
    </row>
    <row r="103" spans="10:11" ht="14.25">
      <c r="J103" s="8"/>
      <c r="K103" s="8"/>
    </row>
    <row r="104" spans="10:11" ht="14.25">
      <c r="J104" s="8"/>
      <c r="K104" s="8"/>
    </row>
    <row r="105" spans="10:11" ht="14.25">
      <c r="J105" s="8"/>
      <c r="K105" s="8"/>
    </row>
    <row r="106" spans="10:11" ht="14.25">
      <c r="J106" s="8"/>
      <c r="K106" s="8"/>
    </row>
    <row r="107" spans="10:11" ht="14.25">
      <c r="J107" s="8"/>
      <c r="K107" s="8"/>
    </row>
    <row r="108" spans="10:11" ht="14.25">
      <c r="J108" s="8"/>
      <c r="K108" s="8"/>
    </row>
    <row r="109" spans="10:11" ht="14.25">
      <c r="J109" s="8"/>
      <c r="K109" s="8"/>
    </row>
    <row r="110" spans="10:11" ht="14.25">
      <c r="J110" s="8"/>
      <c r="K110" s="8"/>
    </row>
    <row r="111" spans="10:11" ht="14.25">
      <c r="J111" s="8"/>
      <c r="K111" s="8"/>
    </row>
    <row r="112" spans="10:11" ht="14.25">
      <c r="J112" s="8"/>
      <c r="K112" s="8"/>
    </row>
    <row r="113" spans="10:11" ht="14.25">
      <c r="J113" s="8"/>
      <c r="K113" s="8"/>
    </row>
    <row r="114" spans="10:11" ht="14.25">
      <c r="J114" s="8"/>
      <c r="K114" s="8"/>
    </row>
    <row r="115" spans="10:11" ht="14.25">
      <c r="J115" s="8"/>
      <c r="K115" s="8"/>
    </row>
    <row r="116" spans="10:11" ht="14.25">
      <c r="J116" s="8"/>
      <c r="K116" s="8"/>
    </row>
    <row r="117" spans="10:11" ht="14.25">
      <c r="J117" s="8"/>
      <c r="K117" s="8"/>
    </row>
    <row r="118" spans="10:11" ht="14.25">
      <c r="J118" s="8"/>
      <c r="K118" s="8"/>
    </row>
    <row r="119" spans="10:11" ht="14.25">
      <c r="J119" s="8"/>
      <c r="K119" s="8"/>
    </row>
    <row r="120" spans="10:11" ht="14.25">
      <c r="J120" s="8"/>
      <c r="K120" s="8"/>
    </row>
    <row r="121" spans="10:11" ht="14.25">
      <c r="J121" s="8"/>
      <c r="K121" s="8"/>
    </row>
    <row r="122" spans="10:11" ht="14.25">
      <c r="J122" s="8"/>
      <c r="K122" s="8"/>
    </row>
    <row r="123" spans="10:11" ht="14.25">
      <c r="J123" s="8"/>
      <c r="K123" s="8"/>
    </row>
    <row r="124" spans="10:11" ht="14.25">
      <c r="J124" s="8"/>
      <c r="K124" s="8"/>
    </row>
    <row r="125" spans="10:11" ht="14.25">
      <c r="J125" s="8"/>
      <c r="K125" s="8"/>
    </row>
    <row r="126" spans="10:11" ht="14.25">
      <c r="J126" s="8"/>
      <c r="K126" s="8"/>
    </row>
    <row r="127" spans="10:11" ht="14.25">
      <c r="J127" s="8"/>
      <c r="K127" s="8"/>
    </row>
    <row r="128" spans="10:11" ht="14.25">
      <c r="J128" s="8"/>
      <c r="K128" s="8"/>
    </row>
    <row r="129" spans="10:11" ht="14.25">
      <c r="J129" s="8"/>
      <c r="K129" s="8"/>
    </row>
    <row r="130" spans="10:11" ht="14.25">
      <c r="J130" s="8"/>
      <c r="K130" s="8"/>
    </row>
    <row r="131" spans="10:11" ht="14.25">
      <c r="J131" s="8"/>
      <c r="K131" s="8"/>
    </row>
    <row r="132" spans="10:11" ht="14.25">
      <c r="J132" s="8"/>
      <c r="K132" s="8"/>
    </row>
    <row r="133" spans="10:11" ht="14.25">
      <c r="J133" s="8"/>
      <c r="K133" s="8"/>
    </row>
    <row r="134" spans="10:11" ht="14.25">
      <c r="J134" s="8"/>
      <c r="K134" s="8"/>
    </row>
    <row r="135" spans="10:11" ht="14.25">
      <c r="J135" s="8"/>
      <c r="K135" s="8"/>
    </row>
    <row r="136" spans="10:11" ht="14.25">
      <c r="J136" s="8"/>
      <c r="K136" s="8"/>
    </row>
    <row r="137" spans="10:11" ht="14.25">
      <c r="J137" s="8"/>
      <c r="K137" s="8"/>
    </row>
    <row r="138" spans="10:11" ht="14.25">
      <c r="J138" s="8"/>
      <c r="K138" s="8"/>
    </row>
    <row r="139" spans="10:11" ht="14.25">
      <c r="J139" s="8"/>
      <c r="K139" s="8"/>
    </row>
    <row r="140" spans="10:11" ht="14.25">
      <c r="J140" s="8"/>
      <c r="K140" s="8"/>
    </row>
    <row r="141" spans="10:11" ht="14.25">
      <c r="J141" s="8"/>
      <c r="K141" s="8"/>
    </row>
    <row r="142" spans="10:11" ht="14.25">
      <c r="J142" s="8"/>
      <c r="K142" s="8"/>
    </row>
    <row r="143" spans="10:11" ht="14.25">
      <c r="J143" s="8"/>
      <c r="K143" s="8"/>
    </row>
    <row r="144" spans="10:11" ht="14.25">
      <c r="J144" s="8"/>
      <c r="K144" s="8"/>
    </row>
    <row r="145" spans="10:11" ht="14.25">
      <c r="J145" s="8"/>
      <c r="K145" s="8"/>
    </row>
    <row r="146" spans="10:11" ht="14.25">
      <c r="J146" s="8"/>
      <c r="K146" s="8"/>
    </row>
    <row r="147" spans="10:11" ht="14.25">
      <c r="J147" s="8"/>
      <c r="K147" s="8"/>
    </row>
    <row r="148" spans="10:11" ht="14.25">
      <c r="J148" s="8"/>
      <c r="K148" s="8"/>
    </row>
    <row r="149" spans="10:11" ht="14.25">
      <c r="J149" s="8"/>
      <c r="K149" s="8"/>
    </row>
    <row r="150" spans="10:11" ht="14.25">
      <c r="J150" s="8"/>
      <c r="K150" s="8"/>
    </row>
    <row r="151" spans="10:11" ht="14.25">
      <c r="J151" s="8"/>
      <c r="K151" s="8"/>
    </row>
    <row r="152" spans="10:11" ht="14.25">
      <c r="J152" s="8"/>
      <c r="K152" s="8"/>
    </row>
    <row r="153" spans="10:11" ht="14.25">
      <c r="J153" s="8"/>
      <c r="K153" s="8"/>
    </row>
    <row r="154" spans="10:11" ht="14.25">
      <c r="J154" s="8"/>
      <c r="K154" s="8"/>
    </row>
    <row r="155" spans="10:11" ht="14.25">
      <c r="J155" s="8"/>
      <c r="K155" s="8"/>
    </row>
    <row r="156" spans="10:11" ht="14.25">
      <c r="J156" s="8"/>
      <c r="K156" s="8"/>
    </row>
    <row r="157" spans="10:11" ht="14.25">
      <c r="J157" s="8"/>
      <c r="K157" s="8"/>
    </row>
    <row r="158" spans="10:11" ht="14.25">
      <c r="J158" s="8"/>
      <c r="K158" s="8"/>
    </row>
    <row r="159" spans="10:11" ht="14.25">
      <c r="J159" s="8"/>
      <c r="K159" s="8"/>
    </row>
    <row r="160" spans="10:11" ht="14.25">
      <c r="J160" s="8"/>
      <c r="K160" s="8"/>
    </row>
    <row r="161" spans="10:11" ht="14.25">
      <c r="J161" s="8"/>
      <c r="K161" s="8"/>
    </row>
    <row r="162" spans="10:11" ht="14.25">
      <c r="J162" s="8"/>
      <c r="K162" s="8"/>
    </row>
    <row r="163" spans="10:11" ht="14.25">
      <c r="J163" s="8"/>
      <c r="K163" s="8"/>
    </row>
    <row r="164" spans="10:11" ht="14.25">
      <c r="J164" s="8"/>
      <c r="K164" s="8"/>
    </row>
    <row r="165" spans="10:11" ht="14.25">
      <c r="J165" s="8"/>
      <c r="K165" s="8"/>
    </row>
    <row r="166" spans="10:11" ht="14.25">
      <c r="J166" s="8"/>
      <c r="K166" s="8"/>
    </row>
    <row r="167" spans="10:11" ht="14.25">
      <c r="J167" s="8"/>
      <c r="K167" s="8"/>
    </row>
    <row r="168" spans="10:11" ht="14.25">
      <c r="J168" s="8"/>
      <c r="K168" s="8"/>
    </row>
    <row r="169" spans="10:11" ht="14.25">
      <c r="J169" s="8"/>
      <c r="K169" s="8"/>
    </row>
    <row r="170" spans="10:11" ht="14.25">
      <c r="J170" s="8"/>
      <c r="K170" s="8"/>
    </row>
    <row r="171" spans="10:11" ht="14.25">
      <c r="J171" s="8"/>
      <c r="K171" s="8"/>
    </row>
    <row r="172" spans="10:11" ht="14.25">
      <c r="J172" s="8"/>
      <c r="K172" s="8"/>
    </row>
    <row r="173" spans="10:11" ht="14.25">
      <c r="J173" s="8"/>
      <c r="K173" s="8"/>
    </row>
    <row r="174" spans="10:11" ht="14.25">
      <c r="J174" s="8"/>
      <c r="K174" s="8"/>
    </row>
    <row r="175" spans="10:11" ht="14.25">
      <c r="J175" s="8"/>
      <c r="K175" s="8"/>
    </row>
    <row r="176" spans="10:11" ht="14.25">
      <c r="J176" s="8"/>
      <c r="K176" s="8"/>
    </row>
    <row r="177" spans="10:11" ht="14.25">
      <c r="J177" s="8"/>
      <c r="K177" s="8"/>
    </row>
    <row r="178" spans="10:11" ht="14.25">
      <c r="J178" s="8"/>
      <c r="K178" s="8"/>
    </row>
    <row r="179" spans="10:11" ht="14.25">
      <c r="J179" s="8"/>
      <c r="K179" s="8"/>
    </row>
    <row r="180" spans="10:11" ht="14.25">
      <c r="J180" s="8"/>
      <c r="K180" s="8"/>
    </row>
    <row r="181" spans="10:11" ht="14.25">
      <c r="J181" s="8"/>
      <c r="K181" s="8"/>
    </row>
    <row r="182" spans="10:11" ht="14.25">
      <c r="J182" s="8"/>
      <c r="K182" s="8"/>
    </row>
    <row r="183" spans="10:11" ht="14.25">
      <c r="J183" s="8"/>
      <c r="K183" s="8"/>
    </row>
    <row r="184" spans="10:11" ht="14.25">
      <c r="J184" s="8"/>
      <c r="K184" s="8"/>
    </row>
    <row r="185" spans="10:11" ht="14.25">
      <c r="J185" s="8"/>
      <c r="K185" s="8"/>
    </row>
    <row r="186" spans="10:11" ht="14.25">
      <c r="J186" s="8"/>
      <c r="K186" s="8"/>
    </row>
    <row r="187" spans="10:11" ht="14.25">
      <c r="J187" s="8"/>
      <c r="K187" s="8"/>
    </row>
    <row r="188" spans="10:11" ht="14.25">
      <c r="J188" s="8"/>
      <c r="K188" s="8"/>
    </row>
    <row r="189" spans="10:11" ht="14.25">
      <c r="J189" s="8"/>
      <c r="K189" s="8"/>
    </row>
    <row r="190" spans="10:11" ht="14.25">
      <c r="J190" s="8"/>
      <c r="K190" s="8"/>
    </row>
    <row r="191" spans="10:11" ht="14.25">
      <c r="J191" s="8"/>
      <c r="K191" s="8"/>
    </row>
    <row r="192" spans="10:11" ht="14.25">
      <c r="J192" s="8"/>
      <c r="K192" s="8"/>
    </row>
    <row r="193" spans="10:11" ht="14.25">
      <c r="J193" s="8"/>
      <c r="K193" s="8"/>
    </row>
    <row r="194" spans="10:11" ht="14.25">
      <c r="J194" s="8"/>
      <c r="K194" s="8"/>
    </row>
    <row r="195" spans="10:11" ht="14.25">
      <c r="J195" s="8"/>
      <c r="K195" s="8"/>
    </row>
    <row r="196" spans="10:11" ht="14.25">
      <c r="J196" s="8"/>
      <c r="K196" s="8"/>
    </row>
    <row r="197" spans="10:11" ht="14.25">
      <c r="J197" s="8"/>
      <c r="K197" s="8"/>
    </row>
    <row r="198" spans="10:11" ht="14.25">
      <c r="J198" s="8"/>
      <c r="K198" s="8"/>
    </row>
    <row r="199" spans="10:11" ht="14.25">
      <c r="J199" s="8"/>
      <c r="K199" s="8"/>
    </row>
    <row r="200" spans="10:11" ht="14.25">
      <c r="J200" s="8"/>
      <c r="K200" s="8"/>
    </row>
    <row r="201" spans="10:11" ht="14.25">
      <c r="J201" s="8"/>
      <c r="K201" s="8"/>
    </row>
    <row r="202" spans="10:11" ht="14.25">
      <c r="J202" s="8"/>
      <c r="K202" s="8"/>
    </row>
    <row r="203" spans="10:11" ht="14.25">
      <c r="J203" s="8"/>
      <c r="K203" s="8"/>
    </row>
    <row r="204" spans="10:11" ht="14.25">
      <c r="J204" s="8"/>
      <c r="K204" s="8"/>
    </row>
    <row r="205" spans="10:11" ht="14.25">
      <c r="J205" s="8"/>
      <c r="K205" s="8"/>
    </row>
    <row r="206" spans="10:11" ht="14.25">
      <c r="J206" s="8"/>
      <c r="K206" s="8"/>
    </row>
    <row r="207" spans="10:11" ht="14.25">
      <c r="J207" s="8"/>
      <c r="K207" s="8"/>
    </row>
    <row r="208" spans="10:11" ht="14.25">
      <c r="J208" s="8"/>
      <c r="K208" s="8"/>
    </row>
    <row r="209" spans="10:11" ht="14.25">
      <c r="J209" s="8"/>
      <c r="K209" s="8"/>
    </row>
    <row r="210" spans="10:11" ht="14.25">
      <c r="J210" s="8"/>
      <c r="K210" s="8"/>
    </row>
    <row r="211" spans="10:11" ht="14.25">
      <c r="J211" s="8"/>
      <c r="K211" s="8"/>
    </row>
    <row r="212" spans="10:11" ht="14.25">
      <c r="J212" s="8"/>
      <c r="K212" s="8"/>
    </row>
    <row r="213" spans="10:11" ht="14.25">
      <c r="J213" s="8"/>
      <c r="K213" s="8"/>
    </row>
    <row r="214" spans="10:11" ht="14.25">
      <c r="J214" s="8"/>
      <c r="K214" s="8"/>
    </row>
    <row r="215" spans="10:11" ht="14.25">
      <c r="J215" s="8"/>
      <c r="K215" s="8"/>
    </row>
    <row r="216" spans="10:11" ht="14.25">
      <c r="J216" s="8"/>
      <c r="K216" s="8"/>
    </row>
    <row r="217" spans="10:11" ht="14.25">
      <c r="J217" s="8"/>
      <c r="K217" s="8"/>
    </row>
    <row r="218" spans="10:11" ht="14.25">
      <c r="J218" s="8"/>
      <c r="K218" s="8"/>
    </row>
    <row r="219" spans="10:11" ht="14.25">
      <c r="J219" s="8"/>
      <c r="K219" s="8"/>
    </row>
    <row r="220" spans="10:11" ht="14.25">
      <c r="J220" s="8"/>
      <c r="K220" s="8"/>
    </row>
    <row r="221" spans="10:11" ht="14.25">
      <c r="J221" s="8"/>
      <c r="K221" s="8"/>
    </row>
    <row r="222" spans="10:11" ht="14.25">
      <c r="J222" s="8"/>
      <c r="K222" s="8"/>
    </row>
    <row r="223" spans="10:11" ht="14.25">
      <c r="J223" s="8"/>
      <c r="K223" s="8"/>
    </row>
  </sheetData>
  <sheetProtection/>
  <mergeCells count="47">
    <mergeCell ref="A12:C12"/>
    <mergeCell ref="J12:L12"/>
    <mergeCell ref="A2:Q2"/>
    <mergeCell ref="A3:H3"/>
    <mergeCell ref="J3:Q3"/>
    <mergeCell ref="A4:H4"/>
    <mergeCell ref="J4:Q4"/>
    <mergeCell ref="A6:C6"/>
    <mergeCell ref="J6:L6"/>
    <mergeCell ref="A8:C8"/>
    <mergeCell ref="J8:L8"/>
    <mergeCell ref="A10:C10"/>
    <mergeCell ref="J10:L10"/>
    <mergeCell ref="A26:A27"/>
    <mergeCell ref="J26:J27"/>
    <mergeCell ref="A18:H18"/>
    <mergeCell ref="J18:Q18"/>
    <mergeCell ref="A19:H19"/>
    <mergeCell ref="J19:Q19"/>
    <mergeCell ref="A21:C21"/>
    <mergeCell ref="A30:A31"/>
    <mergeCell ref="A36:A37"/>
    <mergeCell ref="J36:J37"/>
    <mergeCell ref="J30:J31"/>
    <mergeCell ref="A32:A33"/>
    <mergeCell ref="J32:J33"/>
    <mergeCell ref="A34:A35"/>
    <mergeCell ref="J44:J45"/>
    <mergeCell ref="A46:A47"/>
    <mergeCell ref="J46:J47"/>
    <mergeCell ref="J21:L21"/>
    <mergeCell ref="A22:A23"/>
    <mergeCell ref="J22:J23"/>
    <mergeCell ref="A24:A25"/>
    <mergeCell ref="J24:J25"/>
    <mergeCell ref="A28:A29"/>
    <mergeCell ref="J28:J29"/>
    <mergeCell ref="J50:J52"/>
    <mergeCell ref="A38:A39"/>
    <mergeCell ref="J38:J39"/>
    <mergeCell ref="A40:A41"/>
    <mergeCell ref="J40:J41"/>
    <mergeCell ref="A48:A49"/>
    <mergeCell ref="J48:J49"/>
    <mergeCell ref="A42:A43"/>
    <mergeCell ref="J42:J43"/>
    <mergeCell ref="A44:A4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M16" sqref="M16:U16"/>
    </sheetView>
  </sheetViews>
  <sheetFormatPr defaultColWidth="10.59765625" defaultRowHeight="15"/>
  <cols>
    <col min="1" max="1" width="3.59765625" style="4" customWidth="1"/>
    <col min="2" max="2" width="16.59765625" style="4" customWidth="1"/>
    <col min="3" max="3" width="2.09765625" style="4" customWidth="1"/>
    <col min="4" max="4" width="13.59765625" style="4" customWidth="1"/>
    <col min="5" max="5" width="14.09765625" style="4" customWidth="1"/>
    <col min="6" max="6" width="3.59765625" style="4" customWidth="1"/>
    <col min="7" max="7" width="13.8984375" style="4" customWidth="1"/>
    <col min="8" max="8" width="2.09765625" style="4" customWidth="1"/>
    <col min="9" max="9" width="14.09765625" style="4" customWidth="1"/>
    <col min="10" max="10" width="15.5" style="4" customWidth="1"/>
    <col min="11" max="11" width="17" style="4" customWidth="1"/>
    <col min="12" max="12" width="10.59765625" style="4" customWidth="1"/>
    <col min="13" max="13" width="3.59765625" style="4" customWidth="1"/>
    <col min="14" max="14" width="14.09765625" style="4" customWidth="1"/>
    <col min="15" max="15" width="2.09765625" style="4" customWidth="1"/>
    <col min="16" max="16" width="7.59765625" style="4" customWidth="1"/>
    <col min="17" max="21" width="15.59765625" style="4" customWidth="1"/>
    <col min="22" max="16384" width="10.59765625" style="4" customWidth="1"/>
  </cols>
  <sheetData>
    <row r="1" spans="1:21" s="10" customFormat="1" ht="19.5" customHeight="1">
      <c r="A1" s="1" t="s">
        <v>341</v>
      </c>
      <c r="U1" s="14" t="s">
        <v>342</v>
      </c>
    </row>
    <row r="2" spans="1:21" ht="19.5" customHeight="1">
      <c r="A2" s="403" t="s">
        <v>532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12"/>
      <c r="M2" s="12"/>
      <c r="N2" s="403" t="s">
        <v>534</v>
      </c>
      <c r="O2" s="403"/>
      <c r="P2" s="403"/>
      <c r="Q2" s="403"/>
      <c r="R2" s="403"/>
      <c r="S2" s="403"/>
      <c r="T2" s="403"/>
      <c r="U2" s="403"/>
    </row>
    <row r="3" spans="1:22" ht="19.5" customHeight="1">
      <c r="A3" s="389" t="s">
        <v>259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12"/>
      <c r="N3" s="389" t="s">
        <v>260</v>
      </c>
      <c r="O3" s="389"/>
      <c r="P3" s="389"/>
      <c r="Q3" s="389"/>
      <c r="R3" s="389"/>
      <c r="S3" s="389"/>
      <c r="T3" s="389"/>
      <c r="U3" s="389"/>
      <c r="V3" s="6"/>
    </row>
    <row r="4" spans="2:21" ht="18" customHeight="1" thickBot="1">
      <c r="B4" s="12"/>
      <c r="C4" s="12"/>
      <c r="D4" s="12"/>
      <c r="E4" s="12"/>
      <c r="F4" s="12"/>
      <c r="G4" s="12"/>
      <c r="H4" s="12"/>
      <c r="I4" s="12"/>
      <c r="J4" s="12"/>
      <c r="K4" s="7" t="s">
        <v>62</v>
      </c>
      <c r="L4" s="12"/>
      <c r="M4" s="12"/>
      <c r="U4" s="7" t="s">
        <v>63</v>
      </c>
    </row>
    <row r="5" spans="1:21" ht="17.25" customHeight="1">
      <c r="A5" s="396" t="s">
        <v>357</v>
      </c>
      <c r="B5" s="406"/>
      <c r="C5" s="406"/>
      <c r="D5" s="407"/>
      <c r="E5" s="196" t="s">
        <v>484</v>
      </c>
      <c r="F5" s="417" t="s">
        <v>378</v>
      </c>
      <c r="G5" s="418"/>
      <c r="H5" s="417" t="s">
        <v>458</v>
      </c>
      <c r="I5" s="418"/>
      <c r="J5" s="299" t="s">
        <v>474</v>
      </c>
      <c r="K5" s="332" t="s">
        <v>492</v>
      </c>
      <c r="N5" s="396" t="s">
        <v>33</v>
      </c>
      <c r="O5" s="396"/>
      <c r="P5" s="397"/>
      <c r="Q5" s="270" t="s">
        <v>484</v>
      </c>
      <c r="R5" s="270" t="s">
        <v>485</v>
      </c>
      <c r="S5" s="270" t="s">
        <v>486</v>
      </c>
      <c r="T5" s="333" t="s">
        <v>474</v>
      </c>
      <c r="U5" s="334" t="s">
        <v>492</v>
      </c>
    </row>
    <row r="6" spans="1:21" ht="17.25" customHeight="1">
      <c r="A6" s="414" t="s">
        <v>253</v>
      </c>
      <c r="B6" s="414"/>
      <c r="C6" s="414"/>
      <c r="D6" s="415"/>
      <c r="E6" s="337">
        <v>21180</v>
      </c>
      <c r="F6" s="123"/>
      <c r="G6" s="338">
        <v>21949</v>
      </c>
      <c r="H6" s="123"/>
      <c r="I6" s="123">
        <v>22590</v>
      </c>
      <c r="J6" s="123">
        <v>23047</v>
      </c>
      <c r="K6" s="123">
        <v>23545</v>
      </c>
      <c r="N6" s="339"/>
      <c r="O6" s="414"/>
      <c r="P6" s="416"/>
      <c r="Q6" s="340"/>
      <c r="R6" s="340"/>
      <c r="S6" s="340"/>
      <c r="T6" s="340"/>
      <c r="U6" s="5"/>
    </row>
    <row r="7" spans="2:21" ht="17.25" customHeight="1">
      <c r="B7" s="198"/>
      <c r="C7" s="195"/>
      <c r="D7" s="326"/>
      <c r="E7" s="218" t="s">
        <v>335</v>
      </c>
      <c r="F7" s="123"/>
      <c r="G7" s="218" t="s">
        <v>335</v>
      </c>
      <c r="H7" s="123"/>
      <c r="I7" s="123" t="s">
        <v>335</v>
      </c>
      <c r="J7" s="123" t="s">
        <v>335</v>
      </c>
      <c r="K7" s="123" t="s">
        <v>289</v>
      </c>
      <c r="L7" s="3"/>
      <c r="M7" s="12"/>
      <c r="N7" s="412" t="s">
        <v>261</v>
      </c>
      <c r="O7" s="413"/>
      <c r="P7" s="419"/>
      <c r="Q7" s="234">
        <v>186957</v>
      </c>
      <c r="R7" s="126">
        <v>180051</v>
      </c>
      <c r="S7" s="123">
        <v>174889</v>
      </c>
      <c r="T7" s="123">
        <v>171306</v>
      </c>
      <c r="U7" s="123">
        <v>168551</v>
      </c>
    </row>
    <row r="8" spans="1:21" ht="17.25" customHeight="1">
      <c r="A8" s="391" t="s">
        <v>251</v>
      </c>
      <c r="B8" s="401"/>
      <c r="C8" s="401"/>
      <c r="D8" s="402"/>
      <c r="E8" s="218">
        <v>309396</v>
      </c>
      <c r="F8" s="123"/>
      <c r="G8" s="234">
        <v>313178</v>
      </c>
      <c r="H8" s="123"/>
      <c r="I8" s="123">
        <v>316297</v>
      </c>
      <c r="J8" s="123">
        <v>318998</v>
      </c>
      <c r="K8" s="123">
        <v>318208</v>
      </c>
      <c r="L8" s="3"/>
      <c r="M8" s="12"/>
      <c r="N8" s="341"/>
      <c r="O8" s="393"/>
      <c r="P8" s="409"/>
      <c r="Q8" s="342"/>
      <c r="R8" s="342"/>
      <c r="S8" s="342"/>
      <c r="T8" s="342"/>
      <c r="U8" s="236"/>
    </row>
    <row r="9" spans="1:18" ht="17.25" customHeight="1">
      <c r="A9" s="195"/>
      <c r="B9" s="198"/>
      <c r="C9" s="195"/>
      <c r="D9" s="326"/>
      <c r="E9" s="218"/>
      <c r="F9" s="123"/>
      <c r="G9" s="218"/>
      <c r="H9" s="123"/>
      <c r="I9" s="123"/>
      <c r="J9" s="123"/>
      <c r="K9" s="123"/>
      <c r="L9" s="3"/>
      <c r="M9" s="12"/>
      <c r="N9" s="5" t="s">
        <v>250</v>
      </c>
      <c r="O9" s="5"/>
      <c r="P9" s="5"/>
      <c r="Q9" s="5"/>
      <c r="R9" s="5"/>
    </row>
    <row r="10" spans="1:13" ht="17.25" customHeight="1">
      <c r="A10" s="408" t="s">
        <v>252</v>
      </c>
      <c r="B10" s="393"/>
      <c r="C10" s="393"/>
      <c r="D10" s="409"/>
      <c r="E10" s="343">
        <v>275816</v>
      </c>
      <c r="F10" s="147"/>
      <c r="G10" s="344">
        <v>279207</v>
      </c>
      <c r="H10" s="147"/>
      <c r="I10" s="147">
        <v>282651</v>
      </c>
      <c r="J10" s="147">
        <v>284412</v>
      </c>
      <c r="K10" s="147">
        <v>281827</v>
      </c>
      <c r="L10" s="3"/>
      <c r="M10" s="12"/>
    </row>
    <row r="11" spans="1:13" ht="15" customHeight="1">
      <c r="A11" s="209" t="s">
        <v>250</v>
      </c>
      <c r="C11" s="209"/>
      <c r="D11" s="209"/>
      <c r="E11" s="5"/>
      <c r="F11" s="5"/>
      <c r="L11" s="3"/>
      <c r="M11" s="12"/>
    </row>
    <row r="12" spans="2:12" ht="15" customHeight="1">
      <c r="B12" s="5"/>
      <c r="C12" s="5"/>
      <c r="D12" s="5"/>
      <c r="E12" s="5"/>
      <c r="F12" s="5"/>
      <c r="L12" s="3"/>
    </row>
    <row r="13" spans="2:12" ht="15" customHeight="1">
      <c r="B13" s="5"/>
      <c r="C13" s="5"/>
      <c r="D13" s="5"/>
      <c r="E13" s="5"/>
      <c r="F13" s="5"/>
      <c r="L13" s="3"/>
    </row>
    <row r="14" ht="15" customHeight="1">
      <c r="L14" s="3"/>
    </row>
    <row r="15" spans="1:21" ht="19.5" customHeight="1">
      <c r="A15" s="403" t="s">
        <v>533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3"/>
      <c r="M15" s="403" t="s">
        <v>535</v>
      </c>
      <c r="N15" s="404"/>
      <c r="O15" s="404"/>
      <c r="P15" s="404"/>
      <c r="Q15" s="404"/>
      <c r="R15" s="404"/>
      <c r="S15" s="404"/>
      <c r="T15" s="404"/>
      <c r="U15" s="404"/>
    </row>
    <row r="16" spans="1:21" ht="19.5" customHeight="1">
      <c r="A16" s="389" t="s">
        <v>262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3"/>
      <c r="M16" s="389" t="s">
        <v>110</v>
      </c>
      <c r="N16" s="405"/>
      <c r="O16" s="405"/>
      <c r="P16" s="405"/>
      <c r="Q16" s="405"/>
      <c r="R16" s="405"/>
      <c r="S16" s="405"/>
      <c r="T16" s="405"/>
      <c r="U16" s="405"/>
    </row>
    <row r="17" spans="11:21" ht="18" customHeight="1" thickBot="1">
      <c r="K17" s="7" t="s">
        <v>92</v>
      </c>
      <c r="L17" s="3"/>
      <c r="U17" s="24" t="s">
        <v>294</v>
      </c>
    </row>
    <row r="18" spans="1:21" ht="17.25" customHeight="1">
      <c r="A18" s="396" t="s">
        <v>300</v>
      </c>
      <c r="B18" s="406"/>
      <c r="C18" s="406"/>
      <c r="D18" s="407"/>
      <c r="E18" s="196" t="s">
        <v>484</v>
      </c>
      <c r="F18" s="417" t="s">
        <v>378</v>
      </c>
      <c r="G18" s="418"/>
      <c r="H18" s="417" t="s">
        <v>458</v>
      </c>
      <c r="I18" s="418"/>
      <c r="J18" s="299" t="s">
        <v>474</v>
      </c>
      <c r="K18" s="332" t="s">
        <v>492</v>
      </c>
      <c r="L18" s="3"/>
      <c r="M18" s="427" t="s">
        <v>40</v>
      </c>
      <c r="N18" s="428"/>
      <c r="O18" s="428"/>
      <c r="P18" s="429"/>
      <c r="Q18" s="270" t="s">
        <v>484</v>
      </c>
      <c r="R18" s="270" t="s">
        <v>485</v>
      </c>
      <c r="S18" s="270" t="s">
        <v>486</v>
      </c>
      <c r="T18" s="333" t="s">
        <v>474</v>
      </c>
      <c r="U18" s="334" t="s">
        <v>493</v>
      </c>
    </row>
    <row r="19" spans="1:21" ht="17.25" customHeight="1">
      <c r="A19" s="422" t="s">
        <v>356</v>
      </c>
      <c r="B19" s="423"/>
      <c r="C19" s="125"/>
      <c r="D19" s="148" t="s">
        <v>111</v>
      </c>
      <c r="E19" s="149">
        <v>363211</v>
      </c>
      <c r="F19" s="149"/>
      <c r="G19" s="149">
        <v>369744</v>
      </c>
      <c r="I19" s="149">
        <v>370380</v>
      </c>
      <c r="J19" s="149">
        <v>369999</v>
      </c>
      <c r="K19" s="149">
        <v>396101</v>
      </c>
      <c r="L19" s="288"/>
      <c r="M19" s="182"/>
      <c r="N19" s="185"/>
      <c r="O19" s="185"/>
      <c r="P19" s="186"/>
      <c r="Q19" s="182"/>
      <c r="R19" s="182"/>
      <c r="S19" s="182"/>
      <c r="T19" s="182"/>
      <c r="U19" s="345"/>
    </row>
    <row r="20" spans="1:21" ht="17.25" customHeight="1">
      <c r="A20" s="423"/>
      <c r="B20" s="423"/>
      <c r="C20" s="125"/>
      <c r="D20" s="148" t="s">
        <v>301</v>
      </c>
      <c r="E20" s="150">
        <v>241762780</v>
      </c>
      <c r="F20" s="150"/>
      <c r="G20" s="150">
        <v>246039899</v>
      </c>
      <c r="H20" s="346"/>
      <c r="I20" s="150">
        <v>244952926</v>
      </c>
      <c r="J20" s="2">
        <v>242963363</v>
      </c>
      <c r="K20" s="150">
        <v>243632046</v>
      </c>
      <c r="L20" s="151"/>
      <c r="M20" s="424" t="s">
        <v>112</v>
      </c>
      <c r="N20" s="425"/>
      <c r="O20" s="84"/>
      <c r="P20" s="132" t="s">
        <v>83</v>
      </c>
      <c r="Q20" s="2">
        <v>330448</v>
      </c>
      <c r="R20" s="2">
        <v>337710</v>
      </c>
      <c r="S20" s="2">
        <v>341786</v>
      </c>
      <c r="T20" s="2">
        <v>345157</v>
      </c>
      <c r="U20" s="2">
        <v>347948</v>
      </c>
    </row>
    <row r="21" spans="1:21" ht="17.25" customHeight="1">
      <c r="A21" s="412" t="s">
        <v>302</v>
      </c>
      <c r="B21" s="413"/>
      <c r="C21" s="199"/>
      <c r="D21" s="347" t="s">
        <v>111</v>
      </c>
      <c r="E21" s="123">
        <v>6495</v>
      </c>
      <c r="F21" s="218"/>
      <c r="G21" s="123">
        <v>5590</v>
      </c>
      <c r="I21" s="123">
        <v>4941</v>
      </c>
      <c r="J21" s="123">
        <v>4181</v>
      </c>
      <c r="K21" s="123">
        <v>3531</v>
      </c>
      <c r="L21" s="3"/>
      <c r="M21" s="426"/>
      <c r="N21" s="426"/>
      <c r="O21" s="152"/>
      <c r="P21" s="153" t="s">
        <v>84</v>
      </c>
      <c r="Q21" s="2">
        <v>230842672</v>
      </c>
      <c r="R21" s="2">
        <v>235535208</v>
      </c>
      <c r="S21" s="2">
        <v>239125251</v>
      </c>
      <c r="T21" s="2">
        <v>242471675</v>
      </c>
      <c r="U21" s="2">
        <v>245699495</v>
      </c>
    </row>
    <row r="22" spans="1:21" ht="17.25" customHeight="1">
      <c r="A22" s="413"/>
      <c r="B22" s="413"/>
      <c r="C22" s="199"/>
      <c r="D22" s="347" t="s">
        <v>301</v>
      </c>
      <c r="E22" s="123">
        <v>9840592</v>
      </c>
      <c r="F22" s="218"/>
      <c r="G22" s="123">
        <v>8356199</v>
      </c>
      <c r="I22" s="123">
        <v>7619225</v>
      </c>
      <c r="J22" s="123">
        <v>6394514</v>
      </c>
      <c r="K22" s="123">
        <v>5358185</v>
      </c>
      <c r="L22" s="3"/>
      <c r="M22" s="186"/>
      <c r="N22" s="80"/>
      <c r="O22" s="154"/>
      <c r="P22" s="155"/>
      <c r="Q22" s="15"/>
      <c r="R22" s="123"/>
      <c r="S22" s="123"/>
      <c r="T22" s="123"/>
      <c r="U22" s="123"/>
    </row>
    <row r="23" spans="1:21" ht="17.25" customHeight="1">
      <c r="A23" s="412" t="s">
        <v>303</v>
      </c>
      <c r="B23" s="413"/>
      <c r="C23" s="199"/>
      <c r="D23" s="347" t="s">
        <v>111</v>
      </c>
      <c r="E23" s="123">
        <v>5681</v>
      </c>
      <c r="F23" s="218"/>
      <c r="G23" s="123">
        <v>4816</v>
      </c>
      <c r="I23" s="123">
        <v>3978</v>
      </c>
      <c r="J23" s="123">
        <v>3283</v>
      </c>
      <c r="K23" s="123">
        <v>26491</v>
      </c>
      <c r="L23" s="3"/>
      <c r="M23" s="430" t="s">
        <v>113</v>
      </c>
      <c r="N23" s="420" t="s">
        <v>114</v>
      </c>
      <c r="O23" s="198"/>
      <c r="P23" s="200" t="s">
        <v>83</v>
      </c>
      <c r="Q23" s="218">
        <v>8055</v>
      </c>
      <c r="R23" s="123">
        <v>6695</v>
      </c>
      <c r="S23" s="123">
        <v>5481</v>
      </c>
      <c r="T23" s="123">
        <v>4479</v>
      </c>
      <c r="U23" s="123">
        <v>3597</v>
      </c>
    </row>
    <row r="24" spans="1:21" ht="17.25" customHeight="1">
      <c r="A24" s="413"/>
      <c r="B24" s="413"/>
      <c r="C24" s="199"/>
      <c r="D24" s="347" t="s">
        <v>304</v>
      </c>
      <c r="E24" s="123">
        <v>2059097</v>
      </c>
      <c r="F24" s="218"/>
      <c r="G24" s="123">
        <v>1732472</v>
      </c>
      <c r="I24" s="123">
        <v>1424060</v>
      </c>
      <c r="J24" s="123">
        <v>1166790</v>
      </c>
      <c r="K24" s="123">
        <v>954993</v>
      </c>
      <c r="L24" s="3"/>
      <c r="M24" s="431"/>
      <c r="N24" s="420"/>
      <c r="O24" s="198"/>
      <c r="P24" s="200" t="s">
        <v>84</v>
      </c>
      <c r="Q24" s="218">
        <v>4097829</v>
      </c>
      <c r="R24" s="123">
        <v>3421204</v>
      </c>
      <c r="S24" s="123">
        <v>2808244</v>
      </c>
      <c r="T24" s="123">
        <v>2298716</v>
      </c>
      <c r="U24" s="123">
        <v>1852046</v>
      </c>
    </row>
    <row r="25" spans="1:21" ht="17.25" customHeight="1">
      <c r="A25" s="412" t="s">
        <v>305</v>
      </c>
      <c r="B25" s="413"/>
      <c r="C25" s="199"/>
      <c r="D25" s="347" t="s">
        <v>111</v>
      </c>
      <c r="E25" s="123">
        <v>723</v>
      </c>
      <c r="F25" s="218"/>
      <c r="G25" s="123">
        <v>674</v>
      </c>
      <c r="I25" s="123">
        <v>645</v>
      </c>
      <c r="J25" s="123">
        <v>611</v>
      </c>
      <c r="K25" s="123">
        <v>559</v>
      </c>
      <c r="L25" s="3"/>
      <c r="M25" s="431"/>
      <c r="N25" s="420" t="s">
        <v>115</v>
      </c>
      <c r="O25" s="198"/>
      <c r="P25" s="200" t="s">
        <v>83</v>
      </c>
      <c r="Q25" s="218">
        <v>107</v>
      </c>
      <c r="R25" s="123">
        <v>107</v>
      </c>
      <c r="S25" s="123">
        <v>106</v>
      </c>
      <c r="T25" s="123">
        <v>105</v>
      </c>
      <c r="U25" s="123">
        <v>105</v>
      </c>
    </row>
    <row r="26" spans="1:21" ht="17.25" customHeight="1">
      <c r="A26" s="413"/>
      <c r="B26" s="413"/>
      <c r="C26" s="199"/>
      <c r="D26" s="347" t="s">
        <v>301</v>
      </c>
      <c r="E26" s="123">
        <v>801800</v>
      </c>
      <c r="F26" s="218"/>
      <c r="G26" s="123">
        <v>742973</v>
      </c>
      <c r="I26" s="123">
        <v>726148</v>
      </c>
      <c r="J26" s="123">
        <v>682819</v>
      </c>
      <c r="K26" s="123">
        <v>625115</v>
      </c>
      <c r="L26" s="3"/>
      <c r="M26" s="431"/>
      <c r="N26" s="421"/>
      <c r="O26" s="198"/>
      <c r="P26" s="200" t="s">
        <v>84</v>
      </c>
      <c r="Q26" s="218">
        <v>43164</v>
      </c>
      <c r="R26" s="123">
        <v>43121</v>
      </c>
      <c r="S26" s="123">
        <v>42718</v>
      </c>
      <c r="T26" s="123">
        <v>42357</v>
      </c>
      <c r="U26" s="123">
        <v>42441</v>
      </c>
    </row>
    <row r="27" spans="1:21" ht="17.25" customHeight="1">
      <c r="A27" s="412" t="s">
        <v>306</v>
      </c>
      <c r="B27" s="413"/>
      <c r="C27" s="198"/>
      <c r="D27" s="347" t="s">
        <v>111</v>
      </c>
      <c r="E27" s="123">
        <v>3843</v>
      </c>
      <c r="F27" s="218"/>
      <c r="G27" s="123">
        <v>3603</v>
      </c>
      <c r="I27" s="123">
        <v>3560</v>
      </c>
      <c r="J27" s="123">
        <v>3316</v>
      </c>
      <c r="K27" s="123">
        <v>3066</v>
      </c>
      <c r="L27" s="3"/>
      <c r="M27" s="431"/>
      <c r="N27" s="420" t="s">
        <v>116</v>
      </c>
      <c r="O27" s="198"/>
      <c r="P27" s="200" t="s">
        <v>83</v>
      </c>
      <c r="Q27" s="218">
        <v>6027</v>
      </c>
      <c r="R27" s="123">
        <v>5183</v>
      </c>
      <c r="S27" s="123">
        <v>4375</v>
      </c>
      <c r="T27" s="123">
        <v>3662</v>
      </c>
      <c r="U27" s="123">
        <v>3009</v>
      </c>
    </row>
    <row r="28" spans="1:21" ht="17.25" customHeight="1">
      <c r="A28" s="434" t="s">
        <v>117</v>
      </c>
      <c r="B28" s="435"/>
      <c r="C28" s="156"/>
      <c r="D28" s="347" t="s">
        <v>307</v>
      </c>
      <c r="E28" s="123">
        <v>3845547</v>
      </c>
      <c r="F28" s="218"/>
      <c r="G28" s="123">
        <v>3598702</v>
      </c>
      <c r="I28" s="123">
        <v>3706246</v>
      </c>
      <c r="J28" s="123">
        <v>3448762</v>
      </c>
      <c r="K28" s="123">
        <v>3201571</v>
      </c>
      <c r="L28" s="3"/>
      <c r="M28" s="431"/>
      <c r="N28" s="420"/>
      <c r="O28" s="198"/>
      <c r="P28" s="200" t="s">
        <v>84</v>
      </c>
      <c r="Q28" s="218">
        <v>1403842</v>
      </c>
      <c r="R28" s="123">
        <v>1209339</v>
      </c>
      <c r="S28" s="123">
        <v>1019078</v>
      </c>
      <c r="T28" s="123">
        <v>856148</v>
      </c>
      <c r="U28" s="123">
        <v>703626</v>
      </c>
    </row>
    <row r="29" spans="1:21" ht="17.25" customHeight="1">
      <c r="A29" s="412" t="s">
        <v>118</v>
      </c>
      <c r="B29" s="413"/>
      <c r="C29" s="199"/>
      <c r="D29" s="347" t="s">
        <v>119</v>
      </c>
      <c r="E29" s="123">
        <v>457</v>
      </c>
      <c r="F29" s="218"/>
      <c r="G29" s="123">
        <v>409</v>
      </c>
      <c r="I29" s="123">
        <v>380</v>
      </c>
      <c r="J29" s="123">
        <v>346</v>
      </c>
      <c r="K29" s="123">
        <v>308</v>
      </c>
      <c r="M29" s="431"/>
      <c r="N29" s="420" t="s">
        <v>120</v>
      </c>
      <c r="O29" s="198"/>
      <c r="P29" s="200" t="s">
        <v>83</v>
      </c>
      <c r="Q29" s="218">
        <v>293620</v>
      </c>
      <c r="R29" s="123">
        <v>302752</v>
      </c>
      <c r="S29" s="123">
        <v>308648</v>
      </c>
      <c r="T29" s="123">
        <v>313569</v>
      </c>
      <c r="U29" s="123">
        <v>317540</v>
      </c>
    </row>
    <row r="30" spans="1:21" ht="17.25" customHeight="1">
      <c r="A30" s="413"/>
      <c r="B30" s="413"/>
      <c r="C30" s="199"/>
      <c r="D30" s="347" t="s">
        <v>308</v>
      </c>
      <c r="E30" s="123">
        <v>115334</v>
      </c>
      <c r="F30" s="218"/>
      <c r="G30" s="123">
        <v>104428</v>
      </c>
      <c r="I30" s="123">
        <v>96482</v>
      </c>
      <c r="J30" s="123">
        <v>88762</v>
      </c>
      <c r="K30" s="123">
        <v>79502</v>
      </c>
      <c r="L30" s="12"/>
      <c r="M30" s="433"/>
      <c r="N30" s="421"/>
      <c r="O30" s="198"/>
      <c r="P30" s="200" t="s">
        <v>84</v>
      </c>
      <c r="Q30" s="218">
        <v>206111914</v>
      </c>
      <c r="R30" s="123">
        <v>211429897</v>
      </c>
      <c r="S30" s="123">
        <v>215670774</v>
      </c>
      <c r="T30" s="123">
        <v>219537955</v>
      </c>
      <c r="U30" s="123">
        <v>223043620</v>
      </c>
    </row>
    <row r="31" spans="1:21" ht="17.25" customHeight="1">
      <c r="A31" s="437" t="s">
        <v>121</v>
      </c>
      <c r="B31" s="413"/>
      <c r="C31" s="199"/>
      <c r="D31" s="347" t="s">
        <v>119</v>
      </c>
      <c r="E31" s="123">
        <v>288748</v>
      </c>
      <c r="F31" s="218"/>
      <c r="G31" s="123">
        <v>296181</v>
      </c>
      <c r="I31" s="123">
        <v>297274</v>
      </c>
      <c r="J31" s="123">
        <v>297579</v>
      </c>
      <c r="K31" s="123">
        <v>300379</v>
      </c>
      <c r="L31" s="12"/>
      <c r="M31" s="348"/>
      <c r="N31" s="349"/>
      <c r="O31" s="335"/>
      <c r="P31" s="336"/>
      <c r="Q31" s="218" t="s">
        <v>326</v>
      </c>
      <c r="R31" s="123" t="s">
        <v>326</v>
      </c>
      <c r="S31" s="123" t="s">
        <v>326</v>
      </c>
      <c r="T31" s="123" t="s">
        <v>326</v>
      </c>
      <c r="U31" s="123"/>
    </row>
    <row r="32" spans="1:21" ht="17.25" customHeight="1">
      <c r="A32" s="413"/>
      <c r="B32" s="413"/>
      <c r="C32" s="199"/>
      <c r="D32" s="347" t="s">
        <v>304</v>
      </c>
      <c r="E32" s="123">
        <v>175253902</v>
      </c>
      <c r="F32" s="218"/>
      <c r="G32" s="123">
        <v>180863490</v>
      </c>
      <c r="I32" s="123">
        <v>179903622</v>
      </c>
      <c r="J32" s="123">
        <v>178942992</v>
      </c>
      <c r="K32" s="123">
        <v>180320585</v>
      </c>
      <c r="L32" s="12"/>
      <c r="M32" s="430" t="s">
        <v>525</v>
      </c>
      <c r="N32" s="420" t="s">
        <v>122</v>
      </c>
      <c r="O32" s="198"/>
      <c r="P32" s="200" t="s">
        <v>83</v>
      </c>
      <c r="Q32" s="218">
        <v>759</v>
      </c>
      <c r="R32" s="123">
        <v>708</v>
      </c>
      <c r="S32" s="123">
        <v>648</v>
      </c>
      <c r="T32" s="123">
        <v>589</v>
      </c>
      <c r="U32" s="123">
        <v>544</v>
      </c>
    </row>
    <row r="33" spans="1:21" ht="17.25" customHeight="1">
      <c r="A33" s="437" t="s">
        <v>23</v>
      </c>
      <c r="B33" s="413"/>
      <c r="C33" s="199"/>
      <c r="D33" s="347" t="s">
        <v>119</v>
      </c>
      <c r="E33" s="123">
        <v>5750</v>
      </c>
      <c r="F33" s="218"/>
      <c r="G33" s="123">
        <v>5938</v>
      </c>
      <c r="I33" s="123">
        <v>6129</v>
      </c>
      <c r="J33" s="123">
        <v>6334</v>
      </c>
      <c r="K33" s="123">
        <v>6523</v>
      </c>
      <c r="L33" s="12"/>
      <c r="M33" s="431"/>
      <c r="N33" s="420"/>
      <c r="O33" s="198"/>
      <c r="P33" s="200" t="s">
        <v>84</v>
      </c>
      <c r="Q33" s="218">
        <v>670240</v>
      </c>
      <c r="R33" s="123">
        <v>623304</v>
      </c>
      <c r="S33" s="123">
        <v>571676</v>
      </c>
      <c r="T33" s="123">
        <v>519937</v>
      </c>
      <c r="U33" s="123">
        <v>481527</v>
      </c>
    </row>
    <row r="34" spans="1:21" ht="17.25" customHeight="1">
      <c r="A34" s="413"/>
      <c r="B34" s="413"/>
      <c r="C34" s="199"/>
      <c r="D34" s="347" t="s">
        <v>309</v>
      </c>
      <c r="E34" s="123">
        <v>3829897</v>
      </c>
      <c r="F34" s="218"/>
      <c r="G34" s="123">
        <v>3913220</v>
      </c>
      <c r="I34" s="123">
        <v>3999421</v>
      </c>
      <c r="J34" s="123">
        <v>4110022</v>
      </c>
      <c r="K34" s="123">
        <v>4214070</v>
      </c>
      <c r="L34" s="12"/>
      <c r="M34" s="431"/>
      <c r="N34" s="420" t="s">
        <v>24</v>
      </c>
      <c r="O34" s="198"/>
      <c r="P34" s="200" t="s">
        <v>83</v>
      </c>
      <c r="Q34" s="218">
        <v>19487</v>
      </c>
      <c r="R34" s="123">
        <v>19901</v>
      </c>
      <c r="S34" s="123">
        <v>20213</v>
      </c>
      <c r="T34" s="123">
        <v>20528</v>
      </c>
      <c r="U34" s="123">
        <v>20941</v>
      </c>
    </row>
    <row r="35" spans="1:21" ht="17.25" customHeight="1">
      <c r="A35" s="437" t="s">
        <v>25</v>
      </c>
      <c r="B35" s="437"/>
      <c r="C35" s="199"/>
      <c r="D35" s="347" t="s">
        <v>119</v>
      </c>
      <c r="E35" s="123">
        <v>51514</v>
      </c>
      <c r="F35" s="218"/>
      <c r="G35" s="123">
        <v>52533</v>
      </c>
      <c r="I35" s="123">
        <v>53473</v>
      </c>
      <c r="J35" s="123">
        <v>54349</v>
      </c>
      <c r="K35" s="123">
        <v>55244</v>
      </c>
      <c r="L35" s="12"/>
      <c r="M35" s="433"/>
      <c r="N35" s="421"/>
      <c r="O35" s="198"/>
      <c r="P35" s="200" t="s">
        <v>84</v>
      </c>
      <c r="Q35" s="218">
        <v>16751335</v>
      </c>
      <c r="R35" s="123">
        <v>17056012</v>
      </c>
      <c r="S35" s="123">
        <v>17295188</v>
      </c>
      <c r="T35" s="123">
        <v>17564392</v>
      </c>
      <c r="U35" s="123">
        <v>17916666</v>
      </c>
    </row>
    <row r="36" spans="1:21" ht="17.25" customHeight="1" thickBot="1">
      <c r="A36" s="438"/>
      <c r="B36" s="438"/>
      <c r="C36" s="350"/>
      <c r="D36" s="351" t="s">
        <v>26</v>
      </c>
      <c r="E36" s="123">
        <v>46016611</v>
      </c>
      <c r="F36" s="218"/>
      <c r="G36" s="123">
        <v>46728414</v>
      </c>
      <c r="I36" s="123">
        <v>47477691</v>
      </c>
      <c r="J36" s="123">
        <v>48128678</v>
      </c>
      <c r="K36" s="123">
        <v>48878025</v>
      </c>
      <c r="L36" s="12"/>
      <c r="M36" s="348"/>
      <c r="N36" s="349"/>
      <c r="O36" s="335"/>
      <c r="P36" s="336"/>
      <c r="Q36" s="218"/>
      <c r="R36" s="123"/>
      <c r="S36" s="123"/>
      <c r="T36" s="123"/>
      <c r="U36" s="123"/>
    </row>
    <row r="37" spans="1:21" ht="17.25" customHeight="1" thickTop="1">
      <c r="A37" s="439" t="s">
        <v>27</v>
      </c>
      <c r="B37" s="440"/>
      <c r="C37" s="352"/>
      <c r="D37" s="353" t="s">
        <v>119</v>
      </c>
      <c r="E37" s="157">
        <v>3</v>
      </c>
      <c r="F37" s="354"/>
      <c r="G37" s="157">
        <v>3</v>
      </c>
      <c r="H37" s="355"/>
      <c r="I37" s="157">
        <v>2</v>
      </c>
      <c r="J37" s="157">
        <v>7</v>
      </c>
      <c r="K37" s="157">
        <v>1</v>
      </c>
      <c r="L37" s="12"/>
      <c r="M37" s="430" t="s">
        <v>28</v>
      </c>
      <c r="N37" s="420" t="s">
        <v>29</v>
      </c>
      <c r="O37" s="198"/>
      <c r="P37" s="200" t="s">
        <v>83</v>
      </c>
      <c r="Q37" s="234" t="s">
        <v>295</v>
      </c>
      <c r="R37" s="234" t="s">
        <v>295</v>
      </c>
      <c r="S37" s="234" t="s">
        <v>295</v>
      </c>
      <c r="T37" s="234" t="s">
        <v>295</v>
      </c>
      <c r="U37" s="234" t="s">
        <v>285</v>
      </c>
    </row>
    <row r="38" spans="1:21" ht="17.25" customHeight="1">
      <c r="A38" s="441"/>
      <c r="B38" s="441"/>
      <c r="C38" s="356"/>
      <c r="D38" s="357" t="s">
        <v>26</v>
      </c>
      <c r="E38" s="147">
        <v>57</v>
      </c>
      <c r="F38" s="343"/>
      <c r="G38" s="147">
        <v>64</v>
      </c>
      <c r="H38" s="236"/>
      <c r="I38" s="147">
        <v>17</v>
      </c>
      <c r="J38" s="147">
        <v>262</v>
      </c>
      <c r="K38" s="147">
        <v>30</v>
      </c>
      <c r="L38" s="12"/>
      <c r="M38" s="431"/>
      <c r="N38" s="420"/>
      <c r="O38" s="198"/>
      <c r="P38" s="200" t="s">
        <v>84</v>
      </c>
      <c r="Q38" s="234" t="s">
        <v>295</v>
      </c>
      <c r="R38" s="234" t="s">
        <v>295</v>
      </c>
      <c r="S38" s="234" t="s">
        <v>295</v>
      </c>
      <c r="T38" s="234" t="s">
        <v>295</v>
      </c>
      <c r="U38" s="234" t="s">
        <v>285</v>
      </c>
    </row>
    <row r="39" spans="1:21" ht="17.25" customHeight="1">
      <c r="A39" s="209" t="s">
        <v>30</v>
      </c>
      <c r="C39" s="199"/>
      <c r="D39" s="199"/>
      <c r="E39" s="218"/>
      <c r="F39" s="218"/>
      <c r="G39" s="3"/>
      <c r="H39" s="3"/>
      <c r="I39" s="198"/>
      <c r="J39" s="198"/>
      <c r="K39" s="199"/>
      <c r="L39" s="12"/>
      <c r="M39" s="431"/>
      <c r="N39" s="420" t="s">
        <v>31</v>
      </c>
      <c r="O39" s="198"/>
      <c r="P39" s="200" t="s">
        <v>83</v>
      </c>
      <c r="Q39" s="218">
        <v>262</v>
      </c>
      <c r="R39" s="123">
        <v>254</v>
      </c>
      <c r="S39" s="123">
        <v>236</v>
      </c>
      <c r="T39" s="123">
        <v>217</v>
      </c>
      <c r="U39" s="123">
        <v>193</v>
      </c>
    </row>
    <row r="40" spans="1:21" ht="17.25" customHeight="1">
      <c r="A40" s="5" t="s">
        <v>130</v>
      </c>
      <c r="C40" s="199"/>
      <c r="D40" s="199"/>
      <c r="E40" s="218"/>
      <c r="F40" s="218"/>
      <c r="G40" s="3"/>
      <c r="H40" s="3"/>
      <c r="I40" s="198"/>
      <c r="J40" s="198"/>
      <c r="K40" s="199"/>
      <c r="L40" s="12"/>
      <c r="M40" s="431"/>
      <c r="N40" s="421"/>
      <c r="O40" s="198"/>
      <c r="P40" s="200" t="s">
        <v>84</v>
      </c>
      <c r="Q40" s="218">
        <v>119818</v>
      </c>
      <c r="R40" s="123">
        <v>115186</v>
      </c>
      <c r="S40" s="123">
        <v>106546</v>
      </c>
      <c r="T40" s="123">
        <v>95678</v>
      </c>
      <c r="U40" s="123">
        <v>83847</v>
      </c>
    </row>
    <row r="41" spans="1:21" ht="17.25" customHeight="1">
      <c r="A41" s="5" t="s">
        <v>250</v>
      </c>
      <c r="C41" s="198"/>
      <c r="D41" s="199"/>
      <c r="E41" s="218"/>
      <c r="F41" s="218"/>
      <c r="G41" s="3"/>
      <c r="H41" s="3"/>
      <c r="I41" s="6"/>
      <c r="J41" s="6"/>
      <c r="K41" s="6"/>
      <c r="L41" s="12"/>
      <c r="M41" s="431"/>
      <c r="N41" s="420" t="s">
        <v>131</v>
      </c>
      <c r="O41" s="198"/>
      <c r="P41" s="200" t="s">
        <v>83</v>
      </c>
      <c r="Q41" s="234" t="s">
        <v>295</v>
      </c>
      <c r="R41" s="234" t="s">
        <v>295</v>
      </c>
      <c r="S41" s="234" t="s">
        <v>295</v>
      </c>
      <c r="T41" s="234" t="s">
        <v>295</v>
      </c>
      <c r="U41" s="234" t="s">
        <v>285</v>
      </c>
    </row>
    <row r="42" spans="11:21" ht="17.25" customHeight="1">
      <c r="K42" s="198"/>
      <c r="L42" s="12"/>
      <c r="M42" s="431"/>
      <c r="N42" s="420"/>
      <c r="O42" s="198"/>
      <c r="P42" s="200" t="s">
        <v>84</v>
      </c>
      <c r="Q42" s="234" t="s">
        <v>295</v>
      </c>
      <c r="R42" s="234" t="s">
        <v>295</v>
      </c>
      <c r="S42" s="234" t="s">
        <v>295</v>
      </c>
      <c r="T42" s="234" t="s">
        <v>295</v>
      </c>
      <c r="U42" s="234" t="s">
        <v>285</v>
      </c>
    </row>
    <row r="43" spans="11:21" ht="17.25" customHeight="1">
      <c r="K43" s="198"/>
      <c r="L43" s="12"/>
      <c r="M43" s="431"/>
      <c r="N43" s="420" t="s">
        <v>132</v>
      </c>
      <c r="O43" s="198"/>
      <c r="P43" s="200" t="s">
        <v>83</v>
      </c>
      <c r="Q43" s="218">
        <v>2131</v>
      </c>
      <c r="R43" s="123">
        <v>2110</v>
      </c>
      <c r="S43" s="123">
        <v>2079</v>
      </c>
      <c r="T43" s="123">
        <v>2008</v>
      </c>
      <c r="U43" s="123">
        <v>2019</v>
      </c>
    </row>
    <row r="44" spans="12:21" ht="17.25" customHeight="1" thickBot="1">
      <c r="L44" s="12"/>
      <c r="M44" s="432"/>
      <c r="N44" s="436"/>
      <c r="O44" s="198"/>
      <c r="P44" s="200" t="s">
        <v>84</v>
      </c>
      <c r="Q44" s="218">
        <v>1644530</v>
      </c>
      <c r="R44" s="123">
        <v>1637144</v>
      </c>
      <c r="S44" s="123">
        <v>1611027</v>
      </c>
      <c r="T44" s="123">
        <v>1556493</v>
      </c>
      <c r="U44" s="123">
        <v>1575723</v>
      </c>
    </row>
    <row r="45" spans="1:21" ht="17.25" customHeight="1" thickTop="1">
      <c r="A45" s="158" t="s">
        <v>288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1"/>
      <c r="L45" s="12"/>
      <c r="M45" s="5"/>
      <c r="N45" s="358" t="s">
        <v>133</v>
      </c>
      <c r="O45" s="352"/>
      <c r="P45" s="359"/>
      <c r="Q45" s="354"/>
      <c r="R45" s="157"/>
      <c r="S45" s="157"/>
      <c r="T45" s="157"/>
      <c r="U45" s="157"/>
    </row>
    <row r="46" spans="2:21" ht="17.25" customHeight="1">
      <c r="B46" s="12"/>
      <c r="C46" s="12"/>
      <c r="D46" s="12"/>
      <c r="E46" s="12"/>
      <c r="F46" s="12"/>
      <c r="G46" s="12"/>
      <c r="H46" s="12"/>
      <c r="L46" s="12"/>
      <c r="M46" s="391" t="s">
        <v>134</v>
      </c>
      <c r="N46" s="401"/>
      <c r="O46" s="198"/>
      <c r="P46" s="200" t="s">
        <v>83</v>
      </c>
      <c r="Q46" s="218">
        <v>229</v>
      </c>
      <c r="R46" s="123">
        <v>203</v>
      </c>
      <c r="S46" s="123">
        <v>181</v>
      </c>
      <c r="T46" s="123">
        <v>179</v>
      </c>
      <c r="U46" s="123">
        <v>157</v>
      </c>
    </row>
    <row r="47" spans="1:21" ht="17.25" customHeight="1">
      <c r="A47" s="6" t="s">
        <v>288</v>
      </c>
      <c r="B47" s="5"/>
      <c r="C47" s="5"/>
      <c r="D47" s="5"/>
      <c r="E47" s="3" t="s">
        <v>289</v>
      </c>
      <c r="F47" s="6" t="s">
        <v>311</v>
      </c>
      <c r="G47" s="5"/>
      <c r="H47" s="5"/>
      <c r="I47" s="5"/>
      <c r="J47" s="3" t="s">
        <v>289</v>
      </c>
      <c r="L47" s="12"/>
      <c r="M47" s="401"/>
      <c r="N47" s="401"/>
      <c r="O47" s="198"/>
      <c r="P47" s="200" t="s">
        <v>84</v>
      </c>
      <c r="Q47" s="218">
        <v>34107</v>
      </c>
      <c r="R47" s="123">
        <v>30695</v>
      </c>
      <c r="S47" s="123">
        <v>28498</v>
      </c>
      <c r="T47" s="123">
        <v>27023</v>
      </c>
      <c r="U47" s="123">
        <v>23664</v>
      </c>
    </row>
    <row r="48" spans="1:21" ht="17.25" customHeight="1">
      <c r="A48" s="360" t="s">
        <v>288</v>
      </c>
      <c r="B48" s="361" t="s">
        <v>288</v>
      </c>
      <c r="C48" s="362"/>
      <c r="D48" s="362"/>
      <c r="E48" s="7" t="s">
        <v>289</v>
      </c>
      <c r="F48" s="363" t="s">
        <v>288</v>
      </c>
      <c r="G48" s="6" t="s">
        <v>291</v>
      </c>
      <c r="H48" s="198"/>
      <c r="I48" s="364" t="s">
        <v>291</v>
      </c>
      <c r="J48" s="114" t="s">
        <v>289</v>
      </c>
      <c r="L48" s="12"/>
      <c r="M48" s="392" t="s">
        <v>135</v>
      </c>
      <c r="N48" s="392"/>
      <c r="O48" s="198"/>
      <c r="P48" s="200" t="s">
        <v>83</v>
      </c>
      <c r="Q48" s="218">
        <v>2</v>
      </c>
      <c r="R48" s="123">
        <v>1</v>
      </c>
      <c r="S48" s="111" t="s">
        <v>295</v>
      </c>
      <c r="T48" s="111" t="s">
        <v>295</v>
      </c>
      <c r="U48" s="111" t="s">
        <v>295</v>
      </c>
    </row>
    <row r="49" spans="1:21" ht="17.25" customHeight="1">
      <c r="A49" s="363"/>
      <c r="B49" s="361" t="s">
        <v>289</v>
      </c>
      <c r="C49" s="362"/>
      <c r="D49" s="362"/>
      <c r="E49" s="7" t="s">
        <v>289</v>
      </c>
      <c r="F49" s="363"/>
      <c r="G49" s="6"/>
      <c r="H49" s="199"/>
      <c r="I49" s="204" t="s">
        <v>291</v>
      </c>
      <c r="J49" s="114" t="s">
        <v>289</v>
      </c>
      <c r="L49" s="12"/>
      <c r="M49" s="392"/>
      <c r="N49" s="392"/>
      <c r="O49" s="5"/>
      <c r="P49" s="200" t="s">
        <v>84</v>
      </c>
      <c r="Q49" s="218">
        <v>799</v>
      </c>
      <c r="R49" s="123">
        <v>399</v>
      </c>
      <c r="S49" s="111" t="s">
        <v>295</v>
      </c>
      <c r="T49" s="111" t="s">
        <v>295</v>
      </c>
      <c r="U49" s="111" t="s">
        <v>295</v>
      </c>
    </row>
    <row r="50" spans="1:21" ht="17.25" customHeight="1">
      <c r="A50" s="363"/>
      <c r="B50" s="361" t="s">
        <v>288</v>
      </c>
      <c r="C50" s="362"/>
      <c r="D50" s="362"/>
      <c r="E50" s="18" t="s">
        <v>289</v>
      </c>
      <c r="F50" s="363"/>
      <c r="G50" s="6" t="s">
        <v>291</v>
      </c>
      <c r="H50" s="198"/>
      <c r="I50" s="364" t="s">
        <v>291</v>
      </c>
      <c r="J50" s="111" t="s">
        <v>289</v>
      </c>
      <c r="L50" s="12"/>
      <c r="M50" s="304"/>
      <c r="N50" s="304"/>
      <c r="O50" s="365"/>
      <c r="P50" s="260"/>
      <c r="Q50" s="343"/>
      <c r="R50" s="343"/>
      <c r="S50" s="343"/>
      <c r="T50" s="147"/>
      <c r="U50" s="147"/>
    </row>
    <row r="51" spans="1:17" ht="17.25" customHeight="1">
      <c r="A51" s="363"/>
      <c r="B51" s="366" t="s">
        <v>288</v>
      </c>
      <c r="C51" s="199"/>
      <c r="D51" s="199" t="s">
        <v>290</v>
      </c>
      <c r="E51" s="18" t="s">
        <v>289</v>
      </c>
      <c r="F51" s="363"/>
      <c r="G51" s="5"/>
      <c r="H51" s="199"/>
      <c r="I51" s="204" t="s">
        <v>291</v>
      </c>
      <c r="J51" s="111" t="s">
        <v>289</v>
      </c>
      <c r="L51" s="12"/>
      <c r="M51" s="5" t="s">
        <v>287</v>
      </c>
      <c r="O51" s="5"/>
      <c r="P51" s="5"/>
      <c r="Q51" s="5"/>
    </row>
    <row r="52" spans="1:13" ht="17.25" customHeight="1">
      <c r="A52" s="363"/>
      <c r="B52" s="367"/>
      <c r="C52" s="80"/>
      <c r="D52" s="199" t="s">
        <v>291</v>
      </c>
      <c r="E52" s="25" t="s">
        <v>289</v>
      </c>
      <c r="F52" s="363"/>
      <c r="G52" s="6" t="s">
        <v>291</v>
      </c>
      <c r="H52" s="198"/>
      <c r="I52" s="364" t="s">
        <v>291</v>
      </c>
      <c r="J52" s="114" t="s">
        <v>312</v>
      </c>
      <c r="L52" s="12"/>
      <c r="M52" s="5" t="s">
        <v>250</v>
      </c>
    </row>
    <row r="53" spans="1:18" ht="17.25" customHeight="1">
      <c r="A53" s="363"/>
      <c r="B53" s="367"/>
      <c r="C53" s="80"/>
      <c r="D53" s="198" t="s">
        <v>291</v>
      </c>
      <c r="E53" s="25" t="s">
        <v>289</v>
      </c>
      <c r="F53" s="363"/>
      <c r="G53" s="5"/>
      <c r="H53" s="199"/>
      <c r="I53" s="204" t="s">
        <v>291</v>
      </c>
      <c r="J53" s="114" t="s">
        <v>289</v>
      </c>
      <c r="L53" s="12"/>
      <c r="M53" s="199"/>
      <c r="O53" s="5"/>
      <c r="P53" s="5"/>
      <c r="R53" s="5"/>
    </row>
    <row r="54" spans="1:13" ht="17.25" customHeight="1">
      <c r="A54" s="5" t="s">
        <v>288</v>
      </c>
      <c r="B54" s="5"/>
      <c r="C54" s="5"/>
      <c r="D54" s="5"/>
      <c r="E54" s="18" t="s">
        <v>289</v>
      </c>
      <c r="F54" s="363"/>
      <c r="G54" s="6" t="s">
        <v>288</v>
      </c>
      <c r="H54" s="198"/>
      <c r="I54" s="364" t="s">
        <v>291</v>
      </c>
      <c r="J54" s="123" t="s">
        <v>313</v>
      </c>
      <c r="L54" s="11"/>
      <c r="M54" s="9"/>
    </row>
    <row r="55" spans="1:17" ht="17.25" customHeight="1">
      <c r="A55" s="5"/>
      <c r="B55" s="5"/>
      <c r="C55" s="5"/>
      <c r="D55" s="5"/>
      <c r="E55" s="18"/>
      <c r="F55" s="363"/>
      <c r="G55" s="5"/>
      <c r="H55" s="199"/>
      <c r="I55" s="204" t="s">
        <v>291</v>
      </c>
      <c r="J55" s="123" t="s">
        <v>289</v>
      </c>
      <c r="M55" s="9"/>
      <c r="Q55" s="139"/>
    </row>
    <row r="56" spans="1:17" ht="17.25" customHeight="1">
      <c r="A56" s="5" t="s">
        <v>311</v>
      </c>
      <c r="B56" s="199"/>
      <c r="C56" s="199"/>
      <c r="D56" s="199"/>
      <c r="E56" s="21"/>
      <c r="F56" s="70"/>
      <c r="G56" s="199"/>
      <c r="H56" s="199"/>
      <c r="I56" s="6"/>
      <c r="J56" s="123"/>
      <c r="M56" s="9"/>
      <c r="Q56" s="139"/>
    </row>
    <row r="57" spans="1:14" ht="15" customHeight="1">
      <c r="A57" s="5" t="s">
        <v>288</v>
      </c>
      <c r="B57" s="198"/>
      <c r="C57" s="198"/>
      <c r="D57" s="199"/>
      <c r="E57" s="25"/>
      <c r="F57" s="70"/>
      <c r="G57" s="5"/>
      <c r="H57" s="5"/>
      <c r="K57" s="5"/>
      <c r="L57" s="5"/>
      <c r="M57" s="11"/>
      <c r="N57" s="11"/>
    </row>
    <row r="58" spans="1:12" ht="17.25" customHeight="1">
      <c r="A58" s="70"/>
      <c r="B58" s="6"/>
      <c r="C58" s="6"/>
      <c r="D58" s="5"/>
      <c r="E58" s="68"/>
      <c r="F58" s="70"/>
      <c r="K58" s="5"/>
      <c r="L58" s="5"/>
    </row>
    <row r="59" spans="1:12" ht="17.25" customHeight="1">
      <c r="A59" s="70"/>
      <c r="B59" s="5"/>
      <c r="C59" s="5"/>
      <c r="D59" s="5"/>
      <c r="E59" s="5"/>
      <c r="F59" s="70"/>
      <c r="K59" s="5"/>
      <c r="L59" s="5"/>
    </row>
    <row r="60" spans="6:12" ht="17.25" customHeight="1">
      <c r="F60" s="25"/>
      <c r="L60" s="5"/>
    </row>
    <row r="61" spans="6:12" ht="17.25" customHeight="1">
      <c r="F61" s="68"/>
      <c r="L61" s="5"/>
    </row>
    <row r="62" ht="17.25" customHeight="1">
      <c r="L62" s="5"/>
    </row>
    <row r="63" ht="17.25" customHeight="1">
      <c r="L63" s="5"/>
    </row>
    <row r="64" ht="17.25" customHeight="1">
      <c r="L64" s="5"/>
    </row>
    <row r="65" ht="17.25" customHeight="1">
      <c r="L65" s="5"/>
    </row>
    <row r="66" ht="17.25" customHeight="1">
      <c r="L66" s="5"/>
    </row>
    <row r="67" ht="15" customHeight="1">
      <c r="L67" s="5"/>
    </row>
    <row r="68" ht="15" customHeight="1">
      <c r="L68" s="5"/>
    </row>
    <row r="69" ht="17.25" customHeight="1"/>
    <row r="70" ht="17.25" customHeight="1"/>
  </sheetData>
  <sheetProtection/>
  <mergeCells count="49">
    <mergeCell ref="N43:N44"/>
    <mergeCell ref="M48:N49"/>
    <mergeCell ref="M46:N47"/>
    <mergeCell ref="A31:B32"/>
    <mergeCell ref="M32:M35"/>
    <mergeCell ref="N32:N33"/>
    <mergeCell ref="A33:B34"/>
    <mergeCell ref="N34:N35"/>
    <mergeCell ref="A35:B36"/>
    <mergeCell ref="A37:B38"/>
    <mergeCell ref="M37:M44"/>
    <mergeCell ref="N37:N38"/>
    <mergeCell ref="A23:B24"/>
    <mergeCell ref="M23:M30"/>
    <mergeCell ref="N29:N30"/>
    <mergeCell ref="A25:B26"/>
    <mergeCell ref="N39:N40"/>
    <mergeCell ref="N41:N42"/>
    <mergeCell ref="N27:N28"/>
    <mergeCell ref="A28:B28"/>
    <mergeCell ref="N25:N26"/>
    <mergeCell ref="A27:B27"/>
    <mergeCell ref="A19:B20"/>
    <mergeCell ref="M20:N21"/>
    <mergeCell ref="M15:U15"/>
    <mergeCell ref="A18:D18"/>
    <mergeCell ref="M18:P18"/>
    <mergeCell ref="M16:U16"/>
    <mergeCell ref="N23:N24"/>
    <mergeCell ref="H5:I5"/>
    <mergeCell ref="N7:P7"/>
    <mergeCell ref="A8:D8"/>
    <mergeCell ref="A5:D5"/>
    <mergeCell ref="N5:P5"/>
    <mergeCell ref="A21:B22"/>
    <mergeCell ref="F18:G18"/>
    <mergeCell ref="H18:I18"/>
    <mergeCell ref="A16:K16"/>
    <mergeCell ref="F5:G5"/>
    <mergeCell ref="A29:B30"/>
    <mergeCell ref="A15:K15"/>
    <mergeCell ref="A2:K2"/>
    <mergeCell ref="N2:U2"/>
    <mergeCell ref="A3:K3"/>
    <mergeCell ref="N3:U3"/>
    <mergeCell ref="O8:P8"/>
    <mergeCell ref="A10:D10"/>
    <mergeCell ref="A6:D6"/>
    <mergeCell ref="O6:P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7"/>
  <sheetViews>
    <sheetView zoomScale="80" zoomScaleNormal="80" zoomScaleSheetLayoutView="90" zoomScalePageLayoutView="0" workbookViewId="0" topLeftCell="A1">
      <selection activeCell="Q45" sqref="Q45:Z45"/>
    </sheetView>
  </sheetViews>
  <sheetFormatPr defaultColWidth="10.59765625" defaultRowHeight="15"/>
  <cols>
    <col min="1" max="1" width="2.59765625" style="4" customWidth="1"/>
    <col min="2" max="2" width="13.59765625" style="4" customWidth="1"/>
    <col min="3" max="3" width="14.09765625" style="4" customWidth="1"/>
    <col min="4" max="7" width="11.09765625" style="4" customWidth="1"/>
    <col min="8" max="8" width="11.5" style="4" customWidth="1"/>
    <col min="9" max="15" width="11.09765625" style="4" customWidth="1"/>
    <col min="16" max="16" width="10.59765625" style="4" customWidth="1"/>
    <col min="17" max="17" width="13.09765625" style="4" customWidth="1"/>
    <col min="18" max="18" width="2.09765625" style="4" customWidth="1"/>
    <col min="19" max="19" width="8.59765625" style="4" customWidth="1"/>
    <col min="20" max="21" width="13.09765625" style="4" customWidth="1"/>
    <col min="22" max="22" width="13" style="4" customWidth="1"/>
    <col min="23" max="24" width="13.09765625" style="4" customWidth="1"/>
    <col min="25" max="25" width="13" style="4" customWidth="1"/>
    <col min="26" max="26" width="11.59765625" style="4" customWidth="1"/>
    <col min="27" max="27" width="12.8984375" style="4" customWidth="1"/>
    <col min="28" max="28" width="11.59765625" style="4" customWidth="1"/>
    <col min="29" max="41" width="10.59765625" style="4" customWidth="1"/>
    <col min="42" max="16384" width="10.59765625" style="4" customWidth="1"/>
  </cols>
  <sheetData>
    <row r="1" spans="1:37" s="10" customFormat="1" ht="19.5" customHeight="1">
      <c r="A1" s="1" t="s">
        <v>277</v>
      </c>
      <c r="AA1" s="14" t="s">
        <v>343</v>
      </c>
      <c r="AK1" s="14"/>
    </row>
    <row r="2" spans="1:36" ht="19.5" customHeight="1">
      <c r="A2" s="403" t="s">
        <v>536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12"/>
      <c r="Q2" s="403" t="s">
        <v>538</v>
      </c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11"/>
      <c r="AC2" s="16"/>
      <c r="AD2" s="17"/>
      <c r="AE2" s="17"/>
      <c r="AF2" s="17"/>
      <c r="AG2" s="17"/>
      <c r="AH2" s="17"/>
      <c r="AI2" s="5"/>
      <c r="AJ2" s="5"/>
    </row>
    <row r="3" spans="1:37" ht="19.5" customHeight="1">
      <c r="A3" s="389" t="s">
        <v>380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12"/>
      <c r="Q3" s="389" t="s">
        <v>518</v>
      </c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"/>
      <c r="AC3" s="3"/>
      <c r="AD3" s="3"/>
      <c r="AE3" s="3"/>
      <c r="AF3" s="3"/>
      <c r="AG3" s="3"/>
      <c r="AH3" s="3"/>
      <c r="AI3" s="5"/>
      <c r="AJ3" s="5"/>
      <c r="AK3" s="7"/>
    </row>
    <row r="4" spans="15:37" ht="18" customHeight="1" thickBot="1">
      <c r="O4" s="7" t="s">
        <v>65</v>
      </c>
      <c r="AD4" s="80"/>
      <c r="AE4" s="80"/>
      <c r="AF4" s="80"/>
      <c r="AG4" s="80"/>
      <c r="AH4" s="80"/>
      <c r="AI4" s="80"/>
      <c r="AJ4" s="80"/>
      <c r="AK4" s="5"/>
    </row>
    <row r="5" spans="1:36" ht="18" customHeight="1">
      <c r="A5" s="509" t="s">
        <v>66</v>
      </c>
      <c r="B5" s="465"/>
      <c r="C5" s="510"/>
      <c r="D5" s="396" t="s">
        <v>360</v>
      </c>
      <c r="E5" s="396"/>
      <c r="F5" s="396"/>
      <c r="G5" s="396"/>
      <c r="H5" s="396"/>
      <c r="I5" s="397"/>
      <c r="J5" s="463" t="s">
        <v>361</v>
      </c>
      <c r="K5" s="396"/>
      <c r="L5" s="396"/>
      <c r="M5" s="396"/>
      <c r="N5" s="396"/>
      <c r="O5" s="396"/>
      <c r="P5" s="12"/>
      <c r="Q5" s="512" t="s">
        <v>67</v>
      </c>
      <c r="R5" s="464" t="s">
        <v>519</v>
      </c>
      <c r="S5" s="465"/>
      <c r="T5" s="483" t="s">
        <v>263</v>
      </c>
      <c r="U5" s="483" t="s">
        <v>68</v>
      </c>
      <c r="V5" s="483" t="s">
        <v>321</v>
      </c>
      <c r="W5" s="483" t="s">
        <v>0</v>
      </c>
      <c r="X5" s="483" t="s">
        <v>520</v>
      </c>
      <c r="Y5" s="505" t="s">
        <v>1</v>
      </c>
      <c r="Z5" s="506"/>
      <c r="AA5" s="464" t="s">
        <v>2</v>
      </c>
      <c r="AC5" s="5"/>
      <c r="AD5" s="5"/>
      <c r="AE5" s="5"/>
      <c r="AF5" s="5"/>
      <c r="AG5" s="5"/>
      <c r="AH5" s="5"/>
      <c r="AI5" s="5"/>
      <c r="AJ5" s="467"/>
    </row>
    <row r="6" spans="1:36" ht="18" customHeight="1">
      <c r="A6" s="467"/>
      <c r="B6" s="467"/>
      <c r="C6" s="511"/>
      <c r="D6" s="498" t="s">
        <v>3</v>
      </c>
      <c r="E6" s="499" t="s">
        <v>521</v>
      </c>
      <c r="F6" s="271" t="s">
        <v>522</v>
      </c>
      <c r="G6" s="271" t="s">
        <v>523</v>
      </c>
      <c r="H6" s="271" t="s">
        <v>381</v>
      </c>
      <c r="I6" s="501" t="s">
        <v>452</v>
      </c>
      <c r="J6" s="498" t="s">
        <v>3</v>
      </c>
      <c r="K6" s="499" t="s">
        <v>521</v>
      </c>
      <c r="L6" s="271" t="s">
        <v>522</v>
      </c>
      <c r="M6" s="271" t="s">
        <v>523</v>
      </c>
      <c r="N6" s="271" t="s">
        <v>264</v>
      </c>
      <c r="O6" s="447" t="s">
        <v>452</v>
      </c>
      <c r="P6" s="12"/>
      <c r="Q6" s="443"/>
      <c r="R6" s="466"/>
      <c r="S6" s="513"/>
      <c r="T6" s="484"/>
      <c r="U6" s="484"/>
      <c r="V6" s="484"/>
      <c r="W6" s="484"/>
      <c r="X6" s="484"/>
      <c r="Y6" s="507"/>
      <c r="Z6" s="508"/>
      <c r="AA6" s="466"/>
      <c r="AC6" s="80"/>
      <c r="AD6" s="80"/>
      <c r="AE6" s="80"/>
      <c r="AF6" s="80"/>
      <c r="AG6" s="458"/>
      <c r="AH6" s="458"/>
      <c r="AI6" s="458"/>
      <c r="AJ6" s="467"/>
    </row>
    <row r="7" spans="1:36" ht="18" customHeight="1">
      <c r="A7" s="468"/>
      <c r="B7" s="468"/>
      <c r="C7" s="450"/>
      <c r="D7" s="460"/>
      <c r="E7" s="500"/>
      <c r="F7" s="272" t="s">
        <v>4</v>
      </c>
      <c r="G7" s="272" t="s">
        <v>5</v>
      </c>
      <c r="H7" s="273" t="s">
        <v>265</v>
      </c>
      <c r="I7" s="502"/>
      <c r="J7" s="460"/>
      <c r="K7" s="500"/>
      <c r="L7" s="272" t="s">
        <v>4</v>
      </c>
      <c r="M7" s="272" t="s">
        <v>5</v>
      </c>
      <c r="N7" s="273" t="s">
        <v>382</v>
      </c>
      <c r="O7" s="449"/>
      <c r="P7" s="12"/>
      <c r="Q7" s="443"/>
      <c r="R7" s="466"/>
      <c r="S7" s="513"/>
      <c r="T7" s="484"/>
      <c r="U7" s="484"/>
      <c r="V7" s="484"/>
      <c r="W7" s="484"/>
      <c r="X7" s="484"/>
      <c r="Y7" s="503" t="s">
        <v>383</v>
      </c>
      <c r="Z7" s="503" t="s">
        <v>384</v>
      </c>
      <c r="AA7" s="466"/>
      <c r="AC7" s="80"/>
      <c r="AD7" s="80"/>
      <c r="AE7" s="80"/>
      <c r="AF7" s="80"/>
      <c r="AG7" s="80"/>
      <c r="AH7" s="80"/>
      <c r="AI7" s="458"/>
      <c r="AJ7" s="467"/>
    </row>
    <row r="8" spans="1:36" ht="18" customHeight="1">
      <c r="A8" s="492" t="s">
        <v>494</v>
      </c>
      <c r="B8" s="492"/>
      <c r="C8" s="493"/>
      <c r="D8" s="274">
        <v>21728</v>
      </c>
      <c r="E8" s="18">
        <v>12854</v>
      </c>
      <c r="F8" s="18">
        <v>6669</v>
      </c>
      <c r="G8" s="18">
        <v>1542</v>
      </c>
      <c r="H8" s="18">
        <v>588</v>
      </c>
      <c r="I8" s="275">
        <v>75</v>
      </c>
      <c r="J8" s="18">
        <v>372796</v>
      </c>
      <c r="K8" s="18">
        <v>22263</v>
      </c>
      <c r="L8" s="18">
        <v>74704</v>
      </c>
      <c r="M8" s="18">
        <v>80041</v>
      </c>
      <c r="N8" s="18">
        <v>118340</v>
      </c>
      <c r="O8" s="18">
        <v>77448</v>
      </c>
      <c r="P8" s="12"/>
      <c r="Q8" s="460"/>
      <c r="R8" s="449"/>
      <c r="S8" s="468"/>
      <c r="T8" s="500"/>
      <c r="U8" s="500"/>
      <c r="V8" s="500"/>
      <c r="W8" s="500"/>
      <c r="X8" s="500"/>
      <c r="Y8" s="504"/>
      <c r="Z8" s="504"/>
      <c r="AA8" s="449"/>
      <c r="AC8" s="80"/>
      <c r="AD8" s="80"/>
      <c r="AE8" s="80"/>
      <c r="AF8" s="80"/>
      <c r="AG8" s="80"/>
      <c r="AH8" s="80"/>
      <c r="AI8" s="80"/>
      <c r="AJ8" s="81"/>
    </row>
    <row r="9" spans="1:36" ht="18" customHeight="1">
      <c r="A9" s="494" t="s">
        <v>379</v>
      </c>
      <c r="B9" s="494"/>
      <c r="C9" s="495"/>
      <c r="D9" s="274">
        <v>21862</v>
      </c>
      <c r="E9" s="18">
        <v>12957</v>
      </c>
      <c r="F9" s="18">
        <v>6687</v>
      </c>
      <c r="G9" s="18">
        <v>1540</v>
      </c>
      <c r="H9" s="18">
        <v>597</v>
      </c>
      <c r="I9" s="275">
        <v>81</v>
      </c>
      <c r="J9" s="18">
        <v>380480</v>
      </c>
      <c r="K9" s="18">
        <v>22513</v>
      </c>
      <c r="L9" s="18">
        <v>75391</v>
      </c>
      <c r="M9" s="18">
        <v>80929</v>
      </c>
      <c r="N9" s="18">
        <v>119889</v>
      </c>
      <c r="O9" s="18">
        <v>81758</v>
      </c>
      <c r="P9" s="12"/>
      <c r="Q9" s="276"/>
      <c r="R9" s="277"/>
      <c r="S9" s="278"/>
      <c r="T9" s="184" t="s">
        <v>6</v>
      </c>
      <c r="U9" s="184" t="s">
        <v>7</v>
      </c>
      <c r="V9" s="184" t="s">
        <v>8</v>
      </c>
      <c r="W9" s="184" t="s">
        <v>9</v>
      </c>
      <c r="X9" s="184" t="s">
        <v>9</v>
      </c>
      <c r="Y9" s="184" t="s">
        <v>9</v>
      </c>
      <c r="Z9" s="184" t="s">
        <v>9</v>
      </c>
      <c r="AA9" s="184" t="s">
        <v>9</v>
      </c>
      <c r="AC9" s="80"/>
      <c r="AD9" s="80"/>
      <c r="AE9" s="80"/>
      <c r="AF9" s="80"/>
      <c r="AG9" s="80"/>
      <c r="AH9" s="80"/>
      <c r="AI9" s="80"/>
      <c r="AJ9" s="81"/>
    </row>
    <row r="10" spans="1:36" ht="18" customHeight="1">
      <c r="A10" s="494" t="s">
        <v>455</v>
      </c>
      <c r="B10" s="494"/>
      <c r="C10" s="495"/>
      <c r="D10" s="274">
        <v>22092</v>
      </c>
      <c r="E10" s="18">
        <v>13123</v>
      </c>
      <c r="F10" s="18">
        <v>6716</v>
      </c>
      <c r="G10" s="18">
        <v>1558</v>
      </c>
      <c r="H10" s="18">
        <v>613</v>
      </c>
      <c r="I10" s="275">
        <v>82</v>
      </c>
      <c r="J10" s="18">
        <v>384046</v>
      </c>
      <c r="K10" s="18">
        <v>22593</v>
      </c>
      <c r="L10" s="18">
        <v>76004</v>
      </c>
      <c r="M10" s="18">
        <v>81399</v>
      </c>
      <c r="N10" s="18">
        <v>122205</v>
      </c>
      <c r="O10" s="18">
        <v>81845</v>
      </c>
      <c r="P10" s="12"/>
      <c r="Q10" s="279" t="s">
        <v>499</v>
      </c>
      <c r="R10" s="280"/>
      <c r="S10" s="234">
        <v>27882</v>
      </c>
      <c r="T10" s="234">
        <v>460956</v>
      </c>
      <c r="U10" s="234">
        <v>7335056</v>
      </c>
      <c r="V10" s="234">
        <v>6053013</v>
      </c>
      <c r="W10" s="234">
        <v>4366</v>
      </c>
      <c r="X10" s="234">
        <v>5264</v>
      </c>
      <c r="Y10" s="234">
        <v>6068639</v>
      </c>
      <c r="Z10" s="234">
        <v>642770</v>
      </c>
      <c r="AA10" s="234">
        <v>1607008</v>
      </c>
      <c r="AC10" s="80"/>
      <c r="AD10" s="80"/>
      <c r="AE10" s="80"/>
      <c r="AF10" s="80"/>
      <c r="AG10" s="80"/>
      <c r="AH10" s="80"/>
      <c r="AI10" s="80"/>
      <c r="AJ10" s="81"/>
    </row>
    <row r="11" spans="1:36" ht="18" customHeight="1">
      <c r="A11" s="494" t="s">
        <v>482</v>
      </c>
      <c r="B11" s="494"/>
      <c r="C11" s="495"/>
      <c r="D11" s="68">
        <v>22141</v>
      </c>
      <c r="E11" s="68">
        <v>13144</v>
      </c>
      <c r="F11" s="68">
        <v>6722</v>
      </c>
      <c r="G11" s="68">
        <v>1574</v>
      </c>
      <c r="H11" s="68">
        <v>624</v>
      </c>
      <c r="I11" s="281">
        <v>77</v>
      </c>
      <c r="J11" s="68">
        <v>386967</v>
      </c>
      <c r="K11" s="68">
        <v>22465</v>
      </c>
      <c r="L11" s="68">
        <v>76099</v>
      </c>
      <c r="M11" s="68">
        <v>82361</v>
      </c>
      <c r="N11" s="68">
        <v>125925</v>
      </c>
      <c r="O11" s="68">
        <v>80117</v>
      </c>
      <c r="P11" s="12"/>
      <c r="Q11" s="282" t="s">
        <v>379</v>
      </c>
      <c r="R11" s="280"/>
      <c r="S11" s="283">
        <v>27998</v>
      </c>
      <c r="T11" s="283">
        <v>466630</v>
      </c>
      <c r="U11" s="284">
        <v>7405342</v>
      </c>
      <c r="V11" s="284">
        <v>6328113</v>
      </c>
      <c r="W11" s="284">
        <v>4614</v>
      </c>
      <c r="X11" s="284">
        <v>5263</v>
      </c>
      <c r="Y11" s="284">
        <v>7619071</v>
      </c>
      <c r="Z11" s="284">
        <v>669783</v>
      </c>
      <c r="AA11" s="284">
        <v>1636276</v>
      </c>
      <c r="AC11" s="80"/>
      <c r="AD11" s="80"/>
      <c r="AE11" s="80"/>
      <c r="AF11" s="80"/>
      <c r="AG11" s="80"/>
      <c r="AH11" s="80"/>
      <c r="AI11" s="80"/>
      <c r="AJ11" s="81"/>
    </row>
    <row r="12" spans="1:36" ht="18" customHeight="1">
      <c r="A12" s="496" t="s">
        <v>495</v>
      </c>
      <c r="B12" s="496"/>
      <c r="C12" s="497"/>
      <c r="D12" s="285">
        <f>SUM(D14:D18,D42:D49,D51:D57)</f>
        <v>22416</v>
      </c>
      <c r="E12" s="285">
        <f aca="true" t="shared" si="0" ref="E12:O12">SUM(E14:E18,E42:E49,E51:E57)</f>
        <v>13293</v>
      </c>
      <c r="F12" s="285">
        <f t="shared" si="0"/>
        <v>6855</v>
      </c>
      <c r="G12" s="285">
        <f t="shared" si="0"/>
        <v>1571</v>
      </c>
      <c r="H12" s="285">
        <f t="shared" si="0"/>
        <v>619</v>
      </c>
      <c r="I12" s="286">
        <f t="shared" si="0"/>
        <v>78</v>
      </c>
      <c r="J12" s="285">
        <f t="shared" si="0"/>
        <v>385209</v>
      </c>
      <c r="K12" s="285">
        <f t="shared" si="0"/>
        <v>22586</v>
      </c>
      <c r="L12" s="285">
        <f t="shared" si="0"/>
        <v>76947</v>
      </c>
      <c r="M12" s="285">
        <f t="shared" si="0"/>
        <v>81565</v>
      </c>
      <c r="N12" s="285">
        <f t="shared" si="0"/>
        <v>123253</v>
      </c>
      <c r="O12" s="285">
        <f t="shared" si="0"/>
        <v>80858</v>
      </c>
      <c r="P12" s="12"/>
      <c r="Q12" s="282" t="s">
        <v>455</v>
      </c>
      <c r="R12" s="280"/>
      <c r="S12" s="283">
        <v>28232</v>
      </c>
      <c r="T12" s="283">
        <v>476690</v>
      </c>
      <c r="U12" s="284">
        <v>7231934</v>
      </c>
      <c r="V12" s="284">
        <v>6365574</v>
      </c>
      <c r="W12" s="284">
        <v>4027</v>
      </c>
      <c r="X12" s="284">
        <v>5289</v>
      </c>
      <c r="Y12" s="284">
        <v>8414674</v>
      </c>
      <c r="Z12" s="284">
        <v>717305</v>
      </c>
      <c r="AA12" s="284">
        <v>1760787</v>
      </c>
      <c r="AC12" s="5"/>
      <c r="AD12" s="5"/>
      <c r="AE12" s="5"/>
      <c r="AF12" s="5"/>
      <c r="AG12" s="5"/>
      <c r="AH12" s="5"/>
      <c r="AI12" s="5"/>
      <c r="AJ12" s="5"/>
    </row>
    <row r="13" spans="1:36" ht="18" customHeight="1">
      <c r="A13" s="80"/>
      <c r="B13" s="80"/>
      <c r="C13" s="80"/>
      <c r="D13" s="287"/>
      <c r="E13" s="288"/>
      <c r="F13" s="288"/>
      <c r="G13" s="288"/>
      <c r="H13" s="288"/>
      <c r="I13" s="289"/>
      <c r="J13" s="288"/>
      <c r="K13" s="288"/>
      <c r="L13" s="288"/>
      <c r="M13" s="288"/>
      <c r="N13" s="288"/>
      <c r="O13" s="288"/>
      <c r="P13" s="12"/>
      <c r="Q13" s="282" t="s">
        <v>500</v>
      </c>
      <c r="R13" s="290"/>
      <c r="S13" s="283">
        <v>28096</v>
      </c>
      <c r="T13" s="283">
        <v>478781</v>
      </c>
      <c r="U13" s="284">
        <v>7319622</v>
      </c>
      <c r="V13" s="284">
        <v>5933545</v>
      </c>
      <c r="W13" s="284">
        <v>3778</v>
      </c>
      <c r="X13" s="284">
        <v>5418</v>
      </c>
      <c r="Y13" s="284">
        <v>7028072</v>
      </c>
      <c r="Z13" s="284">
        <v>644940</v>
      </c>
      <c r="AA13" s="284">
        <v>1618982</v>
      </c>
      <c r="AC13" s="5"/>
      <c r="AD13" s="5"/>
      <c r="AE13" s="5"/>
      <c r="AF13" s="5"/>
      <c r="AG13" s="5"/>
      <c r="AH13" s="5"/>
      <c r="AI13" s="5"/>
      <c r="AJ13" s="5"/>
    </row>
    <row r="14" spans="1:36" ht="18" customHeight="1">
      <c r="A14" s="391" t="s">
        <v>218</v>
      </c>
      <c r="B14" s="391"/>
      <c r="C14" s="471"/>
      <c r="D14" s="291">
        <v>298</v>
      </c>
      <c r="E14" s="68">
        <v>224</v>
      </c>
      <c r="F14" s="4">
        <v>69</v>
      </c>
      <c r="G14" s="68">
        <v>4</v>
      </c>
      <c r="H14" s="21">
        <v>1</v>
      </c>
      <c r="I14" s="21" t="s">
        <v>295</v>
      </c>
      <c r="J14" s="291">
        <v>1320</v>
      </c>
      <c r="K14" s="68">
        <v>363</v>
      </c>
      <c r="L14" s="4">
        <v>655</v>
      </c>
      <c r="M14" s="68">
        <v>197</v>
      </c>
      <c r="N14" s="21">
        <v>105</v>
      </c>
      <c r="O14" s="25" t="s">
        <v>295</v>
      </c>
      <c r="P14" s="12"/>
      <c r="Q14" s="292" t="s">
        <v>495</v>
      </c>
      <c r="R14" s="293"/>
      <c r="S14" s="294">
        <v>28453</v>
      </c>
      <c r="T14" s="294">
        <v>489736</v>
      </c>
      <c r="U14" s="295">
        <v>7111530</v>
      </c>
      <c r="V14" s="295">
        <v>5739473</v>
      </c>
      <c r="W14" s="295">
        <v>3857</v>
      </c>
      <c r="X14" s="295">
        <v>5474</v>
      </c>
      <c r="Y14" s="295">
        <v>6787188</v>
      </c>
      <c r="Z14" s="295">
        <v>344856</v>
      </c>
      <c r="AA14" s="296">
        <v>707525</v>
      </c>
      <c r="AB14" s="19"/>
      <c r="AC14" s="5"/>
      <c r="AD14" s="5"/>
      <c r="AE14" s="5"/>
      <c r="AF14" s="5"/>
      <c r="AG14" s="5"/>
      <c r="AH14" s="5"/>
      <c r="AI14" s="5"/>
      <c r="AJ14" s="5"/>
    </row>
    <row r="15" spans="1:37" ht="18" customHeight="1">
      <c r="A15" s="391" t="s">
        <v>385</v>
      </c>
      <c r="B15" s="391"/>
      <c r="C15" s="471"/>
      <c r="D15" s="291">
        <v>89</v>
      </c>
      <c r="E15" s="68">
        <v>56</v>
      </c>
      <c r="F15" s="4">
        <v>30</v>
      </c>
      <c r="G15" s="68">
        <v>3</v>
      </c>
      <c r="H15" s="21" t="s">
        <v>295</v>
      </c>
      <c r="I15" s="21" t="s">
        <v>295</v>
      </c>
      <c r="J15" s="291">
        <v>549</v>
      </c>
      <c r="K15" s="68">
        <v>108</v>
      </c>
      <c r="L15" s="4">
        <v>287</v>
      </c>
      <c r="M15" s="68">
        <v>154</v>
      </c>
      <c r="N15" s="21" t="s">
        <v>295</v>
      </c>
      <c r="O15" s="25" t="s">
        <v>295</v>
      </c>
      <c r="P15" s="12"/>
      <c r="Q15" s="491" t="s">
        <v>468</v>
      </c>
      <c r="R15" s="491"/>
      <c r="S15" s="491"/>
      <c r="T15" s="491"/>
      <c r="U15" s="491"/>
      <c r="V15" s="491"/>
      <c r="W15" s="491"/>
      <c r="X15" s="491"/>
      <c r="AD15" s="5"/>
      <c r="AE15" s="5"/>
      <c r="AF15" s="5"/>
      <c r="AG15" s="5"/>
      <c r="AH15" s="5"/>
      <c r="AI15" s="5"/>
      <c r="AJ15" s="5"/>
      <c r="AK15" s="5"/>
    </row>
    <row r="16" spans="1:37" ht="18" customHeight="1">
      <c r="A16" s="391" t="s">
        <v>345</v>
      </c>
      <c r="B16" s="391"/>
      <c r="C16" s="471"/>
      <c r="D16" s="291">
        <v>29</v>
      </c>
      <c r="E16" s="68">
        <v>10</v>
      </c>
      <c r="F16" s="4">
        <v>17</v>
      </c>
      <c r="G16" s="68">
        <v>2</v>
      </c>
      <c r="H16" s="21" t="s">
        <v>295</v>
      </c>
      <c r="I16" s="21" t="s">
        <v>295</v>
      </c>
      <c r="J16" s="291">
        <v>274</v>
      </c>
      <c r="K16" s="68">
        <v>21</v>
      </c>
      <c r="L16" s="4">
        <v>132</v>
      </c>
      <c r="M16" s="68">
        <v>121</v>
      </c>
      <c r="N16" s="25" t="s">
        <v>295</v>
      </c>
      <c r="O16" s="25" t="s">
        <v>295</v>
      </c>
      <c r="P16" s="12"/>
      <c r="AD16" s="5"/>
      <c r="AE16" s="5"/>
      <c r="AF16" s="5"/>
      <c r="AG16" s="5"/>
      <c r="AH16" s="5"/>
      <c r="AI16" s="5"/>
      <c r="AJ16" s="5"/>
      <c r="AK16" s="5"/>
    </row>
    <row r="17" spans="1:37" ht="18" customHeight="1">
      <c r="A17" s="391" t="s">
        <v>219</v>
      </c>
      <c r="B17" s="391"/>
      <c r="C17" s="471"/>
      <c r="D17" s="291">
        <v>4249</v>
      </c>
      <c r="E17" s="68">
        <v>2927</v>
      </c>
      <c r="F17" s="297">
        <v>1187</v>
      </c>
      <c r="G17" s="68">
        <v>107</v>
      </c>
      <c r="H17" s="21">
        <v>26</v>
      </c>
      <c r="I17" s="21">
        <v>2</v>
      </c>
      <c r="J17" s="291">
        <v>28484</v>
      </c>
      <c r="K17" s="68">
        <v>4928</v>
      </c>
      <c r="L17" s="298">
        <v>11990</v>
      </c>
      <c r="M17" s="68">
        <v>5324</v>
      </c>
      <c r="N17" s="21">
        <v>5114</v>
      </c>
      <c r="O17" s="25">
        <v>1128</v>
      </c>
      <c r="P17" s="12"/>
      <c r="Q17" s="403" t="s">
        <v>539</v>
      </c>
      <c r="R17" s="403"/>
      <c r="S17" s="403"/>
      <c r="T17" s="403"/>
      <c r="U17" s="403"/>
      <c r="V17" s="403"/>
      <c r="W17" s="403"/>
      <c r="X17" s="403"/>
      <c r="Y17" s="403"/>
      <c r="Z17" s="403"/>
      <c r="AD17" s="5"/>
      <c r="AE17" s="5"/>
      <c r="AF17" s="5"/>
      <c r="AG17" s="5"/>
      <c r="AH17" s="5"/>
      <c r="AI17" s="5"/>
      <c r="AJ17" s="5"/>
      <c r="AK17" s="5"/>
    </row>
    <row r="18" spans="1:37" ht="18" customHeight="1">
      <c r="A18" s="391" t="s">
        <v>220</v>
      </c>
      <c r="B18" s="391"/>
      <c r="C18" s="471"/>
      <c r="D18" s="291">
        <v>3265</v>
      </c>
      <c r="E18" s="68">
        <v>1476</v>
      </c>
      <c r="F18" s="68">
        <v>1233</v>
      </c>
      <c r="G18" s="68">
        <v>374</v>
      </c>
      <c r="H18" s="68">
        <v>157</v>
      </c>
      <c r="I18" s="68">
        <v>25</v>
      </c>
      <c r="J18" s="291">
        <v>93060</v>
      </c>
      <c r="K18" s="68">
        <v>2630</v>
      </c>
      <c r="L18" s="68">
        <v>15136</v>
      </c>
      <c r="M18" s="68">
        <v>19615</v>
      </c>
      <c r="N18" s="68">
        <v>31437</v>
      </c>
      <c r="O18" s="68">
        <v>24242</v>
      </c>
      <c r="P18" s="6"/>
      <c r="Q18" s="389" t="s">
        <v>386</v>
      </c>
      <c r="R18" s="389"/>
      <c r="S18" s="389"/>
      <c r="T18" s="389"/>
      <c r="U18" s="389"/>
      <c r="V18" s="389"/>
      <c r="W18" s="389"/>
      <c r="X18" s="389"/>
      <c r="Y18" s="389"/>
      <c r="Z18" s="389"/>
      <c r="AA18" s="16"/>
      <c r="AD18" s="5"/>
      <c r="AE18" s="5"/>
      <c r="AF18" s="5"/>
      <c r="AG18" s="5"/>
      <c r="AH18" s="5"/>
      <c r="AI18" s="5"/>
      <c r="AJ18" s="5"/>
      <c r="AK18" s="5"/>
    </row>
    <row r="19" spans="1:37" ht="18" customHeight="1">
      <c r="A19" s="198"/>
      <c r="B19" s="487" t="s">
        <v>221</v>
      </c>
      <c r="C19" s="488"/>
      <c r="D19" s="291">
        <v>421</v>
      </c>
      <c r="E19" s="21">
        <v>175</v>
      </c>
      <c r="F19" s="21">
        <v>171</v>
      </c>
      <c r="G19" s="21">
        <v>48</v>
      </c>
      <c r="H19" s="21">
        <v>26</v>
      </c>
      <c r="I19" s="21">
        <v>1</v>
      </c>
      <c r="J19" s="291">
        <v>10111</v>
      </c>
      <c r="K19" s="21">
        <v>325</v>
      </c>
      <c r="L19" s="21">
        <v>2085</v>
      </c>
      <c r="M19" s="21">
        <v>2356</v>
      </c>
      <c r="N19" s="21">
        <v>4628</v>
      </c>
      <c r="O19" s="21">
        <v>717</v>
      </c>
      <c r="P19" s="6"/>
      <c r="Q19" s="3"/>
      <c r="R19" s="3"/>
      <c r="S19" s="3"/>
      <c r="T19" s="3"/>
      <c r="U19" s="3"/>
      <c r="V19" s="3"/>
      <c r="W19" s="3"/>
      <c r="X19" s="3"/>
      <c r="Y19" s="3"/>
      <c r="Z19" s="3"/>
      <c r="AA19" s="16"/>
      <c r="AD19" s="5"/>
      <c r="AE19" s="5"/>
      <c r="AF19" s="5"/>
      <c r="AG19" s="5"/>
      <c r="AH19" s="5"/>
      <c r="AI19" s="5"/>
      <c r="AJ19" s="5"/>
      <c r="AK19" s="5"/>
    </row>
    <row r="20" spans="1:35" ht="18" customHeight="1" thickBot="1">
      <c r="A20" s="198"/>
      <c r="B20" s="487" t="s">
        <v>222</v>
      </c>
      <c r="C20" s="488"/>
      <c r="D20" s="291">
        <v>533</v>
      </c>
      <c r="E20" s="21">
        <v>263</v>
      </c>
      <c r="F20" s="4">
        <v>196</v>
      </c>
      <c r="G20" s="21">
        <v>61</v>
      </c>
      <c r="H20" s="21">
        <v>12</v>
      </c>
      <c r="I20" s="21">
        <v>1</v>
      </c>
      <c r="J20" s="291">
        <v>9139</v>
      </c>
      <c r="K20" s="21">
        <v>455</v>
      </c>
      <c r="L20" s="297">
        <v>2276</v>
      </c>
      <c r="M20" s="21">
        <v>3294</v>
      </c>
      <c r="N20" s="21">
        <v>2206</v>
      </c>
      <c r="O20" s="21">
        <v>908</v>
      </c>
      <c r="P20" s="12"/>
      <c r="X20" s="7" t="s">
        <v>293</v>
      </c>
      <c r="Y20" s="3"/>
      <c r="Z20" s="17"/>
      <c r="AA20" s="20"/>
      <c r="AB20" s="5"/>
      <c r="AC20" s="5"/>
      <c r="AD20" s="5"/>
      <c r="AE20" s="5"/>
      <c r="AF20" s="5"/>
      <c r="AG20" s="5"/>
      <c r="AH20" s="5"/>
      <c r="AI20" s="5"/>
    </row>
    <row r="21" spans="1:35" ht="18" customHeight="1">
      <c r="A21" s="198"/>
      <c r="B21" s="489" t="s">
        <v>75</v>
      </c>
      <c r="C21" s="490"/>
      <c r="D21" s="291">
        <v>103</v>
      </c>
      <c r="E21" s="68">
        <v>70</v>
      </c>
      <c r="F21" s="68">
        <v>27</v>
      </c>
      <c r="G21" s="68">
        <v>5</v>
      </c>
      <c r="H21" s="68">
        <v>1</v>
      </c>
      <c r="I21" s="21" t="s">
        <v>295</v>
      </c>
      <c r="J21" s="291">
        <v>793</v>
      </c>
      <c r="K21" s="68">
        <v>110</v>
      </c>
      <c r="L21" s="68">
        <v>265</v>
      </c>
      <c r="M21" s="68">
        <v>235</v>
      </c>
      <c r="N21" s="68">
        <v>183</v>
      </c>
      <c r="O21" s="25" t="s">
        <v>295</v>
      </c>
      <c r="Q21" s="396" t="s">
        <v>387</v>
      </c>
      <c r="R21" s="406"/>
      <c r="S21" s="407"/>
      <c r="T21" s="196" t="s">
        <v>484</v>
      </c>
      <c r="U21" s="196" t="s">
        <v>485</v>
      </c>
      <c r="V21" s="299" t="s">
        <v>486</v>
      </c>
      <c r="W21" s="299" t="s">
        <v>483</v>
      </c>
      <c r="X21" s="300" t="s">
        <v>501</v>
      </c>
      <c r="Z21" s="3"/>
      <c r="AB21" s="5"/>
      <c r="AC21" s="5"/>
      <c r="AD21" s="5"/>
      <c r="AE21" s="5"/>
      <c r="AF21" s="5"/>
      <c r="AG21" s="5"/>
      <c r="AH21" s="5"/>
      <c r="AI21" s="5"/>
    </row>
    <row r="22" spans="1:26" ht="18" customHeight="1">
      <c r="A22" s="198"/>
      <c r="B22" s="487" t="s">
        <v>77</v>
      </c>
      <c r="C22" s="488"/>
      <c r="D22" s="291">
        <v>108</v>
      </c>
      <c r="E22" s="68">
        <v>81</v>
      </c>
      <c r="F22" s="18">
        <v>19</v>
      </c>
      <c r="G22" s="68">
        <v>6</v>
      </c>
      <c r="H22" s="25" t="s">
        <v>295</v>
      </c>
      <c r="I22" s="21">
        <v>2</v>
      </c>
      <c r="J22" s="291">
        <v>3261</v>
      </c>
      <c r="K22" s="68">
        <v>137</v>
      </c>
      <c r="L22" s="18">
        <v>215</v>
      </c>
      <c r="M22" s="68">
        <v>313</v>
      </c>
      <c r="N22" s="25" t="s">
        <v>295</v>
      </c>
      <c r="O22" s="68">
        <v>2596</v>
      </c>
      <c r="Q22" s="480" t="s">
        <v>74</v>
      </c>
      <c r="R22" s="124"/>
      <c r="S22" s="138" t="s">
        <v>83</v>
      </c>
      <c r="T22" s="301">
        <v>41165</v>
      </c>
      <c r="U22" s="301">
        <v>42726</v>
      </c>
      <c r="V22" s="301">
        <v>45820</v>
      </c>
      <c r="W22" s="301">
        <v>43182</v>
      </c>
      <c r="X22" s="302">
        <v>42467</v>
      </c>
      <c r="Y22" s="139"/>
      <c r="Z22" s="139"/>
    </row>
    <row r="23" spans="1:25" ht="18" customHeight="1">
      <c r="A23" s="198"/>
      <c r="B23" s="485" t="s">
        <v>78</v>
      </c>
      <c r="C23" s="486"/>
      <c r="D23" s="291">
        <v>55</v>
      </c>
      <c r="E23" s="18">
        <v>25</v>
      </c>
      <c r="F23" s="68">
        <v>22</v>
      </c>
      <c r="G23" s="68">
        <v>7</v>
      </c>
      <c r="H23" s="21">
        <v>1</v>
      </c>
      <c r="I23" s="21" t="s">
        <v>295</v>
      </c>
      <c r="J23" s="291">
        <v>831</v>
      </c>
      <c r="K23" s="18">
        <v>49</v>
      </c>
      <c r="L23" s="68">
        <v>267</v>
      </c>
      <c r="M23" s="68">
        <v>403</v>
      </c>
      <c r="N23" s="18">
        <v>112</v>
      </c>
      <c r="O23" s="25" t="s">
        <v>295</v>
      </c>
      <c r="Q23" s="399"/>
      <c r="R23" s="140"/>
      <c r="S23" s="132" t="s">
        <v>76</v>
      </c>
      <c r="T23" s="301">
        <v>5603</v>
      </c>
      <c r="U23" s="301">
        <v>6277</v>
      </c>
      <c r="V23" s="301">
        <v>6704</v>
      </c>
      <c r="W23" s="301">
        <v>6452</v>
      </c>
      <c r="X23" s="302">
        <v>5966</v>
      </c>
      <c r="Y23" s="139" t="s">
        <v>388</v>
      </c>
    </row>
    <row r="24" spans="1:26" ht="18" customHeight="1">
      <c r="A24" s="198"/>
      <c r="B24" s="487" t="s">
        <v>223</v>
      </c>
      <c r="C24" s="488"/>
      <c r="D24" s="291">
        <v>152</v>
      </c>
      <c r="E24" s="68">
        <v>71</v>
      </c>
      <c r="F24" s="68">
        <v>55</v>
      </c>
      <c r="G24" s="18">
        <v>17</v>
      </c>
      <c r="H24" s="25">
        <v>9</v>
      </c>
      <c r="I24" s="21" t="s">
        <v>295</v>
      </c>
      <c r="J24" s="291">
        <v>3866</v>
      </c>
      <c r="K24" s="68">
        <v>102</v>
      </c>
      <c r="L24" s="68">
        <v>685</v>
      </c>
      <c r="M24" s="18">
        <v>985</v>
      </c>
      <c r="N24" s="68">
        <v>2094</v>
      </c>
      <c r="O24" s="21" t="s">
        <v>295</v>
      </c>
      <c r="P24" s="12"/>
      <c r="Q24" s="399"/>
      <c r="R24" s="125"/>
      <c r="S24" s="132" t="s">
        <v>84</v>
      </c>
      <c r="T24" s="303">
        <v>6053013.201</v>
      </c>
      <c r="U24" s="303">
        <v>6328113</v>
      </c>
      <c r="V24" s="303">
        <v>6365574</v>
      </c>
      <c r="W24" s="303">
        <v>5933545</v>
      </c>
      <c r="X24" s="302">
        <v>5739473</v>
      </c>
      <c r="Y24" s="139"/>
      <c r="Z24" s="139"/>
    </row>
    <row r="25" spans="1:24" ht="18" customHeight="1">
      <c r="A25" s="198"/>
      <c r="B25" s="485" t="s">
        <v>79</v>
      </c>
      <c r="C25" s="486"/>
      <c r="D25" s="291">
        <v>38</v>
      </c>
      <c r="E25" s="18">
        <v>12</v>
      </c>
      <c r="F25" s="68">
        <v>13</v>
      </c>
      <c r="G25" s="68">
        <v>5</v>
      </c>
      <c r="H25" s="21">
        <v>8</v>
      </c>
      <c r="I25" s="21" t="s">
        <v>295</v>
      </c>
      <c r="J25" s="291">
        <v>2409</v>
      </c>
      <c r="K25" s="18">
        <v>17</v>
      </c>
      <c r="L25" s="68">
        <v>159</v>
      </c>
      <c r="M25" s="68">
        <v>292</v>
      </c>
      <c r="N25" s="21">
        <v>1941</v>
      </c>
      <c r="O25" s="25" t="s">
        <v>295</v>
      </c>
      <c r="P25" s="12"/>
      <c r="Q25" s="391" t="s">
        <v>389</v>
      </c>
      <c r="R25" s="198"/>
      <c r="S25" s="200" t="s">
        <v>83</v>
      </c>
      <c r="T25" s="284">
        <v>24365</v>
      </c>
      <c r="U25" s="284">
        <v>26182</v>
      </c>
      <c r="V25" s="284">
        <v>29224</v>
      </c>
      <c r="W25" s="284">
        <v>26768</v>
      </c>
      <c r="X25" s="284">
        <v>25468</v>
      </c>
    </row>
    <row r="26" spans="1:24" ht="18" customHeight="1">
      <c r="A26" s="198"/>
      <c r="B26" s="487" t="s">
        <v>80</v>
      </c>
      <c r="C26" s="488"/>
      <c r="D26" s="291">
        <v>5</v>
      </c>
      <c r="E26" s="68">
        <v>1</v>
      </c>
      <c r="F26" s="21">
        <v>3</v>
      </c>
      <c r="G26" s="18">
        <v>1</v>
      </c>
      <c r="H26" s="21" t="s">
        <v>295</v>
      </c>
      <c r="I26" s="21" t="s">
        <v>295</v>
      </c>
      <c r="J26" s="291">
        <v>114</v>
      </c>
      <c r="K26" s="68">
        <v>4</v>
      </c>
      <c r="L26" s="21">
        <v>38</v>
      </c>
      <c r="M26" s="18">
        <v>72</v>
      </c>
      <c r="N26" s="25" t="s">
        <v>295</v>
      </c>
      <c r="O26" s="25" t="s">
        <v>295</v>
      </c>
      <c r="P26" s="12"/>
      <c r="Q26" s="392"/>
      <c r="R26" s="204"/>
      <c r="S26" s="200" t="s">
        <v>84</v>
      </c>
      <c r="T26" s="284">
        <v>2076799.144</v>
      </c>
      <c r="U26" s="284">
        <v>2396583</v>
      </c>
      <c r="V26" s="284">
        <v>2367970</v>
      </c>
      <c r="W26" s="284">
        <v>2035116</v>
      </c>
      <c r="X26" s="284">
        <v>1988117</v>
      </c>
    </row>
    <row r="27" spans="1:24" ht="18" customHeight="1">
      <c r="A27" s="198"/>
      <c r="B27" s="485" t="s">
        <v>81</v>
      </c>
      <c r="C27" s="486"/>
      <c r="D27" s="291">
        <v>72</v>
      </c>
      <c r="E27" s="18">
        <v>30</v>
      </c>
      <c r="F27" s="21">
        <v>27</v>
      </c>
      <c r="G27" s="68">
        <v>10</v>
      </c>
      <c r="H27" s="21">
        <v>4</v>
      </c>
      <c r="I27" s="21">
        <v>1</v>
      </c>
      <c r="J27" s="291">
        <v>2349</v>
      </c>
      <c r="K27" s="18">
        <v>57</v>
      </c>
      <c r="L27" s="21">
        <v>351</v>
      </c>
      <c r="M27" s="68">
        <v>688</v>
      </c>
      <c r="N27" s="18">
        <v>680</v>
      </c>
      <c r="O27" s="21">
        <v>573</v>
      </c>
      <c r="P27" s="12"/>
      <c r="Q27" s="391" t="s">
        <v>390</v>
      </c>
      <c r="R27" s="198"/>
      <c r="S27" s="200" t="s">
        <v>83</v>
      </c>
      <c r="T27" s="284">
        <v>3424</v>
      </c>
      <c r="U27" s="284">
        <v>3549</v>
      </c>
      <c r="V27" s="284">
        <v>3646</v>
      </c>
      <c r="W27" s="284">
        <v>3620</v>
      </c>
      <c r="X27" s="284">
        <v>4324</v>
      </c>
    </row>
    <row r="28" spans="1:24" ht="18" customHeight="1">
      <c r="A28" s="198"/>
      <c r="B28" s="487" t="s">
        <v>171</v>
      </c>
      <c r="C28" s="488"/>
      <c r="D28" s="291">
        <v>20</v>
      </c>
      <c r="E28" s="68">
        <v>12</v>
      </c>
      <c r="F28" s="68">
        <v>5</v>
      </c>
      <c r="G28" s="18">
        <v>3</v>
      </c>
      <c r="H28" s="21" t="s">
        <v>295</v>
      </c>
      <c r="I28" s="21" t="s">
        <v>295</v>
      </c>
      <c r="J28" s="291">
        <v>293</v>
      </c>
      <c r="K28" s="68">
        <v>23</v>
      </c>
      <c r="L28" s="68">
        <v>91</v>
      </c>
      <c r="M28" s="18">
        <v>179</v>
      </c>
      <c r="N28" s="25" t="s">
        <v>295</v>
      </c>
      <c r="O28" s="25" t="s">
        <v>295</v>
      </c>
      <c r="P28" s="12"/>
      <c r="Q28" s="392"/>
      <c r="R28" s="204"/>
      <c r="S28" s="200" t="s">
        <v>84</v>
      </c>
      <c r="T28" s="284">
        <v>544426.057</v>
      </c>
      <c r="U28" s="284">
        <v>554836</v>
      </c>
      <c r="V28" s="284">
        <v>578151</v>
      </c>
      <c r="W28" s="284">
        <v>534256</v>
      </c>
      <c r="X28" s="284">
        <v>545374</v>
      </c>
    </row>
    <row r="29" spans="1:24" ht="18" customHeight="1">
      <c r="A29" s="198"/>
      <c r="B29" s="485" t="s">
        <v>69</v>
      </c>
      <c r="C29" s="486"/>
      <c r="D29" s="291">
        <v>1</v>
      </c>
      <c r="E29" s="21" t="s">
        <v>295</v>
      </c>
      <c r="F29" s="25">
        <v>1</v>
      </c>
      <c r="G29" s="25" t="s">
        <v>295</v>
      </c>
      <c r="H29" s="25" t="s">
        <v>295</v>
      </c>
      <c r="I29" s="25" t="s">
        <v>295</v>
      </c>
      <c r="J29" s="291">
        <v>5</v>
      </c>
      <c r="K29" s="21" t="s">
        <v>295</v>
      </c>
      <c r="L29" s="25">
        <v>5</v>
      </c>
      <c r="M29" s="25" t="s">
        <v>295</v>
      </c>
      <c r="N29" s="25" t="s">
        <v>295</v>
      </c>
      <c r="O29" s="25" t="s">
        <v>295</v>
      </c>
      <c r="P29" s="12"/>
      <c r="Q29" s="391" t="s">
        <v>170</v>
      </c>
      <c r="R29" s="198"/>
      <c r="S29" s="200" t="s">
        <v>83</v>
      </c>
      <c r="T29" s="284">
        <v>141</v>
      </c>
      <c r="U29" s="284">
        <v>152</v>
      </c>
      <c r="V29" s="284">
        <v>172</v>
      </c>
      <c r="W29" s="284">
        <v>149</v>
      </c>
      <c r="X29" s="284">
        <v>323</v>
      </c>
    </row>
    <row r="30" spans="1:24" ht="18" customHeight="1">
      <c r="A30" s="198"/>
      <c r="B30" s="487" t="s">
        <v>391</v>
      </c>
      <c r="C30" s="488"/>
      <c r="D30" s="291">
        <v>164</v>
      </c>
      <c r="E30" s="18">
        <v>84</v>
      </c>
      <c r="F30" s="18">
        <v>71</v>
      </c>
      <c r="G30" s="18">
        <v>6</v>
      </c>
      <c r="H30" s="21">
        <v>2</v>
      </c>
      <c r="I30" s="21">
        <v>1</v>
      </c>
      <c r="J30" s="291">
        <v>2028</v>
      </c>
      <c r="K30" s="18">
        <v>150</v>
      </c>
      <c r="L30" s="18">
        <v>810</v>
      </c>
      <c r="M30" s="18">
        <v>236</v>
      </c>
      <c r="N30" s="25">
        <v>304</v>
      </c>
      <c r="O30" s="21">
        <v>528</v>
      </c>
      <c r="P30" s="12"/>
      <c r="Q30" s="392"/>
      <c r="R30" s="199"/>
      <c r="S30" s="200" t="s">
        <v>84</v>
      </c>
      <c r="T30" s="284">
        <v>226588.127</v>
      </c>
      <c r="U30" s="284">
        <v>248711</v>
      </c>
      <c r="V30" s="284">
        <v>302855</v>
      </c>
      <c r="W30" s="284">
        <v>241228</v>
      </c>
      <c r="X30" s="284">
        <v>228531</v>
      </c>
    </row>
    <row r="31" spans="1:24" ht="18" customHeight="1">
      <c r="A31" s="198"/>
      <c r="B31" s="485" t="s">
        <v>224</v>
      </c>
      <c r="C31" s="486"/>
      <c r="D31" s="291">
        <v>76</v>
      </c>
      <c r="E31" s="18">
        <v>29</v>
      </c>
      <c r="F31" s="68">
        <v>32</v>
      </c>
      <c r="G31" s="18">
        <v>11</v>
      </c>
      <c r="H31" s="21">
        <v>4</v>
      </c>
      <c r="I31" s="21" t="s">
        <v>295</v>
      </c>
      <c r="J31" s="291">
        <v>1595</v>
      </c>
      <c r="K31" s="18">
        <v>55</v>
      </c>
      <c r="L31" s="68">
        <v>366</v>
      </c>
      <c r="M31" s="18">
        <v>507</v>
      </c>
      <c r="N31" s="21">
        <v>667</v>
      </c>
      <c r="O31" s="25" t="s">
        <v>295</v>
      </c>
      <c r="P31" s="12"/>
      <c r="Q31" s="391" t="s">
        <v>70</v>
      </c>
      <c r="R31" s="198"/>
      <c r="S31" s="200" t="s">
        <v>83</v>
      </c>
      <c r="T31" s="284">
        <v>1</v>
      </c>
      <c r="U31" s="284">
        <v>9</v>
      </c>
      <c r="V31" s="284">
        <v>13</v>
      </c>
      <c r="W31" s="284">
        <v>8</v>
      </c>
      <c r="X31" s="284">
        <v>12</v>
      </c>
    </row>
    <row r="32" spans="1:24" ht="18" customHeight="1">
      <c r="A32" s="198"/>
      <c r="B32" s="485" t="s">
        <v>392</v>
      </c>
      <c r="C32" s="486"/>
      <c r="D32" s="291">
        <v>27</v>
      </c>
      <c r="E32" s="18">
        <v>9</v>
      </c>
      <c r="F32" s="18">
        <v>13</v>
      </c>
      <c r="G32" s="21">
        <v>3</v>
      </c>
      <c r="H32" s="21">
        <v>2</v>
      </c>
      <c r="I32" s="21" t="s">
        <v>295</v>
      </c>
      <c r="J32" s="291">
        <v>800</v>
      </c>
      <c r="K32" s="18">
        <v>16</v>
      </c>
      <c r="L32" s="18">
        <v>132</v>
      </c>
      <c r="M32" s="21">
        <v>223</v>
      </c>
      <c r="N32" s="21">
        <v>429</v>
      </c>
      <c r="O32" s="25" t="s">
        <v>295</v>
      </c>
      <c r="P32" s="12"/>
      <c r="Q32" s="392"/>
      <c r="R32" s="199"/>
      <c r="S32" s="200" t="s">
        <v>84</v>
      </c>
      <c r="T32" s="284">
        <v>10197</v>
      </c>
      <c r="U32" s="284">
        <v>68571</v>
      </c>
      <c r="V32" s="284">
        <v>123208</v>
      </c>
      <c r="W32" s="284">
        <v>51786</v>
      </c>
      <c r="X32" s="284">
        <v>81446</v>
      </c>
    </row>
    <row r="33" spans="1:24" ht="18" customHeight="1">
      <c r="A33" s="199"/>
      <c r="B33" s="487" t="s">
        <v>393</v>
      </c>
      <c r="C33" s="488"/>
      <c r="D33" s="291">
        <v>415</v>
      </c>
      <c r="E33" s="68">
        <v>183</v>
      </c>
      <c r="F33" s="68">
        <v>173</v>
      </c>
      <c r="G33" s="68">
        <v>46</v>
      </c>
      <c r="H33" s="21">
        <v>13</v>
      </c>
      <c r="I33" s="25" t="s">
        <v>295</v>
      </c>
      <c r="J33" s="291">
        <v>7164</v>
      </c>
      <c r="K33" s="68">
        <v>325</v>
      </c>
      <c r="L33" s="68">
        <v>2234</v>
      </c>
      <c r="M33" s="68">
        <v>2306</v>
      </c>
      <c r="N33" s="21">
        <v>2299</v>
      </c>
      <c r="O33" s="25" t="s">
        <v>295</v>
      </c>
      <c r="P33" s="12"/>
      <c r="Q33" s="391" t="s">
        <v>71</v>
      </c>
      <c r="R33" s="198"/>
      <c r="S33" s="200" t="s">
        <v>83</v>
      </c>
      <c r="T33" s="284">
        <v>20</v>
      </c>
      <c r="U33" s="284">
        <v>26</v>
      </c>
      <c r="V33" s="284">
        <v>23</v>
      </c>
      <c r="W33" s="284">
        <v>18</v>
      </c>
      <c r="X33" s="284">
        <v>49</v>
      </c>
    </row>
    <row r="34" spans="1:24" ht="18" customHeight="1">
      <c r="A34" s="199"/>
      <c r="B34" s="487" t="s">
        <v>225</v>
      </c>
      <c r="C34" s="488"/>
      <c r="D34" s="291">
        <v>259</v>
      </c>
      <c r="E34" s="68">
        <v>102</v>
      </c>
      <c r="F34" s="18">
        <v>107</v>
      </c>
      <c r="G34" s="68">
        <v>35</v>
      </c>
      <c r="H34" s="68">
        <v>12</v>
      </c>
      <c r="I34" s="21">
        <v>3</v>
      </c>
      <c r="J34" s="291">
        <v>9248</v>
      </c>
      <c r="K34" s="68">
        <v>216</v>
      </c>
      <c r="L34" s="18">
        <v>1237</v>
      </c>
      <c r="M34" s="68">
        <v>1783</v>
      </c>
      <c r="N34" s="68">
        <v>2771</v>
      </c>
      <c r="O34" s="21">
        <v>3241</v>
      </c>
      <c r="P34" s="12"/>
      <c r="Q34" s="392"/>
      <c r="R34" s="199"/>
      <c r="S34" s="200" t="s">
        <v>84</v>
      </c>
      <c r="T34" s="284">
        <v>13020.24</v>
      </c>
      <c r="U34" s="284">
        <v>17412</v>
      </c>
      <c r="V34" s="284">
        <v>16498</v>
      </c>
      <c r="W34" s="284">
        <v>11609</v>
      </c>
      <c r="X34" s="284">
        <v>16898</v>
      </c>
    </row>
    <row r="35" spans="1:24" ht="18" customHeight="1">
      <c r="A35" s="199"/>
      <c r="B35" s="487" t="s">
        <v>226</v>
      </c>
      <c r="C35" s="488"/>
      <c r="D35" s="291">
        <v>259</v>
      </c>
      <c r="E35" s="68">
        <v>81</v>
      </c>
      <c r="F35" s="68">
        <v>109</v>
      </c>
      <c r="G35" s="21">
        <v>45</v>
      </c>
      <c r="H35" s="18">
        <v>21</v>
      </c>
      <c r="I35" s="21">
        <v>3</v>
      </c>
      <c r="J35" s="291">
        <v>12017</v>
      </c>
      <c r="K35" s="68">
        <v>162</v>
      </c>
      <c r="L35" s="68">
        <v>1464</v>
      </c>
      <c r="M35" s="21">
        <v>2467</v>
      </c>
      <c r="N35" s="18">
        <v>3968</v>
      </c>
      <c r="O35" s="21">
        <v>3956</v>
      </c>
      <c r="P35" s="12"/>
      <c r="Q35" s="392" t="s">
        <v>72</v>
      </c>
      <c r="R35" s="198"/>
      <c r="S35" s="200" t="s">
        <v>83</v>
      </c>
      <c r="T35" s="284">
        <v>407</v>
      </c>
      <c r="U35" s="284">
        <v>408</v>
      </c>
      <c r="V35" s="284">
        <v>380</v>
      </c>
      <c r="W35" s="284">
        <v>387</v>
      </c>
      <c r="X35" s="284">
        <v>375</v>
      </c>
    </row>
    <row r="36" spans="1:24" ht="18" customHeight="1">
      <c r="A36" s="199"/>
      <c r="B36" s="487" t="s">
        <v>279</v>
      </c>
      <c r="C36" s="488"/>
      <c r="D36" s="291">
        <v>18</v>
      </c>
      <c r="E36" s="68">
        <v>8</v>
      </c>
      <c r="F36" s="18">
        <v>7</v>
      </c>
      <c r="G36" s="25">
        <v>1</v>
      </c>
      <c r="H36" s="25">
        <v>1</v>
      </c>
      <c r="I36" s="21">
        <v>1</v>
      </c>
      <c r="J36" s="291">
        <v>925</v>
      </c>
      <c r="K36" s="68">
        <v>11</v>
      </c>
      <c r="L36" s="18">
        <v>64</v>
      </c>
      <c r="M36" s="25">
        <v>60</v>
      </c>
      <c r="N36" s="25">
        <v>143</v>
      </c>
      <c r="O36" s="25">
        <v>647</v>
      </c>
      <c r="P36" s="12"/>
      <c r="Q36" s="392"/>
      <c r="R36" s="199"/>
      <c r="S36" s="200" t="s">
        <v>84</v>
      </c>
      <c r="T36" s="284">
        <v>54880.248</v>
      </c>
      <c r="U36" s="284">
        <v>54140</v>
      </c>
      <c r="V36" s="284">
        <v>51906</v>
      </c>
      <c r="W36" s="284">
        <v>60673</v>
      </c>
      <c r="X36" s="284">
        <v>64328</v>
      </c>
    </row>
    <row r="37" spans="1:24" ht="18" customHeight="1">
      <c r="A37" s="199"/>
      <c r="B37" s="478" t="s">
        <v>274</v>
      </c>
      <c r="C37" s="479"/>
      <c r="D37" s="291">
        <v>30</v>
      </c>
      <c r="E37" s="68">
        <v>7</v>
      </c>
      <c r="F37" s="18">
        <v>8</v>
      </c>
      <c r="G37" s="68">
        <v>1</v>
      </c>
      <c r="H37" s="68">
        <v>13</v>
      </c>
      <c r="I37" s="25">
        <v>1</v>
      </c>
      <c r="J37" s="291">
        <v>6172</v>
      </c>
      <c r="K37" s="68">
        <v>9</v>
      </c>
      <c r="L37" s="18">
        <v>122</v>
      </c>
      <c r="M37" s="68">
        <v>31</v>
      </c>
      <c r="N37" s="68">
        <v>3445</v>
      </c>
      <c r="O37" s="68">
        <v>2565</v>
      </c>
      <c r="P37" s="12"/>
      <c r="Q37" s="391" t="s">
        <v>363</v>
      </c>
      <c r="R37" s="198"/>
      <c r="S37" s="200" t="s">
        <v>83</v>
      </c>
      <c r="T37" s="284">
        <v>11699</v>
      </c>
      <c r="U37" s="284">
        <v>11152</v>
      </c>
      <c r="V37" s="284">
        <v>10941</v>
      </c>
      <c r="W37" s="284">
        <v>10599</v>
      </c>
      <c r="X37" s="284">
        <v>10508</v>
      </c>
    </row>
    <row r="38" spans="1:24" ht="18" customHeight="1">
      <c r="A38" s="199"/>
      <c r="B38" s="485" t="s">
        <v>73</v>
      </c>
      <c r="C38" s="486"/>
      <c r="D38" s="291">
        <v>173</v>
      </c>
      <c r="E38" s="18">
        <v>59</v>
      </c>
      <c r="F38" s="18">
        <v>61</v>
      </c>
      <c r="G38" s="18">
        <v>28</v>
      </c>
      <c r="H38" s="18">
        <v>20</v>
      </c>
      <c r="I38" s="21">
        <v>5</v>
      </c>
      <c r="J38" s="291">
        <v>10222</v>
      </c>
      <c r="K38" s="18">
        <v>108</v>
      </c>
      <c r="L38" s="18">
        <v>861</v>
      </c>
      <c r="M38" s="18">
        <v>1479</v>
      </c>
      <c r="N38" s="18">
        <v>3866</v>
      </c>
      <c r="O38" s="18">
        <v>3908</v>
      </c>
      <c r="P38" s="12"/>
      <c r="Q38" s="392"/>
      <c r="R38" s="199"/>
      <c r="S38" s="200" t="s">
        <v>84</v>
      </c>
      <c r="T38" s="284">
        <v>3096541.37</v>
      </c>
      <c r="U38" s="284">
        <v>2953212</v>
      </c>
      <c r="V38" s="284">
        <v>2885605</v>
      </c>
      <c r="W38" s="284">
        <v>2953799</v>
      </c>
      <c r="X38" s="284">
        <v>2777573</v>
      </c>
    </row>
    <row r="39" spans="1:24" ht="18" customHeight="1">
      <c r="A39" s="199"/>
      <c r="B39" s="487" t="s">
        <v>275</v>
      </c>
      <c r="C39" s="488"/>
      <c r="D39" s="291">
        <v>11</v>
      </c>
      <c r="E39" s="18">
        <v>3</v>
      </c>
      <c r="F39" s="25">
        <v>1</v>
      </c>
      <c r="G39" s="18">
        <v>2</v>
      </c>
      <c r="H39" s="18">
        <v>2</v>
      </c>
      <c r="I39" s="21">
        <v>3</v>
      </c>
      <c r="J39" s="291">
        <v>2615</v>
      </c>
      <c r="K39" s="18">
        <v>4</v>
      </c>
      <c r="L39" s="25">
        <v>29</v>
      </c>
      <c r="M39" s="18">
        <v>89</v>
      </c>
      <c r="N39" s="18">
        <v>606</v>
      </c>
      <c r="O39" s="18">
        <v>1887</v>
      </c>
      <c r="P39" s="12"/>
      <c r="Q39" s="451" t="s">
        <v>64</v>
      </c>
      <c r="R39" s="199"/>
      <c r="S39" s="200" t="s">
        <v>83</v>
      </c>
      <c r="T39" s="284">
        <v>1108</v>
      </c>
      <c r="U39" s="284">
        <v>1248</v>
      </c>
      <c r="V39" s="284">
        <v>1421</v>
      </c>
      <c r="W39" s="284">
        <v>1633</v>
      </c>
      <c r="X39" s="284">
        <v>1408</v>
      </c>
    </row>
    <row r="40" spans="1:24" ht="18" customHeight="1">
      <c r="A40" s="199"/>
      <c r="B40" s="487" t="s">
        <v>173</v>
      </c>
      <c r="C40" s="488"/>
      <c r="D40" s="291">
        <v>120</v>
      </c>
      <c r="E40" s="18">
        <v>38</v>
      </c>
      <c r="F40" s="68">
        <v>51</v>
      </c>
      <c r="G40" s="21">
        <v>23</v>
      </c>
      <c r="H40" s="18">
        <v>5</v>
      </c>
      <c r="I40" s="21">
        <v>3</v>
      </c>
      <c r="J40" s="291">
        <v>5541</v>
      </c>
      <c r="K40" s="18">
        <v>61</v>
      </c>
      <c r="L40" s="68">
        <v>681</v>
      </c>
      <c r="M40" s="21">
        <v>1190</v>
      </c>
      <c r="N40" s="18">
        <v>893</v>
      </c>
      <c r="O40" s="21">
        <v>2716</v>
      </c>
      <c r="P40" s="12"/>
      <c r="Q40" s="452"/>
      <c r="R40" s="304"/>
      <c r="S40" s="260" t="s">
        <v>84</v>
      </c>
      <c r="T40" s="296">
        <v>30561.015</v>
      </c>
      <c r="U40" s="296">
        <v>34648</v>
      </c>
      <c r="V40" s="296">
        <v>39381</v>
      </c>
      <c r="W40" s="296">
        <v>45079</v>
      </c>
      <c r="X40" s="296">
        <v>37206</v>
      </c>
    </row>
    <row r="41" spans="1:28" ht="18" customHeight="1">
      <c r="A41" s="199"/>
      <c r="B41" s="485" t="s">
        <v>174</v>
      </c>
      <c r="C41" s="486"/>
      <c r="D41" s="291">
        <v>205</v>
      </c>
      <c r="E41" s="18">
        <v>133</v>
      </c>
      <c r="F41" s="68">
        <v>61</v>
      </c>
      <c r="G41" s="18">
        <v>10</v>
      </c>
      <c r="H41" s="21">
        <v>1</v>
      </c>
      <c r="I41" s="25" t="s">
        <v>295</v>
      </c>
      <c r="J41" s="291">
        <v>1562</v>
      </c>
      <c r="K41" s="18">
        <v>234</v>
      </c>
      <c r="L41" s="68">
        <v>699</v>
      </c>
      <c r="M41" s="18">
        <v>427</v>
      </c>
      <c r="N41" s="18">
        <v>202</v>
      </c>
      <c r="O41" s="25" t="s">
        <v>295</v>
      </c>
      <c r="P41" s="12"/>
      <c r="Q41" s="217" t="s">
        <v>470</v>
      </c>
      <c r="R41" s="217"/>
      <c r="S41" s="217"/>
      <c r="T41" s="217"/>
      <c r="U41" s="217"/>
      <c r="V41" s="217"/>
      <c r="W41" s="217"/>
      <c r="X41" s="217"/>
      <c r="AA41" s="69"/>
      <c r="AB41" s="69"/>
    </row>
    <row r="42" spans="1:24" ht="18" customHeight="1">
      <c r="A42" s="391" t="s">
        <v>175</v>
      </c>
      <c r="B42" s="391"/>
      <c r="C42" s="471"/>
      <c r="D42" s="291">
        <v>11</v>
      </c>
      <c r="E42" s="68">
        <v>7</v>
      </c>
      <c r="F42" s="25">
        <v>3</v>
      </c>
      <c r="G42" s="68">
        <v>1</v>
      </c>
      <c r="H42" s="21" t="s">
        <v>295</v>
      </c>
      <c r="I42" s="25" t="s">
        <v>295</v>
      </c>
      <c r="J42" s="291">
        <v>86</v>
      </c>
      <c r="K42" s="68">
        <v>11</v>
      </c>
      <c r="L42" s="25">
        <v>37</v>
      </c>
      <c r="M42" s="68">
        <v>38</v>
      </c>
      <c r="N42" s="25" t="s">
        <v>295</v>
      </c>
      <c r="O42" s="25" t="s">
        <v>295</v>
      </c>
      <c r="P42" s="12"/>
      <c r="Q42" s="217" t="s">
        <v>471</v>
      </c>
      <c r="R42" s="217"/>
      <c r="S42" s="217"/>
      <c r="T42" s="217"/>
      <c r="U42" s="217"/>
      <c r="V42" s="217"/>
      <c r="W42" s="217"/>
      <c r="X42" s="217"/>
    </row>
    <row r="43" spans="1:27" ht="18" customHeight="1">
      <c r="A43" s="391" t="s">
        <v>176</v>
      </c>
      <c r="B43" s="391"/>
      <c r="C43" s="471"/>
      <c r="D43" s="291">
        <v>381</v>
      </c>
      <c r="E43" s="68">
        <v>195</v>
      </c>
      <c r="F43" s="68">
        <v>118</v>
      </c>
      <c r="G43" s="18">
        <v>42</v>
      </c>
      <c r="H43" s="21">
        <v>23</v>
      </c>
      <c r="I43" s="21">
        <v>3</v>
      </c>
      <c r="J43" s="291">
        <v>11220</v>
      </c>
      <c r="K43" s="68">
        <v>260</v>
      </c>
      <c r="L43" s="68">
        <v>1476</v>
      </c>
      <c r="M43" s="18">
        <v>2530</v>
      </c>
      <c r="N43" s="21">
        <v>4959</v>
      </c>
      <c r="O43" s="21">
        <v>1995</v>
      </c>
      <c r="P43" s="12"/>
      <c r="X43" s="4" t="s">
        <v>394</v>
      </c>
      <c r="Y43" s="4" t="s">
        <v>394</v>
      </c>
      <c r="Z43" s="4" t="s">
        <v>394</v>
      </c>
      <c r="AA43" s="83"/>
    </row>
    <row r="44" spans="1:27" ht="18" customHeight="1">
      <c r="A44" s="391" t="s">
        <v>177</v>
      </c>
      <c r="B44" s="391"/>
      <c r="C44" s="471"/>
      <c r="D44" s="291">
        <v>752</v>
      </c>
      <c r="E44" s="68">
        <v>237</v>
      </c>
      <c r="F44" s="68">
        <v>353</v>
      </c>
      <c r="G44" s="68">
        <v>110</v>
      </c>
      <c r="H44" s="21">
        <v>47</v>
      </c>
      <c r="I44" s="21">
        <v>5</v>
      </c>
      <c r="J44" s="291">
        <v>27398</v>
      </c>
      <c r="K44" s="68">
        <v>448</v>
      </c>
      <c r="L44" s="68">
        <v>4575</v>
      </c>
      <c r="M44" s="68">
        <v>5415</v>
      </c>
      <c r="N44" s="21">
        <v>9111</v>
      </c>
      <c r="O44" s="21">
        <v>7849</v>
      </c>
      <c r="P44" s="12"/>
      <c r="Q44" s="403" t="s">
        <v>540</v>
      </c>
      <c r="R44" s="405"/>
      <c r="S44" s="405"/>
      <c r="T44" s="405"/>
      <c r="U44" s="405"/>
      <c r="V44" s="405"/>
      <c r="W44" s="405"/>
      <c r="X44" s="405"/>
      <c r="Y44" s="405"/>
      <c r="Z44" s="405"/>
      <c r="AA44" s="8"/>
    </row>
    <row r="45" spans="1:27" ht="18" customHeight="1">
      <c r="A45" s="391" t="s">
        <v>296</v>
      </c>
      <c r="B45" s="391"/>
      <c r="C45" s="471"/>
      <c r="D45" s="291">
        <v>3514</v>
      </c>
      <c r="E45" s="68">
        <v>2178</v>
      </c>
      <c r="F45" s="68">
        <v>1013</v>
      </c>
      <c r="G45" s="68">
        <v>229</v>
      </c>
      <c r="H45" s="68">
        <v>85</v>
      </c>
      <c r="I45" s="68">
        <v>9</v>
      </c>
      <c r="J45" s="291">
        <v>56842</v>
      </c>
      <c r="K45" s="68">
        <v>3556</v>
      </c>
      <c r="L45" s="68">
        <v>11449</v>
      </c>
      <c r="M45" s="68">
        <v>11792</v>
      </c>
      <c r="N45" s="68">
        <v>16394</v>
      </c>
      <c r="O45" s="68">
        <v>13651</v>
      </c>
      <c r="P45" s="12"/>
      <c r="Q45" s="389" t="s">
        <v>502</v>
      </c>
      <c r="R45" s="405"/>
      <c r="S45" s="405"/>
      <c r="T45" s="405"/>
      <c r="U45" s="405"/>
      <c r="V45" s="405"/>
      <c r="W45" s="405"/>
      <c r="X45" s="405"/>
      <c r="Y45" s="405"/>
      <c r="Z45" s="405"/>
      <c r="AA45" s="7"/>
    </row>
    <row r="46" spans="1:27" ht="18" customHeight="1" thickBot="1">
      <c r="A46" s="391" t="s">
        <v>297</v>
      </c>
      <c r="B46" s="391"/>
      <c r="C46" s="471"/>
      <c r="D46" s="291">
        <v>215</v>
      </c>
      <c r="E46" s="68">
        <v>126</v>
      </c>
      <c r="F46" s="68">
        <v>53</v>
      </c>
      <c r="G46" s="68">
        <v>21</v>
      </c>
      <c r="H46" s="68">
        <v>12</v>
      </c>
      <c r="I46" s="68">
        <v>3</v>
      </c>
      <c r="J46" s="291">
        <v>8528</v>
      </c>
      <c r="K46" s="68">
        <v>191</v>
      </c>
      <c r="L46" s="68">
        <v>602</v>
      </c>
      <c r="M46" s="68">
        <v>1059</v>
      </c>
      <c r="N46" s="68">
        <v>3472</v>
      </c>
      <c r="O46" s="68">
        <v>3204</v>
      </c>
      <c r="P46" s="12"/>
      <c r="Z46" s="7" t="s">
        <v>256</v>
      </c>
      <c r="AA46" s="389"/>
    </row>
    <row r="47" spans="1:28" ht="18" customHeight="1">
      <c r="A47" s="391" t="s">
        <v>298</v>
      </c>
      <c r="B47" s="391"/>
      <c r="C47" s="471"/>
      <c r="D47" s="291">
        <v>416</v>
      </c>
      <c r="E47" s="68">
        <v>292</v>
      </c>
      <c r="F47" s="68">
        <v>98</v>
      </c>
      <c r="G47" s="68">
        <v>18</v>
      </c>
      <c r="H47" s="68">
        <v>8</v>
      </c>
      <c r="I47" s="386" t="s">
        <v>285</v>
      </c>
      <c r="J47" s="291">
        <v>4149</v>
      </c>
      <c r="K47" s="68">
        <v>447</v>
      </c>
      <c r="L47" s="68">
        <v>1083</v>
      </c>
      <c r="M47" s="68">
        <v>1034</v>
      </c>
      <c r="N47" s="68">
        <v>1585</v>
      </c>
      <c r="O47" s="25" t="s">
        <v>295</v>
      </c>
      <c r="P47" s="12"/>
      <c r="Q47" s="305"/>
      <c r="R47" s="305"/>
      <c r="S47" s="306" t="s">
        <v>178</v>
      </c>
      <c r="T47" s="483" t="s">
        <v>179</v>
      </c>
      <c r="U47" s="474" t="s">
        <v>180</v>
      </c>
      <c r="V47" s="474" t="s">
        <v>181</v>
      </c>
      <c r="W47" s="474" t="s">
        <v>182</v>
      </c>
      <c r="X47" s="474" t="s">
        <v>183</v>
      </c>
      <c r="Y47" s="474" t="s">
        <v>85</v>
      </c>
      <c r="Z47" s="476" t="s">
        <v>347</v>
      </c>
      <c r="AA47" s="458"/>
      <c r="AB47" s="5"/>
    </row>
    <row r="48" spans="1:27" ht="18" customHeight="1">
      <c r="A48" s="478" t="s">
        <v>315</v>
      </c>
      <c r="B48" s="478"/>
      <c r="C48" s="479"/>
      <c r="D48" s="291">
        <v>1259</v>
      </c>
      <c r="E48" s="68">
        <v>857</v>
      </c>
      <c r="F48" s="68">
        <v>354</v>
      </c>
      <c r="G48" s="68">
        <v>35</v>
      </c>
      <c r="H48" s="25">
        <v>12</v>
      </c>
      <c r="I48" s="25">
        <v>1</v>
      </c>
      <c r="J48" s="291">
        <v>9658</v>
      </c>
      <c r="K48" s="68">
        <v>1430</v>
      </c>
      <c r="L48" s="68">
        <v>3472</v>
      </c>
      <c r="M48" s="68">
        <v>1779</v>
      </c>
      <c r="N48" s="25">
        <v>1910</v>
      </c>
      <c r="O48" s="25">
        <v>1067</v>
      </c>
      <c r="P48" s="12"/>
      <c r="Q48" s="6" t="s">
        <v>86</v>
      </c>
      <c r="R48" s="6"/>
      <c r="S48" s="307"/>
      <c r="T48" s="484"/>
      <c r="U48" s="475"/>
      <c r="V48" s="475"/>
      <c r="W48" s="475"/>
      <c r="X48" s="475"/>
      <c r="Y48" s="475"/>
      <c r="Z48" s="477"/>
      <c r="AA48" s="141"/>
    </row>
    <row r="49" spans="1:27" ht="18" customHeight="1">
      <c r="A49" s="391" t="s">
        <v>299</v>
      </c>
      <c r="B49" s="391"/>
      <c r="C49" s="471"/>
      <c r="D49" s="291">
        <v>1505</v>
      </c>
      <c r="E49" s="68">
        <v>1109</v>
      </c>
      <c r="F49" s="68">
        <v>309</v>
      </c>
      <c r="G49" s="68">
        <v>64</v>
      </c>
      <c r="H49" s="25">
        <v>21</v>
      </c>
      <c r="I49" s="21">
        <v>2</v>
      </c>
      <c r="J49" s="291">
        <v>14804</v>
      </c>
      <c r="K49" s="68">
        <v>1593</v>
      </c>
      <c r="L49" s="68">
        <v>3432</v>
      </c>
      <c r="M49" s="68">
        <v>3286</v>
      </c>
      <c r="N49" s="25">
        <v>3402</v>
      </c>
      <c r="O49" s="21">
        <v>3091</v>
      </c>
      <c r="Q49" s="480" t="s">
        <v>74</v>
      </c>
      <c r="R49" s="124"/>
      <c r="S49" s="142" t="s">
        <v>83</v>
      </c>
      <c r="T49" s="308">
        <v>1408</v>
      </c>
      <c r="U49" s="161">
        <v>25386</v>
      </c>
      <c r="V49" s="161">
        <v>8471</v>
      </c>
      <c r="W49" s="161">
        <v>4304</v>
      </c>
      <c r="X49" s="161">
        <v>2898</v>
      </c>
      <c r="Y49" s="161">
        <v>42467</v>
      </c>
      <c r="Z49" s="482">
        <v>0.9673</v>
      </c>
      <c r="AA49" s="143"/>
    </row>
    <row r="50" spans="1:27" ht="18" customHeight="1">
      <c r="A50" s="391" t="s">
        <v>316</v>
      </c>
      <c r="B50" s="391"/>
      <c r="C50" s="471"/>
      <c r="D50" s="291">
        <v>229</v>
      </c>
      <c r="E50" s="68">
        <v>94</v>
      </c>
      <c r="F50" s="68">
        <v>83</v>
      </c>
      <c r="G50" s="68">
        <v>42</v>
      </c>
      <c r="H50" s="25">
        <v>9</v>
      </c>
      <c r="I50" s="25">
        <v>1</v>
      </c>
      <c r="J50" s="291">
        <v>7410</v>
      </c>
      <c r="K50" s="68">
        <v>130</v>
      </c>
      <c r="L50" s="68">
        <v>1063</v>
      </c>
      <c r="M50" s="68">
        <v>2293</v>
      </c>
      <c r="N50" s="25">
        <v>1399</v>
      </c>
      <c r="O50" s="21">
        <v>2525</v>
      </c>
      <c r="P50" s="12"/>
      <c r="Q50" s="481"/>
      <c r="R50" s="125"/>
      <c r="S50" s="84" t="s">
        <v>84</v>
      </c>
      <c r="T50" s="309">
        <v>37206</v>
      </c>
      <c r="U50" s="2">
        <v>3423022</v>
      </c>
      <c r="V50" s="2">
        <v>1167898</v>
      </c>
      <c r="W50" s="2">
        <v>672121</v>
      </c>
      <c r="X50" s="2">
        <v>439225</v>
      </c>
      <c r="Y50" s="2">
        <v>5739473</v>
      </c>
      <c r="Z50" s="453"/>
      <c r="AA50" s="310" t="s">
        <v>395</v>
      </c>
    </row>
    <row r="51" spans="1:27" ht="18" customHeight="1">
      <c r="A51" s="391" t="s">
        <v>255</v>
      </c>
      <c r="B51" s="391"/>
      <c r="C51" s="471"/>
      <c r="D51" s="291">
        <v>1034</v>
      </c>
      <c r="E51" s="68">
        <v>768</v>
      </c>
      <c r="F51" s="68">
        <v>212</v>
      </c>
      <c r="G51" s="68">
        <v>47</v>
      </c>
      <c r="H51" s="25">
        <v>6</v>
      </c>
      <c r="I51" s="21">
        <v>1</v>
      </c>
      <c r="J51" s="291">
        <v>7386</v>
      </c>
      <c r="K51" s="68">
        <v>1089</v>
      </c>
      <c r="L51" s="68">
        <v>2157</v>
      </c>
      <c r="M51" s="68">
        <v>2422</v>
      </c>
      <c r="N51" s="25">
        <v>1101</v>
      </c>
      <c r="O51" s="25">
        <v>617</v>
      </c>
      <c r="P51" s="11"/>
      <c r="Q51" s="391" t="s">
        <v>87</v>
      </c>
      <c r="R51" s="198"/>
      <c r="S51" s="198" t="s">
        <v>83</v>
      </c>
      <c r="T51" s="311" t="s">
        <v>295</v>
      </c>
      <c r="U51" s="218">
        <v>16638</v>
      </c>
      <c r="V51" s="218">
        <v>5060</v>
      </c>
      <c r="W51" s="218">
        <v>2292</v>
      </c>
      <c r="X51" s="218">
        <v>1478</v>
      </c>
      <c r="Y51" s="218">
        <v>25468</v>
      </c>
      <c r="Z51" s="453">
        <v>0.9769</v>
      </c>
      <c r="AA51" s="310" t="s">
        <v>395</v>
      </c>
    </row>
    <row r="52" spans="1:27" ht="18" customHeight="1">
      <c r="A52" s="391" t="s">
        <v>88</v>
      </c>
      <c r="B52" s="391"/>
      <c r="C52" s="471"/>
      <c r="D52" s="291">
        <v>431</v>
      </c>
      <c r="E52" s="68">
        <v>218</v>
      </c>
      <c r="F52" s="68">
        <v>172</v>
      </c>
      <c r="G52" s="68">
        <v>27</v>
      </c>
      <c r="H52" s="25">
        <v>11</v>
      </c>
      <c r="I52" s="25">
        <v>3</v>
      </c>
      <c r="J52" s="291">
        <v>13358</v>
      </c>
      <c r="K52" s="68">
        <v>382</v>
      </c>
      <c r="L52" s="68">
        <v>2170</v>
      </c>
      <c r="M52" s="68">
        <v>1353</v>
      </c>
      <c r="N52" s="25">
        <v>2648</v>
      </c>
      <c r="O52" s="25">
        <v>6805</v>
      </c>
      <c r="P52" s="11"/>
      <c r="Q52" s="392"/>
      <c r="R52" s="204"/>
      <c r="S52" s="198" t="s">
        <v>84</v>
      </c>
      <c r="T52" s="311" t="s">
        <v>295</v>
      </c>
      <c r="U52" s="218">
        <v>1289231</v>
      </c>
      <c r="V52" s="218">
        <v>366832</v>
      </c>
      <c r="W52" s="218">
        <v>213351</v>
      </c>
      <c r="X52" s="218">
        <v>118702</v>
      </c>
      <c r="Y52" s="218">
        <v>1988117</v>
      </c>
      <c r="Z52" s="453"/>
      <c r="AA52" s="310"/>
    </row>
    <row r="53" spans="1:27" ht="18" customHeight="1">
      <c r="A53" s="391" t="s">
        <v>317</v>
      </c>
      <c r="B53" s="391"/>
      <c r="C53" s="471"/>
      <c r="D53" s="291">
        <v>2332</v>
      </c>
      <c r="E53" s="68">
        <v>1007</v>
      </c>
      <c r="F53" s="68">
        <v>910</v>
      </c>
      <c r="G53" s="68">
        <v>308</v>
      </c>
      <c r="H53" s="25">
        <v>94</v>
      </c>
      <c r="I53" s="25">
        <v>13</v>
      </c>
      <c r="J53" s="291">
        <v>56971</v>
      </c>
      <c r="K53" s="68">
        <v>2285</v>
      </c>
      <c r="L53" s="68">
        <v>10701</v>
      </c>
      <c r="M53" s="68">
        <v>15785</v>
      </c>
      <c r="N53" s="25">
        <v>18901</v>
      </c>
      <c r="O53" s="25">
        <v>9299</v>
      </c>
      <c r="Q53" s="391" t="s">
        <v>89</v>
      </c>
      <c r="R53" s="198"/>
      <c r="S53" s="198" t="s">
        <v>83</v>
      </c>
      <c r="T53" s="311" t="s">
        <v>295</v>
      </c>
      <c r="U53" s="218">
        <v>2488</v>
      </c>
      <c r="V53" s="218">
        <v>947</v>
      </c>
      <c r="W53" s="218">
        <v>479</v>
      </c>
      <c r="X53" s="218">
        <v>410</v>
      </c>
      <c r="Y53" s="218">
        <v>4324</v>
      </c>
      <c r="Z53" s="453">
        <v>1.0208</v>
      </c>
      <c r="AA53" s="310"/>
    </row>
    <row r="54" spans="1:27" ht="18" customHeight="1">
      <c r="A54" s="391" t="s">
        <v>90</v>
      </c>
      <c r="B54" s="391"/>
      <c r="C54" s="471"/>
      <c r="D54" s="291">
        <v>495</v>
      </c>
      <c r="E54" s="68">
        <v>325</v>
      </c>
      <c r="F54" s="68">
        <v>129</v>
      </c>
      <c r="G54" s="68">
        <v>20</v>
      </c>
      <c r="H54" s="25">
        <v>20</v>
      </c>
      <c r="I54" s="25">
        <v>1</v>
      </c>
      <c r="J54" s="291">
        <v>7724</v>
      </c>
      <c r="K54" s="68">
        <v>751</v>
      </c>
      <c r="L54" s="68">
        <v>1068</v>
      </c>
      <c r="M54" s="68">
        <v>1106</v>
      </c>
      <c r="N54" s="25">
        <v>4166</v>
      </c>
      <c r="O54" s="25">
        <v>633</v>
      </c>
      <c r="P54" s="80"/>
      <c r="Q54" s="392"/>
      <c r="R54" s="204"/>
      <c r="S54" s="198" t="s">
        <v>84</v>
      </c>
      <c r="T54" s="311" t="s">
        <v>295</v>
      </c>
      <c r="U54" s="218">
        <v>303271</v>
      </c>
      <c r="V54" s="218">
        <v>118535</v>
      </c>
      <c r="W54" s="218">
        <v>68660</v>
      </c>
      <c r="X54" s="218">
        <v>54908</v>
      </c>
      <c r="Y54" s="218">
        <v>545374</v>
      </c>
      <c r="Z54" s="453"/>
      <c r="AA54" s="310"/>
    </row>
    <row r="55" spans="1:27" ht="18" customHeight="1">
      <c r="A55" s="391" t="s">
        <v>318</v>
      </c>
      <c r="B55" s="391"/>
      <c r="C55" s="471"/>
      <c r="D55" s="291">
        <v>2002</v>
      </c>
      <c r="E55" s="68">
        <v>1240</v>
      </c>
      <c r="F55" s="68">
        <v>547</v>
      </c>
      <c r="G55" s="68">
        <v>129</v>
      </c>
      <c r="H55" s="68">
        <v>78</v>
      </c>
      <c r="I55" s="68">
        <v>8</v>
      </c>
      <c r="J55" s="291">
        <v>35813</v>
      </c>
      <c r="K55" s="68">
        <v>2018</v>
      </c>
      <c r="L55" s="68">
        <v>5968</v>
      </c>
      <c r="M55" s="68">
        <v>6845</v>
      </c>
      <c r="N55" s="68">
        <v>15368</v>
      </c>
      <c r="O55" s="68">
        <v>5614</v>
      </c>
      <c r="P55" s="80"/>
      <c r="Q55" s="391" t="s">
        <v>170</v>
      </c>
      <c r="R55" s="198"/>
      <c r="S55" s="198" t="s">
        <v>83</v>
      </c>
      <c r="T55" s="311" t="s">
        <v>295</v>
      </c>
      <c r="U55" s="218">
        <v>177</v>
      </c>
      <c r="V55" s="218">
        <v>86</v>
      </c>
      <c r="W55" s="218">
        <v>40</v>
      </c>
      <c r="X55" s="218">
        <v>20</v>
      </c>
      <c r="Y55" s="218">
        <v>323</v>
      </c>
      <c r="Z55" s="453">
        <v>0.9474</v>
      </c>
      <c r="AA55" s="310"/>
    </row>
    <row r="56" spans="1:27" ht="18" customHeight="1">
      <c r="A56" s="392" t="s">
        <v>319</v>
      </c>
      <c r="B56" s="392"/>
      <c r="C56" s="472"/>
      <c r="D56" s="291">
        <v>125</v>
      </c>
      <c r="E56" s="68">
        <v>29</v>
      </c>
      <c r="F56" s="68">
        <v>47</v>
      </c>
      <c r="G56" s="68">
        <v>29</v>
      </c>
      <c r="H56" s="68">
        <v>18</v>
      </c>
      <c r="I56" s="21">
        <v>2</v>
      </c>
      <c r="J56" s="291">
        <v>7490</v>
      </c>
      <c r="K56" s="68">
        <v>54</v>
      </c>
      <c r="L56" s="68">
        <v>552</v>
      </c>
      <c r="M56" s="68">
        <v>1641</v>
      </c>
      <c r="N56" s="68">
        <v>3580</v>
      </c>
      <c r="O56" s="21">
        <v>1663</v>
      </c>
      <c r="P56" s="81"/>
      <c r="Q56" s="392"/>
      <c r="R56" s="199"/>
      <c r="S56" s="198" t="s">
        <v>84</v>
      </c>
      <c r="T56" s="311" t="s">
        <v>295</v>
      </c>
      <c r="U56" s="218">
        <v>121227</v>
      </c>
      <c r="V56" s="218">
        <v>58466</v>
      </c>
      <c r="W56" s="218">
        <v>39735</v>
      </c>
      <c r="X56" s="218">
        <v>9102</v>
      </c>
      <c r="Y56" s="218">
        <v>228531</v>
      </c>
      <c r="Z56" s="453"/>
      <c r="AA56" s="312"/>
    </row>
    <row r="57" spans="1:27" ht="18" customHeight="1">
      <c r="A57" s="393" t="s">
        <v>320</v>
      </c>
      <c r="B57" s="393"/>
      <c r="C57" s="473"/>
      <c r="D57" s="313">
        <v>14</v>
      </c>
      <c r="E57" s="314">
        <v>12</v>
      </c>
      <c r="F57" s="315">
        <v>1</v>
      </c>
      <c r="G57" s="315">
        <v>1</v>
      </c>
      <c r="H57" s="315" t="s">
        <v>295</v>
      </c>
      <c r="I57" s="315" t="s">
        <v>295</v>
      </c>
      <c r="J57" s="313">
        <v>95</v>
      </c>
      <c r="K57" s="314">
        <v>21</v>
      </c>
      <c r="L57" s="315">
        <v>5</v>
      </c>
      <c r="M57" s="315">
        <v>69</v>
      </c>
      <c r="N57" s="315" t="s">
        <v>295</v>
      </c>
      <c r="O57" s="315" t="s">
        <v>295</v>
      </c>
      <c r="P57" s="81"/>
      <c r="Q57" s="391" t="s">
        <v>70</v>
      </c>
      <c r="R57" s="198"/>
      <c r="S57" s="198" t="s">
        <v>83</v>
      </c>
      <c r="T57" s="311" t="s">
        <v>295</v>
      </c>
      <c r="U57" s="218">
        <v>8</v>
      </c>
      <c r="V57" s="218">
        <v>2</v>
      </c>
      <c r="W57" s="21">
        <v>1</v>
      </c>
      <c r="X57" s="218">
        <v>1</v>
      </c>
      <c r="Y57" s="218">
        <v>12</v>
      </c>
      <c r="Z57" s="453">
        <v>1.5728</v>
      </c>
      <c r="AA57" s="312"/>
    </row>
    <row r="58" spans="1:27" ht="18" customHeight="1">
      <c r="A58" s="204" t="s">
        <v>467</v>
      </c>
      <c r="B58" s="278"/>
      <c r="C58" s="278"/>
      <c r="D58" s="6"/>
      <c r="E58" s="6"/>
      <c r="F58" s="6"/>
      <c r="G58" s="6"/>
      <c r="H58" s="6"/>
      <c r="I58" s="6"/>
      <c r="J58" s="12"/>
      <c r="K58" s="12" t="s">
        <v>396</v>
      </c>
      <c r="L58" s="12"/>
      <c r="M58" s="12"/>
      <c r="N58" s="12" t="s">
        <v>396</v>
      </c>
      <c r="O58" s="12" t="s">
        <v>396</v>
      </c>
      <c r="Q58" s="392"/>
      <c r="R58" s="199"/>
      <c r="S58" s="198" t="s">
        <v>84</v>
      </c>
      <c r="T58" s="311" t="s">
        <v>295</v>
      </c>
      <c r="U58" s="218">
        <v>46821</v>
      </c>
      <c r="V58" s="218">
        <v>9695</v>
      </c>
      <c r="W58" s="21">
        <v>6</v>
      </c>
      <c r="X58" s="218">
        <v>24924</v>
      </c>
      <c r="Y58" s="218">
        <v>81446</v>
      </c>
      <c r="Z58" s="453"/>
      <c r="AA58" s="144"/>
    </row>
    <row r="59" spans="1:27" ht="18" customHeight="1">
      <c r="A59" s="204" t="s">
        <v>91</v>
      </c>
      <c r="B59" s="6"/>
      <c r="C59" s="6"/>
      <c r="D59" s="6"/>
      <c r="E59" s="6"/>
      <c r="F59" s="6"/>
      <c r="G59" s="6"/>
      <c r="H59" s="6"/>
      <c r="I59" s="6"/>
      <c r="J59" s="12"/>
      <c r="K59" s="12"/>
      <c r="L59" s="12"/>
      <c r="M59" s="12"/>
      <c r="N59" s="12"/>
      <c r="O59" s="12"/>
      <c r="Q59" s="391" t="s">
        <v>71</v>
      </c>
      <c r="R59" s="198"/>
      <c r="S59" s="198" t="s">
        <v>83</v>
      </c>
      <c r="T59" s="311" t="s">
        <v>295</v>
      </c>
      <c r="U59" s="218">
        <v>28</v>
      </c>
      <c r="V59" s="218">
        <v>12</v>
      </c>
      <c r="W59" s="218">
        <v>4</v>
      </c>
      <c r="X59" s="234">
        <v>5</v>
      </c>
      <c r="Y59" s="218">
        <v>49</v>
      </c>
      <c r="Z59" s="453">
        <v>1.4556</v>
      </c>
      <c r="AA59" s="312"/>
    </row>
    <row r="60" spans="17:27" ht="18" customHeight="1">
      <c r="Q60" s="392"/>
      <c r="R60" s="199"/>
      <c r="S60" s="198" t="s">
        <v>84</v>
      </c>
      <c r="T60" s="311" t="s">
        <v>295</v>
      </c>
      <c r="U60" s="218">
        <v>11209</v>
      </c>
      <c r="V60" s="218">
        <v>2372</v>
      </c>
      <c r="W60" s="218">
        <v>1302</v>
      </c>
      <c r="X60" s="234">
        <v>2015</v>
      </c>
      <c r="Y60" s="218">
        <v>16898</v>
      </c>
      <c r="Z60" s="453"/>
      <c r="AA60" s="312"/>
    </row>
    <row r="61" spans="1:27" ht="18" customHeight="1">
      <c r="A61" s="403" t="s">
        <v>537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11"/>
      <c r="Q61" s="392" t="s">
        <v>72</v>
      </c>
      <c r="R61" s="198"/>
      <c r="S61" s="198" t="s">
        <v>83</v>
      </c>
      <c r="T61" s="311" t="s">
        <v>295</v>
      </c>
      <c r="U61" s="218">
        <v>233</v>
      </c>
      <c r="V61" s="218">
        <v>78</v>
      </c>
      <c r="W61" s="218">
        <v>44</v>
      </c>
      <c r="X61" s="218">
        <v>20</v>
      </c>
      <c r="Y61" s="218">
        <v>375</v>
      </c>
      <c r="Z61" s="453">
        <v>1.0602</v>
      </c>
      <c r="AA61" s="312"/>
    </row>
    <row r="62" spans="1:27" ht="18" customHeight="1">
      <c r="A62" s="389" t="s">
        <v>397</v>
      </c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11"/>
      <c r="Q62" s="392"/>
      <c r="R62" s="199"/>
      <c r="S62" s="198" t="s">
        <v>84</v>
      </c>
      <c r="T62" s="311" t="s">
        <v>295</v>
      </c>
      <c r="U62" s="218">
        <v>39035</v>
      </c>
      <c r="V62" s="218">
        <v>14792</v>
      </c>
      <c r="W62" s="218">
        <v>8319</v>
      </c>
      <c r="X62" s="218">
        <v>2182</v>
      </c>
      <c r="Y62" s="218">
        <v>64328</v>
      </c>
      <c r="Z62" s="453"/>
      <c r="AA62" s="312"/>
    </row>
    <row r="63" spans="1:27" ht="18" customHeight="1" thickBot="1">
      <c r="A63" s="6"/>
      <c r="B63" s="316"/>
      <c r="C63" s="316"/>
      <c r="D63" s="316"/>
      <c r="E63" s="316"/>
      <c r="F63" s="316"/>
      <c r="G63" s="316"/>
      <c r="I63" s="316"/>
      <c r="K63" s="178"/>
      <c r="N63" s="178" t="s">
        <v>92</v>
      </c>
      <c r="Q63" s="391" t="s">
        <v>363</v>
      </c>
      <c r="R63" s="198"/>
      <c r="S63" s="198" t="s">
        <v>83</v>
      </c>
      <c r="T63" s="311" t="s">
        <v>295</v>
      </c>
      <c r="U63" s="218">
        <v>5814</v>
      </c>
      <c r="V63" s="218">
        <v>2286</v>
      </c>
      <c r="W63" s="218">
        <v>1444</v>
      </c>
      <c r="X63" s="218">
        <v>964</v>
      </c>
      <c r="Y63" s="218">
        <v>10508</v>
      </c>
      <c r="Z63" s="453">
        <v>0.9403</v>
      </c>
      <c r="AA63" s="312"/>
    </row>
    <row r="64" spans="1:27" ht="18" customHeight="1">
      <c r="A64" s="427" t="s">
        <v>398</v>
      </c>
      <c r="B64" s="429"/>
      <c r="C64" s="461" t="s">
        <v>93</v>
      </c>
      <c r="D64" s="461" t="s">
        <v>185</v>
      </c>
      <c r="E64" s="461" t="s">
        <v>524</v>
      </c>
      <c r="F64" s="463" t="s">
        <v>399</v>
      </c>
      <c r="G64" s="406"/>
      <c r="H64" s="406"/>
      <c r="I64" s="406"/>
      <c r="J64" s="406"/>
      <c r="K64" s="406"/>
      <c r="L64" s="406"/>
      <c r="M64" s="464" t="s">
        <v>278</v>
      </c>
      <c r="N64" s="465"/>
      <c r="O64" s="80"/>
      <c r="Q64" s="392"/>
      <c r="R64" s="199"/>
      <c r="S64" s="198" t="s">
        <v>84</v>
      </c>
      <c r="T64" s="311" t="s">
        <v>295</v>
      </c>
      <c r="U64" s="218">
        <v>1612228</v>
      </c>
      <c r="V64" s="218">
        <v>597206</v>
      </c>
      <c r="W64" s="218">
        <v>340748</v>
      </c>
      <c r="X64" s="218">
        <v>227392</v>
      </c>
      <c r="Y64" s="218">
        <v>2777573</v>
      </c>
      <c r="Z64" s="453"/>
      <c r="AA64" s="312"/>
    </row>
    <row r="65" spans="1:28" ht="18" customHeight="1">
      <c r="A65" s="458"/>
      <c r="B65" s="443"/>
      <c r="C65" s="462"/>
      <c r="D65" s="462"/>
      <c r="E65" s="462"/>
      <c r="F65" s="469" t="s">
        <v>359</v>
      </c>
      <c r="G65" s="470"/>
      <c r="H65" s="456"/>
      <c r="I65" s="447" t="s">
        <v>258</v>
      </c>
      <c r="J65" s="448"/>
      <c r="K65" s="447" t="s">
        <v>100</v>
      </c>
      <c r="L65" s="448"/>
      <c r="M65" s="466"/>
      <c r="N65" s="467"/>
      <c r="O65" s="80"/>
      <c r="Q65" s="451" t="s">
        <v>64</v>
      </c>
      <c r="R65" s="199"/>
      <c r="S65" s="198" t="s">
        <v>83</v>
      </c>
      <c r="T65" s="317">
        <v>1408</v>
      </c>
      <c r="U65" s="21" t="s">
        <v>295</v>
      </c>
      <c r="V65" s="21" t="s">
        <v>295</v>
      </c>
      <c r="W65" s="21" t="s">
        <v>295</v>
      </c>
      <c r="X65" s="21" t="s">
        <v>295</v>
      </c>
      <c r="Y65" s="218">
        <v>1408</v>
      </c>
      <c r="Z65" s="453">
        <v>0.8253</v>
      </c>
      <c r="AA65" s="312"/>
      <c r="AB65" s="5"/>
    </row>
    <row r="66" spans="1:26" ht="15" customHeight="1">
      <c r="A66" s="459"/>
      <c r="B66" s="460"/>
      <c r="C66" s="462"/>
      <c r="D66" s="462"/>
      <c r="E66" s="462"/>
      <c r="F66" s="145" t="s">
        <v>101</v>
      </c>
      <c r="G66" s="455" t="s">
        <v>358</v>
      </c>
      <c r="H66" s="456"/>
      <c r="I66" s="449"/>
      <c r="J66" s="450"/>
      <c r="K66" s="449"/>
      <c r="L66" s="450"/>
      <c r="M66" s="449"/>
      <c r="N66" s="468"/>
      <c r="O66" s="81"/>
      <c r="Q66" s="452"/>
      <c r="R66" s="304"/>
      <c r="S66" s="318" t="s">
        <v>84</v>
      </c>
      <c r="T66" s="319">
        <v>37206</v>
      </c>
      <c r="U66" s="315" t="s">
        <v>295</v>
      </c>
      <c r="V66" s="315" t="s">
        <v>295</v>
      </c>
      <c r="W66" s="315" t="s">
        <v>295</v>
      </c>
      <c r="X66" s="315" t="s">
        <v>295</v>
      </c>
      <c r="Y66" s="320">
        <v>37206</v>
      </c>
      <c r="Z66" s="454"/>
    </row>
    <row r="67" spans="1:26" ht="15" customHeight="1">
      <c r="A67" s="209"/>
      <c r="B67" s="186"/>
      <c r="C67" s="321"/>
      <c r="D67" s="321"/>
      <c r="E67" s="321"/>
      <c r="F67" s="321"/>
      <c r="G67" s="146"/>
      <c r="H67" s="146"/>
      <c r="I67" s="321"/>
      <c r="J67" s="321"/>
      <c r="K67" s="321"/>
      <c r="L67" s="321"/>
      <c r="M67" s="322"/>
      <c r="N67" s="322"/>
      <c r="O67" s="81"/>
      <c r="P67" s="26"/>
      <c r="Q67" s="5" t="s">
        <v>102</v>
      </c>
      <c r="R67" s="5"/>
      <c r="S67" s="5"/>
      <c r="T67" s="5"/>
      <c r="U67" s="5"/>
      <c r="V67" s="5"/>
      <c r="Z67" s="5"/>
    </row>
    <row r="68" spans="1:22" ht="15" customHeight="1">
      <c r="A68" s="389" t="s">
        <v>496</v>
      </c>
      <c r="B68" s="443"/>
      <c r="C68" s="323">
        <v>14071948</v>
      </c>
      <c r="D68" s="283" t="s">
        <v>295</v>
      </c>
      <c r="E68" s="284">
        <v>13028</v>
      </c>
      <c r="F68" s="284">
        <v>3674</v>
      </c>
      <c r="H68" s="284">
        <v>5584514</v>
      </c>
      <c r="I68" s="5"/>
      <c r="J68" s="284">
        <v>476358</v>
      </c>
      <c r="K68" s="284"/>
      <c r="L68" s="284">
        <v>249235</v>
      </c>
      <c r="N68" s="284">
        <v>1601364</v>
      </c>
      <c r="P68" s="12"/>
      <c r="Q68" s="5" t="s">
        <v>469</v>
      </c>
      <c r="R68" s="5"/>
      <c r="S68" s="5"/>
      <c r="T68" s="5"/>
      <c r="U68" s="5"/>
      <c r="V68" s="5"/>
    </row>
    <row r="69" spans="1:16" ht="15" customHeight="1">
      <c r="A69" s="5"/>
      <c r="B69" s="250"/>
      <c r="C69" s="324"/>
      <c r="D69" s="5"/>
      <c r="E69" s="5"/>
      <c r="F69" s="5"/>
      <c r="G69" s="5"/>
      <c r="H69" s="5"/>
      <c r="I69" s="5"/>
      <c r="J69" s="5"/>
      <c r="K69" s="5"/>
      <c r="L69" s="5"/>
      <c r="N69" s="5"/>
      <c r="P69" s="5"/>
    </row>
    <row r="70" spans="1:16" ht="15" customHeight="1">
      <c r="A70" s="442" t="s">
        <v>379</v>
      </c>
      <c r="B70" s="457"/>
      <c r="C70" s="325">
        <v>11664505</v>
      </c>
      <c r="D70" s="283" t="s">
        <v>295</v>
      </c>
      <c r="E70" s="284">
        <v>12305</v>
      </c>
      <c r="F70" s="284">
        <v>3412</v>
      </c>
      <c r="H70" s="284">
        <v>5140111</v>
      </c>
      <c r="I70" s="5"/>
      <c r="J70" s="284">
        <v>467286</v>
      </c>
      <c r="K70" s="284"/>
      <c r="L70" s="284">
        <v>230976</v>
      </c>
      <c r="N70" s="284">
        <v>1689679</v>
      </c>
      <c r="P70" s="5"/>
    </row>
    <row r="71" spans="1:16" ht="15" customHeight="1">
      <c r="A71" s="5"/>
      <c r="B71" s="326"/>
      <c r="C71" s="324"/>
      <c r="D71" s="5"/>
      <c r="E71" s="5"/>
      <c r="F71" s="5"/>
      <c r="H71" s="5"/>
      <c r="I71" s="5"/>
      <c r="J71" s="5"/>
      <c r="K71" s="5"/>
      <c r="L71" s="5"/>
      <c r="N71" s="5"/>
      <c r="P71" s="5"/>
    </row>
    <row r="72" spans="1:16" ht="15" customHeight="1">
      <c r="A72" s="442" t="s">
        <v>455</v>
      </c>
      <c r="B72" s="443"/>
      <c r="C72" s="323">
        <v>11993184</v>
      </c>
      <c r="D72" s="283" t="s">
        <v>295</v>
      </c>
      <c r="E72" s="284">
        <v>12311</v>
      </c>
      <c r="F72" s="284">
        <v>3320</v>
      </c>
      <c r="H72" s="284">
        <v>5049566</v>
      </c>
      <c r="I72" s="5"/>
      <c r="J72" s="284">
        <v>594520</v>
      </c>
      <c r="K72" s="284"/>
      <c r="L72" s="284">
        <v>225366</v>
      </c>
      <c r="N72" s="284">
        <v>1709747</v>
      </c>
      <c r="P72" s="5"/>
    </row>
    <row r="73" spans="1:16" ht="15" customHeight="1">
      <c r="A73" s="5"/>
      <c r="B73" s="326"/>
      <c r="C73" s="324"/>
      <c r="D73" s="5"/>
      <c r="E73" s="5"/>
      <c r="F73" s="5"/>
      <c r="H73" s="5"/>
      <c r="I73" s="5"/>
      <c r="J73" s="5"/>
      <c r="K73" s="5"/>
      <c r="L73" s="5"/>
      <c r="N73" s="5"/>
      <c r="P73" s="5"/>
    </row>
    <row r="74" spans="1:14" ht="15" customHeight="1">
      <c r="A74" s="442" t="s">
        <v>483</v>
      </c>
      <c r="B74" s="444"/>
      <c r="C74" s="325">
        <v>12111926</v>
      </c>
      <c r="D74" s="283" t="s">
        <v>295</v>
      </c>
      <c r="E74" s="284">
        <v>12682</v>
      </c>
      <c r="F74" s="284">
        <v>3557</v>
      </c>
      <c r="H74" s="284">
        <v>5556898</v>
      </c>
      <c r="I74" s="5"/>
      <c r="J74" s="284">
        <v>654527</v>
      </c>
      <c r="K74" s="284"/>
      <c r="L74" s="284">
        <v>209293</v>
      </c>
      <c r="N74" s="284">
        <v>1936398</v>
      </c>
    </row>
    <row r="75" spans="1:14" ht="21" customHeight="1">
      <c r="A75" s="5"/>
      <c r="B75" s="326"/>
      <c r="C75" s="324"/>
      <c r="D75" s="5"/>
      <c r="E75" s="5"/>
      <c r="F75" s="5"/>
      <c r="H75" s="5"/>
      <c r="I75" s="5"/>
      <c r="J75" s="5"/>
      <c r="K75" s="5"/>
      <c r="L75" s="5"/>
      <c r="M75" s="5"/>
      <c r="N75" s="5"/>
    </row>
    <row r="76" spans="1:14" ht="21" customHeight="1">
      <c r="A76" s="445" t="s">
        <v>497</v>
      </c>
      <c r="B76" s="446"/>
      <c r="C76" s="327">
        <v>12088102</v>
      </c>
      <c r="D76" s="328" t="s">
        <v>295</v>
      </c>
      <c r="E76" s="329">
        <v>14286</v>
      </c>
      <c r="F76" s="329">
        <v>4335</v>
      </c>
      <c r="G76" s="236"/>
      <c r="H76" s="387">
        <v>7629687</v>
      </c>
      <c r="I76" s="330"/>
      <c r="J76" s="329">
        <v>850430</v>
      </c>
      <c r="K76" s="329"/>
      <c r="L76" s="329">
        <v>194029</v>
      </c>
      <c r="M76" s="329"/>
      <c r="N76" s="387">
        <v>1919740</v>
      </c>
    </row>
    <row r="77" spans="1:15" ht="21" customHeight="1">
      <c r="A77" s="6" t="s">
        <v>364</v>
      </c>
      <c r="B77" s="5"/>
      <c r="C77" s="6"/>
      <c r="D77" s="331"/>
      <c r="E77" s="331"/>
      <c r="F77" s="72"/>
      <c r="G77" s="71"/>
      <c r="H77" s="26"/>
      <c r="I77" s="71"/>
      <c r="J77" s="26"/>
      <c r="K77" s="71"/>
      <c r="O77" s="26"/>
    </row>
    <row r="78" spans="1:15" ht="21" customHeight="1">
      <c r="A78" s="6" t="s">
        <v>365</v>
      </c>
      <c r="B78" s="5"/>
      <c r="C78" s="6"/>
      <c r="D78" s="331"/>
      <c r="E78" s="331"/>
      <c r="F78" s="72"/>
      <c r="G78" s="71"/>
      <c r="H78" s="26"/>
      <c r="I78" s="71"/>
      <c r="J78" s="26"/>
      <c r="K78" s="71"/>
      <c r="O78" s="26"/>
    </row>
    <row r="79" spans="1:15" ht="21" customHeight="1">
      <c r="A79" s="6" t="s">
        <v>375</v>
      </c>
      <c r="B79" s="5"/>
      <c r="C79" s="6"/>
      <c r="D79" s="331"/>
      <c r="E79" s="331"/>
      <c r="F79" s="72"/>
      <c r="G79" s="71"/>
      <c r="H79" s="26"/>
      <c r="I79" s="71"/>
      <c r="J79" s="26"/>
      <c r="K79" s="71"/>
      <c r="O79" s="26"/>
    </row>
    <row r="80" spans="1:15" ht="21" customHeight="1">
      <c r="A80" s="6" t="s">
        <v>498</v>
      </c>
      <c r="B80" s="5"/>
      <c r="C80" s="6"/>
      <c r="D80" s="331"/>
      <c r="E80" s="331"/>
      <c r="F80" s="72"/>
      <c r="G80" s="71"/>
      <c r="H80" s="26"/>
      <c r="I80" s="71"/>
      <c r="J80" s="26"/>
      <c r="K80" s="71"/>
      <c r="O80" s="26"/>
    </row>
    <row r="81" spans="1:15" ht="21" customHeight="1">
      <c r="A81" s="204" t="s">
        <v>91</v>
      </c>
      <c r="B81" s="5"/>
      <c r="C81" s="204"/>
      <c r="D81" s="6"/>
      <c r="E81" s="6"/>
      <c r="F81" s="6"/>
      <c r="H81" s="6"/>
      <c r="I81" s="12"/>
      <c r="J81" s="12"/>
      <c r="K81" s="12"/>
      <c r="L81" s="26"/>
      <c r="M81" s="71"/>
      <c r="N81" s="26"/>
      <c r="O81" s="12"/>
    </row>
    <row r="82" spans="1:15" ht="21" customHeight="1">
      <c r="A82" s="5"/>
      <c r="B82" s="5"/>
      <c r="C82" s="5"/>
      <c r="D82" s="5"/>
      <c r="E82" s="5"/>
      <c r="F82" s="5"/>
      <c r="H82" s="5"/>
      <c r="I82" s="5"/>
      <c r="J82" s="5"/>
      <c r="K82" s="5"/>
      <c r="L82" s="12"/>
      <c r="M82" s="12"/>
      <c r="N82" s="12"/>
      <c r="O82" s="5"/>
    </row>
    <row r="83" spans="1:15" ht="14.25">
      <c r="A83" s="5"/>
      <c r="B83" s="5"/>
      <c r="C83" s="5"/>
      <c r="D83" s="5"/>
      <c r="F83" s="5"/>
      <c r="H83" s="5"/>
      <c r="I83" s="5"/>
      <c r="J83" s="5"/>
      <c r="K83" s="5"/>
      <c r="L83" s="5"/>
      <c r="M83" s="5"/>
      <c r="N83" s="5"/>
      <c r="O83" s="5"/>
    </row>
    <row r="84" spans="1:15" ht="14.25">
      <c r="A84" s="5"/>
      <c r="B84" s="5"/>
      <c r="C84" s="5"/>
      <c r="D84" s="5"/>
      <c r="E84" s="5"/>
      <c r="F84" s="5"/>
      <c r="H84" s="5"/>
      <c r="I84" s="5"/>
      <c r="J84" s="5"/>
      <c r="K84" s="5"/>
      <c r="L84" s="5"/>
      <c r="M84" s="5"/>
      <c r="N84" s="5"/>
      <c r="O84" s="5"/>
    </row>
    <row r="85" spans="1:15" ht="14.25">
      <c r="A85" s="5"/>
      <c r="B85" s="5"/>
      <c r="C85" s="5"/>
      <c r="D85" s="5"/>
      <c r="E85" s="22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2:14" ht="14.25">
      <c r="L87" s="5"/>
      <c r="M87" s="5"/>
      <c r="N87" s="5"/>
    </row>
  </sheetData>
  <sheetProtection/>
  <mergeCells count="134">
    <mergeCell ref="A2:O2"/>
    <mergeCell ref="Q2:AA2"/>
    <mergeCell ref="A3:O3"/>
    <mergeCell ref="Q3:AA3"/>
    <mergeCell ref="A5:C7"/>
    <mergeCell ref="D5:I5"/>
    <mergeCell ref="J5:O5"/>
    <mergeCell ref="Q5:Q8"/>
    <mergeCell ref="R5:S8"/>
    <mergeCell ref="T5:T8"/>
    <mergeCell ref="U5:U8"/>
    <mergeCell ref="V5:V8"/>
    <mergeCell ref="W5:W8"/>
    <mergeCell ref="X5:X8"/>
    <mergeCell ref="Y5:Z6"/>
    <mergeCell ref="AA5:AA8"/>
    <mergeCell ref="Z7:Z8"/>
    <mergeCell ref="AJ5:AJ7"/>
    <mergeCell ref="D6:D7"/>
    <mergeCell ref="E6:E7"/>
    <mergeCell ref="I6:I7"/>
    <mergeCell ref="J6:J7"/>
    <mergeCell ref="K6:K7"/>
    <mergeCell ref="O6:O7"/>
    <mergeCell ref="AG6:AH6"/>
    <mergeCell ref="AI6:AI7"/>
    <mergeCell ref="Y7:Y8"/>
    <mergeCell ref="A8:C8"/>
    <mergeCell ref="A9:C9"/>
    <mergeCell ref="A10:C10"/>
    <mergeCell ref="A11:C11"/>
    <mergeCell ref="A12:C12"/>
    <mergeCell ref="A14:C14"/>
    <mergeCell ref="A15:C15"/>
    <mergeCell ref="Q15:X15"/>
    <mergeCell ref="A16:C16"/>
    <mergeCell ref="A17:C17"/>
    <mergeCell ref="Q17:Z17"/>
    <mergeCell ref="A18:C18"/>
    <mergeCell ref="Q18:Z18"/>
    <mergeCell ref="B19:C19"/>
    <mergeCell ref="B20:C20"/>
    <mergeCell ref="B21:C21"/>
    <mergeCell ref="Q21:S21"/>
    <mergeCell ref="B22:C22"/>
    <mergeCell ref="Q22:Q24"/>
    <mergeCell ref="B23:C23"/>
    <mergeCell ref="B24:C24"/>
    <mergeCell ref="B25:C25"/>
    <mergeCell ref="Q25:Q26"/>
    <mergeCell ref="B26:C26"/>
    <mergeCell ref="B27:C27"/>
    <mergeCell ref="Q27:Q28"/>
    <mergeCell ref="B28:C28"/>
    <mergeCell ref="B29:C29"/>
    <mergeCell ref="Q29:Q30"/>
    <mergeCell ref="B30:C30"/>
    <mergeCell ref="B31:C31"/>
    <mergeCell ref="Q31:Q32"/>
    <mergeCell ref="B32:C32"/>
    <mergeCell ref="B33:C33"/>
    <mergeCell ref="Q33:Q34"/>
    <mergeCell ref="B34:C34"/>
    <mergeCell ref="B35:C35"/>
    <mergeCell ref="Q35:Q36"/>
    <mergeCell ref="B36:C36"/>
    <mergeCell ref="Q45:Z45"/>
    <mergeCell ref="A45:C45"/>
    <mergeCell ref="B37:C37"/>
    <mergeCell ref="Q37:Q38"/>
    <mergeCell ref="B38:C38"/>
    <mergeCell ref="B39:C39"/>
    <mergeCell ref="Q39:Q40"/>
    <mergeCell ref="B40:C40"/>
    <mergeCell ref="T47:T48"/>
    <mergeCell ref="U47:U48"/>
    <mergeCell ref="V47:V48"/>
    <mergeCell ref="W47:W48"/>
    <mergeCell ref="X47:X48"/>
    <mergeCell ref="B41:C41"/>
    <mergeCell ref="A42:C42"/>
    <mergeCell ref="A43:C43"/>
    <mergeCell ref="Q44:Z44"/>
    <mergeCell ref="A44:C44"/>
    <mergeCell ref="Y47:Y48"/>
    <mergeCell ref="Z47:Z48"/>
    <mergeCell ref="AA46:AA47"/>
    <mergeCell ref="A47:C47"/>
    <mergeCell ref="A48:C48"/>
    <mergeCell ref="Q49:Q50"/>
    <mergeCell ref="Z49:Z50"/>
    <mergeCell ref="A49:C49"/>
    <mergeCell ref="A50:C50"/>
    <mergeCell ref="A46:C46"/>
    <mergeCell ref="Q51:Q52"/>
    <mergeCell ref="Z51:Z52"/>
    <mergeCell ref="A51:C51"/>
    <mergeCell ref="A52:C52"/>
    <mergeCell ref="Q53:Q54"/>
    <mergeCell ref="Z53:Z54"/>
    <mergeCell ref="A53:C53"/>
    <mergeCell ref="A54:C54"/>
    <mergeCell ref="Q55:Q56"/>
    <mergeCell ref="Z55:Z56"/>
    <mergeCell ref="A55:C55"/>
    <mergeCell ref="A56:C56"/>
    <mergeCell ref="Q57:Q58"/>
    <mergeCell ref="Z57:Z58"/>
    <mergeCell ref="A57:C57"/>
    <mergeCell ref="Q59:Q60"/>
    <mergeCell ref="Z59:Z60"/>
    <mergeCell ref="A61:N61"/>
    <mergeCell ref="Q61:Q62"/>
    <mergeCell ref="Z61:Z62"/>
    <mergeCell ref="A62:N62"/>
    <mergeCell ref="Q63:Q64"/>
    <mergeCell ref="Z63:Z64"/>
    <mergeCell ref="A64:B66"/>
    <mergeCell ref="C64:C66"/>
    <mergeCell ref="D64:D66"/>
    <mergeCell ref="E64:E66"/>
    <mergeCell ref="F64:L64"/>
    <mergeCell ref="M64:N66"/>
    <mergeCell ref="F65:H65"/>
    <mergeCell ref="I65:J66"/>
    <mergeCell ref="A72:B72"/>
    <mergeCell ref="A74:B74"/>
    <mergeCell ref="A76:B76"/>
    <mergeCell ref="K65:L66"/>
    <mergeCell ref="Q65:Q66"/>
    <mergeCell ref="Z65:Z66"/>
    <mergeCell ref="G66:H66"/>
    <mergeCell ref="A68:B68"/>
    <mergeCell ref="A70:B70"/>
  </mergeCells>
  <printOptions horizontalCentered="1" verticalCentered="1"/>
  <pageMargins left="0.31496062992125984" right="0.1968503937007874" top="0.1968503937007874" bottom="0.1968503937007874" header="0" footer="0"/>
  <pageSetup horizontalDpi="300" verticalDpi="3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7"/>
  <sheetViews>
    <sheetView zoomScale="70" zoomScaleNormal="70" zoomScaleSheetLayoutView="75" zoomScalePageLayoutView="0" workbookViewId="0" topLeftCell="A1">
      <selection activeCell="Q3" sqref="Q3:AT3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10.59765625" style="4" customWidth="1"/>
    <col min="4" max="11" width="9.59765625" style="4" customWidth="1"/>
    <col min="12" max="14" width="14.59765625" style="4" customWidth="1"/>
    <col min="15" max="15" width="13.59765625" style="4" customWidth="1"/>
    <col min="16" max="16" width="10.59765625" style="4" customWidth="1"/>
    <col min="17" max="17" width="2.59765625" style="4" customWidth="1"/>
    <col min="18" max="18" width="11.59765625" style="4" customWidth="1"/>
    <col min="19" max="16384" width="10.59765625" style="4" customWidth="1"/>
  </cols>
  <sheetData>
    <row r="1" spans="1:46" s="10" customFormat="1" ht="19.5" customHeight="1">
      <c r="A1" s="1" t="s">
        <v>400</v>
      </c>
      <c r="AT1" s="14" t="s">
        <v>479</v>
      </c>
    </row>
    <row r="2" spans="1:46" ht="19.5" customHeight="1">
      <c r="A2" s="403" t="s">
        <v>541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Q2" s="403" t="s">
        <v>542</v>
      </c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514"/>
    </row>
    <row r="3" spans="1:46" ht="19.5" customHeight="1">
      <c r="A3" s="389" t="s">
        <v>103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Q3" s="405" t="s">
        <v>104</v>
      </c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514"/>
    </row>
    <row r="4" spans="15:45" ht="18" customHeight="1" thickBot="1">
      <c r="O4" s="24" t="s">
        <v>273</v>
      </c>
      <c r="Q4" s="7"/>
      <c r="R4" s="7"/>
      <c r="S4" s="7"/>
      <c r="AQ4" s="7"/>
      <c r="AS4" s="7" t="s">
        <v>105</v>
      </c>
    </row>
    <row r="5" spans="1:46" ht="16.5" customHeight="1">
      <c r="A5" s="509" t="s">
        <v>10</v>
      </c>
      <c r="B5" s="510"/>
      <c r="C5" s="476" t="s">
        <v>11</v>
      </c>
      <c r="D5" s="428"/>
      <c r="E5" s="429"/>
      <c r="F5" s="516" t="s">
        <v>12</v>
      </c>
      <c r="G5" s="483" t="s">
        <v>204</v>
      </c>
      <c r="H5" s="464" t="s">
        <v>352</v>
      </c>
      <c r="I5" s="509"/>
      <c r="J5" s="509"/>
      <c r="K5" s="465"/>
      <c r="L5" s="533" t="s">
        <v>205</v>
      </c>
      <c r="M5" s="428"/>
      <c r="N5" s="428"/>
      <c r="O5" s="428"/>
      <c r="Q5" s="509" t="s">
        <v>10</v>
      </c>
      <c r="R5" s="510"/>
      <c r="S5" s="510" t="s">
        <v>206</v>
      </c>
      <c r="T5" s="537" t="s">
        <v>106</v>
      </c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197"/>
      <c r="AG5" s="530" t="s">
        <v>107</v>
      </c>
      <c r="AH5" s="530"/>
      <c r="AI5" s="530"/>
      <c r="AJ5" s="530"/>
      <c r="AK5" s="530"/>
      <c r="AL5" s="530"/>
      <c r="AM5" s="530"/>
      <c r="AN5" s="531"/>
      <c r="AO5" s="529" t="s">
        <v>108</v>
      </c>
      <c r="AP5" s="529" t="s">
        <v>109</v>
      </c>
      <c r="AQ5" s="521" t="s">
        <v>212</v>
      </c>
      <c r="AR5" s="522"/>
      <c r="AS5" s="522"/>
      <c r="AT5" s="523"/>
    </row>
    <row r="6" spans="1:46" ht="16.5" customHeight="1">
      <c r="A6" s="467"/>
      <c r="B6" s="511"/>
      <c r="C6" s="515"/>
      <c r="D6" s="459"/>
      <c r="E6" s="460"/>
      <c r="F6" s="517"/>
      <c r="G6" s="484"/>
      <c r="H6" s="449"/>
      <c r="I6" s="468"/>
      <c r="J6" s="468"/>
      <c r="K6" s="468"/>
      <c r="L6" s="515"/>
      <c r="M6" s="459"/>
      <c r="N6" s="459"/>
      <c r="O6" s="459"/>
      <c r="Q6" s="467"/>
      <c r="R6" s="511"/>
      <c r="S6" s="511"/>
      <c r="T6" s="519" t="s">
        <v>213</v>
      </c>
      <c r="U6" s="519" t="s">
        <v>214</v>
      </c>
      <c r="V6" s="519" t="s">
        <v>215</v>
      </c>
      <c r="W6" s="527" t="s">
        <v>216</v>
      </c>
      <c r="X6" s="524" t="s">
        <v>217</v>
      </c>
      <c r="Y6" s="519" t="s">
        <v>123</v>
      </c>
      <c r="Z6" s="527" t="s">
        <v>124</v>
      </c>
      <c r="AA6" s="527" t="s">
        <v>125</v>
      </c>
      <c r="AB6" s="527" t="s">
        <v>126</v>
      </c>
      <c r="AC6" s="527" t="s">
        <v>127</v>
      </c>
      <c r="AD6" s="519" t="s">
        <v>128</v>
      </c>
      <c r="AE6" s="519" t="s">
        <v>136</v>
      </c>
      <c r="AF6" s="534" t="s">
        <v>338</v>
      </c>
      <c r="AG6" s="527" t="s">
        <v>276</v>
      </c>
      <c r="AH6" s="524" t="s">
        <v>376</v>
      </c>
      <c r="AI6" s="527" t="s">
        <v>137</v>
      </c>
      <c r="AJ6" s="527" t="s">
        <v>138</v>
      </c>
      <c r="AK6" s="527" t="s">
        <v>139</v>
      </c>
      <c r="AL6" s="532" t="s">
        <v>339</v>
      </c>
      <c r="AM6" s="532" t="s">
        <v>140</v>
      </c>
      <c r="AN6" s="524" t="s">
        <v>340</v>
      </c>
      <c r="AO6" s="484"/>
      <c r="AP6" s="484"/>
      <c r="AQ6" s="528" t="s">
        <v>141</v>
      </c>
      <c r="AR6" s="528" t="s">
        <v>348</v>
      </c>
      <c r="AS6" s="520" t="s">
        <v>142</v>
      </c>
      <c r="AT6" s="520" t="s">
        <v>466</v>
      </c>
    </row>
    <row r="7" spans="1:46" ht="16.5" customHeight="1">
      <c r="A7" s="467"/>
      <c r="B7" s="511"/>
      <c r="C7" s="503" t="s">
        <v>143</v>
      </c>
      <c r="D7" s="503" t="s">
        <v>144</v>
      </c>
      <c r="E7" s="503" t="s">
        <v>145</v>
      </c>
      <c r="F7" s="517"/>
      <c r="G7" s="484"/>
      <c r="H7" s="448" t="s">
        <v>143</v>
      </c>
      <c r="I7" s="448" t="s">
        <v>254</v>
      </c>
      <c r="J7" s="448" t="s">
        <v>377</v>
      </c>
      <c r="K7" s="535" t="s">
        <v>146</v>
      </c>
      <c r="L7" s="536" t="s">
        <v>143</v>
      </c>
      <c r="M7" s="528" t="s">
        <v>322</v>
      </c>
      <c r="N7" s="528" t="s">
        <v>323</v>
      </c>
      <c r="O7" s="535" t="s">
        <v>324</v>
      </c>
      <c r="Q7" s="467"/>
      <c r="R7" s="511"/>
      <c r="S7" s="511"/>
      <c r="T7" s="519"/>
      <c r="U7" s="519"/>
      <c r="V7" s="519"/>
      <c r="W7" s="527"/>
      <c r="X7" s="525"/>
      <c r="Y7" s="519"/>
      <c r="Z7" s="527"/>
      <c r="AA7" s="527"/>
      <c r="AB7" s="527"/>
      <c r="AC7" s="527"/>
      <c r="AD7" s="519"/>
      <c r="AE7" s="519"/>
      <c r="AF7" s="484"/>
      <c r="AG7" s="527"/>
      <c r="AH7" s="525"/>
      <c r="AI7" s="527"/>
      <c r="AJ7" s="527"/>
      <c r="AK7" s="527"/>
      <c r="AL7" s="532"/>
      <c r="AM7" s="532"/>
      <c r="AN7" s="525"/>
      <c r="AO7" s="484"/>
      <c r="AP7" s="484"/>
      <c r="AQ7" s="484"/>
      <c r="AR7" s="484"/>
      <c r="AS7" s="466"/>
      <c r="AT7" s="466"/>
    </row>
    <row r="8" spans="1:46" ht="20.25" customHeight="1">
      <c r="A8" s="468"/>
      <c r="B8" s="450"/>
      <c r="C8" s="504"/>
      <c r="D8" s="504"/>
      <c r="E8" s="540"/>
      <c r="F8" s="518"/>
      <c r="G8" s="500"/>
      <c r="H8" s="450"/>
      <c r="I8" s="450"/>
      <c r="J8" s="450"/>
      <c r="K8" s="515"/>
      <c r="L8" s="504"/>
      <c r="M8" s="500"/>
      <c r="N8" s="504"/>
      <c r="O8" s="515"/>
      <c r="Q8" s="541"/>
      <c r="R8" s="542"/>
      <c r="S8" s="450"/>
      <c r="T8" s="519"/>
      <c r="U8" s="519"/>
      <c r="V8" s="519"/>
      <c r="W8" s="527"/>
      <c r="X8" s="526"/>
      <c r="Y8" s="519"/>
      <c r="Z8" s="527"/>
      <c r="AA8" s="527"/>
      <c r="AB8" s="527"/>
      <c r="AC8" s="527"/>
      <c r="AD8" s="519"/>
      <c r="AE8" s="519"/>
      <c r="AF8" s="500"/>
      <c r="AG8" s="527"/>
      <c r="AH8" s="526"/>
      <c r="AI8" s="527"/>
      <c r="AJ8" s="527"/>
      <c r="AK8" s="527"/>
      <c r="AL8" s="532"/>
      <c r="AM8" s="532"/>
      <c r="AN8" s="526"/>
      <c r="AO8" s="500"/>
      <c r="AP8" s="500"/>
      <c r="AQ8" s="500"/>
      <c r="AR8" s="500"/>
      <c r="AS8" s="449"/>
      <c r="AT8" s="449"/>
    </row>
    <row r="9" spans="1:46" ht="16.5" customHeight="1">
      <c r="A9" s="538" t="s">
        <v>473</v>
      </c>
      <c r="B9" s="539"/>
      <c r="C9" s="21">
        <v>332022</v>
      </c>
      <c r="D9" s="21">
        <v>142357</v>
      </c>
      <c r="E9" s="21">
        <v>189665</v>
      </c>
      <c r="F9" s="21">
        <v>6330</v>
      </c>
      <c r="G9" s="111">
        <v>59142</v>
      </c>
      <c r="H9" s="21">
        <f>I9+J9+K9</f>
        <v>637829</v>
      </c>
      <c r="I9" s="21">
        <v>400987</v>
      </c>
      <c r="J9" s="21">
        <v>109264</v>
      </c>
      <c r="K9" s="21">
        <v>127578</v>
      </c>
      <c r="L9" s="126">
        <v>92660305</v>
      </c>
      <c r="M9" s="126">
        <v>39058782</v>
      </c>
      <c r="N9" s="242">
        <v>19556775</v>
      </c>
      <c r="O9" s="242">
        <v>34044748</v>
      </c>
      <c r="Q9" s="388" t="s">
        <v>473</v>
      </c>
      <c r="R9" s="493"/>
      <c r="S9" s="18">
        <v>4566</v>
      </c>
      <c r="T9" s="18">
        <v>264</v>
      </c>
      <c r="U9" s="18">
        <v>20</v>
      </c>
      <c r="V9" s="18">
        <v>526</v>
      </c>
      <c r="W9" s="243">
        <v>299</v>
      </c>
      <c r="X9" s="18">
        <v>1384</v>
      </c>
      <c r="Y9" s="18">
        <v>263</v>
      </c>
      <c r="Z9" s="18">
        <v>381</v>
      </c>
      <c r="AA9" s="18">
        <v>115</v>
      </c>
      <c r="AB9" s="18">
        <v>67</v>
      </c>
      <c r="AC9" s="21">
        <v>39</v>
      </c>
      <c r="AD9" s="18">
        <v>77</v>
      </c>
      <c r="AE9" s="24">
        <v>70</v>
      </c>
      <c r="AF9" s="24">
        <v>6</v>
      </c>
      <c r="AG9" s="24">
        <v>2</v>
      </c>
      <c r="AH9" s="24">
        <v>138</v>
      </c>
      <c r="AI9" s="24">
        <v>45</v>
      </c>
      <c r="AJ9" s="24">
        <v>82</v>
      </c>
      <c r="AK9" s="21">
        <v>184</v>
      </c>
      <c r="AL9" s="21">
        <v>1</v>
      </c>
      <c r="AM9" s="24">
        <v>43</v>
      </c>
      <c r="AN9" s="24">
        <v>8</v>
      </c>
      <c r="AO9" s="21">
        <v>363</v>
      </c>
      <c r="AP9" s="24">
        <v>57</v>
      </c>
      <c r="AQ9" s="21">
        <v>71</v>
      </c>
      <c r="AR9" s="21">
        <v>44</v>
      </c>
      <c r="AS9" s="21">
        <v>12</v>
      </c>
      <c r="AT9" s="21">
        <v>4</v>
      </c>
    </row>
    <row r="10" spans="1:46" ht="16.5" customHeight="1">
      <c r="A10" s="543" t="s">
        <v>501</v>
      </c>
      <c r="B10" s="544"/>
      <c r="C10" s="244">
        <f>C12+C13+C14+C15+C16+C17+C18+C19+C20+C21+C22+C24+C27+C31+C35+C38</f>
        <v>334552</v>
      </c>
      <c r="D10" s="244">
        <f>D12+D13+D14+D15+D16+D17+D18+D19+D20+D21+D22+D24+D27+D31+D35+D38</f>
        <v>143647</v>
      </c>
      <c r="E10" s="244">
        <f>E12+E13+E14+E15+E16+E17+E18+E19+E20+E21+E22+E24+E27+E31+E35+E38</f>
        <v>190905</v>
      </c>
      <c r="F10" s="244">
        <v>6349</v>
      </c>
      <c r="G10" s="244">
        <f>G12+G13+G14+G15+G16+G17+G18+G19+G20+G21+G22+G24+G27+G31+G35+G38</f>
        <v>60123</v>
      </c>
      <c r="H10" s="244">
        <f>H12+H13+H14+H15+H16+H17+H18+H19+H20+H21+H22+H24+H27+H31+H35+H38</f>
        <v>642801</v>
      </c>
      <c r="I10" s="244">
        <f aca="true" t="shared" si="0" ref="I10:O10">I12+I13+I14+I15+I16+I17+I18+I19+I20+I21+I22+I24+I27+I31+I35+I38</f>
        <v>408840</v>
      </c>
      <c r="J10" s="244">
        <f t="shared" si="0"/>
        <v>107874</v>
      </c>
      <c r="K10" s="244">
        <f t="shared" si="0"/>
        <v>126087</v>
      </c>
      <c r="L10" s="244">
        <f t="shared" si="0"/>
        <v>94325164</v>
      </c>
      <c r="M10" s="244">
        <f t="shared" si="0"/>
        <v>39878924</v>
      </c>
      <c r="N10" s="244">
        <f t="shared" si="0"/>
        <v>20070461</v>
      </c>
      <c r="O10" s="244">
        <f t="shared" si="0"/>
        <v>34375781</v>
      </c>
      <c r="Q10" s="543" t="s">
        <v>501</v>
      </c>
      <c r="R10" s="544"/>
      <c r="S10" s="127">
        <f>SUM(S12:S22,S24,S27,S31,S35,S38)</f>
        <v>4648</v>
      </c>
      <c r="T10" s="127">
        <f aca="true" t="shared" si="1" ref="T10:AP10">SUM(T12:T22,T24,T27,T31,T35,T38)</f>
        <v>268</v>
      </c>
      <c r="U10" s="127">
        <f t="shared" si="1"/>
        <v>19</v>
      </c>
      <c r="V10" s="127">
        <f t="shared" si="1"/>
        <v>539</v>
      </c>
      <c r="W10" s="127">
        <f>SUM(W12:W22,W24,W27,W31,W35,W38)</f>
        <v>316</v>
      </c>
      <c r="X10" s="127">
        <f t="shared" si="1"/>
        <v>1436</v>
      </c>
      <c r="Y10" s="127">
        <f t="shared" si="1"/>
        <v>262</v>
      </c>
      <c r="Z10" s="127">
        <f t="shared" si="1"/>
        <v>385</v>
      </c>
      <c r="AA10" s="127">
        <f t="shared" si="1"/>
        <v>116</v>
      </c>
      <c r="AB10" s="127">
        <f t="shared" si="1"/>
        <v>69</v>
      </c>
      <c r="AC10" s="127">
        <f t="shared" si="1"/>
        <v>38</v>
      </c>
      <c r="AD10" s="127">
        <f t="shared" si="1"/>
        <v>72</v>
      </c>
      <c r="AE10" s="127">
        <f t="shared" si="1"/>
        <v>68</v>
      </c>
      <c r="AF10" s="127">
        <f t="shared" si="1"/>
        <v>6</v>
      </c>
      <c r="AG10" s="127">
        <f t="shared" si="1"/>
        <v>1</v>
      </c>
      <c r="AH10" s="127">
        <f t="shared" si="1"/>
        <v>136</v>
      </c>
      <c r="AI10" s="127">
        <f t="shared" si="1"/>
        <v>45</v>
      </c>
      <c r="AJ10" s="127">
        <f t="shared" si="1"/>
        <v>82</v>
      </c>
      <c r="AK10" s="127">
        <f t="shared" si="1"/>
        <v>184</v>
      </c>
      <c r="AL10" s="127">
        <f t="shared" si="1"/>
        <v>1</v>
      </c>
      <c r="AM10" s="127">
        <f t="shared" si="1"/>
        <v>44</v>
      </c>
      <c r="AN10" s="127">
        <f t="shared" si="1"/>
        <v>10</v>
      </c>
      <c r="AO10" s="127">
        <f t="shared" si="1"/>
        <v>362</v>
      </c>
      <c r="AP10" s="127">
        <f t="shared" si="1"/>
        <v>57</v>
      </c>
      <c r="AQ10" s="244">
        <v>71</v>
      </c>
      <c r="AR10" s="244">
        <v>42</v>
      </c>
      <c r="AS10" s="244">
        <v>5</v>
      </c>
      <c r="AT10" s="244">
        <v>14</v>
      </c>
    </row>
    <row r="11" spans="1:46" ht="16.5" customHeight="1">
      <c r="A11" s="545"/>
      <c r="B11" s="546"/>
      <c r="C11" s="128"/>
      <c r="D11" s="128"/>
      <c r="E11" s="128"/>
      <c r="F11" s="128"/>
      <c r="G11" s="128"/>
      <c r="H11" s="128"/>
      <c r="I11" s="128"/>
      <c r="J11" s="128"/>
      <c r="K11" s="128"/>
      <c r="M11" s="129"/>
      <c r="N11" s="129"/>
      <c r="O11" s="129"/>
      <c r="Q11" s="545"/>
      <c r="R11" s="546"/>
      <c r="S11" s="127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</row>
    <row r="12" spans="1:46" ht="16.5" customHeight="1">
      <c r="A12" s="547" t="s">
        <v>147</v>
      </c>
      <c r="B12" s="548"/>
      <c r="C12" s="136">
        <v>122309</v>
      </c>
      <c r="D12" s="245">
        <v>52251</v>
      </c>
      <c r="E12" s="245">
        <v>70058</v>
      </c>
      <c r="F12" s="245">
        <v>6590</v>
      </c>
      <c r="G12" s="245">
        <v>23452</v>
      </c>
      <c r="H12" s="246">
        <f>SUM(I12:K12)</f>
        <v>241206</v>
      </c>
      <c r="I12" s="246">
        <v>163273</v>
      </c>
      <c r="J12" s="245">
        <v>43900</v>
      </c>
      <c r="K12" s="245">
        <v>34033</v>
      </c>
      <c r="L12" s="129">
        <v>33667122</v>
      </c>
      <c r="M12" s="247">
        <v>16668387</v>
      </c>
      <c r="N12" s="247">
        <v>7859560</v>
      </c>
      <c r="O12" s="248">
        <v>9139174</v>
      </c>
      <c r="Q12" s="547" t="s">
        <v>147</v>
      </c>
      <c r="R12" s="548"/>
      <c r="S12" s="127">
        <f>SUM(T12:AT12)</f>
        <v>1870</v>
      </c>
      <c r="T12" s="133">
        <v>146</v>
      </c>
      <c r="U12" s="131">
        <v>3</v>
      </c>
      <c r="V12" s="131">
        <v>218</v>
      </c>
      <c r="W12" s="131">
        <v>96</v>
      </c>
      <c r="X12" s="131">
        <v>619</v>
      </c>
      <c r="Y12" s="131">
        <v>109</v>
      </c>
      <c r="Z12" s="131">
        <v>123</v>
      </c>
      <c r="AA12" s="131">
        <v>45</v>
      </c>
      <c r="AB12" s="131">
        <v>13</v>
      </c>
      <c r="AC12" s="131">
        <v>15</v>
      </c>
      <c r="AD12" s="131">
        <v>42</v>
      </c>
      <c r="AE12" s="131">
        <v>38</v>
      </c>
      <c r="AF12" s="131">
        <v>1</v>
      </c>
      <c r="AG12" s="131" t="s">
        <v>295</v>
      </c>
      <c r="AH12" s="131">
        <v>75</v>
      </c>
      <c r="AI12" s="131">
        <v>7</v>
      </c>
      <c r="AJ12" s="131">
        <v>24</v>
      </c>
      <c r="AK12" s="131">
        <v>54</v>
      </c>
      <c r="AL12" s="131" t="s">
        <v>295</v>
      </c>
      <c r="AM12" s="131">
        <v>23</v>
      </c>
      <c r="AN12" s="131">
        <v>6</v>
      </c>
      <c r="AO12" s="131">
        <v>158</v>
      </c>
      <c r="AP12" s="131">
        <v>19</v>
      </c>
      <c r="AQ12" s="131">
        <v>19</v>
      </c>
      <c r="AR12" s="131">
        <v>12</v>
      </c>
      <c r="AS12" s="131">
        <v>2</v>
      </c>
      <c r="AT12" s="131">
        <v>3</v>
      </c>
    </row>
    <row r="13" spans="1:46" ht="16.5" customHeight="1">
      <c r="A13" s="547" t="s">
        <v>148</v>
      </c>
      <c r="B13" s="549"/>
      <c r="C13" s="136">
        <v>19566</v>
      </c>
      <c r="D13" s="136">
        <v>8411</v>
      </c>
      <c r="E13" s="136">
        <v>11155</v>
      </c>
      <c r="F13" s="136">
        <v>6400</v>
      </c>
      <c r="G13" s="136">
        <v>3529</v>
      </c>
      <c r="H13" s="246">
        <f aca="true" t="shared" si="2" ref="H13:H22">SUM(I13:K13)</f>
        <v>40159</v>
      </c>
      <c r="I13" s="136">
        <v>24471</v>
      </c>
      <c r="J13" s="136">
        <v>4860</v>
      </c>
      <c r="K13" s="136">
        <v>10828</v>
      </c>
      <c r="L13" s="247">
        <f>SUM(M13:O13)</f>
        <v>6038175</v>
      </c>
      <c r="M13" s="247">
        <v>2101088</v>
      </c>
      <c r="N13" s="247">
        <v>927436</v>
      </c>
      <c r="O13" s="247">
        <v>3009651</v>
      </c>
      <c r="Q13" s="547" t="s">
        <v>148</v>
      </c>
      <c r="R13" s="549"/>
      <c r="S13" s="127">
        <f aca="true" t="shared" si="3" ref="S13:S22">SUM(T13:AT13)</f>
        <v>246</v>
      </c>
      <c r="T13" s="133">
        <v>9</v>
      </c>
      <c r="U13" s="131">
        <v>1</v>
      </c>
      <c r="V13" s="131">
        <v>31</v>
      </c>
      <c r="W13" s="131">
        <v>20</v>
      </c>
      <c r="X13" s="131">
        <v>78</v>
      </c>
      <c r="Y13" s="131">
        <v>10</v>
      </c>
      <c r="Z13" s="131">
        <v>27</v>
      </c>
      <c r="AA13" s="131">
        <v>7</v>
      </c>
      <c r="AB13" s="131">
        <v>7</v>
      </c>
      <c r="AC13" s="131">
        <v>2</v>
      </c>
      <c r="AD13" s="131">
        <v>3</v>
      </c>
      <c r="AE13" s="131">
        <v>3</v>
      </c>
      <c r="AF13" s="131" t="s">
        <v>295</v>
      </c>
      <c r="AG13" s="131" t="s">
        <v>295</v>
      </c>
      <c r="AH13" s="131">
        <v>2</v>
      </c>
      <c r="AI13" s="131">
        <v>3</v>
      </c>
      <c r="AJ13" s="131">
        <v>6</v>
      </c>
      <c r="AK13" s="131">
        <v>12</v>
      </c>
      <c r="AL13" s="131" t="s">
        <v>295</v>
      </c>
      <c r="AM13" s="131">
        <v>1</v>
      </c>
      <c r="AN13" s="131" t="s">
        <v>295</v>
      </c>
      <c r="AO13" s="131">
        <v>11</v>
      </c>
      <c r="AP13" s="131">
        <v>1</v>
      </c>
      <c r="AQ13" s="131">
        <v>6</v>
      </c>
      <c r="AR13" s="131">
        <v>4</v>
      </c>
      <c r="AS13" s="131" t="s">
        <v>295</v>
      </c>
      <c r="AT13" s="131">
        <v>2</v>
      </c>
    </row>
    <row r="14" spans="1:46" ht="16.5" customHeight="1">
      <c r="A14" s="547" t="s">
        <v>149</v>
      </c>
      <c r="B14" s="549"/>
      <c r="C14" s="136">
        <v>30102</v>
      </c>
      <c r="D14" s="245">
        <v>13061</v>
      </c>
      <c r="E14" s="245">
        <v>17041</v>
      </c>
      <c r="F14" s="245">
        <v>6300</v>
      </c>
      <c r="G14" s="245">
        <v>5263</v>
      </c>
      <c r="H14" s="246">
        <f t="shared" si="2"/>
        <v>56653</v>
      </c>
      <c r="I14" s="245">
        <v>36240</v>
      </c>
      <c r="J14" s="245">
        <v>7601</v>
      </c>
      <c r="K14" s="245">
        <v>12812</v>
      </c>
      <c r="L14" s="247">
        <v>8622164</v>
      </c>
      <c r="M14" s="247">
        <v>3764066</v>
      </c>
      <c r="N14" s="247">
        <v>1395346</v>
      </c>
      <c r="O14" s="247">
        <v>3462753</v>
      </c>
      <c r="Q14" s="547" t="s">
        <v>149</v>
      </c>
      <c r="R14" s="549"/>
      <c r="S14" s="127">
        <f t="shared" si="3"/>
        <v>401</v>
      </c>
      <c r="T14" s="133">
        <v>13</v>
      </c>
      <c r="U14" s="131">
        <v>2</v>
      </c>
      <c r="V14" s="131">
        <v>41</v>
      </c>
      <c r="W14" s="131">
        <v>30</v>
      </c>
      <c r="X14" s="131">
        <v>129</v>
      </c>
      <c r="Y14" s="131">
        <v>24</v>
      </c>
      <c r="Z14" s="131">
        <v>32</v>
      </c>
      <c r="AA14" s="131">
        <v>9</v>
      </c>
      <c r="AB14" s="131">
        <v>7</v>
      </c>
      <c r="AC14" s="131">
        <v>5</v>
      </c>
      <c r="AD14" s="131">
        <v>7</v>
      </c>
      <c r="AE14" s="131">
        <v>7</v>
      </c>
      <c r="AF14" s="131" t="s">
        <v>295</v>
      </c>
      <c r="AG14" s="131">
        <v>1</v>
      </c>
      <c r="AH14" s="131">
        <v>12</v>
      </c>
      <c r="AI14" s="131">
        <v>5</v>
      </c>
      <c r="AJ14" s="131">
        <v>8</v>
      </c>
      <c r="AK14" s="131">
        <v>11</v>
      </c>
      <c r="AL14" s="131" t="s">
        <v>295</v>
      </c>
      <c r="AM14" s="131">
        <v>1</v>
      </c>
      <c r="AN14" s="131">
        <v>1</v>
      </c>
      <c r="AO14" s="131">
        <v>34</v>
      </c>
      <c r="AP14" s="131">
        <v>10</v>
      </c>
      <c r="AQ14" s="131">
        <v>8</v>
      </c>
      <c r="AR14" s="131">
        <v>4</v>
      </c>
      <c r="AS14" s="249" t="s">
        <v>295</v>
      </c>
      <c r="AT14" s="249" t="s">
        <v>295</v>
      </c>
    </row>
    <row r="15" spans="1:46" ht="16.5" customHeight="1">
      <c r="A15" s="547" t="s">
        <v>150</v>
      </c>
      <c r="B15" s="549"/>
      <c r="C15" s="136">
        <v>11296</v>
      </c>
      <c r="D15" s="245">
        <v>4671</v>
      </c>
      <c r="E15" s="245">
        <v>6625</v>
      </c>
      <c r="F15" s="245">
        <v>6250</v>
      </c>
      <c r="G15" s="245">
        <v>2242</v>
      </c>
      <c r="H15" s="246">
        <f t="shared" si="2"/>
        <v>27274</v>
      </c>
      <c r="I15" s="245">
        <v>15263</v>
      </c>
      <c r="J15" s="245">
        <v>5481</v>
      </c>
      <c r="K15" s="245">
        <v>6530</v>
      </c>
      <c r="L15" s="247">
        <v>3857877</v>
      </c>
      <c r="M15" s="247">
        <v>1094074</v>
      </c>
      <c r="N15" s="247">
        <v>994477</v>
      </c>
      <c r="O15" s="248">
        <v>1769327</v>
      </c>
      <c r="Q15" s="547" t="s">
        <v>150</v>
      </c>
      <c r="R15" s="549"/>
      <c r="S15" s="127">
        <f t="shared" si="3"/>
        <v>134</v>
      </c>
      <c r="T15" s="133">
        <v>7</v>
      </c>
      <c r="U15" s="131">
        <v>3</v>
      </c>
      <c r="V15" s="131">
        <v>14</v>
      </c>
      <c r="W15" s="131">
        <v>10</v>
      </c>
      <c r="X15" s="131">
        <v>38</v>
      </c>
      <c r="Y15" s="131">
        <v>4</v>
      </c>
      <c r="Z15" s="131">
        <v>10</v>
      </c>
      <c r="AA15" s="131">
        <v>5</v>
      </c>
      <c r="AB15" s="131">
        <v>2</v>
      </c>
      <c r="AC15" s="131" t="s">
        <v>295</v>
      </c>
      <c r="AD15" s="131">
        <v>2</v>
      </c>
      <c r="AE15" s="131">
        <v>2</v>
      </c>
      <c r="AF15" s="131">
        <v>1</v>
      </c>
      <c r="AG15" s="131" t="s">
        <v>295</v>
      </c>
      <c r="AH15" s="131">
        <v>4</v>
      </c>
      <c r="AI15" s="131">
        <v>2</v>
      </c>
      <c r="AJ15" s="131">
        <v>5</v>
      </c>
      <c r="AK15" s="131">
        <v>5</v>
      </c>
      <c r="AL15" s="131" t="s">
        <v>295</v>
      </c>
      <c r="AM15" s="131">
        <v>3</v>
      </c>
      <c r="AN15" s="131" t="s">
        <v>295</v>
      </c>
      <c r="AO15" s="131">
        <v>11</v>
      </c>
      <c r="AP15" s="131">
        <v>1</v>
      </c>
      <c r="AQ15" s="131">
        <v>4</v>
      </c>
      <c r="AR15" s="131">
        <v>1</v>
      </c>
      <c r="AS15" s="131" t="s">
        <v>295</v>
      </c>
      <c r="AT15" s="131" t="s">
        <v>295</v>
      </c>
    </row>
    <row r="16" spans="1:46" ht="16.5" customHeight="1">
      <c r="A16" s="547" t="s">
        <v>151</v>
      </c>
      <c r="B16" s="549"/>
      <c r="C16" s="136">
        <v>6680</v>
      </c>
      <c r="D16" s="245">
        <v>2778</v>
      </c>
      <c r="E16" s="245">
        <v>3902</v>
      </c>
      <c r="F16" s="245">
        <v>6400</v>
      </c>
      <c r="G16" s="245">
        <v>1304</v>
      </c>
      <c r="H16" s="246">
        <f t="shared" si="2"/>
        <v>15040</v>
      </c>
      <c r="I16" s="245">
        <v>9373</v>
      </c>
      <c r="J16" s="245">
        <v>1563</v>
      </c>
      <c r="K16" s="245">
        <v>4104</v>
      </c>
      <c r="L16" s="247">
        <f aca="true" t="shared" si="4" ref="L16:L24">SUM(M16:O16)</f>
        <v>2443265</v>
      </c>
      <c r="M16" s="248">
        <v>931306</v>
      </c>
      <c r="N16" s="248">
        <v>384164</v>
      </c>
      <c r="O16" s="247">
        <v>1127795</v>
      </c>
      <c r="Q16" s="547" t="s">
        <v>151</v>
      </c>
      <c r="R16" s="549"/>
      <c r="S16" s="127">
        <f t="shared" si="3"/>
        <v>54</v>
      </c>
      <c r="T16" s="133">
        <v>2</v>
      </c>
      <c r="U16" s="131">
        <v>1</v>
      </c>
      <c r="V16" s="131">
        <v>6</v>
      </c>
      <c r="W16" s="131">
        <v>5</v>
      </c>
      <c r="X16" s="131">
        <v>11</v>
      </c>
      <c r="Y16" s="131">
        <v>4</v>
      </c>
      <c r="Z16" s="131">
        <v>5</v>
      </c>
      <c r="AA16" s="131">
        <v>2</v>
      </c>
      <c r="AB16" s="131">
        <v>1</v>
      </c>
      <c r="AC16" s="131" t="s">
        <v>295</v>
      </c>
      <c r="AD16" s="131">
        <v>1</v>
      </c>
      <c r="AE16" s="131">
        <v>1</v>
      </c>
      <c r="AF16" s="131" t="s">
        <v>295</v>
      </c>
      <c r="AG16" s="131" t="s">
        <v>295</v>
      </c>
      <c r="AH16" s="131">
        <v>1</v>
      </c>
      <c r="AI16" s="131">
        <v>1</v>
      </c>
      <c r="AJ16" s="131" t="s">
        <v>295</v>
      </c>
      <c r="AK16" s="131">
        <v>4</v>
      </c>
      <c r="AL16" s="131" t="s">
        <v>295</v>
      </c>
      <c r="AM16" s="131">
        <v>1</v>
      </c>
      <c r="AN16" s="131">
        <v>1</v>
      </c>
      <c r="AO16" s="131">
        <v>3</v>
      </c>
      <c r="AP16" s="131">
        <v>2</v>
      </c>
      <c r="AQ16" s="131">
        <v>1</v>
      </c>
      <c r="AR16" s="131">
        <v>1</v>
      </c>
      <c r="AS16" s="131" t="s">
        <v>295</v>
      </c>
      <c r="AT16" s="131" t="s">
        <v>295</v>
      </c>
    </row>
    <row r="17" spans="1:46" ht="16.5" customHeight="1">
      <c r="A17" s="547" t="s">
        <v>152</v>
      </c>
      <c r="B17" s="549"/>
      <c r="C17" s="136">
        <v>22721</v>
      </c>
      <c r="D17" s="245">
        <v>9433</v>
      </c>
      <c r="E17" s="245">
        <v>13288</v>
      </c>
      <c r="F17" s="245">
        <v>6400</v>
      </c>
      <c r="G17" s="245">
        <v>3449</v>
      </c>
      <c r="H17" s="246">
        <f t="shared" si="2"/>
        <v>40787</v>
      </c>
      <c r="I17" s="245">
        <v>22212</v>
      </c>
      <c r="J17" s="245">
        <v>8959</v>
      </c>
      <c r="K17" s="245">
        <v>9616</v>
      </c>
      <c r="L17" s="247">
        <f t="shared" si="4"/>
        <v>6177173</v>
      </c>
      <c r="M17" s="247">
        <v>1832553</v>
      </c>
      <c r="N17" s="247">
        <v>1653734</v>
      </c>
      <c r="O17" s="247">
        <v>2690886</v>
      </c>
      <c r="Q17" s="547" t="s">
        <v>152</v>
      </c>
      <c r="R17" s="549"/>
      <c r="S17" s="127">
        <f t="shared" si="3"/>
        <v>292</v>
      </c>
      <c r="T17" s="133">
        <v>12</v>
      </c>
      <c r="U17" s="131">
        <v>2</v>
      </c>
      <c r="V17" s="131">
        <v>32</v>
      </c>
      <c r="W17" s="131">
        <v>21</v>
      </c>
      <c r="X17" s="131">
        <v>81</v>
      </c>
      <c r="Y17" s="131">
        <v>15</v>
      </c>
      <c r="Z17" s="131">
        <v>31</v>
      </c>
      <c r="AA17" s="131">
        <v>10</v>
      </c>
      <c r="AB17" s="131">
        <v>9</v>
      </c>
      <c r="AC17" s="131">
        <v>2</v>
      </c>
      <c r="AD17" s="131">
        <v>1</v>
      </c>
      <c r="AE17" s="131">
        <v>1</v>
      </c>
      <c r="AF17" s="131">
        <v>1</v>
      </c>
      <c r="AG17" s="131" t="s">
        <v>295</v>
      </c>
      <c r="AH17" s="131">
        <v>9</v>
      </c>
      <c r="AI17" s="131">
        <v>5</v>
      </c>
      <c r="AJ17" s="131">
        <v>14</v>
      </c>
      <c r="AK17" s="131">
        <v>12</v>
      </c>
      <c r="AL17" s="131" t="s">
        <v>295</v>
      </c>
      <c r="AM17" s="131">
        <v>5</v>
      </c>
      <c r="AN17" s="131" t="s">
        <v>295</v>
      </c>
      <c r="AO17" s="131">
        <v>16</v>
      </c>
      <c r="AP17" s="131">
        <v>1</v>
      </c>
      <c r="AQ17" s="131">
        <v>5</v>
      </c>
      <c r="AR17" s="131">
        <v>5</v>
      </c>
      <c r="AS17" s="131" t="s">
        <v>295</v>
      </c>
      <c r="AT17" s="131">
        <v>2</v>
      </c>
    </row>
    <row r="18" spans="1:46" ht="16.5" customHeight="1">
      <c r="A18" s="547" t="s">
        <v>153</v>
      </c>
      <c r="B18" s="549"/>
      <c r="C18" s="136">
        <v>8152</v>
      </c>
      <c r="D18" s="245">
        <v>3477</v>
      </c>
      <c r="E18" s="245">
        <v>4675</v>
      </c>
      <c r="F18" s="245">
        <v>5900</v>
      </c>
      <c r="G18" s="245">
        <v>1550</v>
      </c>
      <c r="H18" s="246">
        <f t="shared" si="2"/>
        <v>17611</v>
      </c>
      <c r="I18" s="245">
        <v>9854</v>
      </c>
      <c r="J18" s="245">
        <v>4257</v>
      </c>
      <c r="K18" s="245">
        <v>3500</v>
      </c>
      <c r="L18" s="247">
        <f t="shared" si="4"/>
        <v>2557990</v>
      </c>
      <c r="M18" s="247">
        <v>926102</v>
      </c>
      <c r="N18" s="247">
        <v>708156</v>
      </c>
      <c r="O18" s="247">
        <v>923732</v>
      </c>
      <c r="Q18" s="547" t="s">
        <v>153</v>
      </c>
      <c r="R18" s="549"/>
      <c r="S18" s="127">
        <f t="shared" si="3"/>
        <v>131</v>
      </c>
      <c r="T18" s="133">
        <v>8</v>
      </c>
      <c r="U18" s="131">
        <v>1</v>
      </c>
      <c r="V18" s="131">
        <v>14</v>
      </c>
      <c r="W18" s="131">
        <v>10</v>
      </c>
      <c r="X18" s="131">
        <v>33</v>
      </c>
      <c r="Y18" s="131">
        <v>5</v>
      </c>
      <c r="Z18" s="131">
        <v>9</v>
      </c>
      <c r="AA18" s="131">
        <v>2</v>
      </c>
      <c r="AB18" s="131">
        <v>2</v>
      </c>
      <c r="AC18" s="131">
        <v>1</v>
      </c>
      <c r="AD18" s="131">
        <v>3</v>
      </c>
      <c r="AE18" s="131">
        <v>3</v>
      </c>
      <c r="AF18" s="131">
        <v>1</v>
      </c>
      <c r="AG18" s="131" t="s">
        <v>295</v>
      </c>
      <c r="AH18" s="131">
        <v>7</v>
      </c>
      <c r="AI18" s="131">
        <v>1</v>
      </c>
      <c r="AJ18" s="131">
        <v>6</v>
      </c>
      <c r="AK18" s="131">
        <v>7</v>
      </c>
      <c r="AL18" s="131" t="s">
        <v>295</v>
      </c>
      <c r="AM18" s="131" t="s">
        <v>295</v>
      </c>
      <c r="AN18" s="131">
        <v>1</v>
      </c>
      <c r="AO18" s="131">
        <v>13</v>
      </c>
      <c r="AP18" s="131">
        <v>1</v>
      </c>
      <c r="AQ18" s="131">
        <v>2</v>
      </c>
      <c r="AR18" s="131">
        <v>1</v>
      </c>
      <c r="AS18" s="131" t="s">
        <v>295</v>
      </c>
      <c r="AT18" s="131" t="s">
        <v>295</v>
      </c>
    </row>
    <row r="19" spans="1:46" ht="16.5" customHeight="1">
      <c r="A19" s="547" t="s">
        <v>284</v>
      </c>
      <c r="B19" s="549"/>
      <c r="C19" s="136">
        <v>10406</v>
      </c>
      <c r="D19" s="245">
        <v>4536</v>
      </c>
      <c r="E19" s="245">
        <v>5870</v>
      </c>
      <c r="F19" s="245">
        <v>5900</v>
      </c>
      <c r="G19" s="245">
        <v>1754</v>
      </c>
      <c r="H19" s="246">
        <f t="shared" si="2"/>
        <v>18947</v>
      </c>
      <c r="I19" s="245">
        <v>11746</v>
      </c>
      <c r="J19" s="245">
        <v>3897</v>
      </c>
      <c r="K19" s="245">
        <v>3304</v>
      </c>
      <c r="L19" s="247">
        <f t="shared" si="4"/>
        <v>2663047</v>
      </c>
      <c r="M19" s="247">
        <v>1012700</v>
      </c>
      <c r="N19" s="247">
        <v>768971</v>
      </c>
      <c r="O19" s="247">
        <v>881376</v>
      </c>
      <c r="Q19" s="547" t="s">
        <v>284</v>
      </c>
      <c r="R19" s="549"/>
      <c r="S19" s="127">
        <f t="shared" si="3"/>
        <v>137</v>
      </c>
      <c r="T19" s="133">
        <v>4</v>
      </c>
      <c r="U19" s="131" t="s">
        <v>295</v>
      </c>
      <c r="V19" s="131">
        <v>17</v>
      </c>
      <c r="W19" s="131">
        <v>11</v>
      </c>
      <c r="X19" s="131">
        <v>37</v>
      </c>
      <c r="Y19" s="131">
        <v>8</v>
      </c>
      <c r="Z19" s="131">
        <v>14</v>
      </c>
      <c r="AA19" s="131">
        <v>4</v>
      </c>
      <c r="AB19" s="131">
        <v>1</v>
      </c>
      <c r="AC19" s="131">
        <v>1</v>
      </c>
      <c r="AD19" s="131">
        <v>2</v>
      </c>
      <c r="AE19" s="131">
        <v>2</v>
      </c>
      <c r="AF19" s="131" t="s">
        <v>295</v>
      </c>
      <c r="AG19" s="131" t="s">
        <v>295</v>
      </c>
      <c r="AH19" s="131">
        <v>5</v>
      </c>
      <c r="AI19" s="131">
        <v>1</v>
      </c>
      <c r="AJ19" s="131">
        <v>1</v>
      </c>
      <c r="AK19" s="131">
        <v>8</v>
      </c>
      <c r="AL19" s="131" t="s">
        <v>295</v>
      </c>
      <c r="AM19" s="131">
        <v>2</v>
      </c>
      <c r="AN19" s="131" t="s">
        <v>295</v>
      </c>
      <c r="AO19" s="131">
        <v>13</v>
      </c>
      <c r="AP19" s="131">
        <v>1</v>
      </c>
      <c r="AQ19" s="131">
        <v>2</v>
      </c>
      <c r="AR19" s="131" t="s">
        <v>295</v>
      </c>
      <c r="AS19" s="131">
        <v>2</v>
      </c>
      <c r="AT19" s="131">
        <v>1</v>
      </c>
    </row>
    <row r="20" spans="1:46" ht="16.5" customHeight="1">
      <c r="A20" s="547" t="s">
        <v>154</v>
      </c>
      <c r="B20" s="549"/>
      <c r="C20" s="136">
        <v>30830</v>
      </c>
      <c r="D20" s="245">
        <v>13707</v>
      </c>
      <c r="E20" s="245">
        <v>17123</v>
      </c>
      <c r="F20" s="245">
        <v>6220</v>
      </c>
      <c r="G20" s="245">
        <v>5460</v>
      </c>
      <c r="H20" s="246">
        <f t="shared" si="2"/>
        <v>52521</v>
      </c>
      <c r="I20" s="245">
        <v>36077</v>
      </c>
      <c r="J20" s="245">
        <v>5607</v>
      </c>
      <c r="K20" s="245">
        <v>10837</v>
      </c>
      <c r="L20" s="247">
        <f t="shared" si="4"/>
        <v>8095212</v>
      </c>
      <c r="M20" s="247">
        <v>4012874</v>
      </c>
      <c r="N20" s="247">
        <v>1150938</v>
      </c>
      <c r="O20" s="247">
        <v>2931400</v>
      </c>
      <c r="Q20" s="547" t="s">
        <v>154</v>
      </c>
      <c r="R20" s="549"/>
      <c r="S20" s="127">
        <f t="shared" si="3"/>
        <v>381</v>
      </c>
      <c r="T20" s="133">
        <v>15</v>
      </c>
      <c r="U20" s="131">
        <v>3</v>
      </c>
      <c r="V20" s="131">
        <v>44</v>
      </c>
      <c r="W20" s="131">
        <v>31</v>
      </c>
      <c r="X20" s="131">
        <v>122</v>
      </c>
      <c r="Y20" s="131">
        <v>25</v>
      </c>
      <c r="Z20" s="131">
        <v>36</v>
      </c>
      <c r="AA20" s="131">
        <v>11</v>
      </c>
      <c r="AB20" s="131">
        <v>2</v>
      </c>
      <c r="AC20" s="131">
        <v>3</v>
      </c>
      <c r="AD20" s="131">
        <v>5</v>
      </c>
      <c r="AE20" s="131">
        <v>5</v>
      </c>
      <c r="AF20" s="131" t="s">
        <v>295</v>
      </c>
      <c r="AG20" s="131" t="s">
        <v>295</v>
      </c>
      <c r="AH20" s="131">
        <v>8</v>
      </c>
      <c r="AI20" s="131">
        <v>6</v>
      </c>
      <c r="AJ20" s="131">
        <v>2</v>
      </c>
      <c r="AK20" s="131">
        <v>14</v>
      </c>
      <c r="AL20" s="131" t="s">
        <v>295</v>
      </c>
      <c r="AM20" s="131">
        <v>3</v>
      </c>
      <c r="AN20" s="131" t="s">
        <v>295</v>
      </c>
      <c r="AO20" s="131">
        <v>30</v>
      </c>
      <c r="AP20" s="131">
        <v>7</v>
      </c>
      <c r="AQ20" s="131">
        <v>7</v>
      </c>
      <c r="AR20" s="131">
        <v>2</v>
      </c>
      <c r="AS20" s="131" t="s">
        <v>295</v>
      </c>
      <c r="AT20" s="131" t="s">
        <v>295</v>
      </c>
    </row>
    <row r="21" spans="1:46" ht="16.5" customHeight="1">
      <c r="A21" s="547" t="s">
        <v>155</v>
      </c>
      <c r="B21" s="549"/>
      <c r="C21" s="136">
        <v>12763</v>
      </c>
      <c r="D21" s="245">
        <v>5566</v>
      </c>
      <c r="E21" s="245">
        <v>7197</v>
      </c>
      <c r="F21" s="245">
        <v>6600</v>
      </c>
      <c r="G21" s="245">
        <v>2166</v>
      </c>
      <c r="H21" s="246">
        <f t="shared" si="2"/>
        <v>25295</v>
      </c>
      <c r="I21" s="245">
        <v>15004</v>
      </c>
      <c r="J21" s="245">
        <v>4795</v>
      </c>
      <c r="K21" s="245">
        <v>5496</v>
      </c>
      <c r="L21" s="247">
        <v>3797574</v>
      </c>
      <c r="M21" s="247">
        <v>1397510</v>
      </c>
      <c r="N21" s="247">
        <v>851318</v>
      </c>
      <c r="O21" s="247">
        <v>1548747</v>
      </c>
      <c r="Q21" s="547" t="s">
        <v>155</v>
      </c>
      <c r="R21" s="549"/>
      <c r="S21" s="127">
        <f t="shared" si="3"/>
        <v>191</v>
      </c>
      <c r="T21" s="133">
        <v>9</v>
      </c>
      <c r="U21" s="131" t="s">
        <v>295</v>
      </c>
      <c r="V21" s="131">
        <v>25</v>
      </c>
      <c r="W21" s="131">
        <v>18</v>
      </c>
      <c r="X21" s="131">
        <v>50</v>
      </c>
      <c r="Y21" s="131">
        <v>11</v>
      </c>
      <c r="Z21" s="131">
        <v>21</v>
      </c>
      <c r="AA21" s="131">
        <v>2</v>
      </c>
      <c r="AB21" s="131">
        <v>5</v>
      </c>
      <c r="AC21" s="131">
        <v>1</v>
      </c>
      <c r="AD21" s="131">
        <v>1</v>
      </c>
      <c r="AE21" s="131">
        <v>1</v>
      </c>
      <c r="AF21" s="131">
        <v>1</v>
      </c>
      <c r="AG21" s="131" t="s">
        <v>295</v>
      </c>
      <c r="AH21" s="131">
        <v>5</v>
      </c>
      <c r="AI21" s="131">
        <v>3</v>
      </c>
      <c r="AJ21" s="131">
        <v>5</v>
      </c>
      <c r="AK21" s="131">
        <v>9</v>
      </c>
      <c r="AL21" s="131" t="s">
        <v>295</v>
      </c>
      <c r="AM21" s="131" t="s">
        <v>295</v>
      </c>
      <c r="AN21" s="131">
        <v>1</v>
      </c>
      <c r="AO21" s="131">
        <v>13</v>
      </c>
      <c r="AP21" s="131">
        <v>3</v>
      </c>
      <c r="AQ21" s="131">
        <v>2</v>
      </c>
      <c r="AR21" s="131">
        <v>3</v>
      </c>
      <c r="AS21" s="131">
        <v>1</v>
      </c>
      <c r="AT21" s="131">
        <v>1</v>
      </c>
    </row>
    <row r="22" spans="1:46" ht="16.5" customHeight="1">
      <c r="A22" s="547" t="s">
        <v>327</v>
      </c>
      <c r="B22" s="550"/>
      <c r="C22" s="136">
        <v>11171</v>
      </c>
      <c r="D22" s="136">
        <v>4858</v>
      </c>
      <c r="E22" s="136">
        <v>6313</v>
      </c>
      <c r="F22" s="136">
        <v>6100</v>
      </c>
      <c r="G22" s="136">
        <v>1610</v>
      </c>
      <c r="H22" s="246">
        <f t="shared" si="2"/>
        <v>16771</v>
      </c>
      <c r="I22" s="136">
        <v>12371</v>
      </c>
      <c r="J22" s="136">
        <v>1998</v>
      </c>
      <c r="K22" s="136">
        <v>2402</v>
      </c>
      <c r="L22" s="247">
        <f t="shared" si="4"/>
        <v>2393959</v>
      </c>
      <c r="M22" s="247">
        <v>1375213</v>
      </c>
      <c r="N22" s="247">
        <v>368423</v>
      </c>
      <c r="O22" s="247">
        <v>650323</v>
      </c>
      <c r="Q22" s="547" t="s">
        <v>327</v>
      </c>
      <c r="R22" s="549"/>
      <c r="S22" s="127">
        <f t="shared" si="3"/>
        <v>285</v>
      </c>
      <c r="T22" s="133">
        <v>18</v>
      </c>
      <c r="U22" s="133" t="s">
        <v>295</v>
      </c>
      <c r="V22" s="133">
        <v>44</v>
      </c>
      <c r="W22" s="133">
        <v>32</v>
      </c>
      <c r="X22" s="133">
        <v>98</v>
      </c>
      <c r="Y22" s="133">
        <v>15</v>
      </c>
      <c r="Z22" s="133">
        <v>34</v>
      </c>
      <c r="AA22" s="133">
        <v>4</v>
      </c>
      <c r="AB22" s="133">
        <v>5</v>
      </c>
      <c r="AC22" s="133">
        <v>3</v>
      </c>
      <c r="AD22" s="133">
        <v>1</v>
      </c>
      <c r="AE22" s="133">
        <v>1</v>
      </c>
      <c r="AF22" s="133" t="s">
        <v>295</v>
      </c>
      <c r="AG22" s="131" t="s">
        <v>295</v>
      </c>
      <c r="AH22" s="131">
        <v>1</v>
      </c>
      <c r="AI22" s="131">
        <v>1</v>
      </c>
      <c r="AJ22" s="131">
        <v>2</v>
      </c>
      <c r="AK22" s="133">
        <v>4</v>
      </c>
      <c r="AL22" s="131" t="s">
        <v>295</v>
      </c>
      <c r="AM22" s="131" t="s">
        <v>295</v>
      </c>
      <c r="AN22" s="131" t="s">
        <v>295</v>
      </c>
      <c r="AO22" s="133">
        <v>14</v>
      </c>
      <c r="AP22" s="133">
        <v>3</v>
      </c>
      <c r="AQ22" s="133">
        <v>2</v>
      </c>
      <c r="AR22" s="133">
        <v>3</v>
      </c>
      <c r="AS22" s="131" t="s">
        <v>295</v>
      </c>
      <c r="AT22" s="131" t="s">
        <v>295</v>
      </c>
    </row>
    <row r="23" spans="1:46" ht="16.5" customHeight="1">
      <c r="A23" s="5"/>
      <c r="B23" s="250"/>
      <c r="F23" s="4" t="s">
        <v>289</v>
      </c>
      <c r="G23" s="4" t="s">
        <v>184</v>
      </c>
      <c r="H23" s="4" t="s">
        <v>289</v>
      </c>
      <c r="I23" s="4" t="s">
        <v>335</v>
      </c>
      <c r="L23" s="251"/>
      <c r="M23" s="251"/>
      <c r="N23" s="251"/>
      <c r="O23" s="251"/>
      <c r="Q23" s="5"/>
      <c r="R23" s="250"/>
      <c r="S23" s="127"/>
      <c r="T23" s="249"/>
      <c r="U23" s="249" t="s">
        <v>335</v>
      </c>
      <c r="V23" s="249"/>
      <c r="W23" s="249"/>
      <c r="X23" s="249" t="s">
        <v>335</v>
      </c>
      <c r="Y23" s="249"/>
      <c r="Z23" s="249"/>
      <c r="AA23" s="249" t="s">
        <v>335</v>
      </c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 t="s">
        <v>335</v>
      </c>
      <c r="AT23" s="249" t="s">
        <v>335</v>
      </c>
    </row>
    <row r="24" spans="1:46" ht="16.5" customHeight="1">
      <c r="A24" s="547" t="s">
        <v>156</v>
      </c>
      <c r="B24" s="550"/>
      <c r="C24" s="136">
        <v>1428</v>
      </c>
      <c r="D24" s="136">
        <v>640</v>
      </c>
      <c r="E24" s="136">
        <v>788</v>
      </c>
      <c r="F24" s="136">
        <f aca="true" t="shared" si="5" ref="F24:K24">SUM(F25)</f>
        <v>5800</v>
      </c>
      <c r="G24" s="136">
        <v>261</v>
      </c>
      <c r="H24" s="136">
        <f>SUM(H25)</f>
        <v>2764</v>
      </c>
      <c r="I24" s="136">
        <f t="shared" si="5"/>
        <v>1795</v>
      </c>
      <c r="J24" s="136">
        <f t="shared" si="5"/>
        <v>12</v>
      </c>
      <c r="K24" s="136">
        <f t="shared" si="5"/>
        <v>957</v>
      </c>
      <c r="L24" s="247">
        <f t="shared" si="4"/>
        <v>426699</v>
      </c>
      <c r="M24" s="247">
        <f>SUM(M25)</f>
        <v>172463</v>
      </c>
      <c r="N24" s="247">
        <f>SUM(N25)</f>
        <v>1107</v>
      </c>
      <c r="O24" s="247">
        <f>SUM(O25)</f>
        <v>253129</v>
      </c>
      <c r="Q24" s="547" t="s">
        <v>156</v>
      </c>
      <c r="R24" s="550"/>
      <c r="S24" s="127">
        <f>SUM(T24:AT24)</f>
        <v>12</v>
      </c>
      <c r="T24" s="133" t="str">
        <f aca="true" t="shared" si="6" ref="T24:AT24">T25</f>
        <v>－</v>
      </c>
      <c r="U24" s="133" t="str">
        <f t="shared" si="6"/>
        <v>－</v>
      </c>
      <c r="V24" s="133">
        <f t="shared" si="6"/>
        <v>1</v>
      </c>
      <c r="W24" s="133">
        <f t="shared" si="6"/>
        <v>1</v>
      </c>
      <c r="X24" s="133">
        <f t="shared" si="6"/>
        <v>3</v>
      </c>
      <c r="Y24" s="133">
        <f t="shared" si="6"/>
        <v>1</v>
      </c>
      <c r="Z24" s="133">
        <f t="shared" si="6"/>
        <v>1</v>
      </c>
      <c r="AA24" s="133" t="str">
        <f t="shared" si="6"/>
        <v>－</v>
      </c>
      <c r="AB24" s="133">
        <f t="shared" si="6"/>
        <v>1</v>
      </c>
      <c r="AC24" s="133" t="str">
        <f t="shared" si="6"/>
        <v>－</v>
      </c>
      <c r="AD24" s="133" t="str">
        <f t="shared" si="6"/>
        <v>－</v>
      </c>
      <c r="AE24" s="133" t="str">
        <f t="shared" si="6"/>
        <v>－</v>
      </c>
      <c r="AF24" s="133" t="str">
        <f t="shared" si="6"/>
        <v>－</v>
      </c>
      <c r="AG24" s="133" t="str">
        <f t="shared" si="6"/>
        <v>－</v>
      </c>
      <c r="AH24" s="133" t="str">
        <f t="shared" si="6"/>
        <v>－</v>
      </c>
      <c r="AI24" s="133" t="str">
        <f t="shared" si="6"/>
        <v>－</v>
      </c>
      <c r="AJ24" s="133" t="str">
        <f t="shared" si="6"/>
        <v>－</v>
      </c>
      <c r="AK24" s="133" t="str">
        <f t="shared" si="6"/>
        <v>－</v>
      </c>
      <c r="AL24" s="133" t="str">
        <f t="shared" si="6"/>
        <v>－</v>
      </c>
      <c r="AM24" s="133" t="str">
        <f t="shared" si="6"/>
        <v>－</v>
      </c>
      <c r="AN24" s="133" t="str">
        <f t="shared" si="6"/>
        <v>－</v>
      </c>
      <c r="AO24" s="133">
        <f t="shared" si="6"/>
        <v>1</v>
      </c>
      <c r="AP24" s="133">
        <f t="shared" si="6"/>
        <v>1</v>
      </c>
      <c r="AQ24" s="133">
        <f t="shared" si="6"/>
        <v>1</v>
      </c>
      <c r="AR24" s="133">
        <f t="shared" si="6"/>
        <v>1</v>
      </c>
      <c r="AS24" s="133" t="str">
        <f t="shared" si="6"/>
        <v>－</v>
      </c>
      <c r="AT24" s="133" t="str">
        <f t="shared" si="6"/>
        <v>－</v>
      </c>
    </row>
    <row r="25" spans="1:46" ht="16.5" customHeight="1">
      <c r="A25" s="134"/>
      <c r="B25" s="200" t="s">
        <v>157</v>
      </c>
      <c r="C25" s="71">
        <v>1428</v>
      </c>
      <c r="D25" s="25">
        <v>640</v>
      </c>
      <c r="E25" s="25">
        <v>788</v>
      </c>
      <c r="F25" s="25">
        <v>5800</v>
      </c>
      <c r="G25" s="25">
        <v>261</v>
      </c>
      <c r="H25" s="25">
        <f>SUM(I25:K25)</f>
        <v>2764</v>
      </c>
      <c r="I25" s="25">
        <v>1795</v>
      </c>
      <c r="J25" s="25">
        <v>12</v>
      </c>
      <c r="K25" s="25">
        <v>957</v>
      </c>
      <c r="L25" s="252">
        <f>SUM(M25:O25)</f>
        <v>426699</v>
      </c>
      <c r="M25" s="252">
        <v>172463</v>
      </c>
      <c r="N25" s="252">
        <v>1107</v>
      </c>
      <c r="O25" s="253">
        <v>253129</v>
      </c>
      <c r="Q25" s="134"/>
      <c r="R25" s="200" t="s">
        <v>157</v>
      </c>
      <c r="S25" s="18">
        <f>SUM(T25:AT25)</f>
        <v>12</v>
      </c>
      <c r="T25" s="254" t="s">
        <v>295</v>
      </c>
      <c r="U25" s="254" t="s">
        <v>295</v>
      </c>
      <c r="V25" s="254">
        <v>1</v>
      </c>
      <c r="W25" s="254">
        <v>1</v>
      </c>
      <c r="X25" s="254">
        <v>3</v>
      </c>
      <c r="Y25" s="254">
        <v>1</v>
      </c>
      <c r="Z25" s="254">
        <v>1</v>
      </c>
      <c r="AA25" s="254" t="s">
        <v>295</v>
      </c>
      <c r="AB25" s="254">
        <v>1</v>
      </c>
      <c r="AC25" s="254" t="s">
        <v>295</v>
      </c>
      <c r="AD25" s="254" t="s">
        <v>295</v>
      </c>
      <c r="AE25" s="254" t="s">
        <v>295</v>
      </c>
      <c r="AF25" s="254" t="s">
        <v>295</v>
      </c>
      <c r="AG25" s="254" t="s">
        <v>295</v>
      </c>
      <c r="AH25" s="254" t="s">
        <v>295</v>
      </c>
      <c r="AI25" s="254" t="s">
        <v>295</v>
      </c>
      <c r="AJ25" s="254" t="s">
        <v>295</v>
      </c>
      <c r="AK25" s="254" t="s">
        <v>295</v>
      </c>
      <c r="AL25" s="254" t="s">
        <v>295</v>
      </c>
      <c r="AM25" s="254" t="s">
        <v>295</v>
      </c>
      <c r="AN25" s="254" t="s">
        <v>295</v>
      </c>
      <c r="AO25" s="254">
        <v>1</v>
      </c>
      <c r="AP25" s="254">
        <v>1</v>
      </c>
      <c r="AQ25" s="254">
        <v>1</v>
      </c>
      <c r="AR25" s="254">
        <v>1</v>
      </c>
      <c r="AS25" s="254" t="s">
        <v>295</v>
      </c>
      <c r="AT25" s="254" t="s">
        <v>295</v>
      </c>
    </row>
    <row r="26" spans="1:46" ht="16.5" customHeight="1">
      <c r="A26" s="5"/>
      <c r="B26" s="250"/>
      <c r="F26" s="4" t="s">
        <v>335</v>
      </c>
      <c r="K26" s="4" t="s">
        <v>335</v>
      </c>
      <c r="L26" s="255"/>
      <c r="M26" s="255" t="s">
        <v>289</v>
      </c>
      <c r="N26" s="255"/>
      <c r="O26" s="255"/>
      <c r="Q26" s="5"/>
      <c r="R26" s="250"/>
      <c r="S26" s="127"/>
      <c r="T26" s="249"/>
      <c r="U26" s="249"/>
      <c r="V26" s="249"/>
      <c r="W26" s="249"/>
      <c r="X26" s="249"/>
      <c r="Y26" s="249"/>
      <c r="Z26" s="249"/>
      <c r="AA26" s="133" t="s">
        <v>335</v>
      </c>
      <c r="AB26" s="133" t="s">
        <v>335</v>
      </c>
      <c r="AC26" s="133" t="s">
        <v>335</v>
      </c>
      <c r="AD26" s="133" t="s">
        <v>335</v>
      </c>
      <c r="AE26" s="133" t="s">
        <v>335</v>
      </c>
      <c r="AF26" s="133"/>
      <c r="AG26" s="133" t="s">
        <v>335</v>
      </c>
      <c r="AH26" s="133"/>
      <c r="AI26" s="133" t="s">
        <v>335</v>
      </c>
      <c r="AJ26" s="133" t="s">
        <v>335</v>
      </c>
      <c r="AK26" s="133" t="s">
        <v>335</v>
      </c>
      <c r="AL26" s="133" t="s">
        <v>335</v>
      </c>
      <c r="AM26" s="133" t="s">
        <v>335</v>
      </c>
      <c r="AN26" s="133"/>
      <c r="AO26" s="133" t="s">
        <v>335</v>
      </c>
      <c r="AP26" s="133" t="s">
        <v>335</v>
      </c>
      <c r="AQ26" s="133" t="s">
        <v>335</v>
      </c>
      <c r="AR26" s="133" t="s">
        <v>335</v>
      </c>
      <c r="AS26" s="133" t="s">
        <v>335</v>
      </c>
      <c r="AT26" s="133" t="s">
        <v>335</v>
      </c>
    </row>
    <row r="27" spans="1:46" ht="16.5" customHeight="1">
      <c r="A27" s="547" t="s">
        <v>158</v>
      </c>
      <c r="B27" s="550"/>
      <c r="C27" s="136">
        <v>16060</v>
      </c>
      <c r="D27" s="136">
        <v>7050</v>
      </c>
      <c r="E27" s="136">
        <v>9010</v>
      </c>
      <c r="F27" s="136">
        <f>(F28+F29)/2</f>
        <v>5750</v>
      </c>
      <c r="G27" s="136">
        <f>G28+G29</f>
        <v>2587</v>
      </c>
      <c r="H27" s="136">
        <f>SUM(H28:H29)</f>
        <v>28368</v>
      </c>
      <c r="I27" s="136">
        <f>SUM(I28:I29)</f>
        <v>18501</v>
      </c>
      <c r="J27" s="136">
        <f>SUM(J28:J29)</f>
        <v>4572</v>
      </c>
      <c r="K27" s="136">
        <f>SUM(K28:K29)</f>
        <v>5295</v>
      </c>
      <c r="L27" s="247">
        <f>SUM(M27:O27)</f>
        <v>3918750</v>
      </c>
      <c r="M27" s="247">
        <f>SUM(M28:M29)</f>
        <v>1580775</v>
      </c>
      <c r="N27" s="247">
        <f>SUM(N28:N29)</f>
        <v>922416</v>
      </c>
      <c r="O27" s="247">
        <f>SUM(O28:O29)</f>
        <v>1415559</v>
      </c>
      <c r="Q27" s="547" t="s">
        <v>158</v>
      </c>
      <c r="R27" s="550"/>
      <c r="S27" s="127">
        <f aca="true" t="shared" si="7" ref="S27:AR27">SUM(S28:S29)</f>
        <v>194</v>
      </c>
      <c r="T27" s="127">
        <f t="shared" si="7"/>
        <v>12</v>
      </c>
      <c r="U27" s="249" t="s">
        <v>295</v>
      </c>
      <c r="V27" s="127">
        <f t="shared" si="7"/>
        <v>26</v>
      </c>
      <c r="W27" s="127">
        <f t="shared" si="7"/>
        <v>14</v>
      </c>
      <c r="X27" s="127">
        <f t="shared" si="7"/>
        <v>56</v>
      </c>
      <c r="Y27" s="127">
        <f t="shared" si="7"/>
        <v>9</v>
      </c>
      <c r="Z27" s="127">
        <f t="shared" si="7"/>
        <v>18</v>
      </c>
      <c r="AA27" s="127">
        <f t="shared" si="7"/>
        <v>3</v>
      </c>
      <c r="AB27" s="127">
        <f t="shared" si="7"/>
        <v>4</v>
      </c>
      <c r="AC27" s="127">
        <f t="shared" si="7"/>
        <v>2</v>
      </c>
      <c r="AD27" s="249" t="s">
        <v>295</v>
      </c>
      <c r="AE27" s="249" t="s">
        <v>295</v>
      </c>
      <c r="AF27" s="127">
        <f t="shared" si="7"/>
        <v>1</v>
      </c>
      <c r="AG27" s="249" t="s">
        <v>295</v>
      </c>
      <c r="AH27" s="127">
        <f t="shared" si="7"/>
        <v>4</v>
      </c>
      <c r="AI27" s="127">
        <f t="shared" si="7"/>
        <v>2</v>
      </c>
      <c r="AJ27" s="127">
        <f t="shared" si="7"/>
        <v>3</v>
      </c>
      <c r="AK27" s="127">
        <f t="shared" si="7"/>
        <v>15</v>
      </c>
      <c r="AL27" s="249" t="s">
        <v>295</v>
      </c>
      <c r="AM27" s="249" t="s">
        <v>295</v>
      </c>
      <c r="AN27" s="249" t="s">
        <v>295</v>
      </c>
      <c r="AO27" s="127">
        <f t="shared" si="7"/>
        <v>18</v>
      </c>
      <c r="AP27" s="127">
        <f t="shared" si="7"/>
        <v>2</v>
      </c>
      <c r="AQ27" s="127">
        <f t="shared" si="7"/>
        <v>3</v>
      </c>
      <c r="AR27" s="127">
        <f t="shared" si="7"/>
        <v>2</v>
      </c>
      <c r="AS27" s="249" t="s">
        <v>295</v>
      </c>
      <c r="AT27" s="249" t="s">
        <v>295</v>
      </c>
    </row>
    <row r="28" spans="1:46" ht="16.5" customHeight="1">
      <c r="A28" s="134"/>
      <c r="B28" s="200" t="s">
        <v>159</v>
      </c>
      <c r="C28" s="21">
        <v>8956</v>
      </c>
      <c r="D28" s="25">
        <v>3939</v>
      </c>
      <c r="E28" s="25">
        <v>5017</v>
      </c>
      <c r="F28" s="25">
        <v>5700</v>
      </c>
      <c r="G28" s="256">
        <v>1479</v>
      </c>
      <c r="H28" s="25">
        <f>SUM(I28:K28)</f>
        <v>15846</v>
      </c>
      <c r="I28" s="25">
        <v>10047</v>
      </c>
      <c r="J28" s="25">
        <v>2865</v>
      </c>
      <c r="K28" s="25">
        <v>2934</v>
      </c>
      <c r="L28" s="252">
        <f>SUM(M28:O28)</f>
        <v>2203889</v>
      </c>
      <c r="M28" s="252">
        <v>852572</v>
      </c>
      <c r="N28" s="252">
        <v>573873</v>
      </c>
      <c r="O28" s="253">
        <v>777444</v>
      </c>
      <c r="Q28" s="134"/>
      <c r="R28" s="200" t="s">
        <v>159</v>
      </c>
      <c r="S28" s="18">
        <f>SUM(T28:AT28)</f>
        <v>106</v>
      </c>
      <c r="T28" s="254">
        <v>5</v>
      </c>
      <c r="U28" s="249" t="s">
        <v>295</v>
      </c>
      <c r="V28" s="254">
        <v>14</v>
      </c>
      <c r="W28" s="254">
        <v>8</v>
      </c>
      <c r="X28" s="254">
        <v>30</v>
      </c>
      <c r="Y28" s="254">
        <v>5</v>
      </c>
      <c r="Z28" s="249">
        <v>12</v>
      </c>
      <c r="AA28" s="254">
        <v>2</v>
      </c>
      <c r="AB28" s="254">
        <v>2</v>
      </c>
      <c r="AC28" s="254">
        <v>1</v>
      </c>
      <c r="AD28" s="254" t="s">
        <v>295</v>
      </c>
      <c r="AE28" s="254" t="s">
        <v>295</v>
      </c>
      <c r="AF28" s="254">
        <v>1</v>
      </c>
      <c r="AG28" s="254" t="s">
        <v>295</v>
      </c>
      <c r="AH28" s="254">
        <v>2</v>
      </c>
      <c r="AI28" s="254" t="s">
        <v>295</v>
      </c>
      <c r="AJ28" s="254">
        <v>2</v>
      </c>
      <c r="AK28" s="254">
        <v>9</v>
      </c>
      <c r="AL28" s="254" t="s">
        <v>295</v>
      </c>
      <c r="AM28" s="254" t="s">
        <v>295</v>
      </c>
      <c r="AN28" s="254" t="s">
        <v>295</v>
      </c>
      <c r="AO28" s="254">
        <v>9</v>
      </c>
      <c r="AP28" s="254">
        <v>1</v>
      </c>
      <c r="AQ28" s="254">
        <v>2</v>
      </c>
      <c r="AR28" s="254">
        <v>1</v>
      </c>
      <c r="AS28" s="254" t="s">
        <v>295</v>
      </c>
      <c r="AT28" s="254" t="s">
        <v>295</v>
      </c>
    </row>
    <row r="29" spans="1:46" ht="16.5" customHeight="1">
      <c r="A29" s="134"/>
      <c r="B29" s="200" t="s">
        <v>160</v>
      </c>
      <c r="C29" s="21">
        <v>7104</v>
      </c>
      <c r="D29" s="25">
        <v>3111</v>
      </c>
      <c r="E29" s="25">
        <v>3993</v>
      </c>
      <c r="F29" s="25">
        <v>5800</v>
      </c>
      <c r="G29" s="256">
        <v>1108</v>
      </c>
      <c r="H29" s="25">
        <f>SUM(I29:K29)</f>
        <v>12522</v>
      </c>
      <c r="I29" s="25">
        <v>8454</v>
      </c>
      <c r="J29" s="25">
        <v>1707</v>
      </c>
      <c r="K29" s="25">
        <v>2361</v>
      </c>
      <c r="L29" s="252">
        <f>SUM(M29:O29)</f>
        <v>1714861</v>
      </c>
      <c r="M29" s="252">
        <v>728203</v>
      </c>
      <c r="N29" s="252">
        <v>348543</v>
      </c>
      <c r="O29" s="253">
        <v>638115</v>
      </c>
      <c r="Q29" s="134"/>
      <c r="R29" s="200" t="s">
        <v>160</v>
      </c>
      <c r="S29" s="18">
        <f>SUM(T29:AT29)</f>
        <v>88</v>
      </c>
      <c r="T29" s="254">
        <v>7</v>
      </c>
      <c r="U29" s="249" t="s">
        <v>295</v>
      </c>
      <c r="V29" s="254">
        <v>12</v>
      </c>
      <c r="W29" s="254">
        <v>6</v>
      </c>
      <c r="X29" s="254">
        <v>26</v>
      </c>
      <c r="Y29" s="254">
        <v>4</v>
      </c>
      <c r="Z29" s="254">
        <v>6</v>
      </c>
      <c r="AA29" s="254">
        <v>1</v>
      </c>
      <c r="AB29" s="254">
        <v>2</v>
      </c>
      <c r="AC29" s="254">
        <v>1</v>
      </c>
      <c r="AD29" s="254" t="s">
        <v>295</v>
      </c>
      <c r="AE29" s="254" t="s">
        <v>295</v>
      </c>
      <c r="AF29" s="254" t="s">
        <v>295</v>
      </c>
      <c r="AG29" s="254" t="s">
        <v>295</v>
      </c>
      <c r="AH29" s="254">
        <v>2</v>
      </c>
      <c r="AI29" s="254">
        <v>2</v>
      </c>
      <c r="AJ29" s="254">
        <v>1</v>
      </c>
      <c r="AK29" s="254">
        <v>6</v>
      </c>
      <c r="AL29" s="254" t="s">
        <v>295</v>
      </c>
      <c r="AM29" s="254" t="s">
        <v>295</v>
      </c>
      <c r="AN29" s="254" t="s">
        <v>295</v>
      </c>
      <c r="AO29" s="254">
        <v>9</v>
      </c>
      <c r="AP29" s="254">
        <v>1</v>
      </c>
      <c r="AQ29" s="254">
        <v>1</v>
      </c>
      <c r="AR29" s="254">
        <v>1</v>
      </c>
      <c r="AS29" s="254" t="s">
        <v>295</v>
      </c>
      <c r="AT29" s="254" t="s">
        <v>295</v>
      </c>
    </row>
    <row r="30" spans="1:46" ht="16.5" customHeight="1">
      <c r="A30" s="204"/>
      <c r="B30" s="250"/>
      <c r="C30" s="25"/>
      <c r="D30" s="25"/>
      <c r="E30" s="25"/>
      <c r="F30" s="25" t="s">
        <v>335</v>
      </c>
      <c r="G30" s="25"/>
      <c r="H30" s="25" t="s">
        <v>184</v>
      </c>
      <c r="I30" s="25" t="s">
        <v>335</v>
      </c>
      <c r="J30" s="25"/>
      <c r="K30" s="25" t="s">
        <v>184</v>
      </c>
      <c r="L30" s="257"/>
      <c r="N30" s="257"/>
      <c r="O30" s="257"/>
      <c r="Q30" s="204"/>
      <c r="R30" s="250"/>
      <c r="S30" s="127"/>
      <c r="T30" s="254"/>
      <c r="U30" s="254" t="s">
        <v>335</v>
      </c>
      <c r="V30" s="254"/>
      <c r="W30" s="254"/>
      <c r="X30" s="254"/>
      <c r="Y30" s="254"/>
      <c r="Z30" s="254"/>
      <c r="AA30" s="133" t="s">
        <v>335</v>
      </c>
      <c r="AB30" s="133" t="s">
        <v>335</v>
      </c>
      <c r="AC30" s="133" t="s">
        <v>335</v>
      </c>
      <c r="AD30" s="133" t="s">
        <v>335</v>
      </c>
      <c r="AE30" s="133" t="s">
        <v>335</v>
      </c>
      <c r="AF30" s="133"/>
      <c r="AG30" s="133" t="s">
        <v>335</v>
      </c>
      <c r="AH30" s="133"/>
      <c r="AI30" s="133" t="s">
        <v>335</v>
      </c>
      <c r="AJ30" s="133" t="s">
        <v>335</v>
      </c>
      <c r="AK30" s="133" t="s">
        <v>335</v>
      </c>
      <c r="AL30" s="133" t="s">
        <v>335</v>
      </c>
      <c r="AM30" s="133" t="s">
        <v>335</v>
      </c>
      <c r="AN30" s="133"/>
      <c r="AO30" s="133"/>
      <c r="AP30" s="133" t="s">
        <v>335</v>
      </c>
      <c r="AQ30" s="133" t="s">
        <v>335</v>
      </c>
      <c r="AR30" s="133" t="s">
        <v>326</v>
      </c>
      <c r="AS30" s="133" t="s">
        <v>335</v>
      </c>
      <c r="AT30" s="133" t="s">
        <v>335</v>
      </c>
    </row>
    <row r="31" spans="1:46" ht="16.5" customHeight="1">
      <c r="A31" s="547" t="s">
        <v>161</v>
      </c>
      <c r="B31" s="550"/>
      <c r="C31" s="136">
        <v>13164</v>
      </c>
      <c r="D31" s="136">
        <v>5657</v>
      </c>
      <c r="E31" s="136">
        <v>7507</v>
      </c>
      <c r="F31" s="136">
        <f>(F32+F33)/2</f>
        <v>6200</v>
      </c>
      <c r="G31" s="136">
        <f>G32+G33</f>
        <v>2361</v>
      </c>
      <c r="H31" s="136">
        <f>SUM(H32:H33)</f>
        <v>24930</v>
      </c>
      <c r="I31" s="136">
        <f>SUM(I32:I33)</f>
        <v>13806</v>
      </c>
      <c r="J31" s="136">
        <f>SUM(J32:J33)</f>
        <v>4686</v>
      </c>
      <c r="K31" s="136">
        <f>SUM(K32:K33)</f>
        <v>6438</v>
      </c>
      <c r="L31" s="247">
        <f>SUM(M31:O31)</f>
        <v>4043609</v>
      </c>
      <c r="M31" s="258">
        <f>SUM(M32:M33)</f>
        <v>1251965</v>
      </c>
      <c r="N31" s="247">
        <f>SUM(N32:N33)</f>
        <v>1024551</v>
      </c>
      <c r="O31" s="247">
        <f>SUM(O32:O33)</f>
        <v>1767093</v>
      </c>
      <c r="Q31" s="547" t="s">
        <v>161</v>
      </c>
      <c r="R31" s="550"/>
      <c r="S31" s="127">
        <f aca="true" t="shared" si="8" ref="S31:AS31">SUM(S32:S33)</f>
        <v>136</v>
      </c>
      <c r="T31" s="127">
        <f t="shared" si="8"/>
        <v>3</v>
      </c>
      <c r="U31" s="127">
        <f t="shared" si="8"/>
        <v>1</v>
      </c>
      <c r="V31" s="127">
        <f t="shared" si="8"/>
        <v>11</v>
      </c>
      <c r="W31" s="127">
        <f t="shared" si="8"/>
        <v>8</v>
      </c>
      <c r="X31" s="127">
        <f t="shared" si="8"/>
        <v>29</v>
      </c>
      <c r="Y31" s="127">
        <f t="shared" si="8"/>
        <v>10</v>
      </c>
      <c r="Z31" s="127">
        <f t="shared" si="8"/>
        <v>11</v>
      </c>
      <c r="AA31" s="127">
        <f t="shared" si="8"/>
        <v>6</v>
      </c>
      <c r="AB31" s="127">
        <f t="shared" si="8"/>
        <v>5</v>
      </c>
      <c r="AC31" s="249" t="s">
        <v>295</v>
      </c>
      <c r="AD31" s="127">
        <f t="shared" si="8"/>
        <v>3</v>
      </c>
      <c r="AE31" s="127">
        <f t="shared" si="8"/>
        <v>3</v>
      </c>
      <c r="AF31" s="249" t="s">
        <v>295</v>
      </c>
      <c r="AG31" s="249" t="s">
        <v>295</v>
      </c>
      <c r="AH31" s="127">
        <f t="shared" si="8"/>
        <v>1</v>
      </c>
      <c r="AI31" s="127">
        <f t="shared" si="8"/>
        <v>2</v>
      </c>
      <c r="AJ31" s="127">
        <f t="shared" si="8"/>
        <v>2</v>
      </c>
      <c r="AK31" s="127">
        <f t="shared" si="8"/>
        <v>15</v>
      </c>
      <c r="AL31" s="249" t="s">
        <v>295</v>
      </c>
      <c r="AM31" s="127">
        <f t="shared" si="8"/>
        <v>3</v>
      </c>
      <c r="AN31" s="249" t="s">
        <v>295</v>
      </c>
      <c r="AO31" s="127">
        <f t="shared" si="8"/>
        <v>13</v>
      </c>
      <c r="AP31" s="127">
        <f t="shared" si="8"/>
        <v>2</v>
      </c>
      <c r="AQ31" s="127">
        <f t="shared" si="8"/>
        <v>4</v>
      </c>
      <c r="AR31" s="127">
        <f t="shared" si="8"/>
        <v>1</v>
      </c>
      <c r="AS31" s="127">
        <f t="shared" si="8"/>
        <v>0</v>
      </c>
      <c r="AT31" s="127">
        <f>SUM(AT32:AT33)</f>
        <v>3</v>
      </c>
    </row>
    <row r="32" spans="1:46" ht="16.5" customHeight="1">
      <c r="A32" s="204"/>
      <c r="B32" s="200" t="s">
        <v>162</v>
      </c>
      <c r="C32" s="21">
        <v>8360</v>
      </c>
      <c r="D32" s="25">
        <v>3586</v>
      </c>
      <c r="E32" s="25">
        <v>4774</v>
      </c>
      <c r="F32" s="25">
        <v>6000</v>
      </c>
      <c r="G32" s="256">
        <v>1490</v>
      </c>
      <c r="H32" s="25">
        <f>SUM(I32:K32)</f>
        <v>15815</v>
      </c>
      <c r="I32" s="25">
        <v>8627</v>
      </c>
      <c r="J32" s="25">
        <v>2838</v>
      </c>
      <c r="K32" s="25">
        <v>4350</v>
      </c>
      <c r="L32" s="252">
        <f>SUM(M32:O32)</f>
        <v>2581167</v>
      </c>
      <c r="M32" s="253">
        <v>755424</v>
      </c>
      <c r="N32" s="252">
        <v>589536</v>
      </c>
      <c r="O32" s="253">
        <v>1236207</v>
      </c>
      <c r="Q32" s="204"/>
      <c r="R32" s="200" t="s">
        <v>162</v>
      </c>
      <c r="S32" s="18">
        <f>SUM(T32:AT32)</f>
        <v>89</v>
      </c>
      <c r="T32" s="254">
        <v>2</v>
      </c>
      <c r="U32" s="254">
        <v>1</v>
      </c>
      <c r="V32" s="254">
        <v>9</v>
      </c>
      <c r="W32" s="254">
        <v>7</v>
      </c>
      <c r="X32" s="254">
        <v>17</v>
      </c>
      <c r="Y32" s="254">
        <v>4</v>
      </c>
      <c r="Z32" s="254">
        <v>8</v>
      </c>
      <c r="AA32" s="254">
        <v>3</v>
      </c>
      <c r="AB32" s="254">
        <v>4</v>
      </c>
      <c r="AC32" s="254" t="s">
        <v>295</v>
      </c>
      <c r="AD32" s="254">
        <v>2</v>
      </c>
      <c r="AE32" s="254">
        <v>2</v>
      </c>
      <c r="AF32" s="254" t="s">
        <v>295</v>
      </c>
      <c r="AG32" s="254" t="s">
        <v>295</v>
      </c>
      <c r="AH32" s="254">
        <v>1</v>
      </c>
      <c r="AI32" s="254">
        <v>1</v>
      </c>
      <c r="AJ32" s="254">
        <v>1</v>
      </c>
      <c r="AK32" s="254">
        <v>10</v>
      </c>
      <c r="AL32" s="254" t="s">
        <v>295</v>
      </c>
      <c r="AM32" s="254">
        <v>1</v>
      </c>
      <c r="AN32" s="254" t="s">
        <v>295</v>
      </c>
      <c r="AO32" s="254">
        <v>9</v>
      </c>
      <c r="AP32" s="254">
        <v>1</v>
      </c>
      <c r="AQ32" s="254">
        <v>2</v>
      </c>
      <c r="AR32" s="254">
        <v>1</v>
      </c>
      <c r="AS32" s="254" t="s">
        <v>295</v>
      </c>
      <c r="AT32" s="254">
        <v>3</v>
      </c>
    </row>
    <row r="33" spans="1:46" ht="16.5" customHeight="1">
      <c r="A33" s="204"/>
      <c r="B33" s="135" t="s">
        <v>163</v>
      </c>
      <c r="C33" s="21">
        <v>4804</v>
      </c>
      <c r="D33" s="25">
        <v>2071</v>
      </c>
      <c r="E33" s="25">
        <v>2733</v>
      </c>
      <c r="F33" s="25">
        <v>6400</v>
      </c>
      <c r="G33" s="4">
        <v>871</v>
      </c>
      <c r="H33" s="25">
        <f>SUM(I33:K33)</f>
        <v>9115</v>
      </c>
      <c r="I33" s="25">
        <v>5179</v>
      </c>
      <c r="J33" s="25">
        <v>1848</v>
      </c>
      <c r="K33" s="25">
        <v>2088</v>
      </c>
      <c r="L33" s="252">
        <f>SUM(M33:O33)</f>
        <v>1462442</v>
      </c>
      <c r="M33" s="252">
        <v>496541</v>
      </c>
      <c r="N33" s="252">
        <v>435015</v>
      </c>
      <c r="O33" s="253">
        <v>530886</v>
      </c>
      <c r="Q33" s="204"/>
      <c r="R33" s="135" t="s">
        <v>163</v>
      </c>
      <c r="S33" s="18">
        <f>SUM(T33:AT33)</f>
        <v>47</v>
      </c>
      <c r="T33" s="254">
        <v>1</v>
      </c>
      <c r="U33" s="249" t="s">
        <v>295</v>
      </c>
      <c r="V33" s="254">
        <v>2</v>
      </c>
      <c r="W33" s="254">
        <v>1</v>
      </c>
      <c r="X33" s="254">
        <v>12</v>
      </c>
      <c r="Y33" s="254">
        <v>6</v>
      </c>
      <c r="Z33" s="254">
        <v>3</v>
      </c>
      <c r="AA33" s="254">
        <v>3</v>
      </c>
      <c r="AB33" s="254">
        <v>1</v>
      </c>
      <c r="AC33" s="254" t="s">
        <v>295</v>
      </c>
      <c r="AD33" s="254">
        <v>1</v>
      </c>
      <c r="AE33" s="254">
        <v>1</v>
      </c>
      <c r="AF33" s="254" t="s">
        <v>295</v>
      </c>
      <c r="AG33" s="254" t="s">
        <v>295</v>
      </c>
      <c r="AH33" s="254" t="s">
        <v>295</v>
      </c>
      <c r="AI33" s="254">
        <v>1</v>
      </c>
      <c r="AJ33" s="254">
        <v>1</v>
      </c>
      <c r="AK33" s="254">
        <v>5</v>
      </c>
      <c r="AL33" s="254" t="s">
        <v>295</v>
      </c>
      <c r="AM33" s="254">
        <v>2</v>
      </c>
      <c r="AN33" s="254" t="s">
        <v>295</v>
      </c>
      <c r="AO33" s="254">
        <v>4</v>
      </c>
      <c r="AP33" s="254">
        <v>1</v>
      </c>
      <c r="AQ33" s="254">
        <v>2</v>
      </c>
      <c r="AR33" s="254" t="s">
        <v>295</v>
      </c>
      <c r="AS33" s="249" t="s">
        <v>295</v>
      </c>
      <c r="AT33" s="249" t="s">
        <v>295</v>
      </c>
    </row>
    <row r="34" spans="1:46" ht="16.5" customHeight="1">
      <c r="A34" s="204"/>
      <c r="B34" s="250"/>
      <c r="C34" s="25"/>
      <c r="D34" s="25"/>
      <c r="E34" s="25"/>
      <c r="F34" s="25"/>
      <c r="G34" s="25"/>
      <c r="H34" s="25"/>
      <c r="I34" s="25"/>
      <c r="J34" s="25" t="s">
        <v>335</v>
      </c>
      <c r="K34" s="25"/>
      <c r="L34" s="257"/>
      <c r="M34" s="252" t="s">
        <v>184</v>
      </c>
      <c r="N34" s="257"/>
      <c r="O34" s="257"/>
      <c r="Q34" s="204"/>
      <c r="R34" s="250"/>
      <c r="S34" s="127"/>
      <c r="T34" s="254"/>
      <c r="U34" s="254" t="s">
        <v>335</v>
      </c>
      <c r="V34" s="254"/>
      <c r="W34" s="254"/>
      <c r="X34" s="254"/>
      <c r="Y34" s="254"/>
      <c r="Z34" s="254" t="s">
        <v>335</v>
      </c>
      <c r="AA34" s="133" t="s">
        <v>335</v>
      </c>
      <c r="AB34" s="133" t="s">
        <v>335</v>
      </c>
      <c r="AC34" s="133" t="s">
        <v>335</v>
      </c>
      <c r="AD34" s="133" t="s">
        <v>335</v>
      </c>
      <c r="AE34" s="133" t="s">
        <v>335</v>
      </c>
      <c r="AF34" s="133"/>
      <c r="AG34" s="133" t="s">
        <v>335</v>
      </c>
      <c r="AH34" s="133"/>
      <c r="AI34" s="133" t="s">
        <v>335</v>
      </c>
      <c r="AJ34" s="133" t="s">
        <v>335</v>
      </c>
      <c r="AK34" s="133" t="s">
        <v>335</v>
      </c>
      <c r="AL34" s="133" t="s">
        <v>335</v>
      </c>
      <c r="AM34" s="133" t="s">
        <v>335</v>
      </c>
      <c r="AN34" s="133"/>
      <c r="AO34" s="133" t="s">
        <v>335</v>
      </c>
      <c r="AP34" s="133" t="s">
        <v>335</v>
      </c>
      <c r="AQ34" s="133" t="s">
        <v>335</v>
      </c>
      <c r="AR34" s="133" t="s">
        <v>335</v>
      </c>
      <c r="AS34" s="133" t="s">
        <v>335</v>
      </c>
      <c r="AT34" s="133" t="s">
        <v>335</v>
      </c>
    </row>
    <row r="35" spans="1:46" ht="16.5" customHeight="1">
      <c r="A35" s="547" t="s">
        <v>165</v>
      </c>
      <c r="B35" s="550"/>
      <c r="C35" s="136">
        <v>6173</v>
      </c>
      <c r="D35" s="136">
        <v>2670</v>
      </c>
      <c r="E35" s="136">
        <v>3503</v>
      </c>
      <c r="F35" s="136">
        <v>6400</v>
      </c>
      <c r="G35" s="136">
        <f>SUM(G36)</f>
        <v>1235</v>
      </c>
      <c r="H35" s="136">
        <f>SUM(H36)</f>
        <v>12099</v>
      </c>
      <c r="I35" s="136">
        <f>SUM(I36)</f>
        <v>6754</v>
      </c>
      <c r="J35" s="136">
        <f>SUM(J36)</f>
        <v>1472</v>
      </c>
      <c r="K35" s="136">
        <f>SUM(K36)</f>
        <v>3873</v>
      </c>
      <c r="L35" s="258">
        <f>SUM(M35:O35)</f>
        <v>2080337</v>
      </c>
      <c r="M35" s="258">
        <f>SUM(M36)</f>
        <v>674184</v>
      </c>
      <c r="N35" s="258">
        <f>SUM(N36)</f>
        <v>349082</v>
      </c>
      <c r="O35" s="247">
        <f>SUM(O36)</f>
        <v>1057071</v>
      </c>
      <c r="Q35" s="547" t="s">
        <v>165</v>
      </c>
      <c r="R35" s="550"/>
      <c r="S35" s="136">
        <f aca="true" t="shared" si="9" ref="S35:AT35">S36</f>
        <v>39</v>
      </c>
      <c r="T35" s="136">
        <f t="shared" si="9"/>
        <v>1</v>
      </c>
      <c r="U35" s="136">
        <f t="shared" si="9"/>
        <v>1</v>
      </c>
      <c r="V35" s="136">
        <f t="shared" si="9"/>
        <v>1</v>
      </c>
      <c r="W35" s="136" t="str">
        <f t="shared" si="9"/>
        <v>－</v>
      </c>
      <c r="X35" s="136">
        <f t="shared" si="9"/>
        <v>13</v>
      </c>
      <c r="Y35" s="136">
        <f t="shared" si="9"/>
        <v>4</v>
      </c>
      <c r="Z35" s="136">
        <f t="shared" si="9"/>
        <v>3</v>
      </c>
      <c r="AA35" s="136">
        <f t="shared" si="9"/>
        <v>2</v>
      </c>
      <c r="AB35" s="136">
        <f t="shared" si="9"/>
        <v>1</v>
      </c>
      <c r="AC35" s="136" t="str">
        <f t="shared" si="9"/>
        <v>－</v>
      </c>
      <c r="AD35" s="136" t="str">
        <f t="shared" si="9"/>
        <v>－</v>
      </c>
      <c r="AE35" s="136" t="str">
        <f t="shared" si="9"/>
        <v>－</v>
      </c>
      <c r="AF35" s="136" t="str">
        <f t="shared" si="9"/>
        <v>－</v>
      </c>
      <c r="AG35" s="136" t="str">
        <f t="shared" si="9"/>
        <v>－</v>
      </c>
      <c r="AH35" s="136" t="str">
        <f t="shared" si="9"/>
        <v>－</v>
      </c>
      <c r="AI35" s="136">
        <f t="shared" si="9"/>
        <v>1</v>
      </c>
      <c r="AJ35" s="136">
        <f t="shared" si="9"/>
        <v>1</v>
      </c>
      <c r="AK35" s="136">
        <f t="shared" si="9"/>
        <v>4</v>
      </c>
      <c r="AL35" s="136" t="str">
        <f t="shared" si="9"/>
        <v>－</v>
      </c>
      <c r="AM35" s="136">
        <f t="shared" si="9"/>
        <v>1</v>
      </c>
      <c r="AN35" s="136" t="str">
        <f t="shared" si="9"/>
        <v>－</v>
      </c>
      <c r="AO35" s="136">
        <f t="shared" si="9"/>
        <v>3</v>
      </c>
      <c r="AP35" s="136">
        <f t="shared" si="9"/>
        <v>1</v>
      </c>
      <c r="AQ35" s="136">
        <f t="shared" si="9"/>
        <v>1</v>
      </c>
      <c r="AR35" s="136">
        <f t="shared" si="9"/>
        <v>1</v>
      </c>
      <c r="AS35" s="136" t="str">
        <f t="shared" si="9"/>
        <v>－</v>
      </c>
      <c r="AT35" s="136" t="str">
        <f t="shared" si="9"/>
        <v>－</v>
      </c>
    </row>
    <row r="36" spans="1:46" ht="16.5" customHeight="1">
      <c r="A36" s="134"/>
      <c r="B36" s="200" t="s">
        <v>166</v>
      </c>
      <c r="C36" s="21">
        <v>6173</v>
      </c>
      <c r="D36" s="25">
        <v>2670</v>
      </c>
      <c r="E36" s="25">
        <v>3503</v>
      </c>
      <c r="F36" s="25">
        <v>6400</v>
      </c>
      <c r="G36" s="256">
        <v>1235</v>
      </c>
      <c r="H36" s="25">
        <f>SUM(I36:K36)</f>
        <v>12099</v>
      </c>
      <c r="I36" s="25">
        <v>6754</v>
      </c>
      <c r="J36" s="25">
        <v>1472</v>
      </c>
      <c r="K36" s="25">
        <v>3873</v>
      </c>
      <c r="L36" s="252">
        <f>SUM(M36:O36)</f>
        <v>2080337</v>
      </c>
      <c r="M36" s="252">
        <v>674184</v>
      </c>
      <c r="N36" s="252">
        <v>349082</v>
      </c>
      <c r="O36" s="253">
        <v>1057071</v>
      </c>
      <c r="Q36" s="134"/>
      <c r="R36" s="200" t="s">
        <v>166</v>
      </c>
      <c r="S36" s="18">
        <f>SUM(T36:AT36)</f>
        <v>39</v>
      </c>
      <c r="T36" s="254">
        <v>1</v>
      </c>
      <c r="U36" s="254">
        <v>1</v>
      </c>
      <c r="V36" s="254">
        <v>1</v>
      </c>
      <c r="W36" s="254" t="s">
        <v>295</v>
      </c>
      <c r="X36" s="254">
        <v>13</v>
      </c>
      <c r="Y36" s="254">
        <v>4</v>
      </c>
      <c r="Z36" s="254">
        <v>3</v>
      </c>
      <c r="AA36" s="254">
        <v>2</v>
      </c>
      <c r="AB36" s="254">
        <v>1</v>
      </c>
      <c r="AC36" s="254" t="s">
        <v>295</v>
      </c>
      <c r="AD36" s="254" t="s">
        <v>295</v>
      </c>
      <c r="AE36" s="254" t="s">
        <v>295</v>
      </c>
      <c r="AF36" s="254" t="s">
        <v>295</v>
      </c>
      <c r="AG36" s="254" t="s">
        <v>295</v>
      </c>
      <c r="AH36" s="254" t="s">
        <v>295</v>
      </c>
      <c r="AI36" s="254">
        <v>1</v>
      </c>
      <c r="AJ36" s="254">
        <v>1</v>
      </c>
      <c r="AK36" s="254">
        <v>4</v>
      </c>
      <c r="AL36" s="254" t="s">
        <v>295</v>
      </c>
      <c r="AM36" s="254">
        <v>1</v>
      </c>
      <c r="AN36" s="254" t="s">
        <v>295</v>
      </c>
      <c r="AO36" s="254">
        <v>3</v>
      </c>
      <c r="AP36" s="254">
        <v>1</v>
      </c>
      <c r="AQ36" s="254">
        <v>1</v>
      </c>
      <c r="AR36" s="254">
        <v>1</v>
      </c>
      <c r="AS36" s="254" t="s">
        <v>295</v>
      </c>
      <c r="AT36" s="254" t="s">
        <v>295</v>
      </c>
    </row>
    <row r="37" spans="1:46" ht="16.5" customHeight="1">
      <c r="A37" s="134"/>
      <c r="B37" s="250"/>
      <c r="C37" s="25" t="s">
        <v>184</v>
      </c>
      <c r="D37" s="25" t="s">
        <v>184</v>
      </c>
      <c r="E37" s="25"/>
      <c r="F37" s="25" t="s">
        <v>289</v>
      </c>
      <c r="G37" s="25"/>
      <c r="H37" s="25"/>
      <c r="I37" s="25"/>
      <c r="J37" s="25"/>
      <c r="K37" s="25" t="s">
        <v>335</v>
      </c>
      <c r="L37" s="257"/>
      <c r="N37" s="257"/>
      <c r="O37" s="257"/>
      <c r="Q37" s="134"/>
      <c r="R37" s="250"/>
      <c r="S37" s="127"/>
      <c r="T37" s="254"/>
      <c r="U37" s="254"/>
      <c r="V37" s="254"/>
      <c r="W37" s="254"/>
      <c r="X37" s="254"/>
      <c r="Y37" s="254"/>
      <c r="Z37" s="254"/>
      <c r="AA37" s="133" t="s">
        <v>335</v>
      </c>
      <c r="AB37" s="133" t="s">
        <v>335</v>
      </c>
      <c r="AC37" s="133" t="s">
        <v>335</v>
      </c>
      <c r="AD37" s="133" t="s">
        <v>335</v>
      </c>
      <c r="AE37" s="133" t="s">
        <v>335</v>
      </c>
      <c r="AF37" s="133"/>
      <c r="AG37" s="133" t="s">
        <v>335</v>
      </c>
      <c r="AH37" s="133"/>
      <c r="AI37" s="133" t="s">
        <v>335</v>
      </c>
      <c r="AJ37" s="133" t="s">
        <v>335</v>
      </c>
      <c r="AK37" s="133"/>
      <c r="AL37" s="133" t="s">
        <v>335</v>
      </c>
      <c r="AM37" s="133" t="s">
        <v>335</v>
      </c>
      <c r="AN37" s="133"/>
      <c r="AO37" s="133" t="s">
        <v>335</v>
      </c>
      <c r="AP37" s="133" t="s">
        <v>335</v>
      </c>
      <c r="AQ37" s="133" t="s">
        <v>335</v>
      </c>
      <c r="AR37" s="133" t="s">
        <v>335</v>
      </c>
      <c r="AS37" s="133" t="s">
        <v>335</v>
      </c>
      <c r="AT37" s="133" t="s">
        <v>335</v>
      </c>
    </row>
    <row r="38" spans="1:46" ht="16.5" customHeight="1">
      <c r="A38" s="547" t="s">
        <v>167</v>
      </c>
      <c r="B38" s="550"/>
      <c r="C38" s="136">
        <v>11731</v>
      </c>
      <c r="D38" s="136">
        <v>4881</v>
      </c>
      <c r="E38" s="136">
        <v>6850</v>
      </c>
      <c r="F38" s="136">
        <f>(F39+F40)/2</f>
        <v>6100</v>
      </c>
      <c r="G38" s="136">
        <f>G39+G40</f>
        <v>1900</v>
      </c>
      <c r="H38" s="136">
        <f>SUM(H39:H40)</f>
        <v>22376</v>
      </c>
      <c r="I38" s="136">
        <f>SUM(I39:I40)</f>
        <v>12100</v>
      </c>
      <c r="J38" s="136">
        <f>SUM(J39:J40)</f>
        <v>4214</v>
      </c>
      <c r="K38" s="136">
        <f>SUM(K39:K40)</f>
        <v>6062</v>
      </c>
      <c r="L38" s="247">
        <f>SUM(M38:O38)</f>
        <v>3542211</v>
      </c>
      <c r="M38" s="258">
        <f>SUM(M39:M40)</f>
        <v>1083664</v>
      </c>
      <c r="N38" s="247">
        <f>SUM(N39:N40)</f>
        <v>710782</v>
      </c>
      <c r="O38" s="247">
        <f>SUM(O39:O40)</f>
        <v>1747765</v>
      </c>
      <c r="Q38" s="547" t="s">
        <v>167</v>
      </c>
      <c r="R38" s="550"/>
      <c r="S38" s="127">
        <f aca="true" t="shared" si="10" ref="S38:AS38">SUM(S39:S40)</f>
        <v>145</v>
      </c>
      <c r="T38" s="127">
        <f t="shared" si="10"/>
        <v>9</v>
      </c>
      <c r="U38" s="127">
        <f t="shared" si="10"/>
        <v>1</v>
      </c>
      <c r="V38" s="127">
        <f t="shared" si="10"/>
        <v>14</v>
      </c>
      <c r="W38" s="127">
        <f t="shared" si="10"/>
        <v>9</v>
      </c>
      <c r="X38" s="127">
        <f t="shared" si="10"/>
        <v>39</v>
      </c>
      <c r="Y38" s="127">
        <f t="shared" si="10"/>
        <v>8</v>
      </c>
      <c r="Z38" s="127">
        <f t="shared" si="10"/>
        <v>10</v>
      </c>
      <c r="AA38" s="127">
        <f t="shared" si="10"/>
        <v>4</v>
      </c>
      <c r="AB38" s="127">
        <f t="shared" si="10"/>
        <v>4</v>
      </c>
      <c r="AC38" s="127">
        <f t="shared" si="10"/>
        <v>3</v>
      </c>
      <c r="AD38" s="127">
        <f t="shared" si="10"/>
        <v>1</v>
      </c>
      <c r="AE38" s="127">
        <f t="shared" si="10"/>
        <v>1</v>
      </c>
      <c r="AF38" s="249" t="s">
        <v>295</v>
      </c>
      <c r="AG38" s="249" t="s">
        <v>295</v>
      </c>
      <c r="AH38" s="127">
        <f t="shared" si="10"/>
        <v>2</v>
      </c>
      <c r="AI38" s="127">
        <f t="shared" si="10"/>
        <v>5</v>
      </c>
      <c r="AJ38" s="127">
        <f t="shared" si="10"/>
        <v>3</v>
      </c>
      <c r="AK38" s="127">
        <f t="shared" si="10"/>
        <v>10</v>
      </c>
      <c r="AL38" s="127">
        <f t="shared" si="10"/>
        <v>1</v>
      </c>
      <c r="AM38" s="127">
        <f t="shared" si="10"/>
        <v>1</v>
      </c>
      <c r="AN38" s="249" t="s">
        <v>295</v>
      </c>
      <c r="AO38" s="127">
        <f t="shared" si="10"/>
        <v>11</v>
      </c>
      <c r="AP38" s="127">
        <f t="shared" si="10"/>
        <v>2</v>
      </c>
      <c r="AQ38" s="127">
        <f t="shared" si="10"/>
        <v>4</v>
      </c>
      <c r="AR38" s="127">
        <f t="shared" si="10"/>
        <v>1</v>
      </c>
      <c r="AS38" s="127">
        <f t="shared" si="10"/>
        <v>0</v>
      </c>
      <c r="AT38" s="127">
        <f>SUM(AT39:AT40)</f>
        <v>2</v>
      </c>
    </row>
    <row r="39" spans="1:46" ht="16.5" customHeight="1">
      <c r="A39" s="134"/>
      <c r="B39" s="200" t="s">
        <v>168</v>
      </c>
      <c r="C39" s="259">
        <v>3867</v>
      </c>
      <c r="D39" s="25">
        <v>1616</v>
      </c>
      <c r="E39" s="25">
        <v>2251</v>
      </c>
      <c r="F39" s="25">
        <v>6400</v>
      </c>
      <c r="G39" s="4">
        <v>734</v>
      </c>
      <c r="H39" s="25">
        <f>SUM(I39:K39)</f>
        <v>8130</v>
      </c>
      <c r="I39" s="25">
        <v>4738</v>
      </c>
      <c r="J39" s="25">
        <v>1253</v>
      </c>
      <c r="K39" s="25">
        <v>2139</v>
      </c>
      <c r="L39" s="252">
        <f>SUM(M39:O39)</f>
        <v>1286352</v>
      </c>
      <c r="M39" s="252">
        <v>397995</v>
      </c>
      <c r="N39" s="252">
        <v>282691</v>
      </c>
      <c r="O39" s="253">
        <v>605666</v>
      </c>
      <c r="Q39" s="134"/>
      <c r="R39" s="200" t="s">
        <v>168</v>
      </c>
      <c r="S39" s="18">
        <f>SUM(T39:AT39)</f>
        <v>55</v>
      </c>
      <c r="T39" s="254">
        <v>5</v>
      </c>
      <c r="U39" s="249" t="s">
        <v>295</v>
      </c>
      <c r="V39" s="249">
        <v>5</v>
      </c>
      <c r="W39" s="249">
        <v>3</v>
      </c>
      <c r="X39" s="249">
        <v>14</v>
      </c>
      <c r="Y39" s="249">
        <v>4</v>
      </c>
      <c r="Z39" s="249">
        <v>5</v>
      </c>
      <c r="AA39" s="254">
        <v>1</v>
      </c>
      <c r="AB39" s="254">
        <v>2</v>
      </c>
      <c r="AC39" s="254">
        <v>1</v>
      </c>
      <c r="AD39" s="254" t="s">
        <v>295</v>
      </c>
      <c r="AE39" s="254" t="s">
        <v>295</v>
      </c>
      <c r="AF39" s="254" t="s">
        <v>295</v>
      </c>
      <c r="AG39" s="254" t="s">
        <v>295</v>
      </c>
      <c r="AH39" s="254" t="s">
        <v>295</v>
      </c>
      <c r="AI39" s="254" t="s">
        <v>295</v>
      </c>
      <c r="AJ39" s="254">
        <v>1</v>
      </c>
      <c r="AK39" s="254">
        <v>3</v>
      </c>
      <c r="AL39" s="254">
        <v>1</v>
      </c>
      <c r="AM39" s="254">
        <v>1</v>
      </c>
      <c r="AN39" s="254" t="s">
        <v>295</v>
      </c>
      <c r="AO39" s="254">
        <v>5</v>
      </c>
      <c r="AP39" s="254">
        <v>1</v>
      </c>
      <c r="AQ39" s="254">
        <v>1</v>
      </c>
      <c r="AR39" s="254">
        <v>1</v>
      </c>
      <c r="AS39" s="254" t="s">
        <v>295</v>
      </c>
      <c r="AT39" s="254">
        <v>1</v>
      </c>
    </row>
    <row r="40" spans="1:46" ht="15" customHeight="1">
      <c r="A40" s="137"/>
      <c r="B40" s="260" t="s">
        <v>169</v>
      </c>
      <c r="C40" s="261">
        <v>7864</v>
      </c>
      <c r="D40" s="262">
        <v>3265</v>
      </c>
      <c r="E40" s="262">
        <v>4599</v>
      </c>
      <c r="F40" s="262">
        <v>5800</v>
      </c>
      <c r="G40" s="263">
        <v>1166</v>
      </c>
      <c r="H40" s="238">
        <f>SUM(I40:K40)</f>
        <v>14246</v>
      </c>
      <c r="I40" s="238">
        <v>7362</v>
      </c>
      <c r="J40" s="238">
        <v>2961</v>
      </c>
      <c r="K40" s="238">
        <v>3923</v>
      </c>
      <c r="L40" s="264">
        <v>2255858</v>
      </c>
      <c r="M40" s="264">
        <v>685669</v>
      </c>
      <c r="N40" s="264">
        <v>428091</v>
      </c>
      <c r="O40" s="265">
        <v>1142099</v>
      </c>
      <c r="Q40" s="137"/>
      <c r="R40" s="260" t="s">
        <v>169</v>
      </c>
      <c r="S40" s="266">
        <f>SUM(T40:AT40)</f>
        <v>90</v>
      </c>
      <c r="T40" s="267">
        <v>4</v>
      </c>
      <c r="U40" s="268">
        <v>1</v>
      </c>
      <c r="V40" s="268">
        <v>9</v>
      </c>
      <c r="W40" s="268">
        <v>6</v>
      </c>
      <c r="X40" s="268">
        <v>25</v>
      </c>
      <c r="Y40" s="268">
        <v>4</v>
      </c>
      <c r="Z40" s="269">
        <v>5</v>
      </c>
      <c r="AA40" s="269">
        <v>3</v>
      </c>
      <c r="AB40" s="269">
        <v>2</v>
      </c>
      <c r="AC40" s="269">
        <v>2</v>
      </c>
      <c r="AD40" s="269">
        <v>1</v>
      </c>
      <c r="AE40" s="269">
        <v>1</v>
      </c>
      <c r="AF40" s="269" t="s">
        <v>295</v>
      </c>
      <c r="AG40" s="269" t="s">
        <v>295</v>
      </c>
      <c r="AH40" s="269">
        <v>2</v>
      </c>
      <c r="AI40" s="269">
        <v>5</v>
      </c>
      <c r="AJ40" s="269">
        <v>2</v>
      </c>
      <c r="AK40" s="269">
        <v>7</v>
      </c>
      <c r="AL40" s="269" t="s">
        <v>295</v>
      </c>
      <c r="AM40" s="269" t="s">
        <v>295</v>
      </c>
      <c r="AN40" s="269" t="s">
        <v>295</v>
      </c>
      <c r="AO40" s="269">
        <v>6</v>
      </c>
      <c r="AP40" s="269">
        <v>1</v>
      </c>
      <c r="AQ40" s="269">
        <v>3</v>
      </c>
      <c r="AR40" s="269" t="s">
        <v>295</v>
      </c>
      <c r="AS40" s="269" t="s">
        <v>295</v>
      </c>
      <c r="AT40" s="269">
        <v>1</v>
      </c>
    </row>
    <row r="41" spans="1:17" ht="15" customHeight="1">
      <c r="A41" s="5" t="s">
        <v>516</v>
      </c>
      <c r="B41" s="5"/>
      <c r="C41" s="218"/>
      <c r="D41" s="218"/>
      <c r="E41" s="218"/>
      <c r="H41" s="218"/>
      <c r="I41" s="218"/>
      <c r="J41" s="218"/>
      <c r="K41" s="218"/>
      <c r="L41" s="5"/>
      <c r="M41" s="5"/>
      <c r="N41" s="5"/>
      <c r="Q41" s="4" t="s">
        <v>310</v>
      </c>
    </row>
    <row r="42" spans="1:17" ht="15" customHeight="1">
      <c r="A42" s="5" t="s">
        <v>257</v>
      </c>
      <c r="B42" s="5"/>
      <c r="C42" s="218"/>
      <c r="D42" s="218"/>
      <c r="E42" s="218"/>
      <c r="F42" s="234"/>
      <c r="G42" s="234"/>
      <c r="H42" s="234"/>
      <c r="I42" s="234"/>
      <c r="J42" s="234"/>
      <c r="K42" s="234"/>
      <c r="L42" s="5"/>
      <c r="M42" s="5"/>
      <c r="N42" s="5"/>
      <c r="Q42" s="4" t="s">
        <v>286</v>
      </c>
    </row>
    <row r="43" spans="1:17" ht="15" customHeight="1">
      <c r="A43" s="5" t="s">
        <v>353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5"/>
      <c r="M43" s="5"/>
      <c r="N43" s="5"/>
      <c r="Q43" s="6" t="s">
        <v>172</v>
      </c>
    </row>
    <row r="44" spans="1:14" ht="15" customHeight="1">
      <c r="A44" s="5" t="s">
        <v>354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5"/>
      <c r="M44" s="5"/>
      <c r="N44" s="5"/>
    </row>
    <row r="45" spans="1:14" ht="15" customHeight="1">
      <c r="A45" s="5" t="s">
        <v>517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5" customHeight="1">
      <c r="A46" s="4" t="s">
        <v>325</v>
      </c>
      <c r="F46" s="5"/>
      <c r="G46" s="5"/>
      <c r="H46" s="5"/>
      <c r="I46" s="5"/>
      <c r="J46" s="5"/>
      <c r="K46" s="5"/>
      <c r="L46" s="5"/>
      <c r="M46" s="5"/>
      <c r="N46" s="5"/>
    </row>
    <row r="47" ht="15" customHeight="1">
      <c r="A47" s="6" t="s">
        <v>172</v>
      </c>
    </row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9" ht="14.25" customHeight="1"/>
    <row r="63" ht="14.25" customHeight="1"/>
  </sheetData>
  <sheetProtection/>
  <mergeCells count="91">
    <mergeCell ref="A38:B38"/>
    <mergeCell ref="Q38:R38"/>
    <mergeCell ref="A27:B27"/>
    <mergeCell ref="Q27:R27"/>
    <mergeCell ref="A31:B31"/>
    <mergeCell ref="Q31:R31"/>
    <mergeCell ref="A35:B35"/>
    <mergeCell ref="Q35:R35"/>
    <mergeCell ref="A21:B21"/>
    <mergeCell ref="Q21:R21"/>
    <mergeCell ref="A24:B24"/>
    <mergeCell ref="Q24:R24"/>
    <mergeCell ref="A22:B22"/>
    <mergeCell ref="Q22:R22"/>
    <mergeCell ref="A18:B18"/>
    <mergeCell ref="Q18:R18"/>
    <mergeCell ref="A20:B20"/>
    <mergeCell ref="Q20:R20"/>
    <mergeCell ref="A19:B19"/>
    <mergeCell ref="Q19:R19"/>
    <mergeCell ref="A15:B15"/>
    <mergeCell ref="Q15:R15"/>
    <mergeCell ref="A17:B17"/>
    <mergeCell ref="Q17:R17"/>
    <mergeCell ref="A16:B16"/>
    <mergeCell ref="Q16:R16"/>
    <mergeCell ref="Q10:R10"/>
    <mergeCell ref="A11:B11"/>
    <mergeCell ref="Q11:R11"/>
    <mergeCell ref="A12:B12"/>
    <mergeCell ref="Q12:R12"/>
    <mergeCell ref="A14:B14"/>
    <mergeCell ref="Q14:R14"/>
    <mergeCell ref="A13:B13"/>
    <mergeCell ref="Q13:R13"/>
    <mergeCell ref="A10:B10"/>
    <mergeCell ref="A9:B9"/>
    <mergeCell ref="C7:C8"/>
    <mergeCell ref="D7:D8"/>
    <mergeCell ref="E7:E8"/>
    <mergeCell ref="H7:H8"/>
    <mergeCell ref="Q9:R9"/>
    <mergeCell ref="Q5:R8"/>
    <mergeCell ref="AF6:AF8"/>
    <mergeCell ref="K7:K8"/>
    <mergeCell ref="L7:L8"/>
    <mergeCell ref="M7:M8"/>
    <mergeCell ref="N7:N8"/>
    <mergeCell ref="O7:O8"/>
    <mergeCell ref="S5:S8"/>
    <mergeCell ref="T5:AE5"/>
    <mergeCell ref="AP5:AP8"/>
    <mergeCell ref="I7:I8"/>
    <mergeCell ref="J7:J8"/>
    <mergeCell ref="AL6:AL8"/>
    <mergeCell ref="AM6:AM8"/>
    <mergeCell ref="AN6:AN8"/>
    <mergeCell ref="H5:K6"/>
    <mergeCell ref="L5:O6"/>
    <mergeCell ref="AC6:AC8"/>
    <mergeCell ref="AD6:AD8"/>
    <mergeCell ref="AG5:AN5"/>
    <mergeCell ref="X6:X8"/>
    <mergeCell ref="Y6:Y8"/>
    <mergeCell ref="Z6:Z8"/>
    <mergeCell ref="AA6:AA8"/>
    <mergeCell ref="V6:V8"/>
    <mergeCell ref="W6:W8"/>
    <mergeCell ref="AB6:AB8"/>
    <mergeCell ref="AG6:AG8"/>
    <mergeCell ref="AE6:AE8"/>
    <mergeCell ref="AT6:AT8"/>
    <mergeCell ref="AQ5:AT5"/>
    <mergeCell ref="AH6:AH8"/>
    <mergeCell ref="AI6:AI8"/>
    <mergeCell ref="AJ6:AJ8"/>
    <mergeCell ref="AK6:AK8"/>
    <mergeCell ref="AR6:AR8"/>
    <mergeCell ref="AS6:AS8"/>
    <mergeCell ref="AQ6:AQ8"/>
    <mergeCell ref="AO5:AO8"/>
    <mergeCell ref="Q2:AT2"/>
    <mergeCell ref="Q3:AT3"/>
    <mergeCell ref="A2:O2"/>
    <mergeCell ref="A3:O3"/>
    <mergeCell ref="A5:B8"/>
    <mergeCell ref="C5:E6"/>
    <mergeCell ref="F5:F8"/>
    <mergeCell ref="G5:G8"/>
    <mergeCell ref="T6:T8"/>
    <mergeCell ref="U6:U8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Height="1" fitToWidth="1" horizontalDpi="600" verticalDpi="600" orientation="landscape" paperSize="8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8"/>
  <sheetViews>
    <sheetView zoomScale="85" zoomScaleNormal="85" zoomScaleSheetLayoutView="100" zoomScalePageLayoutView="0" workbookViewId="0" topLeftCell="A1">
      <selection activeCell="V3" sqref="V3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2.09765625" style="4" customWidth="1"/>
    <col min="4" max="4" width="13.59765625" style="4" customWidth="1"/>
    <col min="5" max="5" width="9.3984375" style="4" customWidth="1"/>
    <col min="6" max="6" width="11.59765625" style="4" customWidth="1"/>
    <col min="7" max="7" width="9.09765625" style="4" customWidth="1"/>
    <col min="8" max="8" width="12.59765625" style="4" customWidth="1"/>
    <col min="9" max="9" width="2.59765625" style="4" customWidth="1"/>
    <col min="10" max="10" width="6.59765625" style="4" customWidth="1"/>
    <col min="11" max="11" width="4.59765625" style="4" customWidth="1"/>
    <col min="12" max="12" width="5" style="4" customWidth="1"/>
    <col min="13" max="13" width="5.5" style="4" customWidth="1"/>
    <col min="14" max="14" width="2.09765625" style="4" customWidth="1"/>
    <col min="15" max="15" width="11.19921875" style="4" customWidth="1"/>
    <col min="16" max="16" width="4" style="4" customWidth="1"/>
    <col min="17" max="17" width="6.5" style="4" customWidth="1"/>
    <col min="18" max="19" width="4.59765625" style="4" customWidth="1"/>
    <col min="20" max="20" width="11.5" style="4" customWidth="1"/>
    <col min="21" max="21" width="15.59765625" style="4" customWidth="1"/>
    <col min="22" max="22" width="2.59765625" style="4" customWidth="1"/>
    <col min="23" max="23" width="15" style="4" customWidth="1"/>
    <col min="24" max="24" width="22.09765625" style="4" customWidth="1"/>
    <col min="25" max="25" width="20.5" style="4" customWidth="1"/>
    <col min="26" max="26" width="21.09765625" style="4" customWidth="1"/>
    <col min="27" max="27" width="18.5" style="4" customWidth="1"/>
    <col min="28" max="28" width="11.59765625" style="4" hidden="1" customWidth="1"/>
    <col min="29" max="30" width="10.59765625" style="4" hidden="1" customWidth="1"/>
    <col min="31" max="42" width="13.59765625" style="4" hidden="1" customWidth="1"/>
    <col min="43" max="43" width="15.59765625" style="4" hidden="1" customWidth="1"/>
    <col min="44" max="44" width="13.59765625" style="4" hidden="1" customWidth="1"/>
    <col min="45" max="50" width="13.59765625" style="4" customWidth="1"/>
    <col min="51" max="51" width="16.59765625" style="4" customWidth="1"/>
    <col min="52" max="52" width="15.59765625" style="4" customWidth="1"/>
    <col min="53" max="16384" width="10.59765625" style="4" customWidth="1"/>
  </cols>
  <sheetData>
    <row r="1" spans="1:27" s="10" customFormat="1" ht="19.5" customHeight="1">
      <c r="A1" s="27" t="s">
        <v>401</v>
      </c>
      <c r="AA1" s="14" t="s">
        <v>480</v>
      </c>
    </row>
    <row r="2" spans="1:32" ht="19.5" customHeight="1">
      <c r="A2" s="17"/>
      <c r="B2" s="17"/>
      <c r="C2" s="17"/>
      <c r="D2" s="17"/>
      <c r="E2" s="108" t="s">
        <v>543</v>
      </c>
      <c r="F2" s="552" t="s">
        <v>336</v>
      </c>
      <c r="G2" s="552"/>
      <c r="H2" s="552"/>
      <c r="I2" s="552"/>
      <c r="J2" s="552"/>
      <c r="K2" s="552"/>
      <c r="L2" s="552"/>
      <c r="M2" s="552"/>
      <c r="N2" s="552"/>
      <c r="O2" s="552"/>
      <c r="P2" s="17"/>
      <c r="Q2" s="17"/>
      <c r="R2" s="17"/>
      <c r="S2" s="17"/>
      <c r="T2" s="17"/>
      <c r="U2" s="12"/>
      <c r="V2" s="403" t="s">
        <v>545</v>
      </c>
      <c r="W2" s="403"/>
      <c r="X2" s="403"/>
      <c r="Y2" s="403"/>
      <c r="Z2" s="403"/>
      <c r="AA2" s="403"/>
      <c r="AB2" s="17"/>
      <c r="AE2" s="17"/>
      <c r="AF2" s="17"/>
    </row>
    <row r="3" spans="20:27" ht="18" customHeight="1" thickBot="1">
      <c r="T3" s="178" t="s">
        <v>402</v>
      </c>
      <c r="U3" s="12"/>
      <c r="AA3" s="7" t="s">
        <v>403</v>
      </c>
    </row>
    <row r="4" spans="1:32" ht="15.75" customHeight="1">
      <c r="A4" s="427" t="s">
        <v>404</v>
      </c>
      <c r="B4" s="428"/>
      <c r="C4" s="429"/>
      <c r="D4" s="427" t="s">
        <v>186</v>
      </c>
      <c r="E4" s="428"/>
      <c r="F4" s="463" t="s">
        <v>405</v>
      </c>
      <c r="G4" s="406"/>
      <c r="H4" s="406"/>
      <c r="I4" s="406"/>
      <c r="J4" s="407"/>
      <c r="K4" s="476" t="s">
        <v>187</v>
      </c>
      <c r="L4" s="428"/>
      <c r="M4" s="428"/>
      <c r="N4" s="429"/>
      <c r="O4" s="476" t="s">
        <v>188</v>
      </c>
      <c r="P4" s="428"/>
      <c r="Q4" s="429"/>
      <c r="R4" s="464" t="s">
        <v>451</v>
      </c>
      <c r="S4" s="465"/>
      <c r="T4" s="465"/>
      <c r="V4" s="509" t="s">
        <v>189</v>
      </c>
      <c r="W4" s="510"/>
      <c r="X4" s="474" t="s">
        <v>374</v>
      </c>
      <c r="Y4" s="474" t="s">
        <v>454</v>
      </c>
      <c r="Z4" s="474" t="s">
        <v>190</v>
      </c>
      <c r="AA4" s="476" t="s">
        <v>191</v>
      </c>
      <c r="AB4" s="3"/>
      <c r="AE4" s="3"/>
      <c r="AF4" s="3"/>
    </row>
    <row r="5" spans="1:29" ht="15.75" customHeight="1">
      <c r="A5" s="458"/>
      <c r="B5" s="458"/>
      <c r="C5" s="443"/>
      <c r="D5" s="458"/>
      <c r="E5" s="405"/>
      <c r="F5" s="469" t="s">
        <v>406</v>
      </c>
      <c r="G5" s="456"/>
      <c r="H5" s="553" t="s">
        <v>407</v>
      </c>
      <c r="I5" s="470"/>
      <c r="J5" s="470"/>
      <c r="K5" s="515"/>
      <c r="L5" s="459"/>
      <c r="M5" s="459"/>
      <c r="N5" s="460"/>
      <c r="O5" s="515"/>
      <c r="P5" s="459"/>
      <c r="Q5" s="460"/>
      <c r="R5" s="449"/>
      <c r="S5" s="468"/>
      <c r="T5" s="468"/>
      <c r="U5" s="12"/>
      <c r="V5" s="468"/>
      <c r="W5" s="450"/>
      <c r="X5" s="504"/>
      <c r="Y5" s="504"/>
      <c r="Z5" s="504"/>
      <c r="AA5" s="515"/>
      <c r="AB5" s="7"/>
      <c r="AC5" s="17"/>
    </row>
    <row r="6" spans="1:27" ht="15.75" customHeight="1">
      <c r="A6" s="459"/>
      <c r="B6" s="459"/>
      <c r="C6" s="460"/>
      <c r="D6" s="179" t="s">
        <v>408</v>
      </c>
      <c r="E6" s="85" t="s">
        <v>409</v>
      </c>
      <c r="F6" s="85" t="s">
        <v>408</v>
      </c>
      <c r="G6" s="180" t="s">
        <v>409</v>
      </c>
      <c r="H6" s="181" t="s">
        <v>408</v>
      </c>
      <c r="I6" s="469" t="s">
        <v>409</v>
      </c>
      <c r="J6" s="470"/>
      <c r="K6" s="469" t="s">
        <v>408</v>
      </c>
      <c r="L6" s="554"/>
      <c r="M6" s="469" t="s">
        <v>409</v>
      </c>
      <c r="N6" s="470"/>
      <c r="O6" s="180" t="s">
        <v>408</v>
      </c>
      <c r="P6" s="469" t="s">
        <v>409</v>
      </c>
      <c r="Q6" s="554"/>
      <c r="R6" s="469" t="s">
        <v>408</v>
      </c>
      <c r="S6" s="456"/>
      <c r="T6" s="85" t="s">
        <v>409</v>
      </c>
      <c r="U6" s="12"/>
      <c r="V6" s="182"/>
      <c r="W6" s="183"/>
      <c r="X6" s="182"/>
      <c r="Y6" s="184"/>
      <c r="Z6" s="184"/>
      <c r="AA6" s="184"/>
    </row>
    <row r="7" spans="1:27" ht="15.75" customHeight="1">
      <c r="A7" s="492" t="s">
        <v>508</v>
      </c>
      <c r="B7" s="492"/>
      <c r="C7" s="493"/>
      <c r="D7" s="109">
        <v>4035785</v>
      </c>
      <c r="E7" s="110">
        <v>137320</v>
      </c>
      <c r="F7" s="111">
        <v>152097</v>
      </c>
      <c r="G7" s="111">
        <v>71913</v>
      </c>
      <c r="H7" s="111">
        <v>2224971</v>
      </c>
      <c r="I7" s="557">
        <v>35807</v>
      </c>
      <c r="J7" s="557"/>
      <c r="K7" s="558">
        <v>229315</v>
      </c>
      <c r="L7" s="558"/>
      <c r="M7" s="558">
        <v>3195</v>
      </c>
      <c r="N7" s="558"/>
      <c r="O7" s="111">
        <v>1329870</v>
      </c>
      <c r="P7" s="558">
        <v>21376</v>
      </c>
      <c r="Q7" s="558"/>
      <c r="R7" s="559">
        <v>99532</v>
      </c>
      <c r="S7" s="559"/>
      <c r="T7" s="112">
        <v>5029</v>
      </c>
      <c r="U7" s="12"/>
      <c r="V7" s="458" t="s">
        <v>509</v>
      </c>
      <c r="W7" s="444"/>
      <c r="X7" s="25">
        <v>307</v>
      </c>
      <c r="Y7" s="25">
        <v>4633</v>
      </c>
      <c r="Z7" s="25">
        <v>31595</v>
      </c>
      <c r="AA7" s="25">
        <v>28636</v>
      </c>
    </row>
    <row r="8" spans="1:27" ht="15.75" customHeight="1">
      <c r="A8" s="494" t="s">
        <v>379</v>
      </c>
      <c r="B8" s="494"/>
      <c r="C8" s="495"/>
      <c r="D8" s="109">
        <v>4156021</v>
      </c>
      <c r="E8" s="110">
        <v>141813</v>
      </c>
      <c r="F8" s="111">
        <v>158929</v>
      </c>
      <c r="G8" s="111">
        <v>74871</v>
      </c>
      <c r="H8" s="111">
        <v>2275264</v>
      </c>
      <c r="I8" s="561">
        <v>36316</v>
      </c>
      <c r="J8" s="561"/>
      <c r="K8" s="560">
        <v>241185</v>
      </c>
      <c r="L8" s="560"/>
      <c r="M8" s="560">
        <v>3265</v>
      </c>
      <c r="N8" s="560"/>
      <c r="O8" s="111">
        <v>1379380</v>
      </c>
      <c r="P8" s="560">
        <v>22028</v>
      </c>
      <c r="Q8" s="560"/>
      <c r="R8" s="555">
        <v>101263</v>
      </c>
      <c r="S8" s="555"/>
      <c r="T8" s="112">
        <v>5333</v>
      </c>
      <c r="U8" s="6"/>
      <c r="V8" s="494" t="s">
        <v>510</v>
      </c>
      <c r="W8" s="556"/>
      <c r="X8" s="113">
        <v>288</v>
      </c>
      <c r="Y8" s="114">
        <v>4306</v>
      </c>
      <c r="Z8" s="114">
        <v>29220</v>
      </c>
      <c r="AA8" s="114">
        <v>26330</v>
      </c>
    </row>
    <row r="9" spans="1:27" ht="15.75" customHeight="1">
      <c r="A9" s="494" t="s">
        <v>455</v>
      </c>
      <c r="B9" s="494"/>
      <c r="C9" s="495"/>
      <c r="D9" s="109">
        <v>4301454</v>
      </c>
      <c r="E9" s="110">
        <v>144368</v>
      </c>
      <c r="F9" s="111">
        <v>161183</v>
      </c>
      <c r="G9" s="111">
        <v>76711</v>
      </c>
      <c r="H9" s="111">
        <v>2336534</v>
      </c>
      <c r="I9" s="561">
        <v>37351</v>
      </c>
      <c r="J9" s="561"/>
      <c r="K9" s="560">
        <v>262875</v>
      </c>
      <c r="L9" s="560"/>
      <c r="M9" s="560">
        <v>3579</v>
      </c>
      <c r="N9" s="560"/>
      <c r="O9" s="111">
        <v>1438521</v>
      </c>
      <c r="P9" s="560">
        <v>21630</v>
      </c>
      <c r="Q9" s="560"/>
      <c r="R9" s="555">
        <v>102341</v>
      </c>
      <c r="S9" s="555"/>
      <c r="T9" s="112">
        <v>5097</v>
      </c>
      <c r="U9" s="6"/>
      <c r="V9" s="494" t="s">
        <v>4</v>
      </c>
      <c r="W9" s="556"/>
      <c r="X9" s="115">
        <v>267</v>
      </c>
      <c r="Y9" s="116">
        <v>4030</v>
      </c>
      <c r="Z9" s="116">
        <v>27134</v>
      </c>
      <c r="AA9" s="116">
        <v>24243</v>
      </c>
    </row>
    <row r="10" spans="1:27" ht="15.75" customHeight="1">
      <c r="A10" s="562" t="s">
        <v>474</v>
      </c>
      <c r="B10" s="562"/>
      <c r="C10" s="563"/>
      <c r="D10" s="109">
        <v>4419669</v>
      </c>
      <c r="E10" s="110">
        <v>149932</v>
      </c>
      <c r="F10" s="111">
        <v>162189</v>
      </c>
      <c r="G10" s="111">
        <v>79419</v>
      </c>
      <c r="H10" s="111">
        <v>2387478</v>
      </c>
      <c r="I10" s="561">
        <v>38867</v>
      </c>
      <c r="J10" s="561"/>
      <c r="K10" s="560">
        <v>282788</v>
      </c>
      <c r="L10" s="560"/>
      <c r="M10" s="560">
        <v>3746</v>
      </c>
      <c r="N10" s="560"/>
      <c r="O10" s="111">
        <v>1481727</v>
      </c>
      <c r="P10" s="560">
        <v>22310</v>
      </c>
      <c r="Q10" s="560"/>
      <c r="R10" s="555">
        <v>105487</v>
      </c>
      <c r="S10" s="555"/>
      <c r="T10" s="112">
        <v>5590</v>
      </c>
      <c r="U10" s="6"/>
      <c r="V10" s="494" t="s">
        <v>511</v>
      </c>
      <c r="W10" s="556"/>
      <c r="X10" s="187">
        <v>371</v>
      </c>
      <c r="Y10" s="187">
        <v>6128</v>
      </c>
      <c r="Z10" s="187">
        <v>38690</v>
      </c>
      <c r="AA10" s="187">
        <v>34513</v>
      </c>
    </row>
    <row r="11" spans="1:27" s="29" customFormat="1" ht="15.75" customHeight="1">
      <c r="A11" s="564" t="s">
        <v>501</v>
      </c>
      <c r="B11" s="564"/>
      <c r="C11" s="565"/>
      <c r="D11" s="188">
        <v>4219774</v>
      </c>
      <c r="E11" s="189">
        <v>143896</v>
      </c>
      <c r="F11" s="190">
        <v>150890</v>
      </c>
      <c r="G11" s="190">
        <v>75775</v>
      </c>
      <c r="H11" s="190">
        <v>2277752</v>
      </c>
      <c r="I11" s="566">
        <v>37054</v>
      </c>
      <c r="J11" s="566"/>
      <c r="K11" s="567">
        <v>252310</v>
      </c>
      <c r="L11" s="567"/>
      <c r="M11" s="567">
        <v>3493</v>
      </c>
      <c r="N11" s="567"/>
      <c r="O11" s="190">
        <v>1443794</v>
      </c>
      <c r="P11" s="567">
        <v>21970</v>
      </c>
      <c r="Q11" s="567"/>
      <c r="R11" s="568">
        <v>95028</v>
      </c>
      <c r="S11" s="568"/>
      <c r="T11" s="191">
        <v>5604</v>
      </c>
      <c r="U11" s="28"/>
      <c r="V11" s="496" t="s">
        <v>512</v>
      </c>
      <c r="W11" s="569"/>
      <c r="X11" s="192">
        <f>SUM(X13+X14+X15+X16+X17+X18+X19+X20+X21+X22+X24+X23+X25+X28+X32+X36+X39)</f>
        <v>372</v>
      </c>
      <c r="Y11" s="192">
        <f>SUM(Y13+Y14+Y15+Y16+Y17+Y18+Y19+Y20+Y21+Y22+Y24+Y23+Y25+Y28+Y32+Y36+Y39)</f>
        <v>6235</v>
      </c>
      <c r="Z11" s="192">
        <f>SUM(Z13+Z14+Z15+Z16+Z17+Z18+Z19+Z20+Z21+Z22+Z24+Z23+Z25+Z28+Z32+Z36+Z39)</f>
        <v>38593</v>
      </c>
      <c r="AA11" s="192">
        <f>SUM(AA13+AA14+AA15+AA16+AA17+AA18+AA19+AA20+AA21+AA22+AA24+AA23+AA25+AA28+AA32+AA36+AA39)</f>
        <v>34312</v>
      </c>
    </row>
    <row r="12" spans="1:27" ht="15.75" customHeight="1">
      <c r="A12" s="5" t="s">
        <v>513</v>
      </c>
      <c r="B12" s="117"/>
      <c r="C12" s="117"/>
      <c r="D12" s="118"/>
      <c r="E12" s="118"/>
      <c r="F12" s="118"/>
      <c r="G12" s="118"/>
      <c r="H12" s="118"/>
      <c r="I12" s="119"/>
      <c r="J12" s="119"/>
      <c r="K12" s="120"/>
      <c r="L12" s="120"/>
      <c r="M12" s="120"/>
      <c r="N12" s="120"/>
      <c r="O12" s="118"/>
      <c r="P12" s="120"/>
      <c r="Q12" s="120"/>
      <c r="R12" s="120"/>
      <c r="S12" s="120"/>
      <c r="T12" s="118"/>
      <c r="U12" s="6"/>
      <c r="V12" s="121"/>
      <c r="W12" s="121"/>
      <c r="X12" s="122"/>
      <c r="Y12" s="123"/>
      <c r="Z12" s="123"/>
      <c r="AA12" s="123"/>
    </row>
    <row r="13" spans="2:27" ht="15.75" customHeight="1">
      <c r="B13" s="5"/>
      <c r="C13" s="5"/>
      <c r="D13" s="5"/>
      <c r="E13" s="5"/>
      <c r="F13" s="5"/>
      <c r="G13" s="5"/>
      <c r="H13" s="5"/>
      <c r="U13" s="6"/>
      <c r="V13" s="547" t="s">
        <v>147</v>
      </c>
      <c r="W13" s="570"/>
      <c r="X13" s="193">
        <v>126</v>
      </c>
      <c r="Y13" s="194">
        <v>2391</v>
      </c>
      <c r="Z13" s="194">
        <v>12797</v>
      </c>
      <c r="AA13" s="194">
        <v>12407</v>
      </c>
    </row>
    <row r="14" spans="1:27" ht="15.75" customHeight="1">
      <c r="A14" s="5"/>
      <c r="E14" s="108" t="s">
        <v>453</v>
      </c>
      <c r="F14" s="552" t="s">
        <v>366</v>
      </c>
      <c r="G14" s="571"/>
      <c r="H14" s="571"/>
      <c r="I14" s="571"/>
      <c r="J14" s="571"/>
      <c r="K14" s="571"/>
      <c r="L14" s="571"/>
      <c r="M14" s="571"/>
      <c r="N14" s="571"/>
      <c r="O14" s="571"/>
      <c r="U14" s="6"/>
      <c r="V14" s="547" t="s">
        <v>148</v>
      </c>
      <c r="W14" s="570"/>
      <c r="X14" s="193">
        <v>21</v>
      </c>
      <c r="Y14" s="194">
        <v>303</v>
      </c>
      <c r="Z14" s="194">
        <v>1781</v>
      </c>
      <c r="AA14" s="194">
        <v>1461</v>
      </c>
    </row>
    <row r="15" spans="1:27" ht="18.75" customHeight="1" thickBot="1">
      <c r="A15" s="17"/>
      <c r="B15" s="17"/>
      <c r="C15" s="17"/>
      <c r="D15" s="17"/>
      <c r="P15" s="195"/>
      <c r="Q15" s="11"/>
      <c r="R15" s="11"/>
      <c r="S15" s="11"/>
      <c r="T15" s="7" t="s">
        <v>367</v>
      </c>
      <c r="U15" s="6"/>
      <c r="V15" s="547" t="s">
        <v>149</v>
      </c>
      <c r="W15" s="570"/>
      <c r="X15" s="193">
        <v>39</v>
      </c>
      <c r="Y15" s="194">
        <v>719</v>
      </c>
      <c r="Z15" s="194">
        <v>4750</v>
      </c>
      <c r="AA15" s="194">
        <v>3858</v>
      </c>
    </row>
    <row r="16" spans="1:27" ht="15.75" customHeight="1">
      <c r="A16" s="396" t="s">
        <v>300</v>
      </c>
      <c r="B16" s="396"/>
      <c r="C16" s="396"/>
      <c r="D16" s="396"/>
      <c r="E16" s="572" t="s">
        <v>488</v>
      </c>
      <c r="F16" s="573"/>
      <c r="G16" s="572" t="s">
        <v>378</v>
      </c>
      <c r="H16" s="573"/>
      <c r="I16" s="572" t="s">
        <v>458</v>
      </c>
      <c r="J16" s="573"/>
      <c r="K16" s="573"/>
      <c r="L16" s="573"/>
      <c r="M16" s="573"/>
      <c r="N16" s="572" t="s">
        <v>503</v>
      </c>
      <c r="O16" s="573"/>
      <c r="P16" s="573"/>
      <c r="Q16" s="537"/>
      <c r="R16" s="574" t="s">
        <v>501</v>
      </c>
      <c r="S16" s="575"/>
      <c r="T16" s="576"/>
      <c r="U16" s="6"/>
      <c r="V16" s="547" t="s">
        <v>150</v>
      </c>
      <c r="W16" s="570"/>
      <c r="X16" s="193">
        <v>12</v>
      </c>
      <c r="Y16" s="194">
        <v>107</v>
      </c>
      <c r="Z16" s="194">
        <v>605</v>
      </c>
      <c r="AA16" s="194">
        <v>536</v>
      </c>
    </row>
    <row r="17" spans="1:43" ht="15.75" customHeight="1">
      <c r="A17" s="480" t="s">
        <v>368</v>
      </c>
      <c r="B17" s="480"/>
      <c r="C17" s="480"/>
      <c r="D17" s="577"/>
      <c r="E17" s="578">
        <v>14303689</v>
      </c>
      <c r="F17" s="578"/>
      <c r="G17" s="578">
        <v>14047761</v>
      </c>
      <c r="H17" s="578"/>
      <c r="I17" s="579">
        <v>13250890</v>
      </c>
      <c r="J17" s="580"/>
      <c r="K17" s="580"/>
      <c r="L17" s="580"/>
      <c r="M17" s="580"/>
      <c r="N17" s="579">
        <v>12984118</v>
      </c>
      <c r="O17" s="551"/>
      <c r="P17" s="551"/>
      <c r="Q17" s="551"/>
      <c r="R17" s="581">
        <v>12518930</v>
      </c>
      <c r="S17" s="581"/>
      <c r="T17" s="581"/>
      <c r="V17" s="547" t="s">
        <v>151</v>
      </c>
      <c r="W17" s="570"/>
      <c r="X17" s="193">
        <v>8</v>
      </c>
      <c r="Y17" s="194">
        <v>51</v>
      </c>
      <c r="Z17" s="194">
        <v>408</v>
      </c>
      <c r="AA17" s="194">
        <v>301</v>
      </c>
      <c r="AC17" s="469" t="s">
        <v>410</v>
      </c>
      <c r="AD17" s="456"/>
      <c r="AE17" s="44" t="s">
        <v>411</v>
      </c>
      <c r="AF17" s="45">
        <v>5</v>
      </c>
      <c r="AG17" s="45">
        <v>6</v>
      </c>
      <c r="AH17" s="45">
        <v>7</v>
      </c>
      <c r="AI17" s="45">
        <v>8</v>
      </c>
      <c r="AJ17" s="45">
        <v>9</v>
      </c>
      <c r="AK17" s="45">
        <v>10</v>
      </c>
      <c r="AL17" s="45">
        <v>11</v>
      </c>
      <c r="AM17" s="45">
        <v>12</v>
      </c>
      <c r="AN17" s="46" t="s">
        <v>412</v>
      </c>
      <c r="AO17" s="47">
        <v>2</v>
      </c>
      <c r="AP17" s="48">
        <v>3</v>
      </c>
      <c r="AQ17" s="49" t="s">
        <v>143</v>
      </c>
    </row>
    <row r="18" spans="1:44" ht="15.75" customHeight="1">
      <c r="A18" s="391" t="s">
        <v>369</v>
      </c>
      <c r="B18" s="392"/>
      <c r="C18" s="84"/>
      <c r="D18" s="200" t="s">
        <v>413</v>
      </c>
      <c r="E18" s="582">
        <v>20201</v>
      </c>
      <c r="F18" s="582"/>
      <c r="G18" s="582">
        <v>20022</v>
      </c>
      <c r="H18" s="582"/>
      <c r="I18" s="582">
        <v>19490</v>
      </c>
      <c r="J18" s="583"/>
      <c r="K18" s="583"/>
      <c r="L18" s="583"/>
      <c r="M18" s="583"/>
      <c r="N18" s="582">
        <v>19128</v>
      </c>
      <c r="O18" s="583"/>
      <c r="P18" s="583"/>
      <c r="Q18" s="583"/>
      <c r="R18" s="561">
        <v>18805</v>
      </c>
      <c r="S18" s="561"/>
      <c r="T18" s="561"/>
      <c r="U18" s="5"/>
      <c r="V18" s="547" t="s">
        <v>152</v>
      </c>
      <c r="W18" s="570"/>
      <c r="X18" s="193">
        <v>29</v>
      </c>
      <c r="Y18" s="194">
        <v>336</v>
      </c>
      <c r="Z18" s="194">
        <v>2520</v>
      </c>
      <c r="AA18" s="194">
        <v>1992</v>
      </c>
      <c r="AC18" s="584" t="s">
        <v>414</v>
      </c>
      <c r="AD18" s="30" t="s">
        <v>413</v>
      </c>
      <c r="AE18" s="50">
        <v>8364</v>
      </c>
      <c r="AF18" s="51">
        <v>8518</v>
      </c>
      <c r="AG18" s="51">
        <v>8623</v>
      </c>
      <c r="AH18" s="51">
        <v>8675</v>
      </c>
      <c r="AI18" s="51">
        <v>8835</v>
      </c>
      <c r="AJ18" s="51">
        <v>8914</v>
      </c>
      <c r="AK18" s="51">
        <v>9107</v>
      </c>
      <c r="AL18" s="51">
        <v>9227</v>
      </c>
      <c r="AM18" s="51">
        <v>9417</v>
      </c>
      <c r="AN18" s="51">
        <v>9444</v>
      </c>
      <c r="AO18" s="51">
        <v>9475</v>
      </c>
      <c r="AP18" s="52">
        <v>9533</v>
      </c>
      <c r="AQ18" s="53">
        <v>108132</v>
      </c>
      <c r="AR18" s="54">
        <v>9011</v>
      </c>
    </row>
    <row r="19" spans="1:44" ht="15.75" customHeight="1">
      <c r="A19" s="392"/>
      <c r="B19" s="392"/>
      <c r="C19" s="125"/>
      <c r="D19" s="200" t="s">
        <v>415</v>
      </c>
      <c r="E19" s="586">
        <v>13603559</v>
      </c>
      <c r="F19" s="586"/>
      <c r="G19" s="586">
        <v>13349625</v>
      </c>
      <c r="H19" s="586"/>
      <c r="I19" s="582">
        <v>12553166</v>
      </c>
      <c r="J19" s="583"/>
      <c r="K19" s="583"/>
      <c r="L19" s="583"/>
      <c r="M19" s="583"/>
      <c r="N19" s="582">
        <v>12283569</v>
      </c>
      <c r="O19" s="582"/>
      <c r="P19" s="582"/>
      <c r="Q19" s="582"/>
      <c r="R19" s="561">
        <f>R21+R23+R25+R27+R29+R31+R33+R35</f>
        <v>11836377</v>
      </c>
      <c r="S19" s="561"/>
      <c r="T19" s="561"/>
      <c r="U19" s="5"/>
      <c r="V19" s="547" t="s">
        <v>153</v>
      </c>
      <c r="W19" s="570"/>
      <c r="X19" s="193">
        <v>10</v>
      </c>
      <c r="Y19" s="194">
        <v>107</v>
      </c>
      <c r="Z19" s="194">
        <v>630</v>
      </c>
      <c r="AA19" s="194">
        <v>517</v>
      </c>
      <c r="AC19" s="585"/>
      <c r="AD19" s="31" t="s">
        <v>415</v>
      </c>
      <c r="AE19" s="55">
        <v>720249143</v>
      </c>
      <c r="AF19" s="56">
        <v>643899890</v>
      </c>
      <c r="AG19" s="56">
        <v>702051852</v>
      </c>
      <c r="AH19" s="56">
        <v>709805701</v>
      </c>
      <c r="AI19" s="56">
        <v>689705209</v>
      </c>
      <c r="AJ19" s="56">
        <v>726034623</v>
      </c>
      <c r="AK19" s="56">
        <v>765328108</v>
      </c>
      <c r="AL19" s="56">
        <v>698931333</v>
      </c>
      <c r="AM19" s="56">
        <v>839752895</v>
      </c>
      <c r="AN19" s="56">
        <v>706741174</v>
      </c>
      <c r="AO19" s="56">
        <v>735583866</v>
      </c>
      <c r="AP19" s="57">
        <v>757842462</v>
      </c>
      <c r="AQ19" s="58">
        <v>8695926256</v>
      </c>
      <c r="AR19" s="54">
        <v>8695926</v>
      </c>
    </row>
    <row r="20" spans="2:44" ht="15.75" customHeight="1">
      <c r="B20" s="391" t="s">
        <v>416</v>
      </c>
      <c r="C20" s="198"/>
      <c r="D20" s="200" t="s">
        <v>192</v>
      </c>
      <c r="E20" s="586">
        <v>6360</v>
      </c>
      <c r="F20" s="586"/>
      <c r="G20" s="586">
        <v>6246</v>
      </c>
      <c r="H20" s="586"/>
      <c r="I20" s="582">
        <v>6017</v>
      </c>
      <c r="J20" s="583"/>
      <c r="K20" s="583"/>
      <c r="L20" s="583"/>
      <c r="M20" s="583"/>
      <c r="N20" s="582">
        <v>5864</v>
      </c>
      <c r="O20" s="551"/>
      <c r="P20" s="551"/>
      <c r="Q20" s="551"/>
      <c r="R20" s="561">
        <v>5738</v>
      </c>
      <c r="S20" s="561"/>
      <c r="T20" s="561"/>
      <c r="U20" s="5"/>
      <c r="V20" s="547" t="s">
        <v>284</v>
      </c>
      <c r="W20" s="570"/>
      <c r="X20" s="193">
        <v>12</v>
      </c>
      <c r="Y20" s="194">
        <v>201</v>
      </c>
      <c r="Z20" s="194">
        <v>1535</v>
      </c>
      <c r="AA20" s="194">
        <v>1302</v>
      </c>
      <c r="AC20" s="587" t="s">
        <v>417</v>
      </c>
      <c r="AD20" s="59" t="s">
        <v>192</v>
      </c>
      <c r="AE20" s="55">
        <v>2821</v>
      </c>
      <c r="AF20" s="56">
        <v>2859</v>
      </c>
      <c r="AG20" s="56">
        <v>2882</v>
      </c>
      <c r="AH20" s="56">
        <v>2912</v>
      </c>
      <c r="AI20" s="56">
        <v>2962</v>
      </c>
      <c r="AJ20" s="56">
        <v>3002</v>
      </c>
      <c r="AK20" s="56">
        <v>3120</v>
      </c>
      <c r="AL20" s="56">
        <v>3184</v>
      </c>
      <c r="AM20" s="56">
        <v>3232</v>
      </c>
      <c r="AN20" s="56">
        <v>3238</v>
      </c>
      <c r="AO20" s="56">
        <v>3250</v>
      </c>
      <c r="AP20" s="57">
        <v>3234</v>
      </c>
      <c r="AQ20" s="58">
        <v>36696</v>
      </c>
      <c r="AR20" s="54">
        <v>3058</v>
      </c>
    </row>
    <row r="21" spans="1:44" ht="15.75" customHeight="1">
      <c r="A21" s="5"/>
      <c r="B21" s="391"/>
      <c r="C21" s="199"/>
      <c r="D21" s="200" t="s">
        <v>418</v>
      </c>
      <c r="E21" s="586">
        <v>4032229</v>
      </c>
      <c r="F21" s="586"/>
      <c r="G21" s="586">
        <v>3820262</v>
      </c>
      <c r="H21" s="586"/>
      <c r="I21" s="582">
        <v>3453848</v>
      </c>
      <c r="J21" s="583"/>
      <c r="K21" s="583"/>
      <c r="L21" s="583"/>
      <c r="M21" s="583"/>
      <c r="N21" s="582">
        <v>3307249</v>
      </c>
      <c r="O21" s="551"/>
      <c r="P21" s="551"/>
      <c r="Q21" s="551"/>
      <c r="R21" s="561">
        <v>3246765</v>
      </c>
      <c r="S21" s="561"/>
      <c r="T21" s="561"/>
      <c r="U21" s="5"/>
      <c r="V21" s="547" t="s">
        <v>154</v>
      </c>
      <c r="W21" s="570"/>
      <c r="X21" s="193">
        <v>34</v>
      </c>
      <c r="Y21" s="194">
        <v>654</v>
      </c>
      <c r="Z21" s="194">
        <v>3759</v>
      </c>
      <c r="AA21" s="194">
        <v>3540</v>
      </c>
      <c r="AC21" s="585"/>
      <c r="AD21" s="59" t="s">
        <v>418</v>
      </c>
      <c r="AE21" s="55">
        <v>150413507</v>
      </c>
      <c r="AF21" s="56">
        <v>152594323</v>
      </c>
      <c r="AG21" s="56">
        <v>155940385</v>
      </c>
      <c r="AH21" s="56">
        <v>154274802</v>
      </c>
      <c r="AI21" s="56">
        <v>156714619</v>
      </c>
      <c r="AJ21" s="56">
        <v>157529370</v>
      </c>
      <c r="AK21" s="56">
        <v>160404020</v>
      </c>
      <c r="AL21" s="56">
        <v>183222024</v>
      </c>
      <c r="AM21" s="56">
        <v>230044679</v>
      </c>
      <c r="AN21" s="56">
        <v>185031605</v>
      </c>
      <c r="AO21" s="56">
        <v>176747662</v>
      </c>
      <c r="AP21" s="57">
        <v>196078759</v>
      </c>
      <c r="AQ21" s="58">
        <v>2058995755</v>
      </c>
      <c r="AR21" s="54">
        <v>2058996</v>
      </c>
    </row>
    <row r="22" spans="2:44" ht="15.75" customHeight="1">
      <c r="B22" s="391" t="s">
        <v>419</v>
      </c>
      <c r="C22" s="198"/>
      <c r="D22" s="200" t="s">
        <v>192</v>
      </c>
      <c r="E22" s="586">
        <v>5778</v>
      </c>
      <c r="F22" s="586"/>
      <c r="G22" s="586">
        <v>5741</v>
      </c>
      <c r="H22" s="586"/>
      <c r="I22" s="582">
        <v>5597</v>
      </c>
      <c r="J22" s="583"/>
      <c r="K22" s="583"/>
      <c r="L22" s="583"/>
      <c r="M22" s="583"/>
      <c r="N22" s="582">
        <v>5507</v>
      </c>
      <c r="O22" s="551"/>
      <c r="P22" s="551"/>
      <c r="Q22" s="551"/>
      <c r="R22" s="561">
        <v>5477</v>
      </c>
      <c r="S22" s="561"/>
      <c r="T22" s="561"/>
      <c r="U22" s="5"/>
      <c r="V22" s="547" t="s">
        <v>155</v>
      </c>
      <c r="W22" s="570"/>
      <c r="X22" s="193">
        <v>15</v>
      </c>
      <c r="Y22" s="194">
        <v>262</v>
      </c>
      <c r="Z22" s="194">
        <v>2179</v>
      </c>
      <c r="AA22" s="194">
        <v>1939</v>
      </c>
      <c r="AC22" s="587" t="s">
        <v>419</v>
      </c>
      <c r="AD22" s="59" t="s">
        <v>192</v>
      </c>
      <c r="AE22" s="55">
        <v>2109</v>
      </c>
      <c r="AF22" s="56">
        <v>2128</v>
      </c>
      <c r="AG22" s="56">
        <v>2161</v>
      </c>
      <c r="AH22" s="56">
        <v>2185</v>
      </c>
      <c r="AI22" s="56">
        <v>2225</v>
      </c>
      <c r="AJ22" s="56">
        <v>2252</v>
      </c>
      <c r="AK22" s="56">
        <v>2278</v>
      </c>
      <c r="AL22" s="56">
        <v>2311</v>
      </c>
      <c r="AM22" s="56">
        <v>2358</v>
      </c>
      <c r="AN22" s="56">
        <v>2369</v>
      </c>
      <c r="AO22" s="56">
        <v>2378</v>
      </c>
      <c r="AP22" s="57">
        <v>2401</v>
      </c>
      <c r="AQ22" s="58">
        <v>27155</v>
      </c>
      <c r="AR22" s="54">
        <v>2262.9166666666665</v>
      </c>
    </row>
    <row r="23" spans="1:44" ht="15.75" customHeight="1">
      <c r="A23" s="5"/>
      <c r="B23" s="391"/>
      <c r="C23" s="199"/>
      <c r="D23" s="200" t="s">
        <v>418</v>
      </c>
      <c r="E23" s="586">
        <v>1654879</v>
      </c>
      <c r="F23" s="586"/>
      <c r="G23" s="586">
        <v>1641300</v>
      </c>
      <c r="H23" s="586"/>
      <c r="I23" s="582">
        <v>1604267</v>
      </c>
      <c r="J23" s="582"/>
      <c r="K23" s="582"/>
      <c r="L23" s="582"/>
      <c r="M23" s="582"/>
      <c r="N23" s="582">
        <v>1576360</v>
      </c>
      <c r="O23" s="551"/>
      <c r="P23" s="551"/>
      <c r="Q23" s="551"/>
      <c r="R23" s="561">
        <v>1577291</v>
      </c>
      <c r="S23" s="561"/>
      <c r="T23" s="561"/>
      <c r="U23" s="5"/>
      <c r="V23" s="547" t="s">
        <v>327</v>
      </c>
      <c r="W23" s="570"/>
      <c r="X23" s="193">
        <v>16</v>
      </c>
      <c r="Y23" s="194">
        <v>347</v>
      </c>
      <c r="Z23" s="194">
        <v>2225</v>
      </c>
      <c r="AA23" s="194">
        <v>1997</v>
      </c>
      <c r="AC23" s="585"/>
      <c r="AD23" s="59" t="s">
        <v>418</v>
      </c>
      <c r="AE23" s="55">
        <v>40112145</v>
      </c>
      <c r="AF23" s="56">
        <v>40460716</v>
      </c>
      <c r="AG23" s="56">
        <v>41327497</v>
      </c>
      <c r="AH23" s="56">
        <v>42382367</v>
      </c>
      <c r="AI23" s="56">
        <v>43357437</v>
      </c>
      <c r="AJ23" s="56">
        <v>43995494</v>
      </c>
      <c r="AK23" s="56">
        <v>42396762</v>
      </c>
      <c r="AL23" s="56">
        <v>44866252</v>
      </c>
      <c r="AM23" s="56">
        <v>46899005</v>
      </c>
      <c r="AN23" s="56">
        <v>45127197</v>
      </c>
      <c r="AO23" s="56">
        <v>44850999</v>
      </c>
      <c r="AP23" s="57">
        <v>48820175</v>
      </c>
      <c r="AQ23" s="58">
        <v>524596046</v>
      </c>
      <c r="AR23" s="54">
        <v>524596</v>
      </c>
    </row>
    <row r="24" spans="2:44" ht="15.75" customHeight="1">
      <c r="B24" s="391" t="s">
        <v>420</v>
      </c>
      <c r="C24" s="198"/>
      <c r="D24" s="200" t="s">
        <v>192</v>
      </c>
      <c r="E24" s="586">
        <v>244</v>
      </c>
      <c r="F24" s="586"/>
      <c r="G24" s="586">
        <v>227</v>
      </c>
      <c r="H24" s="586"/>
      <c r="I24" s="582">
        <v>224</v>
      </c>
      <c r="J24" s="583"/>
      <c r="K24" s="583"/>
      <c r="L24" s="583"/>
      <c r="M24" s="583"/>
      <c r="N24" s="582">
        <v>207</v>
      </c>
      <c r="O24" s="551"/>
      <c r="P24" s="551"/>
      <c r="Q24" s="551"/>
      <c r="R24" s="561">
        <v>176</v>
      </c>
      <c r="S24" s="561"/>
      <c r="T24" s="561"/>
      <c r="U24" s="6"/>
      <c r="V24" s="5"/>
      <c r="W24" s="203"/>
      <c r="AC24" s="587" t="s">
        <v>420</v>
      </c>
      <c r="AD24" s="59" t="s">
        <v>192</v>
      </c>
      <c r="AE24" s="55">
        <v>166</v>
      </c>
      <c r="AF24" s="56">
        <v>161</v>
      </c>
      <c r="AG24" s="56">
        <v>147</v>
      </c>
      <c r="AH24" s="56">
        <v>149</v>
      </c>
      <c r="AI24" s="56">
        <v>155</v>
      </c>
      <c r="AJ24" s="56">
        <v>158</v>
      </c>
      <c r="AK24" s="56">
        <v>163</v>
      </c>
      <c r="AL24" s="56">
        <v>169</v>
      </c>
      <c r="AM24" s="56">
        <v>174</v>
      </c>
      <c r="AN24" s="56">
        <v>173</v>
      </c>
      <c r="AO24" s="56">
        <v>176</v>
      </c>
      <c r="AP24" s="57">
        <v>186</v>
      </c>
      <c r="AQ24" s="58">
        <v>1977</v>
      </c>
      <c r="AR24" s="54">
        <v>164.75</v>
      </c>
    </row>
    <row r="25" spans="1:44" ht="15.75" customHeight="1">
      <c r="A25" s="5"/>
      <c r="B25" s="401"/>
      <c r="C25" s="199"/>
      <c r="D25" s="200" t="s">
        <v>418</v>
      </c>
      <c r="E25" s="586">
        <v>35368</v>
      </c>
      <c r="F25" s="586"/>
      <c r="G25" s="586">
        <v>32988</v>
      </c>
      <c r="H25" s="586"/>
      <c r="I25" s="582">
        <v>28616</v>
      </c>
      <c r="J25" s="583"/>
      <c r="K25" s="583"/>
      <c r="L25" s="583"/>
      <c r="M25" s="583"/>
      <c r="N25" s="582">
        <v>23969</v>
      </c>
      <c r="O25" s="551"/>
      <c r="P25" s="551"/>
      <c r="Q25" s="551"/>
      <c r="R25" s="561">
        <v>21879</v>
      </c>
      <c r="S25" s="561"/>
      <c r="T25" s="561"/>
      <c r="U25" s="6"/>
      <c r="V25" s="547" t="s">
        <v>156</v>
      </c>
      <c r="W25" s="570"/>
      <c r="X25" s="194">
        <f>SUM(X26)</f>
        <v>3</v>
      </c>
      <c r="Y25" s="194">
        <f>SUM(Y26)</f>
        <v>55</v>
      </c>
      <c r="Z25" s="194">
        <f>SUM(Z26)</f>
        <v>500</v>
      </c>
      <c r="AA25" s="194">
        <f>SUM(AA26)</f>
        <v>312</v>
      </c>
      <c r="AC25" s="585"/>
      <c r="AD25" s="59" t="s">
        <v>418</v>
      </c>
      <c r="AE25" s="55">
        <v>1016040</v>
      </c>
      <c r="AF25" s="56">
        <v>1036510</v>
      </c>
      <c r="AG25" s="56">
        <v>997688</v>
      </c>
      <c r="AH25" s="56">
        <v>981610</v>
      </c>
      <c r="AI25" s="56">
        <v>893562</v>
      </c>
      <c r="AJ25" s="56">
        <v>1061252</v>
      </c>
      <c r="AK25" s="56">
        <v>1171451</v>
      </c>
      <c r="AL25" s="56">
        <v>1150656</v>
      </c>
      <c r="AM25" s="56">
        <v>1219302</v>
      </c>
      <c r="AN25" s="56">
        <v>1336714</v>
      </c>
      <c r="AO25" s="56">
        <v>1439080</v>
      </c>
      <c r="AP25" s="57">
        <v>1826758</v>
      </c>
      <c r="AQ25" s="58">
        <v>14130623</v>
      </c>
      <c r="AR25" s="54">
        <v>14131</v>
      </c>
    </row>
    <row r="26" spans="2:44" ht="15.75" customHeight="1">
      <c r="B26" s="392" t="s">
        <v>193</v>
      </c>
      <c r="C26" s="198"/>
      <c r="D26" s="200" t="s">
        <v>192</v>
      </c>
      <c r="E26" s="586">
        <v>1385</v>
      </c>
      <c r="F26" s="586"/>
      <c r="G26" s="586">
        <v>1456</v>
      </c>
      <c r="H26" s="586"/>
      <c r="I26" s="582">
        <v>1486</v>
      </c>
      <c r="J26" s="583"/>
      <c r="K26" s="583"/>
      <c r="L26" s="583"/>
      <c r="M26" s="583"/>
      <c r="N26" s="582">
        <v>1505</v>
      </c>
      <c r="O26" s="551"/>
      <c r="P26" s="551"/>
      <c r="Q26" s="551"/>
      <c r="R26" s="561">
        <v>1551</v>
      </c>
      <c r="S26" s="561"/>
      <c r="T26" s="561"/>
      <c r="U26" s="6"/>
      <c r="V26" s="204"/>
      <c r="W26" s="205" t="s">
        <v>157</v>
      </c>
      <c r="X26" s="206">
        <v>3</v>
      </c>
      <c r="Y26" s="206">
        <v>55</v>
      </c>
      <c r="Z26" s="206">
        <v>500</v>
      </c>
      <c r="AA26" s="206">
        <v>312</v>
      </c>
      <c r="AC26" s="588" t="s">
        <v>193</v>
      </c>
      <c r="AD26" s="59" t="s">
        <v>192</v>
      </c>
      <c r="AE26" s="55">
        <v>216</v>
      </c>
      <c r="AF26" s="56">
        <v>250</v>
      </c>
      <c r="AG26" s="56">
        <v>263</v>
      </c>
      <c r="AH26" s="56">
        <v>268</v>
      </c>
      <c r="AI26" s="56">
        <v>275</v>
      </c>
      <c r="AJ26" s="56">
        <v>275</v>
      </c>
      <c r="AK26" s="56">
        <v>274</v>
      </c>
      <c r="AL26" s="56">
        <v>282</v>
      </c>
      <c r="AM26" s="56">
        <v>299</v>
      </c>
      <c r="AN26" s="56">
        <v>299</v>
      </c>
      <c r="AO26" s="56">
        <v>308</v>
      </c>
      <c r="AP26" s="57">
        <v>315</v>
      </c>
      <c r="AQ26" s="58">
        <v>3324</v>
      </c>
      <c r="AR26" s="54">
        <v>277</v>
      </c>
    </row>
    <row r="27" spans="1:44" ht="15.75" customHeight="1">
      <c r="A27" s="5"/>
      <c r="B27" s="401"/>
      <c r="C27" s="199"/>
      <c r="D27" s="200" t="s">
        <v>418</v>
      </c>
      <c r="E27" s="586">
        <v>337549</v>
      </c>
      <c r="F27" s="586"/>
      <c r="G27" s="586">
        <v>337597</v>
      </c>
      <c r="H27" s="586"/>
      <c r="I27" s="582">
        <v>328143</v>
      </c>
      <c r="J27" s="583"/>
      <c r="K27" s="583"/>
      <c r="L27" s="583"/>
      <c r="M27" s="583"/>
      <c r="N27" s="582">
        <v>319759</v>
      </c>
      <c r="O27" s="551"/>
      <c r="P27" s="551"/>
      <c r="Q27" s="551"/>
      <c r="R27" s="561">
        <v>313956</v>
      </c>
      <c r="S27" s="561"/>
      <c r="T27" s="561"/>
      <c r="U27" s="6"/>
      <c r="V27" s="5"/>
      <c r="W27" s="203"/>
      <c r="Y27" s="5"/>
      <c r="Z27" s="5"/>
      <c r="AA27" s="5"/>
      <c r="AC27" s="585"/>
      <c r="AD27" s="59" t="s">
        <v>418</v>
      </c>
      <c r="AE27" s="55"/>
      <c r="AF27" s="56">
        <v>122010</v>
      </c>
      <c r="AG27" s="56">
        <v>2777714</v>
      </c>
      <c r="AH27" s="56">
        <v>3776281</v>
      </c>
      <c r="AI27" s="56">
        <v>4894504</v>
      </c>
      <c r="AJ27" s="56">
        <v>4942267</v>
      </c>
      <c r="AK27" s="56">
        <v>4109421</v>
      </c>
      <c r="AL27" s="56">
        <v>3740204</v>
      </c>
      <c r="AM27" s="56">
        <v>2438287</v>
      </c>
      <c r="AN27" s="56">
        <v>4029878</v>
      </c>
      <c r="AO27" s="56">
        <v>4679673</v>
      </c>
      <c r="AP27" s="57">
        <v>3995075</v>
      </c>
      <c r="AQ27" s="58">
        <v>39505314</v>
      </c>
      <c r="AR27" s="54">
        <v>39505</v>
      </c>
    </row>
    <row r="28" spans="2:44" ht="15.75" customHeight="1">
      <c r="B28" s="391" t="s">
        <v>421</v>
      </c>
      <c r="C28" s="198"/>
      <c r="D28" s="200" t="s">
        <v>192</v>
      </c>
      <c r="E28" s="586">
        <v>6323</v>
      </c>
      <c r="F28" s="586"/>
      <c r="G28" s="586">
        <v>6250</v>
      </c>
      <c r="H28" s="586"/>
      <c r="I28" s="582">
        <v>6063</v>
      </c>
      <c r="J28" s="583"/>
      <c r="K28" s="583"/>
      <c r="L28" s="583"/>
      <c r="M28" s="583"/>
      <c r="N28" s="582">
        <v>5943</v>
      </c>
      <c r="O28" s="551"/>
      <c r="P28" s="551"/>
      <c r="Q28" s="551"/>
      <c r="R28" s="561">
        <v>5767</v>
      </c>
      <c r="S28" s="561"/>
      <c r="T28" s="561"/>
      <c r="U28" s="6"/>
      <c r="V28" s="547" t="s">
        <v>158</v>
      </c>
      <c r="W28" s="570"/>
      <c r="X28" s="193">
        <f>SUM(X29:X30)</f>
        <v>20</v>
      </c>
      <c r="Y28" s="194">
        <f>SUM(Y29:Y30)</f>
        <v>334</v>
      </c>
      <c r="Z28" s="194">
        <f>SUM(Z29:Z30)</f>
        <v>2484</v>
      </c>
      <c r="AA28" s="194">
        <f>SUM(AA29:AA30)</f>
        <v>2214</v>
      </c>
      <c r="AC28" s="587" t="s">
        <v>422</v>
      </c>
      <c r="AD28" s="59" t="s">
        <v>192</v>
      </c>
      <c r="AE28" s="55">
        <v>3042</v>
      </c>
      <c r="AF28" s="56">
        <v>3111</v>
      </c>
      <c r="AG28" s="56">
        <v>3164</v>
      </c>
      <c r="AH28" s="56">
        <v>3153</v>
      </c>
      <c r="AI28" s="56">
        <v>3204</v>
      </c>
      <c r="AJ28" s="56">
        <v>3217</v>
      </c>
      <c r="AK28" s="56">
        <v>3264</v>
      </c>
      <c r="AL28" s="56">
        <v>3269</v>
      </c>
      <c r="AM28" s="56">
        <v>3344</v>
      </c>
      <c r="AN28" s="56">
        <v>3360</v>
      </c>
      <c r="AO28" s="56">
        <v>3353</v>
      </c>
      <c r="AP28" s="57">
        <v>3388</v>
      </c>
      <c r="AQ28" s="58">
        <v>38869</v>
      </c>
      <c r="AR28" s="54">
        <v>3239.0833333333335</v>
      </c>
    </row>
    <row r="29" spans="1:44" ht="15.75" customHeight="1">
      <c r="A29" s="5"/>
      <c r="B29" s="401"/>
      <c r="C29" s="199"/>
      <c r="D29" s="200" t="s">
        <v>418</v>
      </c>
      <c r="E29" s="586">
        <v>7486377</v>
      </c>
      <c r="F29" s="586"/>
      <c r="G29" s="586">
        <v>7461980</v>
      </c>
      <c r="H29" s="586"/>
      <c r="I29" s="582">
        <v>7086598</v>
      </c>
      <c r="J29" s="583"/>
      <c r="K29" s="583"/>
      <c r="L29" s="583"/>
      <c r="M29" s="583"/>
      <c r="N29" s="582">
        <v>7001348</v>
      </c>
      <c r="O29" s="551"/>
      <c r="P29" s="551"/>
      <c r="Q29" s="551"/>
      <c r="R29" s="561">
        <v>6624159</v>
      </c>
      <c r="S29" s="561"/>
      <c r="T29" s="561"/>
      <c r="U29" s="6"/>
      <c r="V29" s="204"/>
      <c r="W29" s="198" t="s">
        <v>159</v>
      </c>
      <c r="X29" s="207">
        <v>11</v>
      </c>
      <c r="Y29" s="206">
        <v>184</v>
      </c>
      <c r="Z29" s="206">
        <v>1449</v>
      </c>
      <c r="AA29" s="206">
        <v>1268</v>
      </c>
      <c r="AC29" s="585"/>
      <c r="AD29" s="59" t="s">
        <v>423</v>
      </c>
      <c r="AE29" s="55">
        <v>475288425</v>
      </c>
      <c r="AF29" s="56">
        <v>396977816</v>
      </c>
      <c r="AG29" s="56">
        <v>447996146</v>
      </c>
      <c r="AH29" s="56">
        <v>455923389</v>
      </c>
      <c r="AI29" s="56">
        <v>430470745</v>
      </c>
      <c r="AJ29" s="56">
        <v>466200671</v>
      </c>
      <c r="AK29" s="56">
        <v>504467234</v>
      </c>
      <c r="AL29" s="56">
        <v>412656048</v>
      </c>
      <c r="AM29" s="56">
        <v>493103587</v>
      </c>
      <c r="AN29" s="56">
        <v>417002946</v>
      </c>
      <c r="AO29" s="56">
        <v>453409075</v>
      </c>
      <c r="AP29" s="57">
        <v>461136322</v>
      </c>
      <c r="AQ29" s="58">
        <v>5414632404</v>
      </c>
      <c r="AR29" s="54">
        <v>5414632</v>
      </c>
    </row>
    <row r="30" spans="2:44" ht="15.75" customHeight="1">
      <c r="B30" s="391" t="s">
        <v>424</v>
      </c>
      <c r="C30" s="198"/>
      <c r="D30" s="200" t="s">
        <v>192</v>
      </c>
      <c r="E30" s="586" t="s">
        <v>295</v>
      </c>
      <c r="F30" s="586"/>
      <c r="G30" s="586" t="s">
        <v>285</v>
      </c>
      <c r="H30" s="586"/>
      <c r="I30" s="582" t="s">
        <v>285</v>
      </c>
      <c r="J30" s="583"/>
      <c r="K30" s="583"/>
      <c r="L30" s="583"/>
      <c r="M30" s="583"/>
      <c r="N30" s="582" t="s">
        <v>285</v>
      </c>
      <c r="O30" s="551"/>
      <c r="P30" s="551"/>
      <c r="Q30" s="551"/>
      <c r="R30" s="561" t="s">
        <v>285</v>
      </c>
      <c r="S30" s="561"/>
      <c r="T30" s="561"/>
      <c r="U30" s="6"/>
      <c r="V30" s="5"/>
      <c r="W30" s="198" t="s">
        <v>160</v>
      </c>
      <c r="X30" s="122">
        <v>9</v>
      </c>
      <c r="Y30" s="123">
        <v>150</v>
      </c>
      <c r="Z30" s="123">
        <v>1035</v>
      </c>
      <c r="AA30" s="123">
        <v>946</v>
      </c>
      <c r="AC30" s="587" t="s">
        <v>424</v>
      </c>
      <c r="AD30" s="59" t="s">
        <v>192</v>
      </c>
      <c r="AE30" s="55"/>
      <c r="AF30" s="56"/>
      <c r="AG30" s="56">
        <v>0</v>
      </c>
      <c r="AH30" s="56"/>
      <c r="AI30" s="56"/>
      <c r="AJ30" s="56"/>
      <c r="AK30" s="56"/>
      <c r="AL30" s="56"/>
      <c r="AM30" s="56">
        <v>0</v>
      </c>
      <c r="AN30" s="56">
        <v>0</v>
      </c>
      <c r="AO30" s="56">
        <v>1</v>
      </c>
      <c r="AP30" s="57"/>
      <c r="AQ30" s="58">
        <v>1</v>
      </c>
      <c r="AR30" s="54">
        <v>0.08333333333333333</v>
      </c>
    </row>
    <row r="31" spans="1:44" ht="15.75" customHeight="1">
      <c r="A31" s="5"/>
      <c r="B31" s="401"/>
      <c r="C31" s="199"/>
      <c r="D31" s="200" t="s">
        <v>418</v>
      </c>
      <c r="E31" s="586">
        <v>933</v>
      </c>
      <c r="F31" s="586"/>
      <c r="G31" s="586">
        <v>840</v>
      </c>
      <c r="H31" s="586"/>
      <c r="I31" s="582">
        <v>1416</v>
      </c>
      <c r="J31" s="583"/>
      <c r="K31" s="583"/>
      <c r="L31" s="583"/>
      <c r="M31" s="583"/>
      <c r="N31" s="582">
        <v>1252</v>
      </c>
      <c r="O31" s="551"/>
      <c r="P31" s="551"/>
      <c r="Q31" s="551"/>
      <c r="R31" s="561">
        <v>1754</v>
      </c>
      <c r="S31" s="561"/>
      <c r="T31" s="561"/>
      <c r="U31" s="5"/>
      <c r="V31" s="84"/>
      <c r="W31" s="84"/>
      <c r="X31" s="193"/>
      <c r="Y31" s="194"/>
      <c r="Z31" s="194"/>
      <c r="AA31" s="194"/>
      <c r="AC31" s="585"/>
      <c r="AD31" s="59" t="s">
        <v>423</v>
      </c>
      <c r="AE31" s="55"/>
      <c r="AF31" s="56"/>
      <c r="AG31" s="56">
        <v>204245</v>
      </c>
      <c r="AH31" s="56"/>
      <c r="AI31" s="56"/>
      <c r="AJ31" s="56"/>
      <c r="AK31" s="56"/>
      <c r="AL31" s="56"/>
      <c r="AM31" s="56">
        <v>0</v>
      </c>
      <c r="AN31" s="56"/>
      <c r="AO31" s="56"/>
      <c r="AP31" s="57"/>
      <c r="AQ31" s="58">
        <v>204245</v>
      </c>
      <c r="AR31" s="54">
        <v>204</v>
      </c>
    </row>
    <row r="32" spans="2:44" ht="15.75" customHeight="1">
      <c r="B32" s="391" t="s">
        <v>425</v>
      </c>
      <c r="C32" s="198"/>
      <c r="D32" s="200" t="s">
        <v>192</v>
      </c>
      <c r="E32" s="586">
        <v>97</v>
      </c>
      <c r="F32" s="586"/>
      <c r="G32" s="586">
        <v>86</v>
      </c>
      <c r="H32" s="586"/>
      <c r="I32" s="582">
        <v>89</v>
      </c>
      <c r="J32" s="583"/>
      <c r="K32" s="583"/>
      <c r="L32" s="583"/>
      <c r="M32" s="583"/>
      <c r="N32" s="582">
        <v>86</v>
      </c>
      <c r="O32" s="551"/>
      <c r="P32" s="551"/>
      <c r="Q32" s="551"/>
      <c r="R32" s="561">
        <v>82</v>
      </c>
      <c r="S32" s="561"/>
      <c r="T32" s="561"/>
      <c r="U32" s="6"/>
      <c r="V32" s="547" t="s">
        <v>161</v>
      </c>
      <c r="W32" s="570"/>
      <c r="X32" s="193">
        <f>SUM(X33:X34)</f>
        <v>10</v>
      </c>
      <c r="Y32" s="194">
        <f>SUM(Y33:Y34)</f>
        <v>166</v>
      </c>
      <c r="Z32" s="194">
        <f>SUM(Z33:Z34)</f>
        <v>1042</v>
      </c>
      <c r="AA32" s="194">
        <f>SUM(AA33:AA34)</f>
        <v>835</v>
      </c>
      <c r="AC32" s="587" t="s">
        <v>426</v>
      </c>
      <c r="AD32" s="59" t="s">
        <v>192</v>
      </c>
      <c r="AE32" s="55">
        <v>6</v>
      </c>
      <c r="AF32" s="56">
        <v>5</v>
      </c>
      <c r="AG32" s="56">
        <v>3</v>
      </c>
      <c r="AH32" s="56">
        <v>6</v>
      </c>
      <c r="AI32" s="56">
        <v>8</v>
      </c>
      <c r="AJ32" s="56">
        <v>7</v>
      </c>
      <c r="AK32" s="56">
        <v>5</v>
      </c>
      <c r="AL32" s="56">
        <v>8</v>
      </c>
      <c r="AM32" s="56">
        <v>3</v>
      </c>
      <c r="AN32" s="56">
        <v>2</v>
      </c>
      <c r="AO32" s="56">
        <v>4</v>
      </c>
      <c r="AP32" s="57">
        <v>7</v>
      </c>
      <c r="AQ32" s="58">
        <v>64</v>
      </c>
      <c r="AR32" s="54">
        <v>5.333333333333333</v>
      </c>
    </row>
    <row r="33" spans="1:44" ht="15.75" customHeight="1">
      <c r="A33" s="5"/>
      <c r="B33" s="401"/>
      <c r="C33" s="199"/>
      <c r="D33" s="200" t="s">
        <v>418</v>
      </c>
      <c r="E33" s="586">
        <v>23253</v>
      </c>
      <c r="F33" s="586"/>
      <c r="G33" s="586">
        <v>19797</v>
      </c>
      <c r="H33" s="586"/>
      <c r="I33" s="582">
        <v>17454</v>
      </c>
      <c r="J33" s="583"/>
      <c r="K33" s="583"/>
      <c r="L33" s="583"/>
      <c r="M33" s="583"/>
      <c r="N33" s="582">
        <v>16180</v>
      </c>
      <c r="O33" s="551"/>
      <c r="P33" s="551"/>
      <c r="Q33" s="551"/>
      <c r="R33" s="561">
        <v>15127</v>
      </c>
      <c r="S33" s="561"/>
      <c r="T33" s="561"/>
      <c r="U33" s="12"/>
      <c r="V33" s="5"/>
      <c r="W33" s="198" t="s">
        <v>194</v>
      </c>
      <c r="X33" s="207">
        <v>6</v>
      </c>
      <c r="Y33" s="206">
        <v>106</v>
      </c>
      <c r="Z33" s="206">
        <v>666</v>
      </c>
      <c r="AA33" s="206">
        <v>502</v>
      </c>
      <c r="AC33" s="585"/>
      <c r="AD33" s="59" t="s">
        <v>418</v>
      </c>
      <c r="AE33" s="55">
        <v>132616</v>
      </c>
      <c r="AF33" s="56">
        <v>93200</v>
      </c>
      <c r="AG33" s="56">
        <v>12600</v>
      </c>
      <c r="AH33" s="56">
        <v>57600</v>
      </c>
      <c r="AI33" s="56">
        <v>115200</v>
      </c>
      <c r="AJ33" s="56">
        <v>56929</v>
      </c>
      <c r="AK33" s="56">
        <v>63945</v>
      </c>
      <c r="AL33" s="56">
        <v>36507</v>
      </c>
      <c r="AM33" s="56">
        <v>322600</v>
      </c>
      <c r="AN33" s="56">
        <v>9450</v>
      </c>
      <c r="AO33" s="56">
        <v>33327</v>
      </c>
      <c r="AP33" s="57">
        <v>256715</v>
      </c>
      <c r="AQ33" s="58">
        <v>1190689</v>
      </c>
      <c r="AR33" s="54">
        <v>1191</v>
      </c>
    </row>
    <row r="34" spans="2:44" ht="15.75" customHeight="1">
      <c r="B34" s="391" t="s">
        <v>427</v>
      </c>
      <c r="C34" s="198"/>
      <c r="D34" s="200" t="s">
        <v>192</v>
      </c>
      <c r="E34" s="586">
        <v>14</v>
      </c>
      <c r="F34" s="586"/>
      <c r="G34" s="586">
        <v>16</v>
      </c>
      <c r="H34" s="586"/>
      <c r="I34" s="582">
        <v>14</v>
      </c>
      <c r="J34" s="583"/>
      <c r="K34" s="583"/>
      <c r="L34" s="583"/>
      <c r="M34" s="583"/>
      <c r="N34" s="582">
        <v>15</v>
      </c>
      <c r="O34" s="551"/>
      <c r="P34" s="551"/>
      <c r="Q34" s="551"/>
      <c r="R34" s="561">
        <v>14</v>
      </c>
      <c r="S34" s="561"/>
      <c r="T34" s="561"/>
      <c r="U34" s="12"/>
      <c r="V34" s="204"/>
      <c r="W34" s="198" t="s">
        <v>164</v>
      </c>
      <c r="X34" s="207">
        <v>4</v>
      </c>
      <c r="Y34" s="206">
        <v>60</v>
      </c>
      <c r="Z34" s="206">
        <v>376</v>
      </c>
      <c r="AA34" s="123">
        <v>333</v>
      </c>
      <c r="AC34" s="587" t="s">
        <v>427</v>
      </c>
      <c r="AD34" s="59" t="s">
        <v>192</v>
      </c>
      <c r="AE34" s="55">
        <v>4</v>
      </c>
      <c r="AF34" s="56">
        <v>4</v>
      </c>
      <c r="AG34" s="56">
        <v>3</v>
      </c>
      <c r="AH34" s="56">
        <v>2</v>
      </c>
      <c r="AI34" s="56">
        <v>6</v>
      </c>
      <c r="AJ34" s="56">
        <v>3</v>
      </c>
      <c r="AK34" s="56">
        <v>3</v>
      </c>
      <c r="AL34" s="56">
        <v>4</v>
      </c>
      <c r="AM34" s="56">
        <v>7</v>
      </c>
      <c r="AN34" s="56">
        <v>3</v>
      </c>
      <c r="AO34" s="56">
        <v>5</v>
      </c>
      <c r="AP34" s="57">
        <v>2</v>
      </c>
      <c r="AQ34" s="58">
        <v>46</v>
      </c>
      <c r="AR34" s="54">
        <v>3.8333333333333335</v>
      </c>
    </row>
    <row r="35" spans="1:44" ht="15.75" customHeight="1">
      <c r="A35" s="5"/>
      <c r="B35" s="401"/>
      <c r="C35" s="199"/>
      <c r="D35" s="200" t="s">
        <v>418</v>
      </c>
      <c r="E35" s="586">
        <v>32971</v>
      </c>
      <c r="F35" s="586"/>
      <c r="G35" s="586">
        <v>34861</v>
      </c>
      <c r="H35" s="586"/>
      <c r="I35" s="582">
        <v>32824</v>
      </c>
      <c r="J35" s="583"/>
      <c r="K35" s="583"/>
      <c r="L35" s="583"/>
      <c r="M35" s="583"/>
      <c r="N35" s="582">
        <v>37452</v>
      </c>
      <c r="O35" s="551"/>
      <c r="P35" s="551"/>
      <c r="Q35" s="551"/>
      <c r="R35" s="561">
        <v>35446</v>
      </c>
      <c r="S35" s="561"/>
      <c r="T35" s="561"/>
      <c r="U35" s="12"/>
      <c r="V35" s="84"/>
      <c r="W35" s="84"/>
      <c r="X35" s="193"/>
      <c r="Y35" s="194"/>
      <c r="Z35" s="194"/>
      <c r="AA35" s="194"/>
      <c r="AC35" s="585"/>
      <c r="AD35" s="59" t="s">
        <v>418</v>
      </c>
      <c r="AE35" s="55">
        <v>845923</v>
      </c>
      <c r="AF35" s="56">
        <v>542320</v>
      </c>
      <c r="AG35" s="56">
        <v>981840</v>
      </c>
      <c r="AH35" s="56">
        <v>313650</v>
      </c>
      <c r="AI35" s="56">
        <v>737760</v>
      </c>
      <c r="AJ35" s="56">
        <v>664030</v>
      </c>
      <c r="AK35" s="56">
        <v>632460</v>
      </c>
      <c r="AL35" s="56">
        <v>465460</v>
      </c>
      <c r="AM35" s="56">
        <v>1181690</v>
      </c>
      <c r="AN35" s="56">
        <v>156600</v>
      </c>
      <c r="AO35" s="56">
        <v>974122</v>
      </c>
      <c r="AP35" s="57">
        <v>636090</v>
      </c>
      <c r="AQ35" s="58">
        <v>8131945</v>
      </c>
      <c r="AR35" s="54">
        <v>8132</v>
      </c>
    </row>
    <row r="36" spans="1:44" ht="15.75" customHeight="1">
      <c r="A36" s="451" t="s">
        <v>370</v>
      </c>
      <c r="B36" s="451"/>
      <c r="C36" s="199"/>
      <c r="D36" s="200" t="s">
        <v>371</v>
      </c>
      <c r="E36" s="202"/>
      <c r="F36" s="202">
        <v>8</v>
      </c>
      <c r="G36" s="202"/>
      <c r="H36" s="202">
        <v>9</v>
      </c>
      <c r="I36" s="201"/>
      <c r="J36" s="26"/>
      <c r="K36" s="26"/>
      <c r="L36" s="26"/>
      <c r="M36" s="26">
        <v>12</v>
      </c>
      <c r="N36" s="201"/>
      <c r="O36" s="24"/>
      <c r="P36" s="551">
        <v>30</v>
      </c>
      <c r="Q36" s="551"/>
      <c r="R36" s="111"/>
      <c r="S36" s="111"/>
      <c r="T36" s="111">
        <v>27</v>
      </c>
      <c r="U36" s="12"/>
      <c r="V36" s="547" t="s">
        <v>165</v>
      </c>
      <c r="W36" s="570"/>
      <c r="X36" s="193">
        <f>SUM(X37)</f>
        <v>6</v>
      </c>
      <c r="Y36" s="194">
        <f>SUM(Y37)</f>
        <v>116</v>
      </c>
      <c r="Z36" s="194">
        <f>SUM(Z37)</f>
        <v>850</v>
      </c>
      <c r="AA36" s="194">
        <f>SUM(AA37)</f>
        <v>621</v>
      </c>
      <c r="AC36" s="74"/>
      <c r="AD36" s="75"/>
      <c r="AE36" s="76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8"/>
      <c r="AQ36" s="79"/>
      <c r="AR36" s="54"/>
    </row>
    <row r="37" spans="1:44" ht="15.75" customHeight="1">
      <c r="A37" s="451"/>
      <c r="B37" s="451"/>
      <c r="C37" s="199"/>
      <c r="D37" s="200" t="s">
        <v>372</v>
      </c>
      <c r="E37" s="202"/>
      <c r="F37" s="202">
        <v>422</v>
      </c>
      <c r="G37" s="202"/>
      <c r="H37" s="202">
        <v>496</v>
      </c>
      <c r="I37" s="201"/>
      <c r="J37" s="26"/>
      <c r="K37" s="26"/>
      <c r="L37" s="26"/>
      <c r="M37" s="26">
        <v>773</v>
      </c>
      <c r="N37" s="201"/>
      <c r="O37" s="24"/>
      <c r="P37" s="551">
        <v>1349</v>
      </c>
      <c r="Q37" s="551"/>
      <c r="R37" s="111"/>
      <c r="S37" s="111"/>
      <c r="T37" s="111">
        <v>960</v>
      </c>
      <c r="U37" s="12"/>
      <c r="V37" s="5"/>
      <c r="W37" s="198" t="s">
        <v>166</v>
      </c>
      <c r="X37" s="207">
        <v>6</v>
      </c>
      <c r="Y37" s="206">
        <v>116</v>
      </c>
      <c r="Z37" s="206">
        <v>850</v>
      </c>
      <c r="AA37" s="206">
        <v>621</v>
      </c>
      <c r="AC37" s="74"/>
      <c r="AD37" s="75"/>
      <c r="AE37" s="76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8"/>
      <c r="AQ37" s="79"/>
      <c r="AR37" s="54"/>
    </row>
    <row r="38" spans="1:44" ht="15.75" customHeight="1">
      <c r="A38" s="451" t="s">
        <v>476</v>
      </c>
      <c r="B38" s="451"/>
      <c r="C38" s="199"/>
      <c r="D38" s="200" t="s">
        <v>371</v>
      </c>
      <c r="E38" s="202"/>
      <c r="F38" s="202" t="s">
        <v>295</v>
      </c>
      <c r="G38" s="202"/>
      <c r="H38" s="202" t="s">
        <v>285</v>
      </c>
      <c r="I38" s="201"/>
      <c r="J38" s="26"/>
      <c r="K38" s="26"/>
      <c r="L38" s="26"/>
      <c r="M38" s="26">
        <v>13</v>
      </c>
      <c r="N38" s="201"/>
      <c r="O38" s="24"/>
      <c r="P38" s="551">
        <v>8</v>
      </c>
      <c r="Q38" s="551"/>
      <c r="R38" s="111"/>
      <c r="S38" s="111"/>
      <c r="T38" s="111">
        <v>7</v>
      </c>
      <c r="U38" s="12"/>
      <c r="V38" s="5"/>
      <c r="W38" s="198"/>
      <c r="X38" s="207"/>
      <c r="Y38" s="206"/>
      <c r="Z38" s="206"/>
      <c r="AA38" s="206"/>
      <c r="AC38" s="595" t="s">
        <v>195</v>
      </c>
      <c r="AD38" s="596"/>
      <c r="AE38" s="60">
        <v>52440487</v>
      </c>
      <c r="AF38" s="61">
        <v>52072995</v>
      </c>
      <c r="AG38" s="61">
        <v>51813737</v>
      </c>
      <c r="AH38" s="61">
        <v>52096002</v>
      </c>
      <c r="AI38" s="61">
        <v>52521382</v>
      </c>
      <c r="AJ38" s="61">
        <v>51584610</v>
      </c>
      <c r="AK38" s="61">
        <v>52082815</v>
      </c>
      <c r="AL38" s="61">
        <v>52794182</v>
      </c>
      <c r="AM38" s="61">
        <v>64543745</v>
      </c>
      <c r="AN38" s="61">
        <v>54046784</v>
      </c>
      <c r="AO38" s="61">
        <v>53449928</v>
      </c>
      <c r="AP38" s="62">
        <v>45092568</v>
      </c>
      <c r="AQ38" s="63">
        <v>634539235</v>
      </c>
      <c r="AR38" s="54">
        <v>634539</v>
      </c>
    </row>
    <row r="39" spans="1:27" ht="15.75" customHeight="1">
      <c r="A39" s="451"/>
      <c r="B39" s="451"/>
      <c r="C39" s="199"/>
      <c r="D39" s="200" t="s">
        <v>372</v>
      </c>
      <c r="E39" s="202"/>
      <c r="F39" s="202" t="s">
        <v>295</v>
      </c>
      <c r="G39" s="202"/>
      <c r="H39" s="202" t="s">
        <v>285</v>
      </c>
      <c r="I39" s="201"/>
      <c r="J39" s="26"/>
      <c r="K39" s="26"/>
      <c r="L39" s="26"/>
      <c r="M39" s="26">
        <v>2900</v>
      </c>
      <c r="N39" s="201"/>
      <c r="O39" s="24"/>
      <c r="P39" s="551">
        <v>1000</v>
      </c>
      <c r="Q39" s="551"/>
      <c r="R39" s="111"/>
      <c r="S39" s="111"/>
      <c r="T39" s="111">
        <v>1300</v>
      </c>
      <c r="U39" s="12"/>
      <c r="V39" s="547" t="s">
        <v>167</v>
      </c>
      <c r="W39" s="570"/>
      <c r="X39" s="193">
        <f>SUM(X40:X41)</f>
        <v>11</v>
      </c>
      <c r="Y39" s="194">
        <f>SUM(Y40:Y41)</f>
        <v>86</v>
      </c>
      <c r="Z39" s="194">
        <f>SUM(Z40:Z41)</f>
        <v>528</v>
      </c>
      <c r="AA39" s="194">
        <f>SUM(AA40:AA41)</f>
        <v>480</v>
      </c>
    </row>
    <row r="40" spans="1:27" ht="15.75" customHeight="1">
      <c r="A40" s="589" t="s">
        <v>373</v>
      </c>
      <c r="B40" s="590"/>
      <c r="C40" s="590"/>
      <c r="D40" s="591"/>
      <c r="E40" s="592">
        <v>699708</v>
      </c>
      <c r="F40" s="592"/>
      <c r="G40" s="592">
        <v>697639</v>
      </c>
      <c r="H40" s="592"/>
      <c r="I40" s="592">
        <v>694050</v>
      </c>
      <c r="J40" s="593"/>
      <c r="K40" s="593"/>
      <c r="L40" s="593"/>
      <c r="M40" s="593"/>
      <c r="N40" s="592">
        <v>698199</v>
      </c>
      <c r="O40" s="593"/>
      <c r="P40" s="593"/>
      <c r="Q40" s="593"/>
      <c r="R40" s="594">
        <v>680293</v>
      </c>
      <c r="S40" s="594"/>
      <c r="T40" s="594"/>
      <c r="U40" s="12"/>
      <c r="V40" s="5"/>
      <c r="W40" s="198" t="s">
        <v>168</v>
      </c>
      <c r="X40" s="207">
        <v>4</v>
      </c>
      <c r="Y40" s="206">
        <v>29</v>
      </c>
      <c r="Z40" s="206">
        <v>142</v>
      </c>
      <c r="AA40" s="206">
        <v>147</v>
      </c>
    </row>
    <row r="41" spans="1:27" ht="15.75" customHeight="1">
      <c r="A41" s="209" t="s">
        <v>429</v>
      </c>
      <c r="B41" s="10"/>
      <c r="C41" s="10"/>
      <c r="D41" s="10"/>
      <c r="E41" s="210"/>
      <c r="F41" s="210"/>
      <c r="G41" s="210"/>
      <c r="H41" s="210"/>
      <c r="I41" s="210"/>
      <c r="J41" s="210"/>
      <c r="K41" s="210"/>
      <c r="L41" s="210"/>
      <c r="M41" s="210"/>
      <c r="N41" s="211"/>
      <c r="O41" s="597"/>
      <c r="P41" s="597"/>
      <c r="Q41" s="597"/>
      <c r="R41" s="212"/>
      <c r="S41" s="212"/>
      <c r="T41" s="212"/>
      <c r="U41" s="12"/>
      <c r="V41" s="213"/>
      <c r="W41" s="214" t="s">
        <v>169</v>
      </c>
      <c r="X41" s="215">
        <v>7</v>
      </c>
      <c r="Y41" s="216">
        <v>57</v>
      </c>
      <c r="Z41" s="216">
        <v>386</v>
      </c>
      <c r="AA41" s="147">
        <v>333</v>
      </c>
    </row>
    <row r="42" spans="1:27" ht="15.75" customHeight="1">
      <c r="A42" s="5" t="s">
        <v>332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2"/>
      <c r="V42" s="217" t="s">
        <v>456</v>
      </c>
      <c r="Y42" s="2"/>
      <c r="Z42" s="2"/>
      <c r="AA42" s="2"/>
    </row>
    <row r="43" spans="1:23" ht="15.75" customHeight="1">
      <c r="A43" s="5" t="s">
        <v>472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V43" s="217"/>
      <c r="W43" s="4" t="s">
        <v>514</v>
      </c>
    </row>
    <row r="44" spans="1:22" ht="20.25" customHeight="1">
      <c r="A44" s="5" t="s">
        <v>196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3"/>
      <c r="V44" s="217" t="s">
        <v>457</v>
      </c>
    </row>
    <row r="45" spans="1:22" ht="15.75" customHeight="1">
      <c r="A45" s="3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78"/>
      <c r="V45" s="217" t="s">
        <v>200</v>
      </c>
    </row>
    <row r="46" spans="1:32" ht="15.75" customHeight="1">
      <c r="A46" s="17"/>
      <c r="B46" s="17"/>
      <c r="C46" s="17"/>
      <c r="D46" s="17"/>
      <c r="E46" s="552" t="s">
        <v>544</v>
      </c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195"/>
      <c r="Q46" s="17"/>
      <c r="R46" s="17"/>
      <c r="S46" s="17"/>
      <c r="T46" s="17"/>
      <c r="U46" s="81"/>
      <c r="AC46" s="3"/>
      <c r="AD46" s="604" t="s">
        <v>199</v>
      </c>
      <c r="AE46" s="3"/>
      <c r="AF46" s="604" t="s">
        <v>199</v>
      </c>
    </row>
    <row r="47" spans="1:32" ht="15.75" customHeight="1" thickBo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7" t="s">
        <v>430</v>
      </c>
      <c r="U47" s="81"/>
      <c r="V47" s="547"/>
      <c r="W47" s="547"/>
      <c r="X47" s="33"/>
      <c r="Y47" s="2"/>
      <c r="AC47" s="3" t="s">
        <v>201</v>
      </c>
      <c r="AD47" s="513"/>
      <c r="AE47" s="3" t="s">
        <v>201</v>
      </c>
      <c r="AF47" s="513"/>
    </row>
    <row r="48" spans="1:32" ht="15.75" customHeight="1">
      <c r="A48" s="427" t="s">
        <v>197</v>
      </c>
      <c r="B48" s="428"/>
      <c r="C48" s="428"/>
      <c r="D48" s="428"/>
      <c r="E48" s="429"/>
      <c r="F48" s="427" t="s">
        <v>431</v>
      </c>
      <c r="G48" s="464" t="s">
        <v>198</v>
      </c>
      <c r="H48" s="598"/>
      <c r="I48" s="600" t="s">
        <v>432</v>
      </c>
      <c r="J48" s="427"/>
      <c r="K48" s="428"/>
      <c r="L48" s="428"/>
      <c r="M48" s="428"/>
      <c r="N48" s="428"/>
      <c r="O48" s="429"/>
      <c r="P48" s="476" t="s">
        <v>431</v>
      </c>
      <c r="Q48" s="429"/>
      <c r="R48" s="464" t="s">
        <v>433</v>
      </c>
      <c r="S48" s="509"/>
      <c r="T48" s="509"/>
      <c r="U48" s="3"/>
      <c r="V48" s="5"/>
      <c r="W48" s="198"/>
      <c r="X48" s="218"/>
      <c r="Y48" s="218"/>
      <c r="Z48" s="2"/>
      <c r="AA48" s="2"/>
      <c r="AC48" s="23"/>
      <c r="AD48" s="468"/>
      <c r="AE48" s="23"/>
      <c r="AF48" s="468"/>
    </row>
    <row r="49" spans="1:31" ht="15.75" customHeight="1">
      <c r="A49" s="458"/>
      <c r="B49" s="458"/>
      <c r="C49" s="458"/>
      <c r="D49" s="458"/>
      <c r="E49" s="443"/>
      <c r="F49" s="459"/>
      <c r="G49" s="449"/>
      <c r="H49" s="599"/>
      <c r="I49" s="601"/>
      <c r="J49" s="458"/>
      <c r="K49" s="458"/>
      <c r="L49" s="458"/>
      <c r="M49" s="458"/>
      <c r="N49" s="458"/>
      <c r="O49" s="443"/>
      <c r="P49" s="515"/>
      <c r="Q49" s="460"/>
      <c r="R49" s="602"/>
      <c r="S49" s="603"/>
      <c r="T49" s="603"/>
      <c r="U49" s="218"/>
      <c r="V49" s="5"/>
      <c r="W49" s="198"/>
      <c r="X49" s="218"/>
      <c r="Y49" s="218"/>
      <c r="Z49" s="218"/>
      <c r="AA49" s="218"/>
      <c r="AC49" s="13">
        <v>12184</v>
      </c>
      <c r="AD49" s="64">
        <v>1137</v>
      </c>
      <c r="AE49" s="13"/>
    </row>
    <row r="50" spans="1:32" ht="15.75" customHeight="1">
      <c r="A50" s="185"/>
      <c r="B50" s="185"/>
      <c r="C50" s="185"/>
      <c r="D50" s="185"/>
      <c r="E50" s="186"/>
      <c r="F50" s="219"/>
      <c r="G50" s="209"/>
      <c r="H50" s="220"/>
      <c r="I50" s="221"/>
      <c r="J50" s="185"/>
      <c r="K50" s="185"/>
      <c r="L50" s="185"/>
      <c r="M50" s="185"/>
      <c r="N50" s="185"/>
      <c r="O50" s="186"/>
      <c r="P50" s="185"/>
      <c r="Q50" s="185"/>
      <c r="R50" s="185"/>
      <c r="S50" s="185"/>
      <c r="T50" s="222" t="s">
        <v>434</v>
      </c>
      <c r="U50" s="218"/>
      <c r="V50" s="5"/>
      <c r="W50" s="198"/>
      <c r="X50" s="218"/>
      <c r="Y50" s="218"/>
      <c r="Z50" s="218"/>
      <c r="AA50" s="218"/>
      <c r="AD50" s="26"/>
      <c r="AE50" s="4">
        <v>865</v>
      </c>
      <c r="AF50" s="65">
        <v>75</v>
      </c>
    </row>
    <row r="51" spans="1:32" ht="15.75" customHeight="1">
      <c r="A51" s="547" t="s">
        <v>435</v>
      </c>
      <c r="B51" s="547"/>
      <c r="C51" s="547"/>
      <c r="D51" s="547"/>
      <c r="E51" s="547"/>
      <c r="F51" s="82">
        <f>SUM(F53:F68,Q51:Q66)</f>
        <v>1533</v>
      </c>
      <c r="G51" s="605" t="s">
        <v>481</v>
      </c>
      <c r="H51" s="606"/>
      <c r="J51" s="392" t="s">
        <v>267</v>
      </c>
      <c r="K51" s="392"/>
      <c r="L51" s="392"/>
      <c r="M51" s="392"/>
      <c r="N51" s="392"/>
      <c r="O51" s="472"/>
      <c r="P51" s="223"/>
      <c r="Q51" s="5">
        <v>4</v>
      </c>
      <c r="R51" s="5"/>
      <c r="S51" s="5"/>
      <c r="T51" s="26">
        <v>47</v>
      </c>
      <c r="U51" s="218"/>
      <c r="V51" s="204"/>
      <c r="W51" s="204"/>
      <c r="X51" s="3"/>
      <c r="Y51" s="3"/>
      <c r="Z51" s="218"/>
      <c r="AA51" s="218"/>
      <c r="AC51" s="6">
        <v>340</v>
      </c>
      <c r="AD51" s="26"/>
      <c r="AE51" s="4">
        <v>250</v>
      </c>
      <c r="AF51" s="65">
        <v>584</v>
      </c>
    </row>
    <row r="52" spans="1:31" ht="15.75" customHeight="1">
      <c r="A52" s="391" t="s">
        <v>436</v>
      </c>
      <c r="B52" s="392"/>
      <c r="C52" s="392"/>
      <c r="D52" s="392"/>
      <c r="E52" s="392"/>
      <c r="F52" s="224"/>
      <c r="G52" s="225"/>
      <c r="H52" s="226" t="s">
        <v>437</v>
      </c>
      <c r="I52" s="607" t="s">
        <v>438</v>
      </c>
      <c r="J52" s="391"/>
      <c r="K52" s="391"/>
      <c r="L52" s="391"/>
      <c r="M52" s="391"/>
      <c r="N52" s="391"/>
      <c r="O52" s="471"/>
      <c r="P52" s="223"/>
      <c r="Q52" s="5" t="s">
        <v>439</v>
      </c>
      <c r="R52" s="5"/>
      <c r="S52" s="5"/>
      <c r="T52" s="26" t="s">
        <v>439</v>
      </c>
      <c r="U52" s="218"/>
      <c r="V52" s="217"/>
      <c r="Z52" s="3"/>
      <c r="AA52" s="3"/>
      <c r="AC52" s="5"/>
      <c r="AD52" s="5"/>
      <c r="AE52" s="4">
        <v>25</v>
      </c>
    </row>
    <row r="53" spans="1:31" ht="15.75" customHeight="1">
      <c r="A53" s="204"/>
      <c r="B53" s="391" t="s">
        <v>440</v>
      </c>
      <c r="C53" s="391"/>
      <c r="D53" s="391"/>
      <c r="E53" s="391"/>
      <c r="F53" s="227">
        <v>3</v>
      </c>
      <c r="G53" s="6"/>
      <c r="H53" s="228">
        <v>330</v>
      </c>
      <c r="I53" s="198"/>
      <c r="J53" s="391" t="s">
        <v>270</v>
      </c>
      <c r="K53" s="391"/>
      <c r="L53" s="391"/>
      <c r="M53" s="391"/>
      <c r="N53" s="391"/>
      <c r="O53" s="471"/>
      <c r="P53" s="223"/>
      <c r="Q53" s="25">
        <v>115</v>
      </c>
      <c r="R53" s="25"/>
      <c r="S53" s="25"/>
      <c r="T53" s="21">
        <v>7323</v>
      </c>
      <c r="U53" s="15"/>
      <c r="AC53" s="6">
        <v>60</v>
      </c>
      <c r="AD53" s="5"/>
      <c r="AE53" s="4">
        <v>12</v>
      </c>
    </row>
    <row r="54" spans="1:30" ht="15.75" customHeight="1">
      <c r="A54" s="391" t="s">
        <v>202</v>
      </c>
      <c r="B54" s="391"/>
      <c r="C54" s="391"/>
      <c r="D54" s="391"/>
      <c r="E54" s="391"/>
      <c r="F54" s="223"/>
      <c r="G54" s="5"/>
      <c r="H54" s="229"/>
      <c r="I54" s="198"/>
      <c r="J54" s="391" t="s">
        <v>272</v>
      </c>
      <c r="K54" s="391"/>
      <c r="L54" s="391"/>
      <c r="M54" s="391"/>
      <c r="N54" s="391"/>
      <c r="O54" s="471"/>
      <c r="P54" s="223"/>
      <c r="Q54" s="7">
        <v>9</v>
      </c>
      <c r="R54" s="7"/>
      <c r="S54" s="7"/>
      <c r="T54" s="26">
        <v>700</v>
      </c>
      <c r="AC54" s="6">
        <v>474</v>
      </c>
      <c r="AD54" s="5"/>
    </row>
    <row r="55" spans="1:31" ht="15.75" customHeight="1">
      <c r="A55" s="204"/>
      <c r="B55" s="391" t="s">
        <v>203</v>
      </c>
      <c r="C55" s="391"/>
      <c r="D55" s="391"/>
      <c r="E55" s="391"/>
      <c r="F55" s="227">
        <v>1</v>
      </c>
      <c r="G55" s="6"/>
      <c r="H55" s="228">
        <v>60</v>
      </c>
      <c r="J55" s="391" t="s">
        <v>207</v>
      </c>
      <c r="K55" s="391"/>
      <c r="L55" s="391"/>
      <c r="M55" s="391"/>
      <c r="N55" s="391"/>
      <c r="O55" s="471"/>
      <c r="P55" s="223"/>
      <c r="Q55" s="7">
        <v>1</v>
      </c>
      <c r="R55" s="7"/>
      <c r="S55" s="7"/>
      <c r="T55" s="5">
        <v>100</v>
      </c>
      <c r="U55" s="12"/>
      <c r="AC55" s="6">
        <v>49</v>
      </c>
      <c r="AD55" s="34"/>
      <c r="AE55" s="4">
        <v>64</v>
      </c>
    </row>
    <row r="56" spans="1:32" ht="15.75" customHeight="1">
      <c r="A56" s="204"/>
      <c r="B56" s="391" t="s">
        <v>266</v>
      </c>
      <c r="C56" s="391"/>
      <c r="D56" s="391"/>
      <c r="E56" s="391"/>
      <c r="F56" s="227">
        <v>8</v>
      </c>
      <c r="G56" s="6"/>
      <c r="H56" s="228">
        <v>368</v>
      </c>
      <c r="I56" s="6"/>
      <c r="J56" s="392" t="s">
        <v>209</v>
      </c>
      <c r="K56" s="392"/>
      <c r="L56" s="392"/>
      <c r="M56" s="392"/>
      <c r="N56" s="392"/>
      <c r="O56" s="472"/>
      <c r="P56" s="223"/>
      <c r="Q56" s="5">
        <v>28</v>
      </c>
      <c r="R56" s="5"/>
      <c r="S56" s="5"/>
      <c r="T56" s="123">
        <v>1673</v>
      </c>
      <c r="AC56" s="6">
        <v>36</v>
      </c>
      <c r="AE56" s="34"/>
      <c r="AF56" s="65">
        <v>40</v>
      </c>
    </row>
    <row r="57" spans="1:32" ht="15.75" customHeight="1">
      <c r="A57" s="204"/>
      <c r="B57" s="391" t="s">
        <v>441</v>
      </c>
      <c r="C57" s="391"/>
      <c r="D57" s="391"/>
      <c r="E57" s="391"/>
      <c r="F57" s="227">
        <v>2</v>
      </c>
      <c r="G57" s="6"/>
      <c r="H57" s="228">
        <v>29</v>
      </c>
      <c r="I57" s="199"/>
      <c r="J57" s="392" t="s">
        <v>442</v>
      </c>
      <c r="K57" s="392"/>
      <c r="L57" s="392"/>
      <c r="M57" s="392"/>
      <c r="N57" s="392"/>
      <c r="O57" s="472"/>
      <c r="P57" s="223"/>
      <c r="Q57" s="5">
        <v>449</v>
      </c>
      <c r="R57" s="26"/>
      <c r="S57" s="608">
        <v>-10425</v>
      </c>
      <c r="T57" s="608"/>
      <c r="AC57" s="6" t="s">
        <v>269</v>
      </c>
      <c r="AD57" s="7"/>
      <c r="AE57" s="7">
        <v>29</v>
      </c>
      <c r="AF57" s="7"/>
    </row>
    <row r="58" spans="1:32" ht="15.75" customHeight="1">
      <c r="A58" s="204"/>
      <c r="B58" s="391" t="s">
        <v>443</v>
      </c>
      <c r="C58" s="391"/>
      <c r="D58" s="391"/>
      <c r="E58" s="391"/>
      <c r="F58" s="227">
        <v>8</v>
      </c>
      <c r="G58" s="6"/>
      <c r="H58" s="228">
        <v>41</v>
      </c>
      <c r="I58" s="199"/>
      <c r="J58" s="609" t="s">
        <v>444</v>
      </c>
      <c r="K58" s="609"/>
      <c r="L58" s="609"/>
      <c r="M58" s="609"/>
      <c r="N58" s="5"/>
      <c r="O58" s="199" t="s">
        <v>445</v>
      </c>
      <c r="P58" s="223"/>
      <c r="Q58" s="5">
        <v>3</v>
      </c>
      <c r="R58" s="7"/>
      <c r="S58" s="7"/>
      <c r="T58" s="26" t="s">
        <v>295</v>
      </c>
      <c r="AC58" s="7">
        <v>120</v>
      </c>
      <c r="AD58" s="65">
        <v>60</v>
      </c>
      <c r="AE58" s="7"/>
      <c r="AF58" s="26" t="s">
        <v>271</v>
      </c>
    </row>
    <row r="59" spans="1:32" ht="15.75" customHeight="1">
      <c r="A59" s="204"/>
      <c r="B59" s="391" t="s">
        <v>268</v>
      </c>
      <c r="C59" s="391"/>
      <c r="D59" s="391"/>
      <c r="E59" s="391"/>
      <c r="F59" s="227">
        <v>2</v>
      </c>
      <c r="G59" s="6"/>
      <c r="H59" s="231">
        <v>34</v>
      </c>
      <c r="I59" s="199"/>
      <c r="J59" s="609"/>
      <c r="K59" s="609"/>
      <c r="L59" s="609"/>
      <c r="M59" s="609"/>
      <c r="N59" s="5"/>
      <c r="O59" s="198" t="s">
        <v>446</v>
      </c>
      <c r="P59" s="223"/>
      <c r="Q59" s="5">
        <v>19</v>
      </c>
      <c r="R59" s="5"/>
      <c r="S59" s="5"/>
      <c r="T59" s="26" t="s">
        <v>295</v>
      </c>
      <c r="AC59" s="6">
        <v>270</v>
      </c>
      <c r="AD59" s="5"/>
      <c r="AE59" s="5"/>
      <c r="AF59" s="5"/>
    </row>
    <row r="60" spans="1:32" ht="15.75" customHeight="1">
      <c r="A60" s="5"/>
      <c r="B60" s="391" t="s">
        <v>328</v>
      </c>
      <c r="C60" s="391"/>
      <c r="D60" s="391"/>
      <c r="E60" s="391"/>
      <c r="F60" s="227">
        <v>7</v>
      </c>
      <c r="G60" s="6"/>
      <c r="H60" s="231">
        <v>484</v>
      </c>
      <c r="I60" s="198"/>
      <c r="J60" s="609"/>
      <c r="K60" s="609"/>
      <c r="L60" s="609"/>
      <c r="M60" s="609"/>
      <c r="N60" s="5"/>
      <c r="O60" s="198" t="s">
        <v>447</v>
      </c>
      <c r="P60" s="223"/>
      <c r="Q60" s="5">
        <v>8</v>
      </c>
      <c r="R60" s="26"/>
      <c r="S60" s="26"/>
      <c r="T60" s="26" t="s">
        <v>295</v>
      </c>
      <c r="AC60" s="7">
        <v>80</v>
      </c>
      <c r="AD60" s="21"/>
      <c r="AE60" s="21">
        <v>3778</v>
      </c>
      <c r="AF60" s="21"/>
    </row>
    <row r="61" spans="1:32" ht="15.75" customHeight="1">
      <c r="A61" s="5"/>
      <c r="B61" s="391" t="s">
        <v>329</v>
      </c>
      <c r="C61" s="391"/>
      <c r="D61" s="391"/>
      <c r="E61" s="391"/>
      <c r="F61" s="227">
        <v>9</v>
      </c>
      <c r="G61" s="6"/>
      <c r="H61" s="232">
        <v>-183</v>
      </c>
      <c r="I61" s="199"/>
      <c r="J61" s="391" t="s">
        <v>333</v>
      </c>
      <c r="K61" s="401"/>
      <c r="L61" s="401"/>
      <c r="M61" s="401"/>
      <c r="N61" s="401"/>
      <c r="O61" s="392"/>
      <c r="P61" s="223"/>
      <c r="Q61" s="7">
        <v>26</v>
      </c>
      <c r="R61" s="26"/>
      <c r="S61" s="26"/>
      <c r="T61" s="26">
        <v>635</v>
      </c>
      <c r="AC61" s="26" t="s">
        <v>271</v>
      </c>
      <c r="AD61" s="26"/>
      <c r="AE61" s="21">
        <v>650</v>
      </c>
      <c r="AF61" s="26"/>
    </row>
    <row r="62" spans="1:32" ht="15.75" customHeight="1">
      <c r="A62" s="5"/>
      <c r="B62" s="392" t="s">
        <v>330</v>
      </c>
      <c r="C62" s="392"/>
      <c r="D62" s="392"/>
      <c r="E62" s="392"/>
      <c r="F62" s="233">
        <v>123</v>
      </c>
      <c r="G62" s="7"/>
      <c r="H62" s="232">
        <v>-1211</v>
      </c>
      <c r="I62" s="199"/>
      <c r="J62" s="391" t="s">
        <v>334</v>
      </c>
      <c r="K62" s="401"/>
      <c r="L62" s="401"/>
      <c r="M62" s="401"/>
      <c r="N62" s="401"/>
      <c r="O62" s="392"/>
      <c r="P62" s="223"/>
      <c r="Q62" s="5">
        <v>20</v>
      </c>
      <c r="R62" s="5"/>
      <c r="S62" s="5"/>
      <c r="T62" s="234" t="s">
        <v>295</v>
      </c>
      <c r="AC62" s="5"/>
      <c r="AD62" s="5"/>
      <c r="AE62" s="18">
        <v>170</v>
      </c>
      <c r="AF62" s="5"/>
    </row>
    <row r="63" spans="1:31" ht="15.75" customHeight="1">
      <c r="A63" s="5"/>
      <c r="B63" s="392" t="s">
        <v>208</v>
      </c>
      <c r="C63" s="392"/>
      <c r="D63" s="392"/>
      <c r="E63" s="392"/>
      <c r="F63" s="223">
        <v>97</v>
      </c>
      <c r="G63" s="5"/>
      <c r="H63" s="235" t="s">
        <v>428</v>
      </c>
      <c r="I63" s="391" t="s">
        <v>448</v>
      </c>
      <c r="J63" s="391"/>
      <c r="K63" s="391"/>
      <c r="L63" s="391"/>
      <c r="M63" s="391"/>
      <c r="N63" s="391"/>
      <c r="O63" s="391"/>
      <c r="P63" s="223"/>
      <c r="Q63" s="7" t="s">
        <v>437</v>
      </c>
      <c r="R63" s="7" t="s">
        <v>437</v>
      </c>
      <c r="S63" s="7"/>
      <c r="T63" s="6" t="s">
        <v>437</v>
      </c>
      <c r="AC63" s="7">
        <v>400</v>
      </c>
      <c r="AD63" s="65">
        <v>8</v>
      </c>
      <c r="AE63" s="25">
        <v>808</v>
      </c>
    </row>
    <row r="64" spans="1:31" ht="15.75" customHeight="1">
      <c r="A64" s="391" t="s">
        <v>210</v>
      </c>
      <c r="B64" s="391"/>
      <c r="C64" s="391"/>
      <c r="D64" s="391"/>
      <c r="E64" s="391"/>
      <c r="F64" s="223" t="s">
        <v>289</v>
      </c>
      <c r="G64" s="5"/>
      <c r="H64" s="229"/>
      <c r="I64" s="199"/>
      <c r="J64" s="391" t="s">
        <v>449</v>
      </c>
      <c r="K64" s="391"/>
      <c r="L64" s="391"/>
      <c r="M64" s="391"/>
      <c r="N64" s="391"/>
      <c r="O64" s="471"/>
      <c r="P64" s="223"/>
      <c r="Q64" s="5">
        <v>1</v>
      </c>
      <c r="R64" s="5"/>
      <c r="S64" s="5"/>
      <c r="T64" s="234">
        <v>5</v>
      </c>
      <c r="AC64" s="6">
        <v>50</v>
      </c>
      <c r="AD64" s="65"/>
      <c r="AE64" s="13">
        <v>3300</v>
      </c>
    </row>
    <row r="65" spans="1:31" ht="15.75" customHeight="1">
      <c r="A65" s="204"/>
      <c r="B65" s="391" t="s">
        <v>211</v>
      </c>
      <c r="C65" s="391"/>
      <c r="D65" s="391"/>
      <c r="E65" s="392"/>
      <c r="F65" s="227">
        <v>26</v>
      </c>
      <c r="G65" s="611" t="s">
        <v>515</v>
      </c>
      <c r="H65" s="612"/>
      <c r="I65" s="613" t="s">
        <v>227</v>
      </c>
      <c r="J65" s="392"/>
      <c r="K65" s="392"/>
      <c r="L65" s="392"/>
      <c r="M65" s="392"/>
      <c r="N65" s="392"/>
      <c r="O65" s="472"/>
      <c r="P65" s="223"/>
      <c r="Q65" s="6" t="s">
        <v>289</v>
      </c>
      <c r="R65" s="6"/>
      <c r="S65" s="6"/>
      <c r="T65" s="26" t="s">
        <v>289</v>
      </c>
      <c r="AD65" s="65">
        <v>50</v>
      </c>
      <c r="AE65" s="34"/>
    </row>
    <row r="66" spans="1:31" ht="15.75" customHeight="1">
      <c r="A66" s="5"/>
      <c r="B66" s="391" t="s">
        <v>331</v>
      </c>
      <c r="C66" s="391"/>
      <c r="D66" s="391"/>
      <c r="E66" s="392"/>
      <c r="F66" s="227">
        <v>560</v>
      </c>
      <c r="G66" s="608" t="s">
        <v>491</v>
      </c>
      <c r="H66" s="614"/>
      <c r="I66" s="199"/>
      <c r="J66" s="392" t="s">
        <v>362</v>
      </c>
      <c r="K66" s="392"/>
      <c r="L66" s="392"/>
      <c r="M66" s="392"/>
      <c r="N66" s="392"/>
      <c r="O66" s="472"/>
      <c r="Q66" s="4">
        <v>1</v>
      </c>
      <c r="T66" s="24" t="s">
        <v>285</v>
      </c>
      <c r="AD66" s="65">
        <v>60</v>
      </c>
      <c r="AE66" s="34">
        <v>10</v>
      </c>
    </row>
    <row r="67" spans="1:32" ht="15.75" customHeight="1">
      <c r="A67" s="5"/>
      <c r="B67" s="391" t="s">
        <v>129</v>
      </c>
      <c r="C67" s="391"/>
      <c r="D67" s="391"/>
      <c r="E67" s="391"/>
      <c r="F67" s="227">
        <v>2</v>
      </c>
      <c r="G67" s="25"/>
      <c r="H67" s="235" t="s">
        <v>285</v>
      </c>
      <c r="O67" s="203"/>
      <c r="U67" s="5"/>
      <c r="AC67" s="26"/>
      <c r="AD67" s="26" t="s">
        <v>271</v>
      </c>
      <c r="AE67" s="24"/>
      <c r="AF67" s="26" t="s">
        <v>271</v>
      </c>
    </row>
    <row r="68" spans="1:30" ht="15.75" customHeight="1">
      <c r="A68" s="236"/>
      <c r="B68" s="610" t="s">
        <v>228</v>
      </c>
      <c r="C68" s="610"/>
      <c r="D68" s="610"/>
      <c r="E68" s="610"/>
      <c r="F68" s="237">
        <v>1</v>
      </c>
      <c r="G68" s="238"/>
      <c r="H68" s="239" t="s">
        <v>285</v>
      </c>
      <c r="I68" s="236"/>
      <c r="J68" s="236"/>
      <c r="K68" s="236"/>
      <c r="L68" s="236"/>
      <c r="M68" s="236"/>
      <c r="N68" s="236"/>
      <c r="O68" s="240"/>
      <c r="P68" s="236"/>
      <c r="Q68" s="236"/>
      <c r="R68" s="236"/>
      <c r="S68" s="236"/>
      <c r="T68" s="236"/>
      <c r="U68" s="5"/>
      <c r="AC68" s="66"/>
      <c r="AD68" s="66" t="s">
        <v>271</v>
      </c>
    </row>
    <row r="69" spans="1:21" ht="15" customHeight="1">
      <c r="A69" s="6" t="s">
        <v>450</v>
      </c>
      <c r="B69" s="12"/>
      <c r="C69" s="12"/>
      <c r="D69" s="12"/>
      <c r="E69" s="12"/>
      <c r="F69" s="6"/>
      <c r="G69" s="6"/>
      <c r="H69" s="6"/>
      <c r="I69" s="5"/>
      <c r="J69" s="5"/>
      <c r="K69" s="5"/>
      <c r="L69" s="5"/>
      <c r="M69" s="5"/>
      <c r="N69" s="6"/>
      <c r="O69" s="6"/>
      <c r="P69" s="5"/>
      <c r="Q69" s="7" t="s">
        <v>439</v>
      </c>
      <c r="R69" s="7"/>
      <c r="S69" s="7"/>
      <c r="T69" s="6" t="s">
        <v>439</v>
      </c>
      <c r="U69" s="5"/>
    </row>
    <row r="70" spans="1:21" ht="15" customHeight="1">
      <c r="A70" s="4" t="s">
        <v>229</v>
      </c>
      <c r="N70" s="6"/>
      <c r="O70" s="6"/>
      <c r="P70" s="5"/>
      <c r="Q70" s="5"/>
      <c r="R70" s="5"/>
      <c r="S70" s="5"/>
      <c r="T70" s="5"/>
      <c r="U70" s="5"/>
    </row>
    <row r="71" spans="1:20" ht="15" customHeight="1">
      <c r="A71" s="6" t="s">
        <v>346</v>
      </c>
      <c r="N71" s="6"/>
      <c r="O71" s="6"/>
      <c r="P71" s="6"/>
      <c r="Q71" s="6"/>
      <c r="R71" s="6"/>
      <c r="S71" s="6"/>
      <c r="T71" s="35"/>
    </row>
    <row r="72" spans="1:20" ht="14.25">
      <c r="A72" s="6"/>
      <c r="B72" s="12"/>
      <c r="C72" s="12"/>
      <c r="D72" s="12"/>
      <c r="E72" s="12"/>
      <c r="F72" s="6"/>
      <c r="G72" s="6"/>
      <c r="H72" s="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8" ht="14.25">
      <c r="B73" s="391"/>
      <c r="C73" s="391"/>
      <c r="D73" s="391"/>
      <c r="E73" s="391"/>
      <c r="F73" s="6"/>
      <c r="G73" s="6"/>
      <c r="H73" s="241"/>
    </row>
    <row r="74" spans="1:8" ht="14.25">
      <c r="A74" s="6"/>
      <c r="E74" s="5"/>
      <c r="H74" s="5"/>
    </row>
    <row r="75" spans="1:15" ht="14.25">
      <c r="A75" s="6"/>
      <c r="J75" s="5"/>
      <c r="K75" s="5"/>
      <c r="L75" s="5"/>
      <c r="M75" s="5"/>
      <c r="N75" s="5"/>
      <c r="O75" s="5"/>
    </row>
    <row r="76" ht="14.25">
      <c r="A76" s="6"/>
    </row>
    <row r="77" spans="1:8" ht="14.25">
      <c r="A77" s="6"/>
      <c r="H77" s="67"/>
    </row>
    <row r="78" ht="14.25">
      <c r="H78" s="67"/>
    </row>
  </sheetData>
  <sheetProtection/>
  <mergeCells count="254">
    <mergeCell ref="B67:E67"/>
    <mergeCell ref="B68:E68"/>
    <mergeCell ref="B73:E73"/>
    <mergeCell ref="B65:E65"/>
    <mergeCell ref="G65:H65"/>
    <mergeCell ref="I65:O65"/>
    <mergeCell ref="B66:E66"/>
    <mergeCell ref="G66:H66"/>
    <mergeCell ref="J66:O66"/>
    <mergeCell ref="B62:E62"/>
    <mergeCell ref="J62:O62"/>
    <mergeCell ref="B63:E63"/>
    <mergeCell ref="I63:O63"/>
    <mergeCell ref="A64:E64"/>
    <mergeCell ref="J64:O64"/>
    <mergeCell ref="S57:T57"/>
    <mergeCell ref="B58:E58"/>
    <mergeCell ref="J58:M60"/>
    <mergeCell ref="B59:E59"/>
    <mergeCell ref="B60:E60"/>
    <mergeCell ref="B61:E61"/>
    <mergeCell ref="J61:O61"/>
    <mergeCell ref="B55:E55"/>
    <mergeCell ref="J55:O55"/>
    <mergeCell ref="B56:E56"/>
    <mergeCell ref="J56:O56"/>
    <mergeCell ref="B57:E57"/>
    <mergeCell ref="J57:O57"/>
    <mergeCell ref="A52:E52"/>
    <mergeCell ref="I52:O52"/>
    <mergeCell ref="B53:E53"/>
    <mergeCell ref="J53:O53"/>
    <mergeCell ref="A54:E54"/>
    <mergeCell ref="J54:O54"/>
    <mergeCell ref="AD46:AD48"/>
    <mergeCell ref="AF46:AF48"/>
    <mergeCell ref="V47:W47"/>
    <mergeCell ref="A51:E51"/>
    <mergeCell ref="G51:H51"/>
    <mergeCell ref="J51:O51"/>
    <mergeCell ref="AC38:AD38"/>
    <mergeCell ref="O41:Q41"/>
    <mergeCell ref="V39:W39"/>
    <mergeCell ref="E46:O46"/>
    <mergeCell ref="A48:E49"/>
    <mergeCell ref="F48:F49"/>
    <mergeCell ref="G48:H49"/>
    <mergeCell ref="I48:O49"/>
    <mergeCell ref="P48:Q49"/>
    <mergeCell ref="R48:T49"/>
    <mergeCell ref="A36:B37"/>
    <mergeCell ref="P36:Q36"/>
    <mergeCell ref="V36:W36"/>
    <mergeCell ref="P37:Q37"/>
    <mergeCell ref="A40:D40"/>
    <mergeCell ref="E40:F40"/>
    <mergeCell ref="G40:H40"/>
    <mergeCell ref="I40:M40"/>
    <mergeCell ref="N40:Q40"/>
    <mergeCell ref="R40:T40"/>
    <mergeCell ref="AC34:AC35"/>
    <mergeCell ref="E35:F35"/>
    <mergeCell ref="G35:H35"/>
    <mergeCell ref="I35:M35"/>
    <mergeCell ref="N35:Q35"/>
    <mergeCell ref="R35:T35"/>
    <mergeCell ref="B34:B35"/>
    <mergeCell ref="E34:F34"/>
    <mergeCell ref="G34:H34"/>
    <mergeCell ref="I34:M34"/>
    <mergeCell ref="N34:Q34"/>
    <mergeCell ref="R34:T34"/>
    <mergeCell ref="V32:W32"/>
    <mergeCell ref="AC32:AC33"/>
    <mergeCell ref="E33:F33"/>
    <mergeCell ref="G33:H33"/>
    <mergeCell ref="I33:M33"/>
    <mergeCell ref="N33:Q33"/>
    <mergeCell ref="R33:T33"/>
    <mergeCell ref="B32:B33"/>
    <mergeCell ref="E32:F32"/>
    <mergeCell ref="G32:H32"/>
    <mergeCell ref="I32:M32"/>
    <mergeCell ref="N32:Q32"/>
    <mergeCell ref="R32:T32"/>
    <mergeCell ref="AC30:AC31"/>
    <mergeCell ref="E31:F31"/>
    <mergeCell ref="G31:H31"/>
    <mergeCell ref="I31:M31"/>
    <mergeCell ref="N31:Q31"/>
    <mergeCell ref="R31:T31"/>
    <mergeCell ref="B30:B31"/>
    <mergeCell ref="E30:F30"/>
    <mergeCell ref="G30:H30"/>
    <mergeCell ref="I30:M30"/>
    <mergeCell ref="N30:Q30"/>
    <mergeCell ref="R30:T30"/>
    <mergeCell ref="V28:W28"/>
    <mergeCell ref="AC28:AC29"/>
    <mergeCell ref="E29:F29"/>
    <mergeCell ref="G29:H29"/>
    <mergeCell ref="I29:M29"/>
    <mergeCell ref="N29:Q29"/>
    <mergeCell ref="R29:T29"/>
    <mergeCell ref="B28:B29"/>
    <mergeCell ref="E28:F28"/>
    <mergeCell ref="G28:H28"/>
    <mergeCell ref="I28:M28"/>
    <mergeCell ref="N28:Q28"/>
    <mergeCell ref="R28:T28"/>
    <mergeCell ref="AC26:AC27"/>
    <mergeCell ref="E27:F27"/>
    <mergeCell ref="G27:H27"/>
    <mergeCell ref="I27:M27"/>
    <mergeCell ref="N27:Q27"/>
    <mergeCell ref="R27:T27"/>
    <mergeCell ref="B26:B27"/>
    <mergeCell ref="E26:F26"/>
    <mergeCell ref="G26:H26"/>
    <mergeCell ref="I26:M26"/>
    <mergeCell ref="N26:Q26"/>
    <mergeCell ref="R26:T26"/>
    <mergeCell ref="AC24:AC25"/>
    <mergeCell ref="E25:F25"/>
    <mergeCell ref="G25:H25"/>
    <mergeCell ref="I25:M25"/>
    <mergeCell ref="N25:Q25"/>
    <mergeCell ref="R25:T25"/>
    <mergeCell ref="V25:W25"/>
    <mergeCell ref="B24:B25"/>
    <mergeCell ref="E24:F24"/>
    <mergeCell ref="G24:H24"/>
    <mergeCell ref="I24:M24"/>
    <mergeCell ref="N24:Q24"/>
    <mergeCell ref="R24:T24"/>
    <mergeCell ref="V22:W22"/>
    <mergeCell ref="AC22:AC23"/>
    <mergeCell ref="E23:F23"/>
    <mergeCell ref="G23:H23"/>
    <mergeCell ref="I23:M23"/>
    <mergeCell ref="N23:Q23"/>
    <mergeCell ref="R23:T23"/>
    <mergeCell ref="V23:W23"/>
    <mergeCell ref="B22:B23"/>
    <mergeCell ref="E22:F22"/>
    <mergeCell ref="G22:H22"/>
    <mergeCell ref="I22:M22"/>
    <mergeCell ref="N22:Q22"/>
    <mergeCell ref="R22:T22"/>
    <mergeCell ref="R20:T20"/>
    <mergeCell ref="V20:W20"/>
    <mergeCell ref="AC20:AC21"/>
    <mergeCell ref="E21:F21"/>
    <mergeCell ref="G21:H21"/>
    <mergeCell ref="I21:M21"/>
    <mergeCell ref="N21:Q21"/>
    <mergeCell ref="R21:T21"/>
    <mergeCell ref="V21:W21"/>
    <mergeCell ref="G19:H19"/>
    <mergeCell ref="I19:M19"/>
    <mergeCell ref="N19:Q19"/>
    <mergeCell ref="R19:T19"/>
    <mergeCell ref="V19:W19"/>
    <mergeCell ref="B20:B21"/>
    <mergeCell ref="E20:F20"/>
    <mergeCell ref="G20:H20"/>
    <mergeCell ref="I20:M20"/>
    <mergeCell ref="N20:Q20"/>
    <mergeCell ref="AC17:AD17"/>
    <mergeCell ref="A18:B19"/>
    <mergeCell ref="E18:F18"/>
    <mergeCell ref="G18:H18"/>
    <mergeCell ref="I18:M18"/>
    <mergeCell ref="N18:Q18"/>
    <mergeCell ref="R18:T18"/>
    <mergeCell ref="V18:W18"/>
    <mergeCell ref="AC18:AC19"/>
    <mergeCell ref="E19:F19"/>
    <mergeCell ref="R16:T16"/>
    <mergeCell ref="V16:W16"/>
    <mergeCell ref="A17:D17"/>
    <mergeCell ref="E17:F17"/>
    <mergeCell ref="G17:H17"/>
    <mergeCell ref="I17:M17"/>
    <mergeCell ref="N17:Q17"/>
    <mergeCell ref="R17:T17"/>
    <mergeCell ref="V17:W17"/>
    <mergeCell ref="V11:W11"/>
    <mergeCell ref="V13:W13"/>
    <mergeCell ref="F14:O14"/>
    <mergeCell ref="V14:W14"/>
    <mergeCell ref="V15:W15"/>
    <mergeCell ref="A16:D16"/>
    <mergeCell ref="E16:F16"/>
    <mergeCell ref="G16:H16"/>
    <mergeCell ref="I16:M16"/>
    <mergeCell ref="N16:Q16"/>
    <mergeCell ref="A11:C11"/>
    <mergeCell ref="I11:J11"/>
    <mergeCell ref="K11:L11"/>
    <mergeCell ref="M11:N11"/>
    <mergeCell ref="P11:Q11"/>
    <mergeCell ref="R11:S11"/>
    <mergeCell ref="V9:W9"/>
    <mergeCell ref="A10:C10"/>
    <mergeCell ref="I10:J10"/>
    <mergeCell ref="K10:L10"/>
    <mergeCell ref="M10:N10"/>
    <mergeCell ref="P10:Q10"/>
    <mergeCell ref="R10:S10"/>
    <mergeCell ref="V10:W10"/>
    <mergeCell ref="A9:C9"/>
    <mergeCell ref="I9:J9"/>
    <mergeCell ref="K9:L9"/>
    <mergeCell ref="M9:N9"/>
    <mergeCell ref="P9:Q9"/>
    <mergeCell ref="R9:S9"/>
    <mergeCell ref="V7:W7"/>
    <mergeCell ref="A8:C8"/>
    <mergeCell ref="I8:J8"/>
    <mergeCell ref="K8:L8"/>
    <mergeCell ref="M8:N8"/>
    <mergeCell ref="P8:Q8"/>
    <mergeCell ref="R6:S6"/>
    <mergeCell ref="R8:S8"/>
    <mergeCell ref="V8:W8"/>
    <mergeCell ref="A7:C7"/>
    <mergeCell ref="I7:J7"/>
    <mergeCell ref="K7:L7"/>
    <mergeCell ref="M7:N7"/>
    <mergeCell ref="P7:Q7"/>
    <mergeCell ref="R7:S7"/>
    <mergeCell ref="F5:G5"/>
    <mergeCell ref="H5:J5"/>
    <mergeCell ref="I6:J6"/>
    <mergeCell ref="K6:L6"/>
    <mergeCell ref="M6:N6"/>
    <mergeCell ref="P6:Q6"/>
    <mergeCell ref="R4:T5"/>
    <mergeCell ref="V4:W5"/>
    <mergeCell ref="X4:X5"/>
    <mergeCell ref="Y4:Y5"/>
    <mergeCell ref="Z4:Z5"/>
    <mergeCell ref="AA4:AA5"/>
    <mergeCell ref="A38:B39"/>
    <mergeCell ref="P38:Q38"/>
    <mergeCell ref="P39:Q39"/>
    <mergeCell ref="F2:O2"/>
    <mergeCell ref="V2:AA2"/>
    <mergeCell ref="A4:C6"/>
    <mergeCell ref="D4:E5"/>
    <mergeCell ref="F4:J4"/>
    <mergeCell ref="K4:N5"/>
    <mergeCell ref="O4:Q5"/>
  </mergeCells>
  <printOptions/>
  <pageMargins left="0.7480314960629921" right="0.1968503937007874" top="0.984251968503937" bottom="0.1968503937007874" header="0.5118110236220472" footer="0.5118110236220472"/>
  <pageSetup fitToHeight="1" fitToWidth="1" horizontalDpi="600" verticalDpi="6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2"/>
  <sheetViews>
    <sheetView zoomScalePageLayoutView="0" workbookViewId="0" topLeftCell="A1">
      <selection activeCell="D3" sqref="D3"/>
    </sheetView>
  </sheetViews>
  <sheetFormatPr defaultColWidth="10.59765625" defaultRowHeight="15"/>
  <cols>
    <col min="1" max="1" width="2.59765625" style="36" customWidth="1"/>
    <col min="2" max="2" width="15.59765625" style="36" customWidth="1"/>
    <col min="3" max="9" width="10.09765625" style="36" customWidth="1"/>
    <col min="10" max="10" width="13.8984375" style="36" customWidth="1"/>
    <col min="11" max="18" width="10.09765625" style="36" customWidth="1"/>
    <col min="19" max="246" width="10.59765625" style="36" customWidth="1"/>
    <col min="247" max="16384" width="10.59765625" style="37" customWidth="1"/>
  </cols>
  <sheetData>
    <row r="1" spans="1:18" ht="19.5" customHeight="1">
      <c r="A1" s="86" t="s">
        <v>314</v>
      </c>
      <c r="R1" s="87" t="s">
        <v>344</v>
      </c>
    </row>
    <row r="2" spans="1:18" ht="19.5" customHeight="1">
      <c r="A2" s="621" t="s">
        <v>546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</row>
    <row r="3" ht="18" customHeight="1" thickBot="1">
      <c r="R3" s="88" t="s">
        <v>234</v>
      </c>
    </row>
    <row r="4" spans="1:19" ht="14.25">
      <c r="A4" s="626" t="s">
        <v>351</v>
      </c>
      <c r="B4" s="627"/>
      <c r="C4" s="624" t="s">
        <v>230</v>
      </c>
      <c r="D4" s="622" t="s">
        <v>349</v>
      </c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41"/>
    </row>
    <row r="5" spans="1:31" ht="41.25" customHeight="1">
      <c r="A5" s="628"/>
      <c r="B5" s="629"/>
      <c r="C5" s="625"/>
      <c r="D5" s="89" t="s">
        <v>231</v>
      </c>
      <c r="E5" s="90" t="s">
        <v>235</v>
      </c>
      <c r="F5" s="91" t="s">
        <v>236</v>
      </c>
      <c r="G5" s="91" t="s">
        <v>237</v>
      </c>
      <c r="H5" s="91" t="s">
        <v>238</v>
      </c>
      <c r="I5" s="91" t="s">
        <v>239</v>
      </c>
      <c r="J5" s="91" t="s">
        <v>240</v>
      </c>
      <c r="K5" s="91" t="s">
        <v>241</v>
      </c>
      <c r="L5" s="91" t="s">
        <v>242</v>
      </c>
      <c r="M5" s="91" t="s">
        <v>243</v>
      </c>
      <c r="N5" s="91" t="s">
        <v>244</v>
      </c>
      <c r="O5" s="91" t="s">
        <v>245</v>
      </c>
      <c r="P5" s="91" t="s">
        <v>232</v>
      </c>
      <c r="Q5" s="91" t="s">
        <v>246</v>
      </c>
      <c r="R5" s="92" t="s">
        <v>282</v>
      </c>
      <c r="S5" s="167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18" ht="14.25" customHeight="1">
      <c r="A6" s="619" t="s">
        <v>283</v>
      </c>
      <c r="B6" s="620"/>
      <c r="C6" s="93">
        <f>SUM(C8:C18)+C20+C23+C27+C31+C34</f>
        <v>3145</v>
      </c>
      <c r="D6" s="93">
        <f>SUM(E6:R6)</f>
        <v>43778</v>
      </c>
      <c r="E6" s="93">
        <f>SUM(E8:E18)+E20+E23+E27+E31+E34</f>
        <v>3074</v>
      </c>
      <c r="F6" s="93">
        <f>SUM(F8:F18)+F20+F23+F27+F31+F34</f>
        <v>971</v>
      </c>
      <c r="G6" s="93">
        <f>SUM(G8:G18)+G23+G27+G31+G34</f>
        <v>2324</v>
      </c>
      <c r="H6" s="93">
        <f>SUM(H8:H18)+H20+H23+H27+H31+H34</f>
        <v>1105</v>
      </c>
      <c r="I6" s="93">
        <f>SUM(I8:I18)+I23+I27+I31+I34</f>
        <v>3100</v>
      </c>
      <c r="J6" s="93">
        <f>SUM(J8:J18)+J23+J27+J31+J34</f>
        <v>1788</v>
      </c>
      <c r="K6" s="93">
        <f>SUM(K8:K18)+K23+K27+K34</f>
        <v>845</v>
      </c>
      <c r="L6" s="93">
        <f>SUM(L8:L18)+L23+L27+L34</f>
        <v>357</v>
      </c>
      <c r="M6" s="93">
        <f>SUM(M8:M18)+M23+M27+M34+M31</f>
        <v>501</v>
      </c>
      <c r="N6" s="93">
        <f>SUM(N8:N18)+N20+N23+N27+N31+N34</f>
        <v>1358</v>
      </c>
      <c r="O6" s="93">
        <f>SUM(O8:O18)+O23+O27+O34</f>
        <v>615</v>
      </c>
      <c r="P6" s="93">
        <f>SUM(P8:P18)+P23+P27+P31+P34</f>
        <v>2426</v>
      </c>
      <c r="Q6" s="93">
        <f>SUM(Q8:Q18)+Q20+Q23+Q27+Q31+Q34</f>
        <v>13184</v>
      </c>
      <c r="R6" s="93">
        <f>SUM(R8:R18)+R20+R23+R27+R31+R34</f>
        <v>12130</v>
      </c>
    </row>
    <row r="7" spans="1:19" ht="14.25">
      <c r="A7" s="94"/>
      <c r="B7" s="95"/>
      <c r="C7" s="96"/>
      <c r="D7" s="96"/>
      <c r="E7" s="96" t="s">
        <v>289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38"/>
    </row>
    <row r="8" spans="1:246" s="40" customFormat="1" ht="14.25" customHeight="1">
      <c r="A8" s="615" t="s">
        <v>147</v>
      </c>
      <c r="B8" s="618"/>
      <c r="C8" s="97">
        <v>1125</v>
      </c>
      <c r="D8" s="98">
        <f>SUM(E8:R8)</f>
        <v>15421</v>
      </c>
      <c r="E8" s="169">
        <v>1456</v>
      </c>
      <c r="F8" s="169">
        <v>461</v>
      </c>
      <c r="G8" s="169">
        <v>1001</v>
      </c>
      <c r="H8" s="169">
        <v>569</v>
      </c>
      <c r="I8" s="169">
        <v>1490</v>
      </c>
      <c r="J8" s="169">
        <v>706</v>
      </c>
      <c r="K8" s="169">
        <v>419</v>
      </c>
      <c r="L8" s="169">
        <v>268</v>
      </c>
      <c r="M8" s="169">
        <v>244</v>
      </c>
      <c r="N8" s="169">
        <v>563</v>
      </c>
      <c r="O8" s="169">
        <v>224</v>
      </c>
      <c r="P8" s="169">
        <v>1009</v>
      </c>
      <c r="Q8" s="169">
        <v>4037</v>
      </c>
      <c r="R8" s="169">
        <v>2974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</row>
    <row r="9" spans="1:18" ht="14.25" customHeight="1">
      <c r="A9" s="615" t="s">
        <v>148</v>
      </c>
      <c r="B9" s="618"/>
      <c r="C9" s="97">
        <v>204</v>
      </c>
      <c r="D9" s="98">
        <f>SUM(E9:R9)</f>
        <v>2652</v>
      </c>
      <c r="E9" s="170">
        <v>109</v>
      </c>
      <c r="F9" s="170">
        <v>61</v>
      </c>
      <c r="G9" s="170">
        <v>107</v>
      </c>
      <c r="H9" s="170">
        <v>17</v>
      </c>
      <c r="I9" s="170">
        <v>127</v>
      </c>
      <c r="J9" s="170">
        <v>261</v>
      </c>
      <c r="K9" s="170">
        <v>59</v>
      </c>
      <c r="L9" s="170">
        <v>8</v>
      </c>
      <c r="M9" s="170">
        <v>13</v>
      </c>
      <c r="N9" s="170">
        <v>113</v>
      </c>
      <c r="O9" s="170">
        <v>49</v>
      </c>
      <c r="P9" s="170">
        <v>101</v>
      </c>
      <c r="Q9" s="170">
        <v>947</v>
      </c>
      <c r="R9" s="170">
        <v>680</v>
      </c>
    </row>
    <row r="10" spans="1:18" ht="14.25" customHeight="1">
      <c r="A10" s="615" t="s">
        <v>149</v>
      </c>
      <c r="B10" s="618"/>
      <c r="C10" s="97">
        <v>252</v>
      </c>
      <c r="D10" s="98">
        <f>SUM(E10:R10)</f>
        <v>4027</v>
      </c>
      <c r="E10" s="170">
        <v>235</v>
      </c>
      <c r="F10" s="170">
        <v>109</v>
      </c>
      <c r="G10" s="170">
        <v>146</v>
      </c>
      <c r="H10" s="170">
        <v>34</v>
      </c>
      <c r="I10" s="170">
        <v>356</v>
      </c>
      <c r="J10" s="170">
        <v>189</v>
      </c>
      <c r="K10" s="170">
        <v>83</v>
      </c>
      <c r="L10" s="170">
        <v>3</v>
      </c>
      <c r="M10" s="170">
        <v>42</v>
      </c>
      <c r="N10" s="170">
        <v>77</v>
      </c>
      <c r="O10" s="170">
        <v>39</v>
      </c>
      <c r="P10" s="170">
        <v>251</v>
      </c>
      <c r="Q10" s="170">
        <v>1514</v>
      </c>
      <c r="R10" s="170">
        <v>949</v>
      </c>
    </row>
    <row r="11" spans="1:18" ht="14.25" customHeight="1">
      <c r="A11" s="615" t="s">
        <v>150</v>
      </c>
      <c r="B11" s="618"/>
      <c r="C11" s="97">
        <v>135</v>
      </c>
      <c r="D11" s="98">
        <f aca="true" t="shared" si="0" ref="D11:D18">SUM(E11:R11)</f>
        <v>2545</v>
      </c>
      <c r="E11" s="170">
        <v>65</v>
      </c>
      <c r="F11" s="170">
        <v>32</v>
      </c>
      <c r="G11" s="170">
        <v>46</v>
      </c>
      <c r="H11" s="170">
        <v>31</v>
      </c>
      <c r="I11" s="170">
        <v>211</v>
      </c>
      <c r="J11" s="170">
        <v>184</v>
      </c>
      <c r="K11" s="170">
        <v>73</v>
      </c>
      <c r="L11" s="170">
        <v>20</v>
      </c>
      <c r="M11" s="170">
        <v>82</v>
      </c>
      <c r="N11" s="170">
        <v>76</v>
      </c>
      <c r="O11" s="170">
        <v>40</v>
      </c>
      <c r="P11" s="170">
        <v>146</v>
      </c>
      <c r="Q11" s="170">
        <v>871</v>
      </c>
      <c r="R11" s="170">
        <v>668</v>
      </c>
    </row>
    <row r="12" spans="1:18" ht="14.25" customHeight="1">
      <c r="A12" s="615" t="s">
        <v>151</v>
      </c>
      <c r="B12" s="618"/>
      <c r="C12" s="97">
        <v>65</v>
      </c>
      <c r="D12" s="98">
        <f t="shared" si="0"/>
        <v>1852</v>
      </c>
      <c r="E12" s="169">
        <v>151</v>
      </c>
      <c r="F12" s="169">
        <v>40</v>
      </c>
      <c r="G12" s="169">
        <v>35</v>
      </c>
      <c r="H12" s="171">
        <v>6</v>
      </c>
      <c r="I12" s="171">
        <v>36</v>
      </c>
      <c r="J12" s="169">
        <v>7</v>
      </c>
      <c r="K12" s="169">
        <v>4</v>
      </c>
      <c r="L12" s="171">
        <v>2</v>
      </c>
      <c r="M12" s="169">
        <v>48</v>
      </c>
      <c r="N12" s="169">
        <v>94</v>
      </c>
      <c r="O12" s="169">
        <v>11</v>
      </c>
      <c r="P12" s="169">
        <v>17</v>
      </c>
      <c r="Q12" s="169">
        <v>688</v>
      </c>
      <c r="R12" s="169">
        <v>713</v>
      </c>
    </row>
    <row r="13" spans="1:18" ht="14.25" customHeight="1">
      <c r="A13" s="615" t="s">
        <v>152</v>
      </c>
      <c r="B13" s="618"/>
      <c r="C13" s="97">
        <v>199</v>
      </c>
      <c r="D13" s="98">
        <f t="shared" si="0"/>
        <v>2416</v>
      </c>
      <c r="E13" s="170">
        <v>210</v>
      </c>
      <c r="F13" s="170">
        <v>35</v>
      </c>
      <c r="G13" s="170">
        <v>302</v>
      </c>
      <c r="H13" s="170">
        <v>77</v>
      </c>
      <c r="I13" s="170">
        <v>247</v>
      </c>
      <c r="J13" s="170">
        <v>77</v>
      </c>
      <c r="K13" s="170">
        <v>60</v>
      </c>
      <c r="L13" s="170">
        <v>14</v>
      </c>
      <c r="M13" s="170">
        <v>7</v>
      </c>
      <c r="N13" s="170">
        <v>66</v>
      </c>
      <c r="O13" s="170">
        <v>73</v>
      </c>
      <c r="P13" s="170">
        <v>141</v>
      </c>
      <c r="Q13" s="170">
        <v>581</v>
      </c>
      <c r="R13" s="170">
        <v>526</v>
      </c>
    </row>
    <row r="14" spans="1:18" ht="14.25" customHeight="1">
      <c r="A14" s="615" t="s">
        <v>153</v>
      </c>
      <c r="B14" s="618"/>
      <c r="C14" s="97">
        <v>132</v>
      </c>
      <c r="D14" s="98">
        <f t="shared" si="0"/>
        <v>1887</v>
      </c>
      <c r="E14" s="170">
        <v>88</v>
      </c>
      <c r="F14" s="170">
        <v>25</v>
      </c>
      <c r="G14" s="170">
        <v>45</v>
      </c>
      <c r="H14" s="170">
        <v>6</v>
      </c>
      <c r="I14" s="170">
        <v>120</v>
      </c>
      <c r="J14" s="170">
        <v>77</v>
      </c>
      <c r="K14" s="170">
        <v>14</v>
      </c>
      <c r="L14" s="170">
        <v>16</v>
      </c>
      <c r="M14" s="170">
        <v>1</v>
      </c>
      <c r="N14" s="170">
        <v>44</v>
      </c>
      <c r="O14" s="170">
        <v>10</v>
      </c>
      <c r="P14" s="170">
        <v>86</v>
      </c>
      <c r="Q14" s="170">
        <v>916</v>
      </c>
      <c r="R14" s="170">
        <v>439</v>
      </c>
    </row>
    <row r="15" spans="1:18" ht="14.25" customHeight="1">
      <c r="A15" s="615" t="s">
        <v>247</v>
      </c>
      <c r="B15" s="618"/>
      <c r="C15" s="97">
        <v>88</v>
      </c>
      <c r="D15" s="98">
        <f t="shared" si="0"/>
        <v>739</v>
      </c>
      <c r="E15" s="169">
        <v>32</v>
      </c>
      <c r="F15" s="169">
        <v>14</v>
      </c>
      <c r="G15" s="169">
        <v>36</v>
      </c>
      <c r="H15" s="169">
        <v>7</v>
      </c>
      <c r="I15" s="169">
        <v>48</v>
      </c>
      <c r="J15" s="169">
        <v>42</v>
      </c>
      <c r="K15" s="169">
        <v>11</v>
      </c>
      <c r="L15" s="169">
        <v>1</v>
      </c>
      <c r="M15" s="169">
        <v>4</v>
      </c>
      <c r="N15" s="169">
        <v>36</v>
      </c>
      <c r="O15" s="169">
        <v>30</v>
      </c>
      <c r="P15" s="169">
        <v>61</v>
      </c>
      <c r="Q15" s="169">
        <v>113</v>
      </c>
      <c r="R15" s="169">
        <v>304</v>
      </c>
    </row>
    <row r="16" spans="1:18" ht="14.25" customHeight="1">
      <c r="A16" s="615" t="s">
        <v>248</v>
      </c>
      <c r="B16" s="617"/>
      <c r="C16" s="98">
        <v>260</v>
      </c>
      <c r="D16" s="98">
        <f t="shared" si="0"/>
        <v>2817</v>
      </c>
      <c r="E16" s="169">
        <v>403</v>
      </c>
      <c r="F16" s="169">
        <v>57</v>
      </c>
      <c r="G16" s="169">
        <v>84</v>
      </c>
      <c r="H16" s="169">
        <v>224</v>
      </c>
      <c r="I16" s="169">
        <v>126</v>
      </c>
      <c r="J16" s="169">
        <v>32</v>
      </c>
      <c r="K16" s="169">
        <v>39</v>
      </c>
      <c r="L16" s="169">
        <v>8</v>
      </c>
      <c r="M16" s="169">
        <v>8</v>
      </c>
      <c r="N16" s="169">
        <v>77</v>
      </c>
      <c r="O16" s="169">
        <v>46</v>
      </c>
      <c r="P16" s="169">
        <v>150</v>
      </c>
      <c r="Q16" s="169">
        <v>562</v>
      </c>
      <c r="R16" s="169">
        <v>1001</v>
      </c>
    </row>
    <row r="17" spans="1:18" ht="14.25" customHeight="1">
      <c r="A17" s="615" t="s">
        <v>249</v>
      </c>
      <c r="B17" s="617"/>
      <c r="C17" s="98">
        <v>93</v>
      </c>
      <c r="D17" s="98">
        <f t="shared" si="0"/>
        <v>1177</v>
      </c>
      <c r="E17" s="169">
        <v>44</v>
      </c>
      <c r="F17" s="169">
        <v>12</v>
      </c>
      <c r="G17" s="169">
        <v>26</v>
      </c>
      <c r="H17" s="169">
        <v>21</v>
      </c>
      <c r="I17" s="98">
        <v>51</v>
      </c>
      <c r="J17" s="98">
        <v>19</v>
      </c>
      <c r="K17" s="98">
        <v>18</v>
      </c>
      <c r="L17" s="98">
        <v>8</v>
      </c>
      <c r="M17" s="171">
        <v>1</v>
      </c>
      <c r="N17" s="98">
        <v>56</v>
      </c>
      <c r="O17" s="98">
        <v>20</v>
      </c>
      <c r="P17" s="98">
        <v>89</v>
      </c>
      <c r="Q17" s="98">
        <v>288</v>
      </c>
      <c r="R17" s="98">
        <v>524</v>
      </c>
    </row>
    <row r="18" spans="1:18" ht="14.25" customHeight="1">
      <c r="A18" s="615" t="s">
        <v>327</v>
      </c>
      <c r="B18" s="616"/>
      <c r="C18" s="98">
        <v>99</v>
      </c>
      <c r="D18" s="98">
        <f t="shared" si="0"/>
        <v>1052</v>
      </c>
      <c r="E18" s="98">
        <v>3</v>
      </c>
      <c r="F18" s="98">
        <v>19</v>
      </c>
      <c r="G18" s="98">
        <v>112</v>
      </c>
      <c r="H18" s="98">
        <v>11</v>
      </c>
      <c r="I18" s="98">
        <v>6</v>
      </c>
      <c r="J18" s="172" t="s">
        <v>285</v>
      </c>
      <c r="K18" s="98">
        <v>18</v>
      </c>
      <c r="L18" s="98">
        <v>2</v>
      </c>
      <c r="M18" s="171">
        <v>10</v>
      </c>
      <c r="N18" s="98">
        <v>11</v>
      </c>
      <c r="O18" s="98">
        <v>33</v>
      </c>
      <c r="P18" s="98">
        <v>72</v>
      </c>
      <c r="Q18" s="98">
        <v>419</v>
      </c>
      <c r="R18" s="98">
        <v>336</v>
      </c>
    </row>
    <row r="19" spans="1:18" ht="14.25">
      <c r="A19" s="94"/>
      <c r="B19" s="95"/>
      <c r="C19" s="99"/>
      <c r="D19" s="98"/>
      <c r="E19" s="173"/>
      <c r="F19" s="173"/>
      <c r="G19" s="173" t="s">
        <v>289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 t="s">
        <v>289</v>
      </c>
    </row>
    <row r="20" spans="1:18" ht="15" customHeight="1">
      <c r="A20" s="615" t="s">
        <v>156</v>
      </c>
      <c r="B20" s="616"/>
      <c r="C20" s="98">
        <f>C21</f>
        <v>17</v>
      </c>
      <c r="D20" s="98">
        <f aca="true" t="shared" si="1" ref="D20:R20">D21</f>
        <v>58</v>
      </c>
      <c r="E20" s="171">
        <f t="shared" si="1"/>
        <v>3</v>
      </c>
      <c r="F20" s="98">
        <f t="shared" si="1"/>
        <v>3</v>
      </c>
      <c r="G20" s="171" t="str">
        <f>G21</f>
        <v>－</v>
      </c>
      <c r="H20" s="171">
        <f>H21</f>
        <v>13</v>
      </c>
      <c r="I20" s="171" t="str">
        <f>I21</f>
        <v>－</v>
      </c>
      <c r="J20" s="171" t="str">
        <f>J21</f>
        <v>－</v>
      </c>
      <c r="K20" s="171" t="str">
        <f t="shared" si="1"/>
        <v>－</v>
      </c>
      <c r="L20" s="171" t="str">
        <f>L21</f>
        <v>－</v>
      </c>
      <c r="M20" s="171" t="str">
        <f>M21</f>
        <v>－</v>
      </c>
      <c r="N20" s="98">
        <f t="shared" si="1"/>
        <v>1</v>
      </c>
      <c r="O20" s="171" t="str">
        <f>O21</f>
        <v>－</v>
      </c>
      <c r="P20" s="171" t="str">
        <f>P21</f>
        <v>－</v>
      </c>
      <c r="Q20" s="98">
        <f t="shared" si="1"/>
        <v>2</v>
      </c>
      <c r="R20" s="98">
        <f t="shared" si="1"/>
        <v>36</v>
      </c>
    </row>
    <row r="21" spans="1:18" ht="14.25">
      <c r="A21" s="100"/>
      <c r="B21" s="101" t="s">
        <v>157</v>
      </c>
      <c r="C21" s="102">
        <v>17</v>
      </c>
      <c r="D21" s="174">
        <f>SUM(E21:R21)</f>
        <v>58</v>
      </c>
      <c r="E21" s="172">
        <v>3</v>
      </c>
      <c r="F21" s="172">
        <v>3</v>
      </c>
      <c r="G21" s="172" t="s">
        <v>285</v>
      </c>
      <c r="H21" s="172">
        <v>13</v>
      </c>
      <c r="I21" s="172" t="s">
        <v>285</v>
      </c>
      <c r="J21" s="172" t="s">
        <v>285</v>
      </c>
      <c r="K21" s="172" t="s">
        <v>285</v>
      </c>
      <c r="L21" s="172" t="s">
        <v>285</v>
      </c>
      <c r="M21" s="172" t="s">
        <v>285</v>
      </c>
      <c r="N21" s="172">
        <v>1</v>
      </c>
      <c r="O21" s="172" t="s">
        <v>285</v>
      </c>
      <c r="P21" s="172" t="s">
        <v>285</v>
      </c>
      <c r="Q21" s="172">
        <v>2</v>
      </c>
      <c r="R21" s="172">
        <v>36</v>
      </c>
    </row>
    <row r="22" spans="1:18" ht="14.25">
      <c r="A22" s="100"/>
      <c r="B22" s="103"/>
      <c r="C22" s="99"/>
      <c r="D22" s="98"/>
      <c r="E22" s="175"/>
      <c r="F22" s="175"/>
      <c r="G22" s="175"/>
      <c r="H22" s="175"/>
      <c r="I22" s="175"/>
      <c r="J22" s="175"/>
      <c r="K22" s="175"/>
      <c r="L22" s="175"/>
      <c r="M22" s="175"/>
      <c r="N22" s="175" t="s">
        <v>289</v>
      </c>
      <c r="O22" s="175"/>
      <c r="P22" s="175"/>
      <c r="Q22" s="175"/>
      <c r="R22" s="175"/>
    </row>
    <row r="23" spans="1:25" ht="14.25" customHeight="1">
      <c r="A23" s="615" t="s">
        <v>158</v>
      </c>
      <c r="B23" s="616"/>
      <c r="C23" s="98">
        <f>SUM(C24:C25)</f>
        <v>145</v>
      </c>
      <c r="D23" s="98">
        <f aca="true" t="shared" si="2" ref="D23:R23">SUM(D24:D25)</f>
        <v>1436</v>
      </c>
      <c r="E23" s="98">
        <f t="shared" si="2"/>
        <v>72</v>
      </c>
      <c r="F23" s="98">
        <f t="shared" si="2"/>
        <v>41</v>
      </c>
      <c r="G23" s="98">
        <f t="shared" si="2"/>
        <v>74</v>
      </c>
      <c r="H23" s="98">
        <f t="shared" si="2"/>
        <v>69</v>
      </c>
      <c r="I23" s="98">
        <f t="shared" si="2"/>
        <v>74</v>
      </c>
      <c r="J23" s="98">
        <f t="shared" si="2"/>
        <v>148</v>
      </c>
      <c r="K23" s="98">
        <f t="shared" si="2"/>
        <v>12</v>
      </c>
      <c r="L23" s="98">
        <f t="shared" si="2"/>
        <v>2</v>
      </c>
      <c r="M23" s="98">
        <f t="shared" si="2"/>
        <v>18</v>
      </c>
      <c r="N23" s="98">
        <f t="shared" si="2"/>
        <v>40</v>
      </c>
      <c r="O23" s="98">
        <f t="shared" si="2"/>
        <v>11</v>
      </c>
      <c r="P23" s="98">
        <f t="shared" si="2"/>
        <v>93</v>
      </c>
      <c r="Q23" s="98">
        <f t="shared" si="2"/>
        <v>451</v>
      </c>
      <c r="R23" s="98">
        <f t="shared" si="2"/>
        <v>331</v>
      </c>
      <c r="S23" s="41"/>
      <c r="T23" s="41"/>
      <c r="U23" s="41"/>
      <c r="V23" s="41"/>
      <c r="W23" s="41"/>
      <c r="X23" s="41"/>
      <c r="Y23" s="41"/>
    </row>
    <row r="24" spans="1:25" ht="14.25">
      <c r="A24" s="100"/>
      <c r="B24" s="101" t="s">
        <v>159</v>
      </c>
      <c r="C24" s="102">
        <v>86</v>
      </c>
      <c r="D24" s="174">
        <f>SUM(E24:R24)</f>
        <v>957</v>
      </c>
      <c r="E24" s="176">
        <v>57</v>
      </c>
      <c r="F24" s="176">
        <v>31</v>
      </c>
      <c r="G24" s="176">
        <v>37</v>
      </c>
      <c r="H24" s="176">
        <v>67</v>
      </c>
      <c r="I24" s="176">
        <v>26</v>
      </c>
      <c r="J24" s="176">
        <v>115</v>
      </c>
      <c r="K24" s="176">
        <v>8</v>
      </c>
      <c r="L24" s="172">
        <v>2</v>
      </c>
      <c r="M24" s="176">
        <v>18</v>
      </c>
      <c r="N24" s="176">
        <v>25</v>
      </c>
      <c r="O24" s="176">
        <v>10</v>
      </c>
      <c r="P24" s="176">
        <v>34</v>
      </c>
      <c r="Q24" s="176">
        <v>378</v>
      </c>
      <c r="R24" s="176">
        <v>149</v>
      </c>
      <c r="S24" s="73"/>
      <c r="T24" s="73"/>
      <c r="U24" s="73"/>
      <c r="V24" s="73"/>
      <c r="W24" s="73"/>
      <c r="X24" s="41"/>
      <c r="Y24" s="41"/>
    </row>
    <row r="25" spans="1:25" ht="14.25">
      <c r="A25" s="100"/>
      <c r="B25" s="101" t="s">
        <v>160</v>
      </c>
      <c r="C25" s="102">
        <v>59</v>
      </c>
      <c r="D25" s="174">
        <f>SUM(E25:R25)</f>
        <v>479</v>
      </c>
      <c r="E25" s="176">
        <v>15</v>
      </c>
      <c r="F25" s="176">
        <v>10</v>
      </c>
      <c r="G25" s="176">
        <v>37</v>
      </c>
      <c r="H25" s="176">
        <v>2</v>
      </c>
      <c r="I25" s="176">
        <v>48</v>
      </c>
      <c r="J25" s="176">
        <v>33</v>
      </c>
      <c r="K25" s="176">
        <v>4</v>
      </c>
      <c r="L25" s="172" t="s">
        <v>285</v>
      </c>
      <c r="M25" s="172" t="s">
        <v>285</v>
      </c>
      <c r="N25" s="176">
        <v>15</v>
      </c>
      <c r="O25" s="176">
        <v>1</v>
      </c>
      <c r="P25" s="176">
        <v>59</v>
      </c>
      <c r="Q25" s="176">
        <v>73</v>
      </c>
      <c r="R25" s="176">
        <v>182</v>
      </c>
      <c r="S25" s="73"/>
      <c r="T25" s="73"/>
      <c r="U25" s="73"/>
      <c r="V25" s="73"/>
      <c r="W25" s="73"/>
      <c r="X25" s="41"/>
      <c r="Y25" s="41"/>
    </row>
    <row r="26" spans="1:25" ht="14.25">
      <c r="A26" s="100"/>
      <c r="B26" s="103"/>
      <c r="C26" s="99"/>
      <c r="D26" s="98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42"/>
      <c r="T26" s="42"/>
      <c r="U26" s="41"/>
      <c r="V26" s="41"/>
      <c r="W26" s="41"/>
      <c r="X26" s="41"/>
      <c r="Y26" s="41"/>
    </row>
    <row r="27" spans="1:25" ht="14.25" customHeight="1">
      <c r="A27" s="615" t="s">
        <v>161</v>
      </c>
      <c r="B27" s="616"/>
      <c r="C27" s="98">
        <f>SUM(C28:C29)</f>
        <v>145</v>
      </c>
      <c r="D27" s="98">
        <f aca="true" t="shared" si="3" ref="D27:R27">SUM(D28:D29)</f>
        <v>2745</v>
      </c>
      <c r="E27" s="98">
        <f t="shared" si="3"/>
        <v>86</v>
      </c>
      <c r="F27" s="98">
        <f t="shared" si="3"/>
        <v>32</v>
      </c>
      <c r="G27" s="98">
        <f t="shared" si="3"/>
        <v>87</v>
      </c>
      <c r="H27" s="98">
        <f t="shared" si="3"/>
        <v>4</v>
      </c>
      <c r="I27" s="98">
        <f t="shared" si="3"/>
        <v>48</v>
      </c>
      <c r="J27" s="98">
        <f t="shared" si="3"/>
        <v>8</v>
      </c>
      <c r="K27" s="98">
        <f t="shared" si="3"/>
        <v>26</v>
      </c>
      <c r="L27" s="98">
        <f t="shared" si="3"/>
        <v>1</v>
      </c>
      <c r="M27" s="98">
        <f t="shared" si="3"/>
        <v>5</v>
      </c>
      <c r="N27" s="98">
        <f t="shared" si="3"/>
        <v>64</v>
      </c>
      <c r="O27" s="98">
        <f t="shared" si="3"/>
        <v>14</v>
      </c>
      <c r="P27" s="98">
        <f t="shared" si="3"/>
        <v>109</v>
      </c>
      <c r="Q27" s="98">
        <f t="shared" si="3"/>
        <v>609</v>
      </c>
      <c r="R27" s="98">
        <f t="shared" si="3"/>
        <v>1652</v>
      </c>
      <c r="S27" s="41"/>
      <c r="T27" s="41"/>
      <c r="U27" s="41"/>
      <c r="V27" s="41"/>
      <c r="W27" s="41"/>
      <c r="X27" s="41"/>
      <c r="Y27" s="41"/>
    </row>
    <row r="28" spans="1:18" ht="14.25">
      <c r="A28" s="41"/>
      <c r="B28" s="101" t="s">
        <v>162</v>
      </c>
      <c r="C28" s="102">
        <v>88</v>
      </c>
      <c r="D28" s="174">
        <f>SUM(E28:R28)</f>
        <v>847</v>
      </c>
      <c r="E28" s="176">
        <v>15</v>
      </c>
      <c r="F28" s="176">
        <v>8</v>
      </c>
      <c r="G28" s="176">
        <v>34</v>
      </c>
      <c r="H28" s="172">
        <v>3</v>
      </c>
      <c r="I28" s="176">
        <v>44</v>
      </c>
      <c r="J28" s="176">
        <v>8</v>
      </c>
      <c r="K28" s="176">
        <v>15</v>
      </c>
      <c r="L28" s="172" t="s">
        <v>285</v>
      </c>
      <c r="M28" s="172">
        <v>4</v>
      </c>
      <c r="N28" s="176">
        <v>41</v>
      </c>
      <c r="O28" s="176">
        <v>9</v>
      </c>
      <c r="P28" s="176">
        <v>46</v>
      </c>
      <c r="Q28" s="176">
        <v>277</v>
      </c>
      <c r="R28" s="176">
        <v>343</v>
      </c>
    </row>
    <row r="29" spans="1:18" ht="14.25">
      <c r="A29" s="41"/>
      <c r="B29" s="101" t="s">
        <v>164</v>
      </c>
      <c r="C29" s="102">
        <v>57</v>
      </c>
      <c r="D29" s="174">
        <f>SUM(E29:R29)</f>
        <v>1898</v>
      </c>
      <c r="E29" s="176">
        <v>71</v>
      </c>
      <c r="F29" s="176">
        <v>24</v>
      </c>
      <c r="G29" s="176">
        <v>53</v>
      </c>
      <c r="H29" s="176">
        <v>1</v>
      </c>
      <c r="I29" s="176">
        <v>4</v>
      </c>
      <c r="J29" s="172" t="s">
        <v>285</v>
      </c>
      <c r="K29" s="176">
        <v>11</v>
      </c>
      <c r="L29" s="172">
        <v>1</v>
      </c>
      <c r="M29" s="172">
        <v>1</v>
      </c>
      <c r="N29" s="176">
        <v>23</v>
      </c>
      <c r="O29" s="176">
        <v>5</v>
      </c>
      <c r="P29" s="176">
        <v>63</v>
      </c>
      <c r="Q29" s="176">
        <v>332</v>
      </c>
      <c r="R29" s="176">
        <v>1309</v>
      </c>
    </row>
    <row r="30" spans="1:18" ht="14.25">
      <c r="A30" s="41"/>
      <c r="B30" s="103"/>
      <c r="C30" s="99"/>
      <c r="D30" s="98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25" ht="14.25" customHeight="1">
      <c r="A31" s="615" t="s">
        <v>165</v>
      </c>
      <c r="B31" s="616"/>
      <c r="C31" s="98">
        <f>C32</f>
        <v>64</v>
      </c>
      <c r="D31" s="98">
        <f aca="true" t="shared" si="4" ref="D31:R31">SUM(D32:D33)</f>
        <v>973</v>
      </c>
      <c r="E31" s="98">
        <f t="shared" si="4"/>
        <v>46</v>
      </c>
      <c r="F31" s="98">
        <f t="shared" si="4"/>
        <v>8</v>
      </c>
      <c r="G31" s="98">
        <f t="shared" si="4"/>
        <v>119</v>
      </c>
      <c r="H31" s="98">
        <f t="shared" si="4"/>
        <v>4</v>
      </c>
      <c r="I31" s="98">
        <f t="shared" si="4"/>
        <v>154</v>
      </c>
      <c r="J31" s="98">
        <f t="shared" si="4"/>
        <v>17</v>
      </c>
      <c r="K31" s="171" t="str">
        <f>K32</f>
        <v>－</v>
      </c>
      <c r="L31" s="171" t="str">
        <f>L32</f>
        <v>－</v>
      </c>
      <c r="M31" s="98">
        <f t="shared" si="4"/>
        <v>3</v>
      </c>
      <c r="N31" s="98">
        <f t="shared" si="4"/>
        <v>9</v>
      </c>
      <c r="O31" s="171" t="str">
        <f>O32</f>
        <v>－</v>
      </c>
      <c r="P31" s="98">
        <f t="shared" si="4"/>
        <v>44</v>
      </c>
      <c r="Q31" s="98">
        <f t="shared" si="4"/>
        <v>416</v>
      </c>
      <c r="R31" s="98">
        <f t="shared" si="4"/>
        <v>153</v>
      </c>
      <c r="S31" s="43"/>
      <c r="T31" s="43"/>
      <c r="U31" s="43"/>
      <c r="V31" s="43"/>
      <c r="W31" s="43"/>
      <c r="X31" s="43"/>
      <c r="Y31" s="43"/>
    </row>
    <row r="32" spans="1:18" ht="14.25">
      <c r="A32" s="100"/>
      <c r="B32" s="101" t="s">
        <v>280</v>
      </c>
      <c r="C32" s="102">
        <v>64</v>
      </c>
      <c r="D32" s="174">
        <f>SUM(E32:R32)</f>
        <v>973</v>
      </c>
      <c r="E32" s="176">
        <v>46</v>
      </c>
      <c r="F32" s="176">
        <v>8</v>
      </c>
      <c r="G32" s="176">
        <v>119</v>
      </c>
      <c r="H32" s="172">
        <v>4</v>
      </c>
      <c r="I32" s="176">
        <v>154</v>
      </c>
      <c r="J32" s="172">
        <v>17</v>
      </c>
      <c r="K32" s="172" t="s">
        <v>285</v>
      </c>
      <c r="L32" s="172" t="s">
        <v>285</v>
      </c>
      <c r="M32" s="172">
        <v>3</v>
      </c>
      <c r="N32" s="176">
        <v>9</v>
      </c>
      <c r="O32" s="172" t="s">
        <v>285</v>
      </c>
      <c r="P32" s="176">
        <v>44</v>
      </c>
      <c r="Q32" s="176">
        <v>416</v>
      </c>
      <c r="R32" s="176">
        <v>153</v>
      </c>
    </row>
    <row r="33" spans="1:18" ht="14.25">
      <c r="A33" s="100"/>
      <c r="B33" s="103"/>
      <c r="C33" s="99"/>
      <c r="D33" s="98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 t="s">
        <v>289</v>
      </c>
      <c r="R33" s="175"/>
    </row>
    <row r="34" spans="1:18" ht="14.25" customHeight="1">
      <c r="A34" s="615" t="s">
        <v>167</v>
      </c>
      <c r="B34" s="616"/>
      <c r="C34" s="98">
        <f>SUM(C35:C36)</f>
        <v>122</v>
      </c>
      <c r="D34" s="98">
        <f>SUM(D35:D36)</f>
        <v>1981</v>
      </c>
      <c r="E34" s="98">
        <f aca="true" t="shared" si="5" ref="E34:R34">SUM(E35:E36)</f>
        <v>71</v>
      </c>
      <c r="F34" s="98">
        <f t="shared" si="5"/>
        <v>22</v>
      </c>
      <c r="G34" s="98">
        <f t="shared" si="5"/>
        <v>104</v>
      </c>
      <c r="H34" s="98">
        <f t="shared" si="5"/>
        <v>12</v>
      </c>
      <c r="I34" s="98">
        <f t="shared" si="5"/>
        <v>6</v>
      </c>
      <c r="J34" s="98">
        <f t="shared" si="5"/>
        <v>21</v>
      </c>
      <c r="K34" s="98">
        <f t="shared" si="5"/>
        <v>9</v>
      </c>
      <c r="L34" s="98">
        <f t="shared" si="5"/>
        <v>4</v>
      </c>
      <c r="M34" s="98">
        <f t="shared" si="5"/>
        <v>15</v>
      </c>
      <c r="N34" s="98">
        <f t="shared" si="5"/>
        <v>31</v>
      </c>
      <c r="O34" s="98">
        <f t="shared" si="5"/>
        <v>15</v>
      </c>
      <c r="P34" s="98">
        <f t="shared" si="5"/>
        <v>57</v>
      </c>
      <c r="Q34" s="98">
        <f t="shared" si="5"/>
        <v>770</v>
      </c>
      <c r="R34" s="98">
        <f t="shared" si="5"/>
        <v>844</v>
      </c>
    </row>
    <row r="35" spans="1:18" ht="14.25">
      <c r="A35" s="100"/>
      <c r="B35" s="101" t="s">
        <v>168</v>
      </c>
      <c r="C35" s="102">
        <v>41</v>
      </c>
      <c r="D35" s="174">
        <f>SUM(E35:R35)</f>
        <v>415</v>
      </c>
      <c r="E35" s="176">
        <v>34</v>
      </c>
      <c r="F35" s="176">
        <v>12</v>
      </c>
      <c r="G35" s="176">
        <v>12</v>
      </c>
      <c r="H35" s="172">
        <v>3</v>
      </c>
      <c r="I35" s="172" t="s">
        <v>285</v>
      </c>
      <c r="J35" s="176">
        <v>5</v>
      </c>
      <c r="K35" s="176">
        <v>6</v>
      </c>
      <c r="L35" s="172">
        <v>1</v>
      </c>
      <c r="M35" s="172">
        <v>1</v>
      </c>
      <c r="N35" s="176">
        <v>4</v>
      </c>
      <c r="O35" s="172">
        <v>4</v>
      </c>
      <c r="P35" s="176">
        <v>16</v>
      </c>
      <c r="Q35" s="176">
        <v>215</v>
      </c>
      <c r="R35" s="176">
        <v>102</v>
      </c>
    </row>
    <row r="36" spans="1:18" ht="14.25">
      <c r="A36" s="100"/>
      <c r="B36" s="101" t="s">
        <v>281</v>
      </c>
      <c r="C36" s="102">
        <v>81</v>
      </c>
      <c r="D36" s="174">
        <f>SUM(E36:R36)</f>
        <v>1566</v>
      </c>
      <c r="E36" s="176">
        <v>37</v>
      </c>
      <c r="F36" s="176">
        <v>10</v>
      </c>
      <c r="G36" s="176">
        <v>92</v>
      </c>
      <c r="H36" s="176">
        <v>9</v>
      </c>
      <c r="I36" s="172">
        <v>6</v>
      </c>
      <c r="J36" s="176">
        <v>16</v>
      </c>
      <c r="K36" s="176">
        <v>3</v>
      </c>
      <c r="L36" s="176">
        <v>3</v>
      </c>
      <c r="M36" s="176">
        <v>14</v>
      </c>
      <c r="N36" s="176">
        <v>27</v>
      </c>
      <c r="O36" s="176">
        <v>11</v>
      </c>
      <c r="P36" s="176">
        <v>41</v>
      </c>
      <c r="Q36" s="176">
        <v>555</v>
      </c>
      <c r="R36" s="176">
        <v>742</v>
      </c>
    </row>
    <row r="37" spans="1:18" ht="14.25">
      <c r="A37" s="104"/>
      <c r="B37" s="105"/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40" ht="14.25">
      <c r="A38" s="42" t="s">
        <v>350</v>
      </c>
      <c r="B38" s="4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39" ht="14.25">
      <c r="A39" s="36" t="s">
        <v>233</v>
      </c>
      <c r="B39" s="37"/>
      <c r="C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4:39" ht="14.25"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9:39" ht="14.25"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9:39" ht="14.25"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</sheetData>
  <sheetProtection/>
  <mergeCells count="21">
    <mergeCell ref="A2:R2"/>
    <mergeCell ref="A13:B13"/>
    <mergeCell ref="A14:B14"/>
    <mergeCell ref="A15:B15"/>
    <mergeCell ref="D4:R4"/>
    <mergeCell ref="C4:C5"/>
    <mergeCell ref="A4:B5"/>
    <mergeCell ref="A17:B17"/>
    <mergeCell ref="A8:B8"/>
    <mergeCell ref="A11:B11"/>
    <mergeCell ref="A12:B12"/>
    <mergeCell ref="A6:B6"/>
    <mergeCell ref="A9:B9"/>
    <mergeCell ref="A10:B10"/>
    <mergeCell ref="A16:B16"/>
    <mergeCell ref="A34:B34"/>
    <mergeCell ref="A23:B23"/>
    <mergeCell ref="A27:B27"/>
    <mergeCell ref="A31:B31"/>
    <mergeCell ref="A18:B18"/>
    <mergeCell ref="A20:B20"/>
  </mergeCells>
  <printOptions/>
  <pageMargins left="0.7480314960629921" right="0.7874015748031497" top="0.984251968503937" bottom="0.984251968503937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吉村　五月</cp:lastModifiedBy>
  <cp:lastPrinted>2022-05-06T01:21:54Z</cp:lastPrinted>
  <dcterms:created xsi:type="dcterms:W3CDTF">2005-08-12T00:45:42Z</dcterms:created>
  <dcterms:modified xsi:type="dcterms:W3CDTF">2022-06-15T04:39:30Z</dcterms:modified>
  <cp:category/>
  <cp:version/>
  <cp:contentType/>
  <cp:contentStatus/>
</cp:coreProperties>
</file>