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90" activeTab="0"/>
  </bookViews>
  <sheets>
    <sheet name="010" sheetId="1" r:id="rId1"/>
    <sheet name="012" sheetId="2" r:id="rId2"/>
    <sheet name="014" sheetId="3" r:id="rId3"/>
    <sheet name="016" sheetId="4" r:id="rId4"/>
    <sheet name="018" sheetId="5" r:id="rId5"/>
    <sheet name="020" sheetId="6" r:id="rId6"/>
    <sheet name="022" sheetId="7" r:id="rId7"/>
  </sheets>
  <definedNames>
    <definedName name="_xlnm.Print_Area" localSheetId="2">'014'!$A$1:$AA$59</definedName>
    <definedName name="_xlnm.Print_Area" localSheetId="5">'020'!$A$1:$S$43</definedName>
  </definedNames>
  <calcPr fullCalcOnLoad="1"/>
</workbook>
</file>

<file path=xl/sharedStrings.xml><?xml version="1.0" encoding="utf-8"?>
<sst xmlns="http://schemas.openxmlformats.org/spreadsheetml/2006/main" count="867" uniqueCount="398">
  <si>
    <t>10 人  口</t>
  </si>
  <si>
    <t>（単位：人、世帯）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</si>
  <si>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</si>
  <si>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t>男</t>
  </si>
  <si>
    <t>女</t>
  </si>
  <si>
    <r>
      <t>女 100人 に　　　対</t>
    </r>
    <r>
      <rPr>
        <sz val="12"/>
        <rFont val="ＭＳ 明朝"/>
        <family val="1"/>
      </rPr>
      <t xml:space="preserve"> す る 男</t>
    </r>
  </si>
  <si>
    <t>大 正 元 年末</t>
  </si>
  <si>
    <t xml:space="preserve">   11</t>
  </si>
  <si>
    <t xml:space="preserve">      50 ※</t>
  </si>
  <si>
    <t>昭 和 元 年末</t>
  </si>
  <si>
    <t xml:space="preserve">   51</t>
  </si>
  <si>
    <t xml:space="preserve">   52</t>
  </si>
  <si>
    <t xml:space="preserve">   ３</t>
  </si>
  <si>
    <t xml:space="preserve">   53</t>
  </si>
  <si>
    <t xml:space="preserve">   ４</t>
  </si>
  <si>
    <t xml:space="preserve">   54</t>
  </si>
  <si>
    <t xml:space="preserve">      55 ※</t>
  </si>
  <si>
    <t xml:space="preserve">   ６</t>
  </si>
  <si>
    <t xml:space="preserve">   56</t>
  </si>
  <si>
    <t xml:space="preserve">   57</t>
  </si>
  <si>
    <t xml:space="preserve">   ８</t>
  </si>
  <si>
    <t xml:space="preserve">   58</t>
  </si>
  <si>
    <t xml:space="preserve">   ９</t>
  </si>
  <si>
    <t xml:space="preserve">   59</t>
  </si>
  <si>
    <t xml:space="preserve">      60 ※</t>
  </si>
  <si>
    <t xml:space="preserve">   61</t>
  </si>
  <si>
    <t xml:space="preserve">   62</t>
  </si>
  <si>
    <t xml:space="preserve">   13</t>
  </si>
  <si>
    <t xml:space="preserve">   63</t>
  </si>
  <si>
    <t xml:space="preserve">   14</t>
  </si>
  <si>
    <t>平 成 元 年</t>
  </si>
  <si>
    <t xml:space="preserve">      ２ ※</t>
  </si>
  <si>
    <t xml:space="preserve">   16</t>
  </si>
  <si>
    <t>…</t>
  </si>
  <si>
    <t xml:space="preserve">   ５</t>
  </si>
  <si>
    <t xml:space="preserve">      ７ ※</t>
  </si>
  <si>
    <t xml:space="preserve">   10</t>
  </si>
  <si>
    <t xml:space="preserve">   15</t>
  </si>
  <si>
    <r>
      <t>注１  大正元年～昭和35年は各年末現在（国勢調査年は</t>
    </r>
    <r>
      <rPr>
        <sz val="12"/>
        <rFont val="ＭＳ 明朝"/>
        <family val="1"/>
      </rPr>
      <t>10月１日現在）、昭和19年は２月22日現在人口（人口調査）、昭和20年は11月１日現在人口（人口調査）、昭和21年は４月26日現在人口（人口調査）、昭和36年以降は10月１日現在の推計人口である。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</si>
  <si>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</si>
  <si>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</si>
  <si>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人  口 11</t>
  </si>
  <si>
    <t>１０　　人 　口 　及　 び　 世　 帯　 数　 の　 推　 移</t>
  </si>
  <si>
    <t>人　　　　　　　　  　　　口</t>
  </si>
  <si>
    <t>３　　　人      　　　　　　口</t>
  </si>
  <si>
    <t>人　　　　　　　　  　　　口</t>
  </si>
  <si>
    <t>年　  　次</t>
  </si>
  <si>
    <t>総　  数</t>
  </si>
  <si>
    <t>増 加 数</t>
  </si>
  <si>
    <t>増 加 率　　　（％）</t>
  </si>
  <si>
    <t>世 帯 数</t>
  </si>
  <si>
    <t>総　  数</t>
  </si>
  <si>
    <t>世　帯　数</t>
  </si>
  <si>
    <r>
      <t>　</t>
    </r>
    <r>
      <rPr>
        <sz val="12"/>
        <rFont val="ＭＳ 明朝"/>
        <family val="1"/>
      </rPr>
      <t xml:space="preserve"> 48</t>
    </r>
  </si>
  <si>
    <t xml:space="preserve">    ９ ※</t>
  </si>
  <si>
    <t>　　　　49</t>
  </si>
  <si>
    <r>
      <t xml:space="preserve"> </t>
    </r>
    <r>
      <rPr>
        <sz val="12"/>
        <rFont val="ＭＳ 明朝"/>
        <family val="1"/>
      </rPr>
      <t>11</t>
    </r>
  </si>
  <si>
    <t xml:space="preserve">    14 ※</t>
  </si>
  <si>
    <r>
      <t>　　　</t>
    </r>
    <r>
      <rPr>
        <sz val="12"/>
        <rFont val="ＭＳ 明朝"/>
        <family val="1"/>
      </rPr>
      <t xml:space="preserve"> ２</t>
    </r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</si>
  <si>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</si>
  <si>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</si>
  <si>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r>
      <t xml:space="preserve">    </t>
    </r>
    <r>
      <rPr>
        <sz val="12"/>
        <rFont val="ＭＳ 明朝"/>
        <family val="1"/>
      </rPr>
      <t xml:space="preserve"> ５ 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</si>
  <si>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</si>
  <si>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</si>
  <si>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</si>
  <si>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９</t>
    </r>
  </si>
  <si>
    <t xml:space="preserve">     10 ※</t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</si>
  <si>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</si>
  <si>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</si>
  <si>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</si>
  <si>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14</t>
    </r>
  </si>
  <si>
    <t xml:space="preserve">     15 ※</t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</si>
  <si>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</si>
  <si>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</si>
  <si>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</si>
  <si>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</si>
  <si>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</si>
  <si>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21</t>
    </r>
  </si>
  <si>
    <t xml:space="preserve">     22 ※</t>
  </si>
  <si>
    <r>
      <t>　　　</t>
    </r>
    <r>
      <rPr>
        <sz val="12"/>
        <rFont val="ＭＳ 明朝"/>
        <family val="1"/>
      </rPr>
      <t xml:space="preserve"> 23</t>
    </r>
  </si>
  <si>
    <r>
      <t>　　　</t>
    </r>
    <r>
      <rPr>
        <sz val="12"/>
        <rFont val="ＭＳ 明朝"/>
        <family val="1"/>
      </rPr>
      <t xml:space="preserve"> 24</t>
    </r>
  </si>
  <si>
    <t xml:space="preserve">      12 ※</t>
  </si>
  <si>
    <t xml:space="preserve">     25 ※</t>
  </si>
  <si>
    <r>
      <t>　　　</t>
    </r>
    <r>
      <rPr>
        <sz val="12"/>
        <rFont val="ＭＳ 明朝"/>
        <family val="1"/>
      </rPr>
      <t xml:space="preserve"> 26</t>
    </r>
  </si>
  <si>
    <r>
      <t>　　　</t>
    </r>
    <r>
      <rPr>
        <sz val="12"/>
        <rFont val="ＭＳ 明朝"/>
        <family val="1"/>
      </rPr>
      <t xml:space="preserve"> 27</t>
    </r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</si>
  <si>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</si>
  <si>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</si>
  <si>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t xml:space="preserve">      17 ※</t>
  </si>
  <si>
    <t xml:space="preserve">     30 ※</t>
  </si>
  <si>
    <r>
      <t>　　　</t>
    </r>
    <r>
      <rPr>
        <sz val="12"/>
        <rFont val="ＭＳ 明朝"/>
        <family val="1"/>
      </rPr>
      <t xml:space="preserve"> 31</t>
    </r>
  </si>
  <si>
    <t>　　　 32</t>
  </si>
  <si>
    <t>　　　 33</t>
  </si>
  <si>
    <t>　　　 34</t>
  </si>
  <si>
    <t xml:space="preserve">     35 ※</t>
  </si>
  <si>
    <t>　　　 36</t>
  </si>
  <si>
    <t>　　　 37</t>
  </si>
  <si>
    <t>　　　 38</t>
  </si>
  <si>
    <t>　　　 39</t>
  </si>
  <si>
    <t xml:space="preserve">     40 ※</t>
  </si>
  <si>
    <t>　　　 41</t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</si>
  <si>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</si>
  <si>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</si>
  <si>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</si>
  <si>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t xml:space="preserve">     45 ※</t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</si>
  <si>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</si>
  <si>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</si>
  <si>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t xml:space="preserve">  ３　※のある年は国勢調査による。</t>
  </si>
  <si>
    <r>
      <t>　４　「増加数」及び「増加率」は、掲載されている前回と比較したものである。ただし、大正元年については明治41年と、平成</t>
    </r>
    <r>
      <rPr>
        <sz val="12"/>
        <rFont val="ＭＳ 明朝"/>
        <family val="1"/>
      </rPr>
      <t>19年１月は平成18年12月と比較したものである。</t>
    </r>
  </si>
  <si>
    <t>　　　 19</t>
  </si>
  <si>
    <t>　　　　18</t>
  </si>
  <si>
    <t>平成19年１月</t>
  </si>
  <si>
    <t>△0.00</t>
  </si>
  <si>
    <t>　　　 　２</t>
  </si>
  <si>
    <t>　　　 　３</t>
  </si>
  <si>
    <t>　　　 　４</t>
  </si>
  <si>
    <t>　　　 　５</t>
  </si>
  <si>
    <t>　　　 　６</t>
  </si>
  <si>
    <t>　　　 　７</t>
  </si>
  <si>
    <t>　　　 　８</t>
  </si>
  <si>
    <t>　　　 　９</t>
  </si>
  <si>
    <t>　　　 　10</t>
  </si>
  <si>
    <t>　　　 　11</t>
  </si>
  <si>
    <t>　　　   12</t>
  </si>
  <si>
    <t>平成20年１月</t>
  </si>
  <si>
    <t>人口構成比</t>
  </si>
  <si>
    <t>増　加　数</t>
  </si>
  <si>
    <t>増　加　率</t>
  </si>
  <si>
    <t>増  加  数</t>
  </si>
  <si>
    <t>増  加  率</t>
  </si>
  <si>
    <t>人</t>
  </si>
  <si>
    <t>％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</si>
  <si>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</si>
  <si>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</si>
  <si>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</si>
  <si>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</si>
  <si>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</si>
  <si>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</si>
  <si>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</si>
  <si>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</si>
  <si>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</si>
  <si>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</si>
  <si>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</si>
  <si>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</si>
  <si>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</si>
  <si>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</si>
  <si>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</si>
  <si>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</si>
  <si>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</si>
  <si>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</si>
  <si>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</si>
  <si>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</si>
  <si>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</si>
  <si>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</si>
  <si>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</si>
  <si>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</si>
  <si>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　２　「人口構成比」は四捨五入の関係で合計と一致しない場合がある。</t>
  </si>
  <si>
    <t>　３　加賀はかほく市及び河北郡以南、能登は羽咋郡以北。</t>
  </si>
  <si>
    <t>12 人　口</t>
  </si>
  <si>
    <t>人　口 13</t>
  </si>
  <si>
    <t>１１　　市　町　別　推　計　人　口 ・ 世　帯　数</t>
  </si>
  <si>
    <t>市　　町　</t>
  </si>
  <si>
    <t>平成18年10月１日人口</t>
  </si>
  <si>
    <t>平成19年10月１日推計人口</t>
  </si>
  <si>
    <t>１ 年 間 の 人 口</t>
  </si>
  <si>
    <t>18・10・１　　　世  帯  数</t>
  </si>
  <si>
    <t>19・10・１　　　世  帯  数</t>
  </si>
  <si>
    <t>１ 年 間 の 世 帯</t>
  </si>
  <si>
    <t>一世帯当たり　　　人       員</t>
  </si>
  <si>
    <t>性比（女100人　　に対する男）</t>
  </si>
  <si>
    <t>人 口 密 度　　（1k㎡当たり）</t>
  </si>
  <si>
    <t>面　　　積   　  (19・10 ・１）</t>
  </si>
  <si>
    <t>総  　数</t>
  </si>
  <si>
    <t>世帯</t>
  </si>
  <si>
    <t>％</t>
  </si>
  <si>
    <t>かほく市</t>
  </si>
  <si>
    <t>白山市</t>
  </si>
  <si>
    <t>能美市</t>
  </si>
  <si>
    <t>宝達志水町</t>
  </si>
  <si>
    <t>中能登町</t>
  </si>
  <si>
    <t>鳳珠郡</t>
  </si>
  <si>
    <t>能登町</t>
  </si>
  <si>
    <r>
      <t>注１　面積は国土地理院の「平成</t>
    </r>
    <r>
      <rPr>
        <sz val="12"/>
        <rFont val="ＭＳ 明朝"/>
        <family val="1"/>
      </rPr>
      <t>１9年全国都道府県市区町村別面積調」による。なお、輪島市及び穴水町については、一部境界未定のため、総務省統計局による推計に基づく。</t>
    </r>
  </si>
  <si>
    <t>資料　石川県統計情報室「石川県の人口と世帯」（「石川県の人口動態」改題）</t>
  </si>
  <si>
    <t>昭  和55　年</t>
  </si>
  <si>
    <t>昭  和60　年</t>
  </si>
  <si>
    <t>平  成2　年</t>
  </si>
  <si>
    <t>平  成7　年</t>
  </si>
  <si>
    <t>平  成12　年</t>
  </si>
  <si>
    <t>世帯</t>
  </si>
  <si>
    <t>門前町</t>
  </si>
  <si>
    <t>14 人　口</t>
  </si>
  <si>
    <t>人　口 15</t>
  </si>
  <si>
    <t>１２　　国　勢　調　査　に　よ　る　市　町　別　人　口　及　び　世　帯　数　推　移（各年10月１日現在）</t>
  </si>
  <si>
    <t xml:space="preserve">市  　町　  </t>
  </si>
  <si>
    <t>平  成17　年</t>
  </si>
  <si>
    <t>人  　口</t>
  </si>
  <si>
    <t xml:space="preserve">増 加 率 </t>
  </si>
  <si>
    <t>世 帯 数</t>
  </si>
  <si>
    <t>増 加 率</t>
  </si>
  <si>
    <t>かほく市</t>
  </si>
  <si>
    <t>能美市</t>
  </si>
  <si>
    <t>—</t>
  </si>
  <si>
    <t>中能登町</t>
  </si>
  <si>
    <t>注１　平成１２年以前の数値は、平成１７年１０月１日現在の市町境域に基づき組み替え（合併により町村から市へ移行した地域については「市部」に計上）。</t>
  </si>
  <si>
    <t>　２　加賀はかほく市及び河北郡以南、能登は羽咋郡以北。</t>
  </si>
  <si>
    <t>　３　世帯数は昭和５５年までは普通世帯と準世帯の合計、昭和６０年以降は一般世帯と施設等の世帯の合計である。</t>
  </si>
  <si>
    <t>資料　総務省統計局「国勢調査報告」</t>
  </si>
  <si>
    <t>０～４歳</t>
  </si>
  <si>
    <t>５～９歳</t>
  </si>
  <si>
    <t>年齢不詳</t>
  </si>
  <si>
    <t>16 人  口</t>
  </si>
  <si>
    <t>人  口 17</t>
  </si>
  <si>
    <t>１３　　市　　町　　別　　年　　齢　　別　　人　　口（平 成19年10月１日現在）</t>
  </si>
  <si>
    <r>
      <t xml:space="preserve">市 </t>
    </r>
    <r>
      <rPr>
        <sz val="12"/>
        <rFont val="ＭＳ 明朝"/>
        <family val="1"/>
      </rPr>
      <t xml:space="preserve"> 町  </t>
    </r>
  </si>
  <si>
    <t>総　数</t>
  </si>
  <si>
    <r>
      <t>1</t>
    </r>
    <r>
      <rPr>
        <sz val="12"/>
        <rFont val="ＭＳ 明朝"/>
        <family val="1"/>
      </rPr>
      <t>0～14歳</t>
    </r>
  </si>
  <si>
    <r>
      <t>1</t>
    </r>
    <r>
      <rPr>
        <sz val="12"/>
        <rFont val="ＭＳ 明朝"/>
        <family val="1"/>
      </rPr>
      <t>5～19歳</t>
    </r>
  </si>
  <si>
    <r>
      <t>2</t>
    </r>
    <r>
      <rPr>
        <sz val="12"/>
        <rFont val="ＭＳ 明朝"/>
        <family val="1"/>
      </rPr>
      <t>0～24歳</t>
    </r>
  </si>
  <si>
    <r>
      <t>2</t>
    </r>
    <r>
      <rPr>
        <sz val="12"/>
        <rFont val="ＭＳ 明朝"/>
        <family val="1"/>
      </rPr>
      <t>5～29歳</t>
    </r>
  </si>
  <si>
    <r>
      <t>3</t>
    </r>
    <r>
      <rPr>
        <sz val="12"/>
        <rFont val="ＭＳ 明朝"/>
        <family val="1"/>
      </rPr>
      <t>0～34歳</t>
    </r>
  </si>
  <si>
    <r>
      <t>3</t>
    </r>
    <r>
      <rPr>
        <sz val="12"/>
        <rFont val="ＭＳ 明朝"/>
        <family val="1"/>
      </rPr>
      <t>5～39歳</t>
    </r>
  </si>
  <si>
    <r>
      <t>4</t>
    </r>
    <r>
      <rPr>
        <sz val="12"/>
        <rFont val="ＭＳ 明朝"/>
        <family val="1"/>
      </rPr>
      <t>0～44歳</t>
    </r>
  </si>
  <si>
    <r>
      <t>4</t>
    </r>
    <r>
      <rPr>
        <sz val="12"/>
        <rFont val="ＭＳ 明朝"/>
        <family val="1"/>
      </rPr>
      <t>5～49歳</t>
    </r>
  </si>
  <si>
    <r>
      <t>5</t>
    </r>
    <r>
      <rPr>
        <sz val="12"/>
        <rFont val="ＭＳ 明朝"/>
        <family val="1"/>
      </rPr>
      <t>0～54歳</t>
    </r>
  </si>
  <si>
    <r>
      <t>5</t>
    </r>
    <r>
      <rPr>
        <sz val="12"/>
        <rFont val="ＭＳ 明朝"/>
        <family val="1"/>
      </rPr>
      <t>5～59歳</t>
    </r>
  </si>
  <si>
    <r>
      <t>6</t>
    </r>
    <r>
      <rPr>
        <sz val="12"/>
        <rFont val="ＭＳ 明朝"/>
        <family val="1"/>
      </rPr>
      <t>0～64歳</t>
    </r>
  </si>
  <si>
    <r>
      <t>6</t>
    </r>
    <r>
      <rPr>
        <sz val="12"/>
        <rFont val="ＭＳ 明朝"/>
        <family val="1"/>
      </rPr>
      <t>5～69歳</t>
    </r>
  </si>
  <si>
    <r>
      <t>7</t>
    </r>
    <r>
      <rPr>
        <sz val="12"/>
        <rFont val="ＭＳ 明朝"/>
        <family val="1"/>
      </rPr>
      <t>0～74歳</t>
    </r>
  </si>
  <si>
    <r>
      <t>7</t>
    </r>
    <r>
      <rPr>
        <sz val="12"/>
        <rFont val="ＭＳ 明朝"/>
        <family val="1"/>
      </rPr>
      <t>5～79歳</t>
    </r>
  </si>
  <si>
    <r>
      <t>8</t>
    </r>
    <r>
      <rPr>
        <sz val="12"/>
        <rFont val="ＭＳ 明朝"/>
        <family val="1"/>
      </rPr>
      <t>0歳以上</t>
    </r>
  </si>
  <si>
    <r>
      <t>０～1</t>
    </r>
    <r>
      <rPr>
        <sz val="12"/>
        <rFont val="ＭＳ 明朝"/>
        <family val="1"/>
      </rPr>
      <t>4歳</t>
    </r>
  </si>
  <si>
    <r>
      <t>1</t>
    </r>
    <r>
      <rPr>
        <sz val="12"/>
        <rFont val="ＭＳ 明朝"/>
        <family val="1"/>
      </rPr>
      <t>5～64歳</t>
    </r>
  </si>
  <si>
    <r>
      <t>6</t>
    </r>
    <r>
      <rPr>
        <sz val="12"/>
        <rFont val="ＭＳ 明朝"/>
        <family val="1"/>
      </rPr>
      <t>5歳以上</t>
    </r>
  </si>
  <si>
    <t>人</t>
  </si>
  <si>
    <t>注１　総数には「年齢不詳」を含む。　</t>
  </si>
  <si>
    <t>　２　加賀はかほく市及び河北郡以南、能登は羽咋郡以北。</t>
  </si>
  <si>
    <t>資料　石川県統計情報室「石川県の人口と世帯」（「石川県の人口動態」改題）</t>
  </si>
  <si>
    <t>（単位：人）</t>
  </si>
  <si>
    <t>年　　　次</t>
  </si>
  <si>
    <t>件</t>
  </si>
  <si>
    <t/>
  </si>
  <si>
    <t>※</t>
  </si>
  <si>
    <t>平成 元 年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</si>
  <si>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</si>
  <si>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</si>
  <si>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</si>
  <si>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</si>
  <si>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日本人人口  　（総人口）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</si>
  <si>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</si>
  <si>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</si>
  <si>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</si>
  <si>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</si>
  <si>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</si>
  <si>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</si>
  <si>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社 会 増 加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</si>
  <si>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</si>
  <si>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</si>
  <si>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</si>
  <si>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</si>
  <si>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</si>
  <si>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</si>
  <si>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自然増加率　　（人口千対）</t>
  </si>
  <si>
    <t>社会増加率　　（人口千対）</t>
  </si>
  <si>
    <t>う　   　ち</t>
  </si>
  <si>
    <t>乳 児 死 亡</t>
  </si>
  <si>
    <t>昭和１７年</t>
  </si>
  <si>
    <t>※</t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</si>
  <si>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</si>
  <si>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 xml:space="preserve">  ２　調査時点が異なるため、自然増加と社会増加を加算しても翌年の日本人人口と一致しない。</t>
  </si>
  <si>
    <t>　３　社会増加については前年１０月から当年９月まで、その他については当年１月から12月まで。</t>
  </si>
  <si>
    <t>資料　石川県健康推進課「衛生統計年報（人口動態統計編）」、統計情報室「石川県の人口と世帯」（「石川県の人口動態」改題）</t>
  </si>
  <si>
    <t>（単位：人、件）</t>
  </si>
  <si>
    <t>日本人人口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</si>
  <si>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</si>
  <si>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</si>
  <si>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</si>
  <si>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</si>
  <si>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</si>
  <si>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</si>
  <si>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</si>
  <si>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乳児死亡</t>
  </si>
  <si>
    <t>県　　計</t>
  </si>
  <si>
    <t>－</t>
  </si>
  <si>
    <t>20 人　口</t>
  </si>
  <si>
    <t>人　口 21</t>
  </si>
  <si>
    <t>１４　　　人　　　口　　　動　　　態　（つ づ き）</t>
  </si>
  <si>
    <t>（２）市　町　別　人　口　動　態（ 平成 １８年 ）</t>
  </si>
  <si>
    <r>
      <t>市 町</t>
    </r>
    <r>
      <rPr>
        <sz val="12"/>
        <rFont val="ＭＳ 明朝"/>
        <family val="1"/>
      </rPr>
      <t xml:space="preserve"> 別</t>
    </r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</si>
  <si>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</si>
  <si>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</si>
  <si>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</si>
  <si>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</si>
  <si>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</si>
  <si>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</si>
  <si>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自然増加率（人口千対）</t>
  </si>
  <si>
    <t>社会増加率（人口千対）</t>
  </si>
  <si>
    <t>う　ち</t>
  </si>
  <si>
    <t>かほく市</t>
  </si>
  <si>
    <t>宝達志水町</t>
  </si>
  <si>
    <t>中能登町</t>
  </si>
  <si>
    <t>鳳珠郡</t>
  </si>
  <si>
    <t>　注　社会増加については前年１０月から当年９月まで、その他については当年１月から12月まで。</t>
  </si>
  <si>
    <t>月　　別</t>
  </si>
  <si>
    <t>地　　域</t>
  </si>
  <si>
    <t>人　　　　　　　口</t>
  </si>
  <si>
    <t>人口密度（１k㎡当たり）</t>
  </si>
  <si>
    <t>総　　数</t>
  </si>
  <si>
    <t>石川県</t>
  </si>
  <si>
    <t>Ⅰ</t>
  </si>
  <si>
    <t>Ⅱ</t>
  </si>
  <si>
    <t>Ⅲ</t>
  </si>
  <si>
    <t>白山市</t>
  </si>
  <si>
    <t>う　ち　乳　児　死　亡</t>
  </si>
  <si>
    <t>計</t>
  </si>
  <si>
    <t>能美市</t>
  </si>
  <si>
    <t>総　数</t>
  </si>
  <si>
    <t>総　　　　　数</t>
  </si>
  <si>
    <t>韓国・</t>
  </si>
  <si>
    <t>中　国</t>
  </si>
  <si>
    <t>22 人　口</t>
  </si>
  <si>
    <t>人　口 23</t>
  </si>
  <si>
    <t>１４　　人　　　口　　　動　　　態（つづき）</t>
  </si>
  <si>
    <t>１５　 人口集中地区別人口、面積及び人口密度（平成17年10月１日現在）</t>
  </si>
  <si>
    <r>
      <t xml:space="preserve">（３）　月　　別　　人　　口　　自　　然　　動　　態（ 平成 </t>
    </r>
    <r>
      <rPr>
        <sz val="12"/>
        <rFont val="ＭＳ 明朝"/>
        <family val="1"/>
      </rPr>
      <t>１８年 ）</t>
    </r>
  </si>
  <si>
    <t>（単位：人、件）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</si>
  <si>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</si>
  <si>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</si>
  <si>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</si>
  <si>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</si>
  <si>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</si>
  <si>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市町村　　　　　　全　域　　　　　（人）</t>
  </si>
  <si>
    <t>全域に対する人口集中地区の割合（％）</t>
  </si>
  <si>
    <r>
      <t>人口集中　　　　地　　区　　　　　（k</t>
    </r>
    <r>
      <rPr>
        <sz val="12"/>
        <rFont val="ＭＳ 明朝"/>
        <family val="1"/>
      </rPr>
      <t>㎡）</t>
    </r>
  </si>
  <si>
    <t>市町村　　　　　　全　域　　　　　（K㎡）</t>
  </si>
  <si>
    <r>
      <t xml:space="preserve">  </t>
    </r>
    <r>
      <rPr>
        <sz val="12"/>
        <rFont val="ＭＳ 明朝"/>
        <family val="1"/>
      </rPr>
      <t xml:space="preserve"> １ 月</t>
    </r>
  </si>
  <si>
    <t>２</t>
  </si>
  <si>
    <t>３</t>
  </si>
  <si>
    <t>４</t>
  </si>
  <si>
    <t xml:space="preserve">-  </t>
  </si>
  <si>
    <t>５</t>
  </si>
  <si>
    <t>６</t>
  </si>
  <si>
    <t>７</t>
  </si>
  <si>
    <t>８</t>
  </si>
  <si>
    <t>９</t>
  </si>
  <si>
    <t>10</t>
  </si>
  <si>
    <t>11</t>
  </si>
  <si>
    <t>12</t>
  </si>
  <si>
    <t>死　　　産</t>
  </si>
  <si>
    <t>婚　　　姻　　　　　（件）</t>
  </si>
  <si>
    <t>離　　　婚　　　　　（件）</t>
  </si>
  <si>
    <t>－</t>
  </si>
  <si>
    <t>資料　総務省統計局「国勢調査」</t>
  </si>
  <si>
    <t>資料　石川県健康推進課「衛生統計年報（人口動態統計編）」</t>
  </si>
  <si>
    <t>１６　　市　町　別　居　住　外　国　人　登　録　状　況</t>
  </si>
  <si>
    <t>（単位：人）</t>
  </si>
  <si>
    <t>年次及び　　　　　市町別</t>
  </si>
  <si>
    <t>市町</t>
  </si>
  <si>
    <t>人数</t>
  </si>
  <si>
    <r>
      <t>平成 15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</si>
  <si>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かほく市</t>
  </si>
  <si>
    <t>１４　　人　　　口　　　動　　　態（つづき）</t>
  </si>
  <si>
    <t>能美市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</si>
  <si>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</si>
  <si>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</si>
  <si>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</si>
  <si>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</si>
  <si>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</si>
  <si>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</si>
  <si>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</si>
  <si>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</si>
  <si>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平成１６年</t>
  </si>
  <si>
    <t>宝達志水町</t>
  </si>
  <si>
    <t>注１　各年12月31日現在　</t>
  </si>
  <si>
    <t>資料　石川県国際交流課</t>
  </si>
  <si>
    <t>年　　次</t>
  </si>
  <si>
    <t>30 ～ 34</t>
  </si>
  <si>
    <t>35 ～ 39</t>
  </si>
  <si>
    <t>40 ～ 44</t>
  </si>
  <si>
    <t>45 ～ 49</t>
  </si>
  <si>
    <t>50 ～ 54</t>
  </si>
  <si>
    <t>55 ～ 59</t>
  </si>
  <si>
    <t>60 ～ 64</t>
  </si>
  <si>
    <t>（参考）国籍別居住外国人登録状況</t>
  </si>
  <si>
    <t>年　　　次</t>
  </si>
  <si>
    <t>アメリカ</t>
  </si>
  <si>
    <t>ブラジル</t>
  </si>
  <si>
    <t>その他</t>
  </si>
  <si>
    <t>朝　鮮</t>
  </si>
  <si>
    <t>平成 15 年</t>
  </si>
  <si>
    <t>65 ～ 69</t>
  </si>
  <si>
    <t>70 ～ 74</t>
  </si>
  <si>
    <t>75 ～ 79</t>
  </si>
  <si>
    <t>80 ～ 84</t>
  </si>
  <si>
    <t>85 ～ 89</t>
  </si>
  <si>
    <t>90歳以上</t>
  </si>
  <si>
    <t>不　詳</t>
  </si>
  <si>
    <r>
      <t>注１　各年1</t>
    </r>
    <r>
      <rPr>
        <sz val="12"/>
        <rFont val="ＭＳ 明朝"/>
        <family val="1"/>
      </rPr>
      <t>2月31日現在。</t>
    </r>
  </si>
  <si>
    <t>資料　石川県国際交流課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</si>
</sst>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;[Red]0"/>
    <numFmt numFmtId="206" formatCode="#,##0;[Red]#,##0"/>
    <numFmt numFmtId="207" formatCode="#,##0.00_ "/>
    <numFmt numFmtId="208" formatCode="#,##0.0_ "/>
    <numFmt numFmtId="209" formatCode="#,##0.00_);[Red]\(#,##0.00\)"/>
    <numFmt numFmtId="210" formatCode="###,###,###,##0;&quot;-&quot;##,###,###,##0"/>
    <numFmt numFmtId="211" formatCode="#,##0.0;&quot;△ &quot;#,##0.0"/>
    <numFmt numFmtId="212" formatCode="#,###,###,##0;&quot; -&quot;###,###,##0"/>
    <numFmt numFmtId="213" formatCode="\ ###,###,##0;&quot;-&quot;###,###,##0"/>
    <numFmt numFmtId="214" formatCode="###,###,##0.0;&quot;-&quot;##,###,##0.0"/>
    <numFmt numFmtId="215" formatCode="\ ###,##0.0;&quot;-&quot;###,##0.0"/>
  </numFmts>
  <fonts count="2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0"/>
      <name val="ＭＳ 明朝"/>
      <family val="1"/>
    </font>
    <font>
      <b/>
      <sz val="12"/>
      <name val="25 Helvetica UltraLight"/>
      <family val="2"/>
    </font>
    <font>
      <sz val="12"/>
      <name val="25 Helvetica UltraLight"/>
      <family val="2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4" fillId="0" borderId="0">
      <alignment/>
      <protection/>
    </xf>
  </cellStyleXfs>
  <cellXfs count="58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95" fontId="0" fillId="0" borderId="2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1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quotePrefix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" xfId="0" applyFont="1" applyFill="1" applyBorder="1" applyAlignment="1">
      <alignment horizontal="center" vertical="center"/>
    </xf>
    <xf numFmtId="195" fontId="0" fillId="0" borderId="2" xfId="0" applyNumberFormat="1" applyFont="1" applyFill="1" applyBorder="1" applyAlignment="1">
      <alignment horizontal="right" vertical="center"/>
    </xf>
    <xf numFmtId="195" fontId="0" fillId="0" borderId="3" xfId="0" applyNumberFormat="1" applyFont="1" applyFill="1" applyBorder="1" applyAlignment="1">
      <alignment horizontal="right" vertical="center"/>
    </xf>
    <xf numFmtId="196" fontId="0" fillId="0" borderId="3" xfId="0" applyNumberFormat="1" applyFont="1" applyFill="1" applyBorder="1" applyAlignment="1">
      <alignment horizontal="right" vertical="center"/>
    </xf>
    <xf numFmtId="19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206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center"/>
    </xf>
    <xf numFmtId="195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quotePrefix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06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quotePrefix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vertical="center"/>
    </xf>
    <xf numFmtId="195" fontId="0" fillId="0" borderId="7" xfId="0" applyNumberFormat="1" applyFont="1" applyFill="1" applyBorder="1" applyAlignment="1">
      <alignment horizontal="right" vertical="center"/>
    </xf>
    <xf numFmtId="206" fontId="0" fillId="0" borderId="8" xfId="0" applyNumberFormat="1" applyFont="1" applyFill="1" applyBorder="1" applyAlignment="1">
      <alignment horizontal="right" vertical="center"/>
    </xf>
    <xf numFmtId="195" fontId="0" fillId="0" borderId="8" xfId="0" applyNumberFormat="1" applyFont="1" applyFill="1" applyBorder="1" applyAlignment="1">
      <alignment horizontal="right" vertical="center"/>
    </xf>
    <xf numFmtId="196" fontId="0" fillId="0" borderId="8" xfId="0" applyNumberFormat="1" applyFont="1" applyFill="1" applyBorder="1" applyAlignment="1">
      <alignment horizontal="right" vertical="center"/>
    </xf>
    <xf numFmtId="194" fontId="0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6" fontId="7" fillId="0" borderId="0" xfId="19" applyFont="1" applyFill="1" applyBorder="1" applyAlignment="1">
      <alignment horizontal="center" vertical="center"/>
    </xf>
    <xf numFmtId="6" fontId="4" fillId="0" borderId="0" xfId="19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206" fontId="0" fillId="0" borderId="0" xfId="17" applyNumberFormat="1" applyFont="1" applyFill="1" applyBorder="1" applyAlignment="1">
      <alignment horizontal="right" vertical="center"/>
    </xf>
    <xf numFmtId="206" fontId="0" fillId="0" borderId="0" xfId="0" applyNumberFormat="1" applyFont="1" applyFill="1" applyAlignment="1" applyProtection="1">
      <alignment horizontal="right" vertical="center"/>
      <protection/>
    </xf>
    <xf numFmtId="195" fontId="0" fillId="0" borderId="0" xfId="19" applyNumberFormat="1" applyFont="1" applyFill="1" applyAlignment="1" applyProtection="1">
      <alignment horizontal="right" vertical="center"/>
      <protection/>
    </xf>
    <xf numFmtId="196" fontId="0" fillId="0" borderId="0" xfId="0" applyNumberFormat="1" applyFont="1" applyFill="1" applyAlignment="1" applyProtection="1">
      <alignment vertical="center"/>
      <protection/>
    </xf>
    <xf numFmtId="206" fontId="8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06" fontId="0" fillId="0" borderId="0" xfId="17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19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vertical="center"/>
      <protection/>
    </xf>
    <xf numFmtId="195" fontId="8" fillId="0" borderId="0" xfId="1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89" fontId="0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206" fontId="0" fillId="0" borderId="13" xfId="17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quotePrefix="1">
      <alignment vertical="center"/>
    </xf>
    <xf numFmtId="206" fontId="0" fillId="0" borderId="0" xfId="0" applyNumberFormat="1" applyFont="1" applyFill="1" applyAlignment="1" applyProtection="1">
      <alignment horizontal="right" vertical="center"/>
      <protection/>
    </xf>
    <xf numFmtId="195" fontId="0" fillId="0" borderId="0" xfId="19" applyNumberFormat="1" applyFont="1" applyFill="1" applyAlignment="1" applyProtection="1">
      <alignment horizontal="right" vertical="center"/>
      <protection/>
    </xf>
    <xf numFmtId="196" fontId="0" fillId="0" borderId="0" xfId="0" applyNumberFormat="1" applyFont="1" applyFill="1" applyAlignment="1" applyProtection="1">
      <alignment vertical="center"/>
      <protection/>
    </xf>
    <xf numFmtId="0" fontId="11" fillId="0" borderId="2" xfId="0" applyFont="1" applyFill="1" applyBorder="1" applyAlignment="1" quotePrefix="1">
      <alignment vertical="center"/>
    </xf>
    <xf numFmtId="206" fontId="8" fillId="0" borderId="13" xfId="17" applyNumberFormat="1" applyFont="1" applyFill="1" applyBorder="1" applyAlignment="1">
      <alignment horizontal="right" vertical="center"/>
    </xf>
    <xf numFmtId="20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quotePrefix="1">
      <alignment vertical="center"/>
    </xf>
    <xf numFmtId="195" fontId="0" fillId="0" borderId="14" xfId="0" applyNumberFormat="1" applyFont="1" applyFill="1" applyBorder="1" applyAlignment="1">
      <alignment horizontal="right" vertical="center"/>
    </xf>
    <xf numFmtId="206" fontId="0" fillId="0" borderId="15" xfId="17" applyNumberFormat="1" applyFont="1" applyFill="1" applyBorder="1" applyAlignment="1">
      <alignment horizontal="right" vertical="center"/>
    </xf>
    <xf numFmtId="206" fontId="0" fillId="0" borderId="15" xfId="0" applyNumberFormat="1" applyFont="1" applyFill="1" applyBorder="1" applyAlignment="1" applyProtection="1">
      <alignment horizontal="right" vertical="center"/>
      <protection/>
    </xf>
    <xf numFmtId="195" fontId="0" fillId="0" borderId="15" xfId="19" applyNumberFormat="1" applyFont="1" applyFill="1" applyBorder="1" applyAlignment="1" applyProtection="1">
      <alignment horizontal="right" vertical="center"/>
      <protection/>
    </xf>
    <xf numFmtId="196" fontId="0" fillId="0" borderId="15" xfId="0" applyNumberFormat="1" applyFont="1" applyFill="1" applyBorder="1" applyAlignment="1" applyProtection="1">
      <alignment vertical="center"/>
      <protection/>
    </xf>
    <xf numFmtId="195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201" fontId="11" fillId="0" borderId="0" xfId="0" applyNumberFormat="1" applyFont="1" applyFill="1" applyBorder="1" applyAlignment="1">
      <alignment horizontal="right" vertical="center"/>
    </xf>
    <xf numFmtId="195" fontId="11" fillId="0" borderId="0" xfId="0" applyNumberFormat="1" applyFont="1" applyFill="1" applyBorder="1" applyAlignment="1">
      <alignment vertical="center"/>
    </xf>
    <xf numFmtId="196" fontId="11" fillId="0" borderId="0" xfId="0" applyNumberFormat="1" applyFont="1" applyFill="1" applyBorder="1" applyAlignment="1">
      <alignment vertical="center"/>
    </xf>
    <xf numFmtId="211" fontId="1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206" fontId="11" fillId="0" borderId="0" xfId="0" applyNumberFormat="1" applyFont="1" applyFill="1" applyBorder="1" applyAlignment="1">
      <alignment vertical="center"/>
    </xf>
    <xf numFmtId="206" fontId="11" fillId="0" borderId="0" xfId="22" applyNumberFormat="1" applyFont="1" applyFill="1" applyBorder="1" applyAlignment="1" quotePrefix="1">
      <alignment horizontal="right" vertical="center"/>
      <protection/>
    </xf>
    <xf numFmtId="3" fontId="11" fillId="0" borderId="0" xfId="22" applyNumberFormat="1" applyFont="1" applyFill="1" applyBorder="1" applyAlignment="1" quotePrefix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206" fontId="0" fillId="0" borderId="0" xfId="0" applyNumberFormat="1" applyFont="1" applyFill="1" applyBorder="1" applyAlignment="1">
      <alignment vertical="center"/>
    </xf>
    <xf numFmtId="206" fontId="0" fillId="0" borderId="0" xfId="22" applyNumberFormat="1" applyFont="1" applyFill="1" applyBorder="1" applyAlignment="1" quotePrefix="1">
      <alignment horizontal="right" vertical="center"/>
      <protection/>
    </xf>
    <xf numFmtId="195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3" fontId="0" fillId="0" borderId="0" xfId="22" applyNumberFormat="1" applyFont="1" applyFill="1" applyBorder="1" applyAlignment="1" quotePrefix="1">
      <alignment horizontal="right" vertical="center"/>
      <protection/>
    </xf>
    <xf numFmtId="211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distributed" vertical="center" shrinkToFi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206" fontId="0" fillId="0" borderId="15" xfId="0" applyNumberFormat="1" applyFont="1" applyFill="1" applyBorder="1" applyAlignment="1">
      <alignment/>
    </xf>
    <xf numFmtId="206" fontId="0" fillId="0" borderId="15" xfId="22" applyNumberFormat="1" applyFont="1" applyFill="1" applyBorder="1" applyAlignment="1" quotePrefix="1">
      <alignment horizontal="right"/>
      <protection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3" fontId="0" fillId="0" borderId="15" xfId="22" applyNumberFormat="1" applyFont="1" applyFill="1" applyBorder="1" applyAlignment="1" quotePrefix="1">
      <alignment horizontal="right"/>
      <protection/>
    </xf>
    <xf numFmtId="180" fontId="0" fillId="0" borderId="15" xfId="0" applyNumberFormat="1" applyFont="1" applyFill="1" applyBorder="1" applyAlignment="1">
      <alignment horizontal="right" vertical="distributed"/>
    </xf>
    <xf numFmtId="180" fontId="0" fillId="0" borderId="15" xfId="0" applyNumberFormat="1" applyFont="1" applyFill="1" applyBorder="1" applyAlignment="1">
      <alignment horizontal="right"/>
    </xf>
    <xf numFmtId="179" fontId="0" fillId="0" borderId="15" xfId="0" applyNumberFormat="1" applyFont="1" applyFill="1" applyBorder="1" applyAlignment="1">
      <alignment horizontal="right" vertical="distributed"/>
    </xf>
    <xf numFmtId="4" fontId="0" fillId="0" borderId="15" xfId="0" applyNumberFormat="1" applyFont="1" applyFill="1" applyBorder="1" applyAlignment="1">
      <alignment horizontal="right"/>
    </xf>
    <xf numFmtId="193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204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04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1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distributed" vertical="center"/>
      <protection/>
    </xf>
    <xf numFmtId="0" fontId="16" fillId="0" borderId="1" xfId="0" applyFont="1" applyFill="1" applyBorder="1" applyAlignment="1" applyProtection="1">
      <alignment horizontal="distributed" vertical="center"/>
      <protection/>
    </xf>
    <xf numFmtId="202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 applyProtection="1">
      <alignment horizontal="right" vertical="center"/>
      <protection/>
    </xf>
    <xf numFmtId="190" fontId="11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 quotePrefix="1">
      <alignment horizontal="right"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90" fontId="0" fillId="0" borderId="13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90" fontId="0" fillId="0" borderId="14" xfId="0" applyNumberFormat="1" applyFont="1" applyFill="1" applyBorder="1" applyAlignment="1" applyProtection="1">
      <alignment horizontal="right" vertical="center"/>
      <protection/>
    </xf>
    <xf numFmtId="190" fontId="0" fillId="0" borderId="15" xfId="0" applyNumberFormat="1" applyFont="1" applyFill="1" applyBorder="1" applyAlignment="1" applyProtection="1">
      <alignment horizontal="right" vertical="center"/>
      <protection/>
    </xf>
    <xf numFmtId="41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6" fillId="0" borderId="0" xfId="17" applyFont="1" applyFill="1" applyAlignment="1" quotePrefix="1">
      <alignment vertical="top"/>
    </xf>
    <xf numFmtId="38" fontId="0" fillId="0" borderId="0" xfId="17" applyFont="1" applyFill="1" applyAlignment="1">
      <alignment vertical="top"/>
    </xf>
    <xf numFmtId="201" fontId="0" fillId="0" borderId="0" xfId="17" applyNumberFormat="1" applyFont="1" applyFill="1" applyAlignment="1">
      <alignment vertical="top"/>
    </xf>
    <xf numFmtId="208" fontId="6" fillId="0" borderId="0" xfId="17" applyNumberFormat="1" applyFont="1" applyFill="1" applyAlignment="1">
      <alignment horizontal="right" vertical="top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right" vertical="center"/>
      <protection/>
    </xf>
    <xf numFmtId="201" fontId="0" fillId="0" borderId="0" xfId="17" applyNumberFormat="1" applyFont="1" applyFill="1" applyBorder="1" applyAlignment="1" applyProtection="1">
      <alignment horizontal="right" vertical="center"/>
      <protection/>
    </xf>
    <xf numFmtId="208" fontId="0" fillId="0" borderId="0" xfId="17" applyNumberFormat="1" applyFont="1" applyFill="1" applyBorder="1" applyAlignment="1" applyProtection="1" quotePrefix="1">
      <alignment horizontal="right" vertical="center"/>
      <protection/>
    </xf>
    <xf numFmtId="38" fontId="0" fillId="0" borderId="9" xfId="17" applyFont="1" applyFill="1" applyBorder="1" applyAlignment="1" applyProtection="1">
      <alignment horizontal="center" vertical="center"/>
      <protection/>
    </xf>
    <xf numFmtId="38" fontId="0" fillId="0" borderId="30" xfId="17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12" xfId="17" applyFont="1" applyFill="1" applyBorder="1" applyAlignment="1" applyProtection="1">
      <alignment horizontal="center" vertical="center"/>
      <protection/>
    </xf>
    <xf numFmtId="38" fontId="0" fillId="0" borderId="3" xfId="17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201" fontId="0" fillId="0" borderId="0" xfId="17" applyNumberFormat="1" applyFont="1" applyFill="1" applyBorder="1" applyAlignment="1" applyProtection="1">
      <alignment horizontal="center" vertical="center"/>
      <protection/>
    </xf>
    <xf numFmtId="208" fontId="0" fillId="0" borderId="0" xfId="17" applyNumberFormat="1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left" vertical="center"/>
      <protection/>
    </xf>
    <xf numFmtId="38" fontId="0" fillId="0" borderId="13" xfId="17" applyFont="1" applyFill="1" applyBorder="1" applyAlignment="1" applyProtection="1">
      <alignment horizontal="right" vertical="center"/>
      <protection/>
    </xf>
    <xf numFmtId="195" fontId="0" fillId="0" borderId="0" xfId="17" applyNumberFormat="1" applyFont="1" applyFill="1" applyBorder="1" applyAlignment="1" applyProtection="1">
      <alignment horizontal="right" vertical="center"/>
      <protection/>
    </xf>
    <xf numFmtId="191" fontId="0" fillId="0" borderId="0" xfId="17" applyNumberFormat="1" applyFont="1" applyFill="1" applyBorder="1" applyAlignment="1" applyProtection="1">
      <alignment horizontal="right" vertical="center"/>
      <protection/>
    </xf>
    <xf numFmtId="192" fontId="0" fillId="0" borderId="0" xfId="17" applyNumberFormat="1" applyFont="1" applyFill="1" applyBorder="1" applyAlignment="1" applyProtection="1">
      <alignment horizontal="right" vertical="center"/>
      <protection/>
    </xf>
    <xf numFmtId="211" fontId="0" fillId="0" borderId="0" xfId="17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Alignment="1">
      <alignment/>
    </xf>
    <xf numFmtId="195" fontId="0" fillId="0" borderId="0" xfId="17" applyNumberFormat="1" applyFont="1" applyFill="1" applyAlignment="1">
      <alignment vertical="center"/>
    </xf>
    <xf numFmtId="38" fontId="11" fillId="0" borderId="15" xfId="17" applyFont="1" applyFill="1" applyBorder="1" applyAlignment="1" applyProtection="1">
      <alignment horizontal="center" vertical="center"/>
      <protection/>
    </xf>
    <xf numFmtId="38" fontId="11" fillId="0" borderId="23" xfId="17" applyFont="1" applyFill="1" applyBorder="1" applyAlignment="1" applyProtection="1">
      <alignment horizontal="left" vertical="center"/>
      <protection/>
    </xf>
    <xf numFmtId="38" fontId="11" fillId="0" borderId="15" xfId="17" applyFont="1" applyFill="1" applyBorder="1" applyAlignment="1" applyProtection="1">
      <alignment horizontal="right" vertical="center"/>
      <protection/>
    </xf>
    <xf numFmtId="195" fontId="11" fillId="0" borderId="15" xfId="17" applyNumberFormat="1" applyFont="1" applyFill="1" applyBorder="1" applyAlignment="1" applyProtection="1">
      <alignment horizontal="right" vertical="center"/>
      <protection/>
    </xf>
    <xf numFmtId="191" fontId="11" fillId="0" borderId="15" xfId="17" applyNumberFormat="1" applyFont="1" applyFill="1" applyBorder="1" applyAlignment="1" applyProtection="1">
      <alignment horizontal="right" vertical="center"/>
      <protection/>
    </xf>
    <xf numFmtId="192" fontId="11" fillId="0" borderId="15" xfId="17" applyNumberFormat="1" applyFont="1" applyFill="1" applyBorder="1" applyAlignment="1" applyProtection="1">
      <alignment horizontal="right" vertical="center"/>
      <protection/>
    </xf>
    <xf numFmtId="211" fontId="11" fillId="0" borderId="15" xfId="17" applyNumberFormat="1" applyFont="1" applyFill="1" applyBorder="1" applyAlignment="1" applyProtection="1">
      <alignment horizontal="right" vertical="center"/>
      <protection/>
    </xf>
    <xf numFmtId="38" fontId="8" fillId="0" borderId="0" xfId="17" applyFont="1" applyFill="1" applyAlignment="1">
      <alignment vertical="center"/>
    </xf>
    <xf numFmtId="201" fontId="0" fillId="0" borderId="0" xfId="17" applyNumberFormat="1" applyFont="1" applyFill="1" applyAlignment="1">
      <alignment vertical="center"/>
    </xf>
    <xf numFmtId="208" fontId="0" fillId="0" borderId="0" xfId="17" applyNumberFormat="1" applyFont="1" applyFill="1" applyAlignment="1">
      <alignment horizontal="right" vertical="center"/>
    </xf>
    <xf numFmtId="208" fontId="0" fillId="0" borderId="0" xfId="17" applyNumberFormat="1" applyFont="1" applyFill="1" applyAlignment="1">
      <alignment vertical="center"/>
    </xf>
    <xf numFmtId="201" fontId="0" fillId="0" borderId="0" xfId="0" applyNumberFormat="1" applyFont="1" applyFill="1" applyAlignment="1">
      <alignment vertical="top"/>
    </xf>
    <xf numFmtId="208" fontId="0" fillId="0" borderId="0" xfId="0" applyNumberFormat="1" applyFont="1" applyFill="1" applyAlignment="1">
      <alignment vertical="top"/>
    </xf>
    <xf numFmtId="209" fontId="0" fillId="0" borderId="0" xfId="0" applyNumberFormat="1" applyFont="1" applyFill="1" applyAlignment="1">
      <alignment vertical="top"/>
    </xf>
    <xf numFmtId="208" fontId="6" fillId="0" borderId="0" xfId="0" applyNumberFormat="1" applyFont="1" applyFill="1" applyAlignment="1">
      <alignment horizontal="right" vertical="top"/>
    </xf>
    <xf numFmtId="201" fontId="0" fillId="0" borderId="0" xfId="0" applyNumberFormat="1" applyFont="1" applyFill="1" applyBorder="1" applyAlignment="1" applyProtection="1">
      <alignment horizontal="left" vertical="center"/>
      <protection/>
    </xf>
    <xf numFmtId="208" fontId="0" fillId="0" borderId="0" xfId="0" applyNumberFormat="1" applyFont="1" applyFill="1" applyBorder="1" applyAlignment="1" applyProtection="1">
      <alignment horizontal="left" vertical="center"/>
      <protection/>
    </xf>
    <xf numFmtId="209" fontId="0" fillId="0" borderId="0" xfId="0" applyNumberFormat="1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Border="1" applyAlignment="1" applyProtection="1">
      <alignment horizontal="centerContinuous" vertical="center"/>
      <protection/>
    </xf>
    <xf numFmtId="208" fontId="0" fillId="0" borderId="0" xfId="0" applyNumberFormat="1" applyFont="1" applyFill="1" applyBorder="1" applyAlignment="1" applyProtection="1">
      <alignment horizontal="centerContinuous" vertical="center"/>
      <protection/>
    </xf>
    <xf numFmtId="209" fontId="0" fillId="0" borderId="0" xfId="0" applyNumberFormat="1" applyFont="1" applyFill="1" applyBorder="1" applyAlignment="1" applyProtection="1">
      <alignment horizontal="centerContinuous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9" xfId="0" applyNumberFormat="1" applyFont="1" applyFill="1" applyBorder="1" applyAlignment="1" applyProtection="1">
      <alignment horizontal="center" vertical="center"/>
      <protection/>
    </xf>
    <xf numFmtId="201" fontId="0" fillId="0" borderId="30" xfId="0" applyNumberFormat="1" applyFont="1" applyFill="1" applyBorder="1" applyAlignment="1" applyProtection="1">
      <alignment horizontal="left" vertical="center"/>
      <protection/>
    </xf>
    <xf numFmtId="201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 applyProtection="1">
      <alignment vertical="center"/>
      <protection/>
    </xf>
    <xf numFmtId="208" fontId="0" fillId="0" borderId="0" xfId="0" applyNumberFormat="1" applyFont="1" applyFill="1" applyBorder="1" applyAlignment="1" applyProtection="1">
      <alignment horizontal="center" vertical="center"/>
      <protection/>
    </xf>
    <xf numFmtId="195" fontId="11" fillId="0" borderId="13" xfId="0" applyNumberFormat="1" applyFont="1" applyFill="1" applyBorder="1" applyAlignment="1" applyProtection="1">
      <alignment horizontal="right"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195" fontId="11" fillId="0" borderId="0" xfId="0" applyNumberFormat="1" applyFont="1" applyFill="1" applyBorder="1" applyAlignment="1" applyProtection="1">
      <alignment horizontal="right" vertical="center"/>
      <protection/>
    </xf>
    <xf numFmtId="208" fontId="11" fillId="0" borderId="0" xfId="0" applyNumberFormat="1" applyFont="1" applyFill="1" applyBorder="1" applyAlignment="1" applyProtection="1">
      <alignment horizontal="right" vertical="center"/>
      <protection/>
    </xf>
    <xf numFmtId="207" fontId="11" fillId="0" borderId="0" xfId="0" applyNumberFormat="1" applyFont="1" applyFill="1" applyBorder="1" applyAlignment="1" applyProtection="1">
      <alignment horizontal="right" vertical="center"/>
      <protection/>
    </xf>
    <xf numFmtId="211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95" fontId="1" fillId="0" borderId="0" xfId="17" applyNumberFormat="1" applyFont="1" applyFill="1" applyBorder="1" applyAlignment="1" applyProtection="1">
      <alignment horizontal="right" vertical="center"/>
      <protection/>
    </xf>
    <xf numFmtId="195" fontId="11" fillId="0" borderId="0" xfId="17" applyNumberFormat="1" applyFont="1" applyFill="1" applyBorder="1" applyAlignment="1" applyProtection="1">
      <alignment horizontal="right" vertical="center"/>
      <protection/>
    </xf>
    <xf numFmtId="208" fontId="1" fillId="0" borderId="0" xfId="17" applyNumberFormat="1" applyFont="1" applyFill="1" applyBorder="1" applyAlignment="1" applyProtection="1">
      <alignment horizontal="right" vertical="center"/>
      <protection/>
    </xf>
    <xf numFmtId="209" fontId="1" fillId="0" borderId="0" xfId="17" applyNumberFormat="1" applyFont="1" applyFill="1" applyBorder="1" applyAlignment="1" applyProtection="1">
      <alignment horizontal="right" vertical="center"/>
      <protection/>
    </xf>
    <xf numFmtId="211" fontId="1" fillId="0" borderId="0" xfId="17" applyNumberFormat="1" applyFont="1" applyFill="1" applyBorder="1" applyAlignment="1" applyProtection="1">
      <alignment horizontal="right" vertical="center"/>
      <protection/>
    </xf>
    <xf numFmtId="208" fontId="11" fillId="0" borderId="0" xfId="17" applyNumberFormat="1" applyFont="1" applyFill="1" applyBorder="1" applyAlignment="1" applyProtection="1">
      <alignment horizontal="right" vertical="center"/>
      <protection/>
    </xf>
    <xf numFmtId="209" fontId="11" fillId="0" borderId="0" xfId="17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211" fontId="11" fillId="0" borderId="0" xfId="17" applyNumberFormat="1" applyFont="1" applyFill="1" applyBorder="1" applyAlignment="1" applyProtection="1">
      <alignment horizontal="right" vertical="center"/>
      <protection/>
    </xf>
    <xf numFmtId="195" fontId="0" fillId="0" borderId="13" xfId="0" applyNumberFormat="1" applyFont="1" applyFill="1" applyBorder="1" applyAlignment="1" applyProtection="1">
      <alignment horizontal="right" vertical="center"/>
      <protection/>
    </xf>
    <xf numFmtId="208" fontId="0" fillId="0" borderId="0" xfId="17" applyNumberFormat="1" applyFont="1" applyFill="1" applyBorder="1" applyAlignment="1" applyProtection="1">
      <alignment horizontal="right" vertical="center"/>
      <protection/>
    </xf>
    <xf numFmtId="209" fontId="0" fillId="0" borderId="0" xfId="17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211" fontId="1" fillId="0" borderId="0" xfId="0" applyNumberFormat="1" applyFont="1" applyFill="1" applyBorder="1" applyAlignment="1" applyProtection="1">
      <alignment horizontal="right" vertical="center"/>
      <protection/>
    </xf>
    <xf numFmtId="199" fontId="11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>
      <alignment vertical="center"/>
    </xf>
    <xf numFmtId="211" fontId="8" fillId="0" borderId="0" xfId="0" applyNumberFormat="1" applyFont="1" applyFill="1" applyBorder="1" applyAlignment="1" applyProtection="1">
      <alignment horizontal="right" vertical="center"/>
      <protection/>
    </xf>
    <xf numFmtId="199" fontId="11" fillId="0" borderId="0" xfId="17" applyNumberFormat="1" applyFont="1" applyFill="1" applyBorder="1" applyAlignment="1" applyProtection="1">
      <alignment horizontal="right" vertical="center"/>
      <protection/>
    </xf>
    <xf numFmtId="195" fontId="0" fillId="0" borderId="13" xfId="21" applyNumberFormat="1" applyFont="1" applyFill="1" applyBorder="1" applyAlignment="1" applyProtection="1">
      <alignment horizontal="right" vertical="center"/>
      <protection/>
    </xf>
    <xf numFmtId="201" fontId="0" fillId="0" borderId="0" xfId="21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95" fontId="0" fillId="0" borderId="14" xfId="0" applyNumberFormat="1" applyFont="1" applyFill="1" applyBorder="1" applyAlignment="1" applyProtection="1">
      <alignment horizontal="right" vertical="center"/>
      <protection/>
    </xf>
    <xf numFmtId="201" fontId="0" fillId="0" borderId="15" xfId="0" applyNumberFormat="1" applyFont="1" applyFill="1" applyBorder="1" applyAlignment="1" applyProtection="1">
      <alignment horizontal="right" vertical="center"/>
      <protection/>
    </xf>
    <xf numFmtId="195" fontId="0" fillId="0" borderId="15" xfId="17" applyNumberFormat="1" applyFont="1" applyFill="1" applyBorder="1" applyAlignment="1" applyProtection="1">
      <alignment horizontal="right" vertical="center"/>
      <protection/>
    </xf>
    <xf numFmtId="208" fontId="0" fillId="0" borderId="15" xfId="17" applyNumberFormat="1" applyFont="1" applyFill="1" applyBorder="1" applyAlignment="1" applyProtection="1">
      <alignment horizontal="right" vertical="center"/>
      <protection/>
    </xf>
    <xf numFmtId="209" fontId="0" fillId="0" borderId="15" xfId="17" applyNumberFormat="1" applyFont="1" applyFill="1" applyBorder="1" applyAlignment="1" applyProtection="1">
      <alignment horizontal="right" vertical="center"/>
      <protection/>
    </xf>
    <xf numFmtId="211" fontId="0" fillId="0" borderId="15" xfId="0" applyNumberFormat="1" applyFont="1" applyFill="1" applyBorder="1" applyAlignment="1" applyProtection="1">
      <alignment horizontal="right" vertical="center"/>
      <protection/>
    </xf>
    <xf numFmtId="211" fontId="1" fillId="0" borderId="15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 applyProtection="1">
      <alignment horizontal="right" vertical="center"/>
      <protection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21" applyNumberFormat="1" applyFont="1" applyFill="1" applyAlignment="1" applyProtection="1">
      <alignment horizontal="right" vertical="center"/>
      <protection/>
    </xf>
    <xf numFmtId="201" fontId="1" fillId="0" borderId="0" xfId="17" applyNumberFormat="1" applyFont="1" applyFill="1" applyBorder="1" applyAlignment="1" applyProtection="1">
      <alignment horizontal="right" vertical="center"/>
      <protection/>
    </xf>
    <xf numFmtId="199" fontId="1" fillId="0" borderId="0" xfId="17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201" fontId="0" fillId="0" borderId="0" xfId="17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Border="1" applyAlignment="1" applyProtection="1">
      <alignment vertical="center"/>
      <protection/>
    </xf>
    <xf numFmtId="208" fontId="0" fillId="0" borderId="0" xfId="0" applyNumberFormat="1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208" fontId="0" fillId="0" borderId="0" xfId="0" applyNumberFormat="1" applyFont="1" applyFill="1" applyAlignment="1">
      <alignment vertical="center"/>
    </xf>
    <xf numFmtId="209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quotePrefix="1">
      <alignment vertical="top"/>
    </xf>
    <xf numFmtId="0" fontId="0" fillId="0" borderId="0" xfId="0" applyFont="1" applyFill="1" applyBorder="1" applyAlignment="1">
      <alignment vertical="top"/>
    </xf>
    <xf numFmtId="38" fontId="7" fillId="0" borderId="0" xfId="17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18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 quotePrefix="1">
      <alignment horizontal="right" vertical="center"/>
      <protection/>
    </xf>
    <xf numFmtId="186" fontId="8" fillId="0" borderId="0" xfId="0" applyNumberFormat="1" applyFont="1" applyFill="1" applyBorder="1" applyAlignment="1" applyProtection="1" quotePrefix="1">
      <alignment horizontal="right" vertical="center"/>
      <protection/>
    </xf>
    <xf numFmtId="37" fontId="11" fillId="0" borderId="2" xfId="0" applyNumberFormat="1" applyFont="1" applyFill="1" applyBorder="1" applyAlignment="1" applyProtection="1" quotePrefix="1">
      <alignment horizontal="right" vertical="center"/>
      <protection/>
    </xf>
    <xf numFmtId="186" fontId="11" fillId="0" borderId="0" xfId="0" applyNumberFormat="1" applyFont="1" applyFill="1" applyBorder="1" applyAlignment="1" applyProtection="1" quotePrefix="1">
      <alignment horizontal="right" vertical="center"/>
      <protection/>
    </xf>
    <xf numFmtId="40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186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37" fontId="0" fillId="0" borderId="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2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8" xfId="0" applyFont="1" applyFill="1" applyBorder="1" applyAlignment="1" quotePrefix="1">
      <alignment horizontal="center" vertical="center"/>
    </xf>
    <xf numFmtId="38" fontId="0" fillId="0" borderId="8" xfId="17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17" applyFont="1" applyFill="1" applyBorder="1" applyAlignment="1">
      <alignment horizontal="right" vertical="center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37" fontId="0" fillId="0" borderId="7" xfId="0" applyNumberFormat="1" applyFont="1" applyFill="1" applyBorder="1" applyAlignment="1" applyProtection="1">
      <alignment vertical="center"/>
      <protection/>
    </xf>
    <xf numFmtId="37" fontId="0" fillId="0" borderId="8" xfId="0" applyNumberFormat="1" applyFont="1" applyFill="1" applyBorder="1" applyAlignment="1" applyProtection="1" quotePrefix="1">
      <alignment horizontal="right" vertical="center"/>
      <protection/>
    </xf>
    <xf numFmtId="186" fontId="0" fillId="0" borderId="8" xfId="0" applyNumberFormat="1" applyFont="1" applyFill="1" applyBorder="1" applyAlignment="1" applyProtection="1">
      <alignment horizontal="right" vertical="center"/>
      <protection/>
    </xf>
    <xf numFmtId="40" fontId="0" fillId="0" borderId="8" xfId="0" applyNumberFormat="1" applyFont="1" applyFill="1" applyBorder="1" applyAlignment="1" applyProtection="1">
      <alignment vertical="center"/>
      <protection/>
    </xf>
    <xf numFmtId="2" fontId="0" fillId="0" borderId="8" xfId="0" applyNumberFormat="1" applyFont="1" applyFill="1" applyBorder="1" applyAlignment="1" applyProtection="1" quotePrefix="1">
      <alignment horizontal="right"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 quotePrefix="1">
      <alignment horizontal="right" vertical="center"/>
      <protection/>
    </xf>
    <xf numFmtId="186" fontId="0" fillId="0" borderId="15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8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201" fontId="0" fillId="0" borderId="1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34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7" fillId="0" borderId="0" xfId="1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01" fontId="11" fillId="0" borderId="0" xfId="0" applyNumberFormat="1" applyFont="1" applyFill="1" applyBorder="1" applyAlignment="1">
      <alignment vertical="center"/>
    </xf>
    <xf numFmtId="38" fontId="0" fillId="0" borderId="35" xfId="17" applyFont="1" applyFill="1" applyBorder="1" applyAlignment="1" quotePrefix="1">
      <alignment horizontal="right" vertical="center"/>
    </xf>
    <xf numFmtId="38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38" fontId="0" fillId="0" borderId="2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0" fillId="0" borderId="2" xfId="0" applyNumberFormat="1" applyFont="1" applyFill="1" applyBorder="1" applyAlignment="1">
      <alignment/>
    </xf>
    <xf numFmtId="0" fontId="11" fillId="0" borderId="37" xfId="0" applyFont="1" applyFill="1" applyBorder="1" applyAlignment="1">
      <alignment horizontal="center" vertical="center"/>
    </xf>
    <xf numFmtId="38" fontId="11" fillId="0" borderId="38" xfId="17" applyFont="1" applyFill="1" applyBorder="1" applyAlignment="1">
      <alignment vertical="center"/>
    </xf>
    <xf numFmtId="38" fontId="11" fillId="0" borderId="15" xfId="17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38" fontId="0" fillId="0" borderId="7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38" fontId="0" fillId="0" borderId="8" xfId="0" applyNumberFormat="1" applyFont="1" applyFill="1" applyBorder="1" applyAlignment="1">
      <alignment horizontal="right" vertical="center"/>
    </xf>
    <xf numFmtId="37" fontId="0" fillId="0" borderId="39" xfId="0" applyNumberFormat="1" applyFont="1" applyFill="1" applyBorder="1" applyAlignment="1" applyProtection="1">
      <alignment horizontal="distributed" vertical="center"/>
      <protection/>
    </xf>
    <xf numFmtId="38" fontId="0" fillId="0" borderId="7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0" fillId="0" borderId="40" xfId="0" applyNumberFormat="1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 vertical="center"/>
    </xf>
    <xf numFmtId="38" fontId="0" fillId="0" borderId="44" xfId="0" applyNumberFormat="1" applyFont="1" applyFill="1" applyBorder="1" applyAlignment="1">
      <alignment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203" fontId="0" fillId="0" borderId="44" xfId="0" applyNumberFormat="1" applyFont="1" applyFill="1" applyBorder="1" applyAlignment="1">
      <alignment vertical="center"/>
    </xf>
    <xf numFmtId="203" fontId="0" fillId="0" borderId="45" xfId="0" applyNumberFormat="1" applyFont="1" applyFill="1" applyBorder="1" applyAlignment="1">
      <alignment vertical="center"/>
    </xf>
    <xf numFmtId="203" fontId="0" fillId="0" borderId="44" xfId="17" applyNumberFormat="1" applyFont="1" applyFill="1" applyBorder="1" applyAlignment="1">
      <alignment vertical="center"/>
    </xf>
    <xf numFmtId="203" fontId="0" fillId="0" borderId="45" xfId="17" applyNumberFormat="1" applyFont="1" applyFill="1" applyBorder="1" applyAlignment="1">
      <alignment vertical="center"/>
    </xf>
    <xf numFmtId="0" fontId="11" fillId="0" borderId="8" xfId="0" applyFont="1" applyFill="1" applyBorder="1" applyAlignment="1" quotePrefix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vertical="center"/>
    </xf>
    <xf numFmtId="194" fontId="11" fillId="0" borderId="47" xfId="0" applyNumberFormat="1" applyFont="1" applyFill="1" applyBorder="1" applyAlignment="1">
      <alignment vertical="center"/>
    </xf>
    <xf numFmtId="201" fontId="11" fillId="0" borderId="47" xfId="0" applyNumberFormat="1" applyFont="1" applyFill="1" applyBorder="1" applyAlignment="1">
      <alignment vertical="center"/>
    </xf>
    <xf numFmtId="201" fontId="11" fillId="0" borderId="48" xfId="0" applyNumberFormat="1" applyFont="1" applyFill="1" applyBorder="1" applyAlignment="1">
      <alignment vertical="center"/>
    </xf>
    <xf numFmtId="38" fontId="11" fillId="0" borderId="15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6" fontId="10" fillId="0" borderId="0" xfId="19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left" vertical="center" wrapText="1"/>
      <protection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8" fontId="0" fillId="0" borderId="58" xfId="17" applyNumberFormat="1" applyFont="1" applyFill="1" applyBorder="1" applyAlignment="1" applyProtection="1">
      <alignment horizontal="center" vertical="center" wrapText="1"/>
      <protection/>
    </xf>
    <xf numFmtId="208" fontId="0" fillId="0" borderId="2" xfId="0" applyNumberFormat="1" applyFont="1" applyFill="1" applyBorder="1" applyAlignment="1">
      <alignment horizontal="center" vertical="center" wrapText="1"/>
    </xf>
    <xf numFmtId="208" fontId="0" fillId="0" borderId="7" xfId="0" applyNumberFormat="1" applyFont="1" applyFill="1" applyBorder="1" applyAlignment="1">
      <alignment horizontal="center" vertical="center" wrapText="1"/>
    </xf>
    <xf numFmtId="38" fontId="0" fillId="0" borderId="10" xfId="17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1" fontId="0" fillId="0" borderId="10" xfId="17" applyNumberFormat="1" applyFont="1" applyFill="1" applyBorder="1" applyAlignment="1" applyProtection="1">
      <alignment horizontal="center" vertical="center"/>
      <protection/>
    </xf>
    <xf numFmtId="201" fontId="0" fillId="0" borderId="5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center" vertical="center"/>
    </xf>
    <xf numFmtId="38" fontId="10" fillId="0" borderId="0" xfId="17" applyFont="1" applyFill="1" applyBorder="1" applyAlignment="1" applyProtection="1">
      <alignment horizontal="center" vertical="center"/>
      <protection/>
    </xf>
    <xf numFmtId="38" fontId="0" fillId="0" borderId="0" xfId="17" applyFont="1" applyFill="1" applyBorder="1" applyAlignment="1" applyProtection="1">
      <alignment horizontal="center" vertical="center"/>
      <protection/>
    </xf>
    <xf numFmtId="38" fontId="0" fillId="0" borderId="11" xfId="17" applyFont="1" applyFill="1" applyBorder="1" applyAlignment="1" applyProtection="1">
      <alignment horizontal="center" vertical="center"/>
      <protection/>
    </xf>
    <xf numFmtId="38" fontId="0" fillId="0" borderId="9" xfId="17" applyFont="1" applyFill="1" applyBorder="1" applyAlignment="1" applyProtection="1">
      <alignment horizontal="center" vertical="center"/>
      <protection/>
    </xf>
    <xf numFmtId="38" fontId="0" fillId="0" borderId="1" xfId="17" applyFont="1" applyFill="1" applyBorder="1" applyAlignment="1" applyProtection="1">
      <alignment horizontal="center" vertical="center"/>
      <protection/>
    </xf>
    <xf numFmtId="38" fontId="0" fillId="0" borderId="8" xfId="17" applyFont="1" applyFill="1" applyBorder="1" applyAlignment="1" applyProtection="1">
      <alignment horizontal="center" vertical="center"/>
      <protection/>
    </xf>
    <xf numFmtId="38" fontId="0" fillId="0" borderId="6" xfId="17" applyFont="1" applyFill="1" applyBorder="1" applyAlignment="1" applyProtection="1">
      <alignment horizontal="center" vertical="center"/>
      <protection/>
    </xf>
    <xf numFmtId="38" fontId="0" fillId="0" borderId="9" xfId="17" applyFont="1" applyFill="1" applyBorder="1" applyAlignment="1" applyProtection="1">
      <alignment horizontal="center" vertical="center" wrapText="1"/>
      <protection/>
    </xf>
    <xf numFmtId="38" fontId="0" fillId="0" borderId="1" xfId="17" applyFont="1" applyFill="1" applyBorder="1" applyAlignment="1" applyProtection="1">
      <alignment horizontal="center" vertical="center" wrapText="1"/>
      <protection/>
    </xf>
    <xf numFmtId="38" fontId="0" fillId="0" borderId="6" xfId="17" applyFont="1" applyFill="1" applyBorder="1" applyAlignment="1" applyProtection="1">
      <alignment horizontal="center" vertical="center" wrapText="1"/>
      <protection/>
    </xf>
    <xf numFmtId="38" fontId="0" fillId="0" borderId="10" xfId="17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58" xfId="17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08" fontId="0" fillId="0" borderId="10" xfId="0" applyNumberFormat="1" applyFont="1" applyFill="1" applyBorder="1" applyAlignment="1" applyProtection="1">
      <alignment horizontal="center" vertical="center" wrapText="1"/>
      <protection/>
    </xf>
    <xf numFmtId="208" fontId="0" fillId="0" borderId="5" xfId="0" applyNumberFormat="1" applyFont="1" applyFill="1" applyBorder="1" applyAlignment="1">
      <alignment horizontal="center" vertical="center" wrapText="1"/>
    </xf>
    <xf numFmtId="208" fontId="0" fillId="0" borderId="12" xfId="0" applyNumberFormat="1" applyFont="1" applyFill="1" applyBorder="1" applyAlignment="1">
      <alignment horizontal="center" vertical="center" wrapText="1"/>
    </xf>
    <xf numFmtId="209" fontId="0" fillId="0" borderId="10" xfId="0" applyNumberFormat="1" applyFont="1" applyFill="1" applyBorder="1" applyAlignment="1" applyProtection="1">
      <alignment horizontal="center" vertical="center" wrapText="1"/>
      <protection/>
    </xf>
    <xf numFmtId="209" fontId="0" fillId="0" borderId="5" xfId="0" applyNumberFormat="1" applyFont="1" applyFill="1" applyBorder="1" applyAlignment="1">
      <alignment horizontal="center" vertical="center" wrapText="1"/>
    </xf>
    <xf numFmtId="209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58" xfId="0" applyNumberFormat="1" applyFont="1" applyFill="1" applyBorder="1" applyAlignment="1" applyProtection="1">
      <alignment horizontal="center" vertical="center"/>
      <protection/>
    </xf>
    <xf numFmtId="201" fontId="0" fillId="0" borderId="2" xfId="0" applyNumberFormat="1" applyFont="1" applyFill="1" applyBorder="1" applyAlignment="1">
      <alignment horizontal="center" vertical="center"/>
    </xf>
    <xf numFmtId="201" fontId="0" fillId="0" borderId="7" xfId="0" applyNumberFormat="1" applyFont="1" applyFill="1" applyBorder="1" applyAlignment="1">
      <alignment horizontal="center" vertical="center"/>
    </xf>
    <xf numFmtId="208" fontId="0" fillId="0" borderId="59" xfId="0" applyNumberFormat="1" applyFont="1" applyFill="1" applyBorder="1" applyAlignment="1" applyProtection="1">
      <alignment horizontal="center" vertical="center" wrapText="1"/>
      <protection/>
    </xf>
    <xf numFmtId="208" fontId="0" fillId="0" borderId="0" xfId="0" applyNumberFormat="1" applyFont="1" applyFill="1" applyBorder="1" applyAlignment="1">
      <alignment horizontal="center" vertical="center" wrapText="1"/>
    </xf>
    <xf numFmtId="208" fontId="0" fillId="0" borderId="8" xfId="0" applyNumberFormat="1" applyFont="1" applyFill="1" applyBorder="1" applyAlignment="1">
      <alignment horizontal="center" vertical="center" wrapText="1"/>
    </xf>
    <xf numFmtId="208" fontId="0" fillId="0" borderId="60" xfId="0" applyNumberFormat="1" applyFont="1" applyFill="1" applyBorder="1" applyAlignment="1" applyProtection="1">
      <alignment horizontal="center" vertical="center" wrapText="1"/>
      <protection/>
    </xf>
    <xf numFmtId="208" fontId="0" fillId="0" borderId="61" xfId="0" applyNumberFormat="1" applyFont="1" applyFill="1" applyBorder="1" applyAlignment="1">
      <alignment horizontal="center" vertical="center" wrapText="1"/>
    </xf>
    <xf numFmtId="208" fontId="0" fillId="0" borderId="62" xfId="0" applyNumberFormat="1" applyFont="1" applyFill="1" applyBorder="1" applyAlignment="1">
      <alignment horizontal="center" vertical="center" wrapText="1"/>
    </xf>
    <xf numFmtId="201" fontId="0" fillId="0" borderId="63" xfId="0" applyNumberFormat="1" applyFont="1" applyFill="1" applyBorder="1" applyAlignment="1" applyProtection="1">
      <alignment horizontal="center" vertical="center"/>
      <protection/>
    </xf>
    <xf numFmtId="201" fontId="0" fillId="0" borderId="22" xfId="0" applyNumberFormat="1" applyFont="1" applyFill="1" applyBorder="1" applyAlignment="1">
      <alignment horizontal="center" vertical="center"/>
    </xf>
    <xf numFmtId="201" fontId="0" fillId="0" borderId="20" xfId="0" applyNumberFormat="1" applyFont="1" applyFill="1" applyBorder="1" applyAlignment="1">
      <alignment horizontal="center" vertical="center"/>
    </xf>
    <xf numFmtId="208" fontId="0" fillId="0" borderId="9" xfId="0" applyNumberFormat="1" applyFont="1" applyFill="1" applyBorder="1" applyAlignment="1" applyProtection="1">
      <alignment horizontal="center" vertical="center" wrapText="1"/>
      <protection/>
    </xf>
    <xf numFmtId="208" fontId="0" fillId="0" borderId="1" xfId="0" applyNumberFormat="1" applyFont="1" applyFill="1" applyBorder="1" applyAlignment="1">
      <alignment horizontal="center" vertical="center" wrapText="1"/>
    </xf>
    <xf numFmtId="208" fontId="0" fillId="0" borderId="6" xfId="0" applyNumberFormat="1" applyFont="1" applyFill="1" applyBorder="1" applyAlignment="1">
      <alignment horizontal="center" vertical="center" wrapText="1"/>
    </xf>
    <xf numFmtId="201" fontId="0" fillId="0" borderId="60" xfId="0" applyNumberFormat="1" applyFont="1" applyFill="1" applyBorder="1" applyAlignment="1" applyProtection="1">
      <alignment horizontal="center" vertical="center"/>
      <protection/>
    </xf>
    <xf numFmtId="201" fontId="0" fillId="0" borderId="61" xfId="0" applyNumberFormat="1" applyFont="1" applyFill="1" applyBorder="1" applyAlignment="1">
      <alignment horizontal="center" vertical="center"/>
    </xf>
    <xf numFmtId="201" fontId="0" fillId="0" borderId="6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１００２２R" xfId="21"/>
    <cellStyle name="標準_JB16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74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15.09765625" style="37" customWidth="1"/>
    <col min="2" max="8" width="14.59765625" style="37" customWidth="1"/>
    <col min="9" max="9" width="15.59765625" style="37" customWidth="1"/>
    <col min="10" max="16" width="14.59765625" style="37" customWidth="1"/>
    <col min="17" max="16384" width="10.59765625" style="37" customWidth="1"/>
  </cols>
  <sheetData>
    <row r="1" spans="1:16" s="35" customFormat="1" ht="19.5" customHeight="1">
      <c r="A1" s="34" t="s">
        <v>0</v>
      </c>
      <c r="P1" s="36" t="s">
        <v>41</v>
      </c>
    </row>
    <row r="2" spans="1:16" ht="24.75" customHeight="1">
      <c r="A2" s="459" t="s">
        <v>44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6" ht="19.5" customHeight="1">
      <c r="A3" s="460" t="s">
        <v>42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1:16" ht="18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 t="s">
        <v>1</v>
      </c>
    </row>
    <row r="5" spans="1:16" ht="15" customHeight="1">
      <c r="A5" s="40"/>
      <c r="B5" s="461" t="s">
        <v>43</v>
      </c>
      <c r="C5" s="462"/>
      <c r="D5" s="462"/>
      <c r="E5" s="462"/>
      <c r="F5" s="462"/>
      <c r="G5" s="463"/>
      <c r="H5" s="41"/>
      <c r="I5" s="466" t="s">
        <v>2</v>
      </c>
      <c r="J5" s="461" t="s">
        <v>45</v>
      </c>
      <c r="K5" s="462"/>
      <c r="L5" s="462"/>
      <c r="M5" s="462"/>
      <c r="N5" s="462"/>
      <c r="O5" s="463"/>
      <c r="P5" s="42"/>
    </row>
    <row r="6" spans="1:16" ht="15" customHeight="1">
      <c r="A6" s="10" t="s">
        <v>46</v>
      </c>
      <c r="B6" s="464" t="s">
        <v>47</v>
      </c>
      <c r="C6" s="464" t="s">
        <v>3</v>
      </c>
      <c r="D6" s="464" t="s">
        <v>4</v>
      </c>
      <c r="E6" s="457" t="s">
        <v>5</v>
      </c>
      <c r="F6" s="464" t="s">
        <v>48</v>
      </c>
      <c r="G6" s="457" t="s">
        <v>49</v>
      </c>
      <c r="H6" s="22" t="s">
        <v>50</v>
      </c>
      <c r="I6" s="467"/>
      <c r="J6" s="464" t="s">
        <v>51</v>
      </c>
      <c r="K6" s="464" t="s">
        <v>3</v>
      </c>
      <c r="L6" s="464" t="s">
        <v>4</v>
      </c>
      <c r="M6" s="457" t="s">
        <v>5</v>
      </c>
      <c r="N6" s="464" t="s">
        <v>48</v>
      </c>
      <c r="O6" s="457" t="s">
        <v>49</v>
      </c>
      <c r="P6" s="8" t="s">
        <v>52</v>
      </c>
    </row>
    <row r="7" spans="1:16" ht="15" customHeight="1">
      <c r="A7" s="43"/>
      <c r="B7" s="465"/>
      <c r="C7" s="465"/>
      <c r="D7" s="465"/>
      <c r="E7" s="458"/>
      <c r="F7" s="465"/>
      <c r="G7" s="458"/>
      <c r="H7" s="44"/>
      <c r="I7" s="458"/>
      <c r="J7" s="465"/>
      <c r="K7" s="465"/>
      <c r="L7" s="465"/>
      <c r="M7" s="458"/>
      <c r="N7" s="465"/>
      <c r="O7" s="458"/>
      <c r="P7" s="45"/>
    </row>
    <row r="8" spans="1:16" ht="15" customHeight="1">
      <c r="A8" s="10" t="s">
        <v>6</v>
      </c>
      <c r="B8" s="11">
        <v>795571</v>
      </c>
      <c r="C8" s="12">
        <v>394096</v>
      </c>
      <c r="D8" s="12">
        <v>401475</v>
      </c>
      <c r="E8" s="12">
        <v>98.16202752350706</v>
      </c>
      <c r="F8" s="12">
        <v>21480</v>
      </c>
      <c r="G8" s="13">
        <v>2.77</v>
      </c>
      <c r="H8" s="14">
        <v>148453</v>
      </c>
      <c r="I8" s="15" t="s">
        <v>53</v>
      </c>
      <c r="J8" s="11">
        <v>1035425</v>
      </c>
      <c r="K8" s="16">
        <v>498391</v>
      </c>
      <c r="L8" s="16">
        <v>537034</v>
      </c>
      <c r="M8" s="16">
        <v>92.80436620400198</v>
      </c>
      <c r="N8" s="17">
        <v>13431</v>
      </c>
      <c r="O8" s="18">
        <v>1.3141955823615403</v>
      </c>
      <c r="P8" s="17">
        <v>272882</v>
      </c>
    </row>
    <row r="9" spans="1:16" ht="15" customHeight="1">
      <c r="A9" s="10" t="s">
        <v>54</v>
      </c>
      <c r="B9" s="11">
        <v>747360</v>
      </c>
      <c r="C9" s="17">
        <v>364375</v>
      </c>
      <c r="D9" s="17">
        <v>382985</v>
      </c>
      <c r="E9" s="17">
        <v>95.14080185908064</v>
      </c>
      <c r="F9" s="17">
        <v>-48211</v>
      </c>
      <c r="G9" s="18">
        <v>-6.06</v>
      </c>
      <c r="H9" s="19">
        <v>151766</v>
      </c>
      <c r="I9" s="20" t="s">
        <v>55</v>
      </c>
      <c r="J9" s="11">
        <v>1049243</v>
      </c>
      <c r="K9" s="16">
        <v>505954</v>
      </c>
      <c r="L9" s="16">
        <v>543289</v>
      </c>
      <c r="M9" s="16">
        <v>93.1279668831874</v>
      </c>
      <c r="N9" s="17">
        <v>13818</v>
      </c>
      <c r="O9" s="18">
        <v>1.334524470628003</v>
      </c>
      <c r="P9" s="17">
        <v>279180</v>
      </c>
    </row>
    <row r="10" spans="1:16" ht="15" customHeight="1">
      <c r="A10" s="21" t="s">
        <v>56</v>
      </c>
      <c r="B10" s="11">
        <v>752400</v>
      </c>
      <c r="C10" s="17">
        <v>366900</v>
      </c>
      <c r="D10" s="17">
        <v>385500</v>
      </c>
      <c r="E10" s="17">
        <v>95.1750972762646</v>
      </c>
      <c r="F10" s="17">
        <v>5040</v>
      </c>
      <c r="G10" s="18">
        <v>0.67</v>
      </c>
      <c r="H10" s="19">
        <v>147369</v>
      </c>
      <c r="I10" s="22" t="s">
        <v>8</v>
      </c>
      <c r="J10" s="11">
        <v>1069872</v>
      </c>
      <c r="K10" s="16">
        <v>518594</v>
      </c>
      <c r="L10" s="16">
        <v>551278</v>
      </c>
      <c r="M10" s="16">
        <v>94.0712308490453</v>
      </c>
      <c r="N10" s="17">
        <v>20629</v>
      </c>
      <c r="O10" s="18">
        <v>1.9660841196939127</v>
      </c>
      <c r="P10" s="17">
        <v>290183</v>
      </c>
    </row>
    <row r="11" spans="1:16" ht="15" customHeight="1">
      <c r="A11" s="10" t="s">
        <v>57</v>
      </c>
      <c r="B11" s="11">
        <v>750854</v>
      </c>
      <c r="C11" s="17">
        <v>365597</v>
      </c>
      <c r="D11" s="17">
        <v>385257</v>
      </c>
      <c r="E11" s="17">
        <v>94.89691296978381</v>
      </c>
      <c r="F11" s="17">
        <v>-1546</v>
      </c>
      <c r="G11" s="18">
        <v>-0.21</v>
      </c>
      <c r="H11" s="19">
        <v>154054</v>
      </c>
      <c r="I11" s="22" t="s">
        <v>10</v>
      </c>
      <c r="J11" s="11">
        <v>1081602</v>
      </c>
      <c r="K11" s="16">
        <v>524869</v>
      </c>
      <c r="L11" s="16">
        <v>556733</v>
      </c>
      <c r="M11" s="16">
        <v>94.27661015244291</v>
      </c>
      <c r="N11" s="17">
        <v>11730</v>
      </c>
      <c r="O11" s="18">
        <v>1.0963928395172506</v>
      </c>
      <c r="P11" s="17">
        <v>295974</v>
      </c>
    </row>
    <row r="12" spans="1:16" ht="15" customHeight="1">
      <c r="A12" s="10" t="s">
        <v>9</v>
      </c>
      <c r="B12" s="11">
        <v>751600</v>
      </c>
      <c r="C12" s="17">
        <v>365900</v>
      </c>
      <c r="D12" s="17">
        <v>385700</v>
      </c>
      <c r="E12" s="17">
        <v>94.86647653616801</v>
      </c>
      <c r="F12" s="17">
        <v>746</v>
      </c>
      <c r="G12" s="18">
        <v>0.0993535361068863</v>
      </c>
      <c r="H12" s="19">
        <v>150527</v>
      </c>
      <c r="I12" s="22" t="s">
        <v>11</v>
      </c>
      <c r="J12" s="11">
        <v>1091519</v>
      </c>
      <c r="K12" s="16">
        <v>529802</v>
      </c>
      <c r="L12" s="16">
        <v>561717</v>
      </c>
      <c r="M12" s="16">
        <v>94.3183133143558</v>
      </c>
      <c r="N12" s="17">
        <v>9917</v>
      </c>
      <c r="O12" s="18">
        <v>0.9168807010342067</v>
      </c>
      <c r="P12" s="17">
        <v>300444</v>
      </c>
    </row>
    <row r="13" spans="1:16" ht="15" customHeight="1">
      <c r="A13" s="10"/>
      <c r="B13" s="11"/>
      <c r="C13" s="17"/>
      <c r="D13" s="17"/>
      <c r="E13" s="17"/>
      <c r="F13" s="17"/>
      <c r="G13" s="18"/>
      <c r="H13" s="19"/>
      <c r="I13" s="22"/>
      <c r="J13" s="23"/>
      <c r="K13" s="16"/>
      <c r="L13" s="16"/>
      <c r="M13" s="16"/>
      <c r="N13" s="17"/>
      <c r="O13" s="18"/>
      <c r="P13" s="17"/>
    </row>
    <row r="14" spans="1:16" ht="15" customHeight="1">
      <c r="A14" s="24" t="s">
        <v>58</v>
      </c>
      <c r="B14" s="11">
        <v>752300</v>
      </c>
      <c r="C14" s="17">
        <v>366200</v>
      </c>
      <c r="D14" s="17">
        <v>386100</v>
      </c>
      <c r="E14" s="17">
        <v>94.84589484589485</v>
      </c>
      <c r="F14" s="17">
        <v>700</v>
      </c>
      <c r="G14" s="18">
        <v>0.09313464608834486</v>
      </c>
      <c r="H14" s="19">
        <v>150530</v>
      </c>
      <c r="I14" s="22" t="s">
        <v>13</v>
      </c>
      <c r="J14" s="11">
        <v>1100512</v>
      </c>
      <c r="K14" s="16">
        <v>534410</v>
      </c>
      <c r="L14" s="16">
        <v>566102</v>
      </c>
      <c r="M14" s="16">
        <v>94.4017155918898</v>
      </c>
      <c r="N14" s="17">
        <v>8993</v>
      </c>
      <c r="O14" s="18">
        <v>0.8238977058576168</v>
      </c>
      <c r="P14" s="17">
        <v>303905</v>
      </c>
    </row>
    <row r="15" spans="1:16" ht="15" customHeight="1">
      <c r="A15" s="24" t="s">
        <v>59</v>
      </c>
      <c r="B15" s="11">
        <v>753100</v>
      </c>
      <c r="C15" s="17">
        <v>366600</v>
      </c>
      <c r="D15" s="17">
        <v>386500</v>
      </c>
      <c r="E15" s="17">
        <v>94.85122897800777</v>
      </c>
      <c r="F15" s="17">
        <v>800</v>
      </c>
      <c r="G15" s="18">
        <v>0.10634055562940316</v>
      </c>
      <c r="H15" s="19">
        <v>151112</v>
      </c>
      <c r="I15" s="22" t="s">
        <v>15</v>
      </c>
      <c r="J15" s="11">
        <v>1109510</v>
      </c>
      <c r="K15" s="16">
        <v>539033</v>
      </c>
      <c r="L15" s="16">
        <v>570477</v>
      </c>
      <c r="M15" s="16">
        <v>94.4881213440682</v>
      </c>
      <c r="N15" s="17">
        <v>8998</v>
      </c>
      <c r="O15" s="18">
        <v>0.8176194353173796</v>
      </c>
      <c r="P15" s="17">
        <v>308136</v>
      </c>
    </row>
    <row r="16" spans="1:16" ht="15" customHeight="1">
      <c r="A16" s="24" t="s">
        <v>60</v>
      </c>
      <c r="B16" s="11">
        <v>753800</v>
      </c>
      <c r="C16" s="17">
        <v>366900</v>
      </c>
      <c r="D16" s="17">
        <v>386900</v>
      </c>
      <c r="E16" s="17">
        <v>94.83070560868441</v>
      </c>
      <c r="F16" s="17">
        <v>700</v>
      </c>
      <c r="G16" s="18">
        <v>0.09294914354003453</v>
      </c>
      <c r="H16" s="19">
        <v>151786</v>
      </c>
      <c r="I16" s="22" t="s">
        <v>16</v>
      </c>
      <c r="J16" s="11">
        <v>1119304</v>
      </c>
      <c r="K16" s="16">
        <v>542782</v>
      </c>
      <c r="L16" s="16">
        <v>576522</v>
      </c>
      <c r="M16" s="16">
        <v>94.14766478989527</v>
      </c>
      <c r="N16" s="17">
        <v>9794</v>
      </c>
      <c r="O16" s="18">
        <v>0.882732016836261</v>
      </c>
      <c r="P16" s="17">
        <v>322071</v>
      </c>
    </row>
    <row r="17" spans="1:16" ht="15" customHeight="1">
      <c r="A17" s="10" t="s">
        <v>61</v>
      </c>
      <c r="B17" s="11">
        <v>756835</v>
      </c>
      <c r="C17" s="17">
        <v>368402</v>
      </c>
      <c r="D17" s="17">
        <v>388433</v>
      </c>
      <c r="E17" s="17">
        <v>94.84312609896688</v>
      </c>
      <c r="F17" s="17">
        <v>3035</v>
      </c>
      <c r="G17" s="18">
        <v>0.4026266914300875</v>
      </c>
      <c r="H17" s="19">
        <v>155075</v>
      </c>
      <c r="I17" s="22" t="s">
        <v>18</v>
      </c>
      <c r="J17" s="11">
        <v>1125799</v>
      </c>
      <c r="K17" s="16">
        <v>545879</v>
      </c>
      <c r="L17" s="16">
        <v>579920</v>
      </c>
      <c r="M17" s="16">
        <v>94.13005242102359</v>
      </c>
      <c r="N17" s="17">
        <v>6495</v>
      </c>
      <c r="O17" s="18">
        <v>0.5802713114578345</v>
      </c>
      <c r="P17" s="17">
        <v>325873</v>
      </c>
    </row>
    <row r="18" spans="1:16" ht="15" customHeight="1">
      <c r="A18" s="24" t="s">
        <v>62</v>
      </c>
      <c r="B18" s="11">
        <v>758000</v>
      </c>
      <c r="C18" s="17">
        <v>368800</v>
      </c>
      <c r="D18" s="17">
        <v>389200</v>
      </c>
      <c r="E18" s="17">
        <v>94.7584789311408</v>
      </c>
      <c r="F18" s="17">
        <v>1165</v>
      </c>
      <c r="G18" s="18">
        <v>0.1539305132558616</v>
      </c>
      <c r="H18" s="19">
        <v>151948</v>
      </c>
      <c r="I18" s="22" t="s">
        <v>19</v>
      </c>
      <c r="J18" s="11">
        <v>1132621</v>
      </c>
      <c r="K18" s="16">
        <v>548980</v>
      </c>
      <c r="L18" s="16">
        <v>583641</v>
      </c>
      <c r="M18" s="16">
        <v>94.0612465539604</v>
      </c>
      <c r="N18" s="17">
        <v>6822</v>
      </c>
      <c r="O18" s="18">
        <v>0.6059696269049804</v>
      </c>
      <c r="P18" s="17">
        <v>329711</v>
      </c>
    </row>
    <row r="19" spans="1:16" ht="15" customHeight="1">
      <c r="A19" s="10"/>
      <c r="B19" s="11"/>
      <c r="C19" s="17"/>
      <c r="D19" s="17"/>
      <c r="E19" s="17"/>
      <c r="F19" s="17"/>
      <c r="G19" s="18"/>
      <c r="H19" s="19"/>
      <c r="I19" s="22"/>
      <c r="J19" s="23"/>
      <c r="K19" s="16"/>
      <c r="L19" s="16"/>
      <c r="M19" s="16"/>
      <c r="N19" s="17"/>
      <c r="O19" s="18"/>
      <c r="P19" s="17"/>
    </row>
    <row r="20" spans="1:16" ht="15" customHeight="1">
      <c r="A20" s="24" t="s">
        <v>63</v>
      </c>
      <c r="B20" s="11">
        <v>759200</v>
      </c>
      <c r="C20" s="17">
        <v>369300</v>
      </c>
      <c r="D20" s="17">
        <v>389900</v>
      </c>
      <c r="E20" s="17">
        <v>94.71659399846115</v>
      </c>
      <c r="F20" s="17">
        <v>1200</v>
      </c>
      <c r="G20" s="18">
        <v>0.15831134564643798</v>
      </c>
      <c r="H20" s="19">
        <v>152624</v>
      </c>
      <c r="I20" s="22" t="s">
        <v>21</v>
      </c>
      <c r="J20" s="11">
        <v>1138844</v>
      </c>
      <c r="K20" s="16">
        <v>551907</v>
      </c>
      <c r="L20" s="16">
        <v>586937</v>
      </c>
      <c r="M20" s="16">
        <v>94.03172742560105</v>
      </c>
      <c r="N20" s="17">
        <v>6223</v>
      </c>
      <c r="O20" s="18">
        <v>0.5494335704529583</v>
      </c>
      <c r="P20" s="17">
        <v>333603</v>
      </c>
    </row>
    <row r="21" spans="1:16" ht="15" customHeight="1">
      <c r="A21" s="24" t="s">
        <v>64</v>
      </c>
      <c r="B21" s="11">
        <v>760400</v>
      </c>
      <c r="C21" s="17">
        <v>369800</v>
      </c>
      <c r="D21" s="17">
        <v>390600</v>
      </c>
      <c r="E21" s="17">
        <v>94.67485919098823</v>
      </c>
      <c r="F21" s="17">
        <v>1200</v>
      </c>
      <c r="G21" s="18">
        <v>0.15806111696522657</v>
      </c>
      <c r="H21" s="19">
        <v>153433</v>
      </c>
      <c r="I21" s="22" t="s">
        <v>23</v>
      </c>
      <c r="J21" s="11">
        <v>1143722</v>
      </c>
      <c r="K21" s="16">
        <v>553858</v>
      </c>
      <c r="L21" s="16">
        <v>589864</v>
      </c>
      <c r="M21" s="16">
        <v>93.89588108445336</v>
      </c>
      <c r="N21" s="17">
        <v>4878</v>
      </c>
      <c r="O21" s="18">
        <v>0.4283290775558373</v>
      </c>
      <c r="P21" s="17">
        <v>336901</v>
      </c>
    </row>
    <row r="22" spans="1:16" ht="15" customHeight="1">
      <c r="A22" s="24" t="s">
        <v>65</v>
      </c>
      <c r="B22" s="11">
        <v>761600</v>
      </c>
      <c r="C22" s="17">
        <v>370300</v>
      </c>
      <c r="D22" s="17">
        <v>391300</v>
      </c>
      <c r="E22" s="17">
        <v>94.63327370304114</v>
      </c>
      <c r="F22" s="17">
        <v>1200</v>
      </c>
      <c r="G22" s="18">
        <v>0.15781167806417673</v>
      </c>
      <c r="H22" s="19">
        <v>153888</v>
      </c>
      <c r="I22" s="22" t="s">
        <v>24</v>
      </c>
      <c r="J22" s="11">
        <v>1152325</v>
      </c>
      <c r="K22" s="16">
        <v>557664</v>
      </c>
      <c r="L22" s="16">
        <v>594661</v>
      </c>
      <c r="M22" s="16">
        <v>93.77847210427454</v>
      </c>
      <c r="N22" s="17">
        <v>8603</v>
      </c>
      <c r="O22" s="18">
        <v>0.7521932777370725</v>
      </c>
      <c r="P22" s="17">
        <v>338066</v>
      </c>
    </row>
    <row r="23" spans="1:16" ht="15" customHeight="1">
      <c r="A23" s="10" t="s">
        <v>66</v>
      </c>
      <c r="B23" s="11">
        <v>768416</v>
      </c>
      <c r="C23" s="17">
        <v>370907</v>
      </c>
      <c r="D23" s="17">
        <v>397509</v>
      </c>
      <c r="E23" s="17">
        <v>93.30782447693008</v>
      </c>
      <c r="F23" s="17">
        <v>6816</v>
      </c>
      <c r="G23" s="18">
        <v>0.8949579831932774</v>
      </c>
      <c r="H23" s="19">
        <v>158118</v>
      </c>
      <c r="I23" s="22" t="s">
        <v>25</v>
      </c>
      <c r="J23" s="11">
        <v>1155470</v>
      </c>
      <c r="K23" s="16">
        <v>559046</v>
      </c>
      <c r="L23" s="16">
        <v>596424</v>
      </c>
      <c r="M23" s="16">
        <v>93.73298190549005</v>
      </c>
      <c r="N23" s="17">
        <v>3145</v>
      </c>
      <c r="O23" s="18">
        <v>0.2729264747358601</v>
      </c>
      <c r="P23" s="17">
        <v>341344</v>
      </c>
    </row>
    <row r="24" spans="1:16" ht="15" customHeight="1">
      <c r="A24" s="24" t="s">
        <v>67</v>
      </c>
      <c r="B24" s="11">
        <v>770800</v>
      </c>
      <c r="C24" s="17">
        <v>371900</v>
      </c>
      <c r="D24" s="17">
        <v>398900</v>
      </c>
      <c r="E24" s="17">
        <v>93.23138631235899</v>
      </c>
      <c r="F24" s="17">
        <v>2384</v>
      </c>
      <c r="G24" s="18">
        <v>0.31024861533336107</v>
      </c>
      <c r="H24" s="19">
        <v>155964</v>
      </c>
      <c r="I24" s="22" t="s">
        <v>26</v>
      </c>
      <c r="J24" s="11">
        <v>1157474</v>
      </c>
      <c r="K24" s="16">
        <v>559769</v>
      </c>
      <c r="L24" s="16">
        <v>597705</v>
      </c>
      <c r="M24" s="16">
        <v>93.65305627357978</v>
      </c>
      <c r="N24" s="17">
        <v>2004</v>
      </c>
      <c r="O24" s="18">
        <v>0.17343591785161017</v>
      </c>
      <c r="P24" s="17">
        <v>344754</v>
      </c>
    </row>
    <row r="25" spans="1:16" ht="15" customHeight="1">
      <c r="A25" s="10"/>
      <c r="B25" s="11"/>
      <c r="C25" s="17"/>
      <c r="D25" s="17"/>
      <c r="E25" s="17"/>
      <c r="F25" s="17"/>
      <c r="G25" s="18"/>
      <c r="H25" s="19"/>
      <c r="I25" s="22"/>
      <c r="J25" s="23"/>
      <c r="K25" s="16"/>
      <c r="L25" s="16"/>
      <c r="M25" s="16"/>
      <c r="N25" s="17"/>
      <c r="O25" s="18"/>
      <c r="P25" s="17"/>
    </row>
    <row r="26" spans="1:16" ht="15" customHeight="1">
      <c r="A26" s="24" t="s">
        <v>68</v>
      </c>
      <c r="B26" s="11">
        <v>773200</v>
      </c>
      <c r="C26" s="17">
        <v>373100</v>
      </c>
      <c r="D26" s="17">
        <v>400100</v>
      </c>
      <c r="E26" s="17">
        <v>93.25168707823045</v>
      </c>
      <c r="F26" s="17">
        <v>2400</v>
      </c>
      <c r="G26" s="18">
        <v>0.3113648157758173</v>
      </c>
      <c r="H26" s="19">
        <v>155828</v>
      </c>
      <c r="I26" s="22" t="s">
        <v>28</v>
      </c>
      <c r="J26" s="11">
        <v>1159972</v>
      </c>
      <c r="K26" s="16">
        <v>560659</v>
      </c>
      <c r="L26" s="16">
        <v>599313</v>
      </c>
      <c r="M26" s="16">
        <v>93.55028173925811</v>
      </c>
      <c r="N26" s="17">
        <v>2498</v>
      </c>
      <c r="O26" s="18">
        <v>0.21581478288065217</v>
      </c>
      <c r="P26" s="17">
        <v>348258</v>
      </c>
    </row>
    <row r="27" spans="1:16" ht="15" customHeight="1">
      <c r="A27" s="24" t="s">
        <v>69</v>
      </c>
      <c r="B27" s="11">
        <v>775600</v>
      </c>
      <c r="C27" s="17">
        <v>374100</v>
      </c>
      <c r="D27" s="17">
        <v>401500</v>
      </c>
      <c r="E27" s="17">
        <v>93.17559153175591</v>
      </c>
      <c r="F27" s="17">
        <v>2400</v>
      </c>
      <c r="G27" s="18">
        <v>0.3103983445421624</v>
      </c>
      <c r="H27" s="19">
        <v>155771</v>
      </c>
      <c r="I27" s="22" t="s">
        <v>30</v>
      </c>
      <c r="J27" s="11">
        <v>1160897</v>
      </c>
      <c r="K27" s="16">
        <v>560758</v>
      </c>
      <c r="L27" s="16">
        <v>600139</v>
      </c>
      <c r="M27" s="16">
        <v>93.43802019198885</v>
      </c>
      <c r="N27" s="17">
        <v>925</v>
      </c>
      <c r="O27" s="18">
        <v>0.07974330414872083</v>
      </c>
      <c r="P27" s="17">
        <v>352284</v>
      </c>
    </row>
    <row r="28" spans="1:16" ht="15" customHeight="1">
      <c r="A28" s="24" t="s">
        <v>70</v>
      </c>
      <c r="B28" s="11">
        <v>777100</v>
      </c>
      <c r="C28" s="17">
        <v>374200</v>
      </c>
      <c r="D28" s="17">
        <v>402900</v>
      </c>
      <c r="E28" s="17">
        <v>92.87664432861752</v>
      </c>
      <c r="F28" s="17">
        <v>1500</v>
      </c>
      <c r="G28" s="18">
        <v>0.19339865910263024</v>
      </c>
      <c r="H28" s="19">
        <v>156537</v>
      </c>
      <c r="I28" s="22" t="s">
        <v>31</v>
      </c>
      <c r="J28" s="11">
        <v>1164628</v>
      </c>
      <c r="K28" s="16">
        <v>562684</v>
      </c>
      <c r="L28" s="16">
        <v>601944</v>
      </c>
      <c r="M28" s="16">
        <v>93.47779859920524</v>
      </c>
      <c r="N28" s="17">
        <v>3731</v>
      </c>
      <c r="O28" s="18">
        <v>0.32138940836267127</v>
      </c>
      <c r="P28" s="17">
        <v>361157</v>
      </c>
    </row>
    <row r="29" spans="1:16" ht="15" customHeight="1">
      <c r="A29" s="10" t="s">
        <v>71</v>
      </c>
      <c r="B29" s="11">
        <v>757676</v>
      </c>
      <c r="C29" s="17">
        <v>363922</v>
      </c>
      <c r="D29" s="17">
        <v>393754</v>
      </c>
      <c r="E29" s="17">
        <v>92.42369601324685</v>
      </c>
      <c r="F29" s="17">
        <v>-19424</v>
      </c>
      <c r="G29" s="18">
        <v>-2.4995496075151205</v>
      </c>
      <c r="H29" s="19">
        <v>158886</v>
      </c>
      <c r="I29" s="22" t="s">
        <v>12</v>
      </c>
      <c r="J29" s="11">
        <v>1166455</v>
      </c>
      <c r="K29" s="16">
        <v>563074</v>
      </c>
      <c r="L29" s="16">
        <v>603381</v>
      </c>
      <c r="M29" s="16">
        <v>93.31980953990927</v>
      </c>
      <c r="N29" s="17">
        <v>1827</v>
      </c>
      <c r="O29" s="18">
        <v>0.15687412633046777</v>
      </c>
      <c r="P29" s="17">
        <v>365374</v>
      </c>
    </row>
    <row r="30" spans="1:16" ht="15" customHeight="1">
      <c r="A30" s="24" t="s">
        <v>72</v>
      </c>
      <c r="B30" s="11">
        <v>757700</v>
      </c>
      <c r="C30" s="17">
        <v>360900</v>
      </c>
      <c r="D30" s="17">
        <v>396800</v>
      </c>
      <c r="E30" s="17">
        <v>90.95262096774194</v>
      </c>
      <c r="F30" s="17">
        <v>24</v>
      </c>
      <c r="G30" s="18">
        <v>0.0031675808656998505</v>
      </c>
      <c r="H30" s="19" t="s">
        <v>33</v>
      </c>
      <c r="I30" s="22" t="s">
        <v>14</v>
      </c>
      <c r="J30" s="11">
        <v>1168925</v>
      </c>
      <c r="K30" s="16">
        <v>563981</v>
      </c>
      <c r="L30" s="16">
        <v>604944</v>
      </c>
      <c r="M30" s="16">
        <v>93.22862942685605</v>
      </c>
      <c r="N30" s="17">
        <v>2470</v>
      </c>
      <c r="O30" s="18">
        <v>0.21175270370481503</v>
      </c>
      <c r="P30" s="17">
        <v>370090</v>
      </c>
    </row>
    <row r="31" spans="1:16" ht="15" customHeight="1">
      <c r="A31" s="10"/>
      <c r="B31" s="11"/>
      <c r="C31" s="17"/>
      <c r="D31" s="17"/>
      <c r="E31" s="17"/>
      <c r="F31" s="17"/>
      <c r="G31" s="18"/>
      <c r="H31" s="19"/>
      <c r="I31" s="22"/>
      <c r="J31" s="23"/>
      <c r="K31" s="16"/>
      <c r="L31" s="16"/>
      <c r="M31" s="16"/>
      <c r="N31" s="17"/>
      <c r="O31" s="18"/>
      <c r="P31" s="17"/>
    </row>
    <row r="32" spans="1:16" ht="15" customHeight="1">
      <c r="A32" s="24" t="s">
        <v>73</v>
      </c>
      <c r="B32" s="11">
        <v>761800</v>
      </c>
      <c r="C32" s="17">
        <v>355700</v>
      </c>
      <c r="D32" s="17">
        <v>406100</v>
      </c>
      <c r="E32" s="17">
        <v>87.58926372814578</v>
      </c>
      <c r="F32" s="17">
        <v>4100</v>
      </c>
      <c r="G32" s="18">
        <v>0.5411112577537284</v>
      </c>
      <c r="H32" s="19" t="s">
        <v>33</v>
      </c>
      <c r="I32" s="22" t="s">
        <v>34</v>
      </c>
      <c r="J32" s="11">
        <v>1170912</v>
      </c>
      <c r="K32" s="16">
        <v>564827</v>
      </c>
      <c r="L32" s="16">
        <v>606085</v>
      </c>
      <c r="M32" s="16">
        <v>93.19270399366425</v>
      </c>
      <c r="N32" s="17">
        <v>1987</v>
      </c>
      <c r="O32" s="18">
        <v>0.1699852428513378</v>
      </c>
      <c r="P32" s="17">
        <v>374294</v>
      </c>
    </row>
    <row r="33" spans="1:16" ht="15" customHeight="1">
      <c r="A33" s="24" t="s">
        <v>74</v>
      </c>
      <c r="B33" s="11">
        <v>761600</v>
      </c>
      <c r="C33" s="17">
        <v>347700</v>
      </c>
      <c r="D33" s="17">
        <v>413900</v>
      </c>
      <c r="E33" s="17">
        <v>84.00579850205364</v>
      </c>
      <c r="F33" s="17">
        <v>-200</v>
      </c>
      <c r="G33" s="18">
        <v>-0.026253609871357313</v>
      </c>
      <c r="H33" s="19" t="s">
        <v>33</v>
      </c>
      <c r="I33" s="22" t="s">
        <v>17</v>
      </c>
      <c r="J33" s="11">
        <v>1173301</v>
      </c>
      <c r="K33" s="16">
        <v>566081</v>
      </c>
      <c r="L33" s="16">
        <v>607220</v>
      </c>
      <c r="M33" s="16">
        <v>93.22502552616844</v>
      </c>
      <c r="N33" s="17">
        <v>2389</v>
      </c>
      <c r="O33" s="18">
        <v>0.20402899620125167</v>
      </c>
      <c r="P33" s="17">
        <v>378692</v>
      </c>
    </row>
    <row r="34" spans="1:16" ht="15" customHeight="1">
      <c r="A34" s="24" t="s">
        <v>75</v>
      </c>
      <c r="B34" s="11">
        <v>743672</v>
      </c>
      <c r="C34" s="17">
        <v>333341</v>
      </c>
      <c r="D34" s="17">
        <v>410331</v>
      </c>
      <c r="E34" s="17">
        <v>81.23709882996897</v>
      </c>
      <c r="F34" s="17">
        <v>-17928</v>
      </c>
      <c r="G34" s="18">
        <v>-2.3539915966386555</v>
      </c>
      <c r="H34" s="19">
        <v>169117</v>
      </c>
      <c r="I34" s="22" t="s">
        <v>35</v>
      </c>
      <c r="J34" s="11">
        <v>1180068</v>
      </c>
      <c r="K34" s="16">
        <v>570835</v>
      </c>
      <c r="L34" s="16">
        <v>609233</v>
      </c>
      <c r="M34" s="16">
        <v>93.69732105778905</v>
      </c>
      <c r="N34" s="17">
        <v>6767</v>
      </c>
      <c r="O34" s="18">
        <v>0.5767488479085929</v>
      </c>
      <c r="P34" s="17">
        <v>390212</v>
      </c>
    </row>
    <row r="35" spans="1:16" ht="15" customHeight="1">
      <c r="A35" s="24" t="s">
        <v>76</v>
      </c>
      <c r="B35" s="11">
        <v>887510</v>
      </c>
      <c r="C35" s="17">
        <v>405264</v>
      </c>
      <c r="D35" s="17">
        <v>482246</v>
      </c>
      <c r="E35" s="17">
        <v>84.03677791002931</v>
      </c>
      <c r="F35" s="17">
        <v>143838</v>
      </c>
      <c r="G35" s="18">
        <v>19.341591454297056</v>
      </c>
      <c r="H35" s="19">
        <v>186375</v>
      </c>
      <c r="I35" s="22" t="s">
        <v>20</v>
      </c>
      <c r="J35" s="11">
        <v>1182523</v>
      </c>
      <c r="K35" s="16">
        <v>571912</v>
      </c>
      <c r="L35" s="16">
        <v>610611</v>
      </c>
      <c r="M35" s="16">
        <v>93.66224977931941</v>
      </c>
      <c r="N35" s="17">
        <v>2455</v>
      </c>
      <c r="O35" s="18">
        <v>0.20803885877762976</v>
      </c>
      <c r="P35" s="17">
        <v>395740</v>
      </c>
    </row>
    <row r="36" spans="1:16" ht="15" customHeight="1">
      <c r="A36" s="24" t="s">
        <v>77</v>
      </c>
      <c r="B36" s="11">
        <v>877197</v>
      </c>
      <c r="C36" s="17">
        <v>407430</v>
      </c>
      <c r="D36" s="17">
        <v>469767</v>
      </c>
      <c r="E36" s="17">
        <v>86.73023009279068</v>
      </c>
      <c r="F36" s="17">
        <v>-10313</v>
      </c>
      <c r="G36" s="18">
        <v>-1.162015075886469</v>
      </c>
      <c r="H36" s="19">
        <v>187181</v>
      </c>
      <c r="I36" s="22" t="s">
        <v>22</v>
      </c>
      <c r="J36" s="11">
        <v>1183239</v>
      </c>
      <c r="K36" s="16">
        <v>572143</v>
      </c>
      <c r="L36" s="16">
        <v>611096</v>
      </c>
      <c r="M36" s="16">
        <v>93.62571510859178</v>
      </c>
      <c r="N36" s="17">
        <v>716</v>
      </c>
      <c r="O36" s="18">
        <v>0.06054850518763694</v>
      </c>
      <c r="P36" s="17">
        <v>400689</v>
      </c>
    </row>
    <row r="37" spans="1:16" ht="15" customHeight="1">
      <c r="A37" s="10"/>
      <c r="B37" s="11"/>
      <c r="C37" s="17"/>
      <c r="D37" s="17"/>
      <c r="E37" s="17"/>
      <c r="F37" s="17"/>
      <c r="G37" s="18"/>
      <c r="H37" s="19"/>
      <c r="I37" s="22"/>
      <c r="J37" s="23"/>
      <c r="K37" s="16"/>
      <c r="L37" s="16"/>
      <c r="M37" s="16"/>
      <c r="N37" s="17"/>
      <c r="O37" s="18"/>
      <c r="P37" s="17"/>
    </row>
    <row r="38" spans="1:16" ht="15" customHeight="1">
      <c r="A38" s="10" t="s">
        <v>78</v>
      </c>
      <c r="B38" s="11">
        <v>927743</v>
      </c>
      <c r="C38" s="17">
        <v>443872</v>
      </c>
      <c r="D38" s="17">
        <v>483871</v>
      </c>
      <c r="E38" s="17">
        <v>91.73354055109729</v>
      </c>
      <c r="F38" s="17">
        <v>50546</v>
      </c>
      <c r="G38" s="18">
        <v>5.762217609043351</v>
      </c>
      <c r="H38" s="19">
        <v>195354</v>
      </c>
      <c r="I38" s="22" t="s">
        <v>36</v>
      </c>
      <c r="J38" s="11">
        <v>1184032</v>
      </c>
      <c r="K38" s="16">
        <v>572786</v>
      </c>
      <c r="L38" s="16">
        <v>611246</v>
      </c>
      <c r="M38" s="16">
        <v>93.70793428505054</v>
      </c>
      <c r="N38" s="17">
        <v>793</v>
      </c>
      <c r="O38" s="18">
        <v>0.06701942718250498</v>
      </c>
      <c r="P38" s="17">
        <v>405663</v>
      </c>
    </row>
    <row r="39" spans="1:16" ht="15" customHeight="1">
      <c r="A39" s="24" t="s">
        <v>79</v>
      </c>
      <c r="B39" s="11">
        <v>942000</v>
      </c>
      <c r="C39" s="17">
        <v>450800</v>
      </c>
      <c r="D39" s="17">
        <v>491200</v>
      </c>
      <c r="E39" s="17">
        <v>91.77524429967427</v>
      </c>
      <c r="F39" s="17">
        <v>14257</v>
      </c>
      <c r="G39" s="18">
        <v>1.5367402394844263</v>
      </c>
      <c r="H39" s="19">
        <v>194824</v>
      </c>
      <c r="I39" s="22" t="s">
        <v>7</v>
      </c>
      <c r="J39" s="11">
        <v>1183881</v>
      </c>
      <c r="K39" s="16">
        <v>572688</v>
      </c>
      <c r="L39" s="16">
        <v>611193</v>
      </c>
      <c r="M39" s="16">
        <v>93.70002601469585</v>
      </c>
      <c r="N39" s="17">
        <v>-151</v>
      </c>
      <c r="O39" s="18">
        <v>-0.012753033701791842</v>
      </c>
      <c r="P39" s="17">
        <v>410365</v>
      </c>
    </row>
    <row r="40" spans="1:16" ht="15" customHeight="1">
      <c r="A40" s="24" t="s">
        <v>80</v>
      </c>
      <c r="B40" s="11">
        <v>965100</v>
      </c>
      <c r="C40" s="17">
        <v>463700</v>
      </c>
      <c r="D40" s="17">
        <v>501400</v>
      </c>
      <c r="E40" s="17">
        <v>92.48105305145593</v>
      </c>
      <c r="F40" s="17">
        <v>23100</v>
      </c>
      <c r="G40" s="18">
        <v>2.4522292993630574</v>
      </c>
      <c r="H40" s="19">
        <v>196218</v>
      </c>
      <c r="I40" s="22" t="s">
        <v>81</v>
      </c>
      <c r="J40" s="11">
        <v>1180977</v>
      </c>
      <c r="K40" s="16">
        <v>572244</v>
      </c>
      <c r="L40" s="16">
        <v>608733</v>
      </c>
      <c r="M40" s="16">
        <v>94.00574636170538</v>
      </c>
      <c r="N40" s="17">
        <v>-2904</v>
      </c>
      <c r="O40" s="18">
        <v>-0.2452949240675372</v>
      </c>
      <c r="P40" s="17">
        <v>411341</v>
      </c>
    </row>
    <row r="41" spans="1:16" ht="15" customHeight="1">
      <c r="A41" s="10" t="s">
        <v>82</v>
      </c>
      <c r="B41" s="11">
        <v>957279</v>
      </c>
      <c r="C41" s="17">
        <v>460859</v>
      </c>
      <c r="D41" s="17">
        <v>496420</v>
      </c>
      <c r="E41" s="17">
        <v>92.83650940735667</v>
      </c>
      <c r="F41" s="17">
        <v>-7821</v>
      </c>
      <c r="G41" s="18">
        <v>-0.8103823437985701</v>
      </c>
      <c r="H41" s="19">
        <v>194652</v>
      </c>
      <c r="I41" s="22" t="s">
        <v>27</v>
      </c>
      <c r="J41" s="11">
        <v>1180525</v>
      </c>
      <c r="K41" s="16">
        <v>571724</v>
      </c>
      <c r="L41" s="16">
        <v>608801</v>
      </c>
      <c r="M41" s="16">
        <v>93.90983260539979</v>
      </c>
      <c r="N41" s="17">
        <v>-452</v>
      </c>
      <c r="O41" s="18">
        <v>-0.03827339567154991</v>
      </c>
      <c r="P41" s="17">
        <v>415339</v>
      </c>
    </row>
    <row r="42" spans="1:16" ht="15" customHeight="1">
      <c r="A42" s="24" t="s">
        <v>83</v>
      </c>
      <c r="B42" s="11">
        <v>960100</v>
      </c>
      <c r="C42" s="17">
        <v>462200</v>
      </c>
      <c r="D42" s="17">
        <v>497900</v>
      </c>
      <c r="E42" s="17">
        <v>92.82988551918056</v>
      </c>
      <c r="F42" s="17">
        <v>2821</v>
      </c>
      <c r="G42" s="18">
        <v>0.2946894270113519</v>
      </c>
      <c r="H42" s="19">
        <v>195709</v>
      </c>
      <c r="I42" s="22" t="s">
        <v>29</v>
      </c>
      <c r="J42" s="11">
        <v>1180565</v>
      </c>
      <c r="K42" s="16">
        <v>571636</v>
      </c>
      <c r="L42" s="16">
        <v>608929</v>
      </c>
      <c r="M42" s="16">
        <v>93.87564067403589</v>
      </c>
      <c r="N42" s="17">
        <v>40</v>
      </c>
      <c r="O42" s="18">
        <v>0.003388322991889202</v>
      </c>
      <c r="P42" s="17">
        <v>419706</v>
      </c>
    </row>
    <row r="43" spans="1:16" ht="15" customHeight="1">
      <c r="A43" s="10"/>
      <c r="B43" s="11"/>
      <c r="C43" s="17"/>
      <c r="D43" s="17"/>
      <c r="E43" s="17"/>
      <c r="F43" s="17"/>
      <c r="G43" s="18"/>
      <c r="H43" s="19"/>
      <c r="I43" s="22"/>
      <c r="J43" s="16"/>
      <c r="K43" s="16"/>
      <c r="L43" s="16"/>
      <c r="M43" s="16"/>
      <c r="N43" s="17"/>
      <c r="O43" s="18"/>
      <c r="P43" s="17"/>
    </row>
    <row r="44" spans="1:16" ht="15" customHeight="1">
      <c r="A44" s="24" t="s">
        <v>84</v>
      </c>
      <c r="B44" s="11">
        <v>959300</v>
      </c>
      <c r="C44" s="17">
        <v>461600</v>
      </c>
      <c r="D44" s="17">
        <v>497700</v>
      </c>
      <c r="E44" s="17">
        <v>92.74663451878642</v>
      </c>
      <c r="F44" s="17">
        <v>-800</v>
      </c>
      <c r="G44" s="18">
        <v>-0.08332465368190813</v>
      </c>
      <c r="H44" s="19">
        <v>195490</v>
      </c>
      <c r="I44" s="22" t="s">
        <v>37</v>
      </c>
      <c r="J44" s="11">
        <v>1179168</v>
      </c>
      <c r="K44" s="46">
        <v>570840</v>
      </c>
      <c r="L44" s="46">
        <v>608328</v>
      </c>
      <c r="M44" s="47">
        <v>94</v>
      </c>
      <c r="N44" s="48">
        <v>-1397</v>
      </c>
      <c r="O44" s="49">
        <v>-0.12</v>
      </c>
      <c r="P44" s="17">
        <v>423530</v>
      </c>
    </row>
    <row r="45" spans="1:16" ht="15" customHeight="1">
      <c r="A45" s="24" t="s">
        <v>85</v>
      </c>
      <c r="B45" s="11">
        <v>958000</v>
      </c>
      <c r="C45" s="17">
        <v>461100</v>
      </c>
      <c r="D45" s="17">
        <v>496900</v>
      </c>
      <c r="E45" s="17">
        <v>92.79533105252565</v>
      </c>
      <c r="F45" s="17">
        <v>-1300</v>
      </c>
      <c r="G45" s="18">
        <v>-0.13551548003752736</v>
      </c>
      <c r="H45" s="19">
        <v>196079</v>
      </c>
      <c r="I45" s="22" t="s">
        <v>32</v>
      </c>
      <c r="J45" s="11">
        <v>1177133</v>
      </c>
      <c r="K45" s="46">
        <v>569348</v>
      </c>
      <c r="L45" s="46">
        <v>607785</v>
      </c>
      <c r="M45" s="47">
        <v>93.7</v>
      </c>
      <c r="N45" s="48">
        <v>-2035</v>
      </c>
      <c r="O45" s="49">
        <v>-0.17</v>
      </c>
      <c r="P45" s="17">
        <v>427706</v>
      </c>
    </row>
    <row r="46" spans="1:16" ht="15" customHeight="1">
      <c r="A46" s="24" t="s">
        <v>86</v>
      </c>
      <c r="B46" s="11">
        <v>962400</v>
      </c>
      <c r="C46" s="17">
        <v>462700</v>
      </c>
      <c r="D46" s="17">
        <v>499700</v>
      </c>
      <c r="E46" s="17">
        <v>92.59555733440064</v>
      </c>
      <c r="F46" s="17">
        <v>4400</v>
      </c>
      <c r="G46" s="18">
        <v>0.4592901878914405</v>
      </c>
      <c r="H46" s="19">
        <v>197301</v>
      </c>
      <c r="I46" s="22" t="s">
        <v>87</v>
      </c>
      <c r="J46" s="11">
        <v>1174026</v>
      </c>
      <c r="K46" s="46">
        <v>567060</v>
      </c>
      <c r="L46" s="46">
        <v>606966</v>
      </c>
      <c r="M46" s="47">
        <v>93</v>
      </c>
      <c r="N46" s="48">
        <v>-3107</v>
      </c>
      <c r="O46" s="49">
        <v>-0.26</v>
      </c>
      <c r="P46" s="17">
        <v>424585</v>
      </c>
    </row>
    <row r="47" spans="1:16" ht="15" customHeight="1">
      <c r="A47" s="10" t="s">
        <v>88</v>
      </c>
      <c r="B47" s="11">
        <v>966187</v>
      </c>
      <c r="C47" s="17">
        <v>463477</v>
      </c>
      <c r="D47" s="17">
        <v>502710</v>
      </c>
      <c r="E47" s="17">
        <v>92.1956993097412</v>
      </c>
      <c r="F47" s="17">
        <v>3787</v>
      </c>
      <c r="G47" s="18">
        <v>0.3934954280964256</v>
      </c>
      <c r="H47" s="19">
        <v>198161</v>
      </c>
      <c r="I47" s="69" t="s">
        <v>109</v>
      </c>
      <c r="J47" s="2">
        <v>1171791</v>
      </c>
      <c r="K47" s="52">
        <v>565866</v>
      </c>
      <c r="L47" s="52">
        <v>605925</v>
      </c>
      <c r="M47" s="70">
        <v>93</v>
      </c>
      <c r="N47" s="71">
        <v>-2235</v>
      </c>
      <c r="O47" s="72">
        <v>-0.19</v>
      </c>
      <c r="P47" s="3">
        <v>429868</v>
      </c>
    </row>
    <row r="48" spans="1:16" s="51" customFormat="1" ht="15" customHeight="1">
      <c r="A48" s="24" t="s">
        <v>89</v>
      </c>
      <c r="B48" s="11">
        <v>968531</v>
      </c>
      <c r="C48" s="17">
        <v>463670</v>
      </c>
      <c r="D48" s="17">
        <v>504861</v>
      </c>
      <c r="E48" s="17">
        <v>91.84112062528102</v>
      </c>
      <c r="F48" s="17">
        <v>2344</v>
      </c>
      <c r="G48" s="18">
        <v>0.24260313997186883</v>
      </c>
      <c r="H48" s="19">
        <v>199927</v>
      </c>
      <c r="I48" s="73" t="s">
        <v>108</v>
      </c>
      <c r="J48" s="74">
        <f>SUM(K48:L48)</f>
        <v>1170414</v>
      </c>
      <c r="K48" s="50">
        <v>565047</v>
      </c>
      <c r="L48" s="50">
        <v>605367</v>
      </c>
      <c r="M48" s="75">
        <f>K48/L48*100</f>
        <v>93.33957747944636</v>
      </c>
      <c r="N48" s="56">
        <f>J48-J47</f>
        <v>-1377</v>
      </c>
      <c r="O48" s="76">
        <f>N48/J47*100</f>
        <v>-0.11751242329050146</v>
      </c>
      <c r="P48" s="6">
        <v>434531</v>
      </c>
    </row>
    <row r="49" spans="1:16" s="51" customFormat="1" ht="15" customHeight="1">
      <c r="A49" s="1"/>
      <c r="B49" s="2"/>
      <c r="C49" s="3"/>
      <c r="D49" s="3"/>
      <c r="E49" s="3"/>
      <c r="F49" s="3"/>
      <c r="G49" s="5"/>
      <c r="H49" s="4"/>
      <c r="I49" s="63"/>
      <c r="J49" s="65"/>
      <c r="K49" s="66"/>
      <c r="L49" s="66"/>
      <c r="M49" s="66"/>
      <c r="N49" s="66"/>
      <c r="O49" s="66"/>
      <c r="P49" s="66"/>
    </row>
    <row r="50" spans="1:16" s="51" customFormat="1" ht="15" customHeight="1">
      <c r="A50" s="7" t="s">
        <v>90</v>
      </c>
      <c r="B50" s="2">
        <v>971390</v>
      </c>
      <c r="C50" s="3">
        <v>463818</v>
      </c>
      <c r="D50" s="3">
        <v>507572</v>
      </c>
      <c r="E50" s="3">
        <v>91.37974513960582</v>
      </c>
      <c r="F50" s="3">
        <v>2859</v>
      </c>
      <c r="G50" s="5">
        <v>0.29518931247425223</v>
      </c>
      <c r="H50" s="4">
        <v>200795</v>
      </c>
      <c r="I50" s="25" t="s">
        <v>110</v>
      </c>
      <c r="J50" s="67">
        <f>SUM(K50:L50)</f>
        <v>1172413</v>
      </c>
      <c r="K50" s="52">
        <v>566174</v>
      </c>
      <c r="L50" s="52">
        <v>606239</v>
      </c>
      <c r="M50" s="53">
        <f>K50/L50*100</f>
        <v>93.39122029430638</v>
      </c>
      <c r="N50" s="54">
        <v>-45</v>
      </c>
      <c r="O50" s="68" t="s">
        <v>111</v>
      </c>
      <c r="P50" s="3">
        <v>431283</v>
      </c>
    </row>
    <row r="51" spans="1:16" s="51" customFormat="1" ht="15" customHeight="1">
      <c r="A51" s="7" t="s">
        <v>91</v>
      </c>
      <c r="B51" s="2">
        <v>973808</v>
      </c>
      <c r="C51" s="3">
        <v>464779</v>
      </c>
      <c r="D51" s="3">
        <v>509029</v>
      </c>
      <c r="E51" s="3">
        <v>91.11052611933701</v>
      </c>
      <c r="F51" s="3">
        <v>2418</v>
      </c>
      <c r="G51" s="5">
        <v>0.25</v>
      </c>
      <c r="H51" s="4">
        <v>201747</v>
      </c>
      <c r="I51" s="26" t="s">
        <v>112</v>
      </c>
      <c r="J51" s="67">
        <f aca="true" t="shared" si="0" ref="J51:J68">SUM(K51:L51)</f>
        <v>1172092</v>
      </c>
      <c r="K51" s="52">
        <v>566013</v>
      </c>
      <c r="L51" s="52">
        <v>606079</v>
      </c>
      <c r="M51" s="53">
        <f aca="true" t="shared" si="1" ref="M51:M68">K51/L51*100</f>
        <v>93.38931063442224</v>
      </c>
      <c r="N51" s="54">
        <f>J51-J50</f>
        <v>-321</v>
      </c>
      <c r="O51" s="55">
        <f>N51/J50*100</f>
        <v>-0.027379430286085197</v>
      </c>
      <c r="P51" s="3">
        <v>431372</v>
      </c>
    </row>
    <row r="52" spans="1:16" s="51" customFormat="1" ht="15" customHeight="1">
      <c r="A52" s="7" t="s">
        <v>92</v>
      </c>
      <c r="B52" s="2">
        <v>974420</v>
      </c>
      <c r="C52" s="3">
        <v>464363</v>
      </c>
      <c r="D52" s="3">
        <v>510057</v>
      </c>
      <c r="E52" s="3">
        <v>91.04139341289307</v>
      </c>
      <c r="F52" s="3">
        <v>612</v>
      </c>
      <c r="G52" s="5">
        <v>0.06</v>
      </c>
      <c r="H52" s="4">
        <v>202454</v>
      </c>
      <c r="I52" s="26" t="s">
        <v>113</v>
      </c>
      <c r="J52" s="67">
        <f t="shared" si="0"/>
        <v>1171813</v>
      </c>
      <c r="K52" s="52">
        <v>565816</v>
      </c>
      <c r="L52" s="52">
        <v>605997</v>
      </c>
      <c r="M52" s="53">
        <f t="shared" si="1"/>
        <v>93.36943912263592</v>
      </c>
      <c r="N52" s="54">
        <f aca="true" t="shared" si="2" ref="N52:N58">J52-J51</f>
        <v>-279</v>
      </c>
      <c r="O52" s="55">
        <f aca="true" t="shared" si="3" ref="O52:O68">N52/J51*100</f>
        <v>-0.02380359220948526</v>
      </c>
      <c r="P52" s="3">
        <v>431507</v>
      </c>
    </row>
    <row r="53" spans="1:16" s="51" customFormat="1" ht="15" customHeight="1">
      <c r="A53" s="1" t="s">
        <v>93</v>
      </c>
      <c r="B53" s="2">
        <v>973418</v>
      </c>
      <c r="C53" s="3">
        <v>464889</v>
      </c>
      <c r="D53" s="3">
        <v>508529</v>
      </c>
      <c r="E53" s="3">
        <v>91.41838518550564</v>
      </c>
      <c r="F53" s="3">
        <v>-1002</v>
      </c>
      <c r="G53" s="5">
        <v>-0.10283040167484248</v>
      </c>
      <c r="H53" s="4">
        <v>211265</v>
      </c>
      <c r="I53" s="26" t="s">
        <v>114</v>
      </c>
      <c r="J53" s="67">
        <f t="shared" si="0"/>
        <v>1169421</v>
      </c>
      <c r="K53" s="52">
        <v>564408</v>
      </c>
      <c r="L53" s="52">
        <v>605013</v>
      </c>
      <c r="M53" s="53">
        <f t="shared" si="1"/>
        <v>93.28857396452638</v>
      </c>
      <c r="N53" s="54">
        <f t="shared" si="2"/>
        <v>-2392</v>
      </c>
      <c r="O53" s="55">
        <f t="shared" si="3"/>
        <v>-0.20412813307242708</v>
      </c>
      <c r="P53" s="3">
        <v>431022</v>
      </c>
    </row>
    <row r="54" spans="1:16" s="51" customFormat="1" ht="15" customHeight="1">
      <c r="A54" s="7" t="s">
        <v>94</v>
      </c>
      <c r="B54" s="2">
        <v>976048</v>
      </c>
      <c r="C54" s="3">
        <v>465944</v>
      </c>
      <c r="D54" s="3">
        <v>510104</v>
      </c>
      <c r="E54" s="3">
        <v>91.34294183146966</v>
      </c>
      <c r="F54" s="3">
        <v>2630</v>
      </c>
      <c r="G54" s="5">
        <v>0.2701819773211508</v>
      </c>
      <c r="H54" s="4">
        <v>213411</v>
      </c>
      <c r="I54" s="26" t="s">
        <v>115</v>
      </c>
      <c r="J54" s="67">
        <f t="shared" si="0"/>
        <v>1170263</v>
      </c>
      <c r="K54" s="52">
        <v>564994</v>
      </c>
      <c r="L54" s="52">
        <v>605269</v>
      </c>
      <c r="M54" s="53">
        <f t="shared" si="1"/>
        <v>93.34593379142166</v>
      </c>
      <c r="N54" s="54">
        <f t="shared" si="2"/>
        <v>842</v>
      </c>
      <c r="O54" s="55">
        <f t="shared" si="3"/>
        <v>0.07200144344936511</v>
      </c>
      <c r="P54" s="3">
        <v>432811</v>
      </c>
    </row>
    <row r="55" spans="1:16" s="51" customFormat="1" ht="15" customHeight="1">
      <c r="A55" s="1"/>
      <c r="B55" s="2"/>
      <c r="C55" s="3"/>
      <c r="D55" s="3"/>
      <c r="E55" s="3"/>
      <c r="F55" s="3"/>
      <c r="G55" s="5"/>
      <c r="H55" s="4"/>
      <c r="I55" s="26" t="s">
        <v>116</v>
      </c>
      <c r="J55" s="67">
        <f t="shared" si="0"/>
        <v>1170267</v>
      </c>
      <c r="K55" s="52">
        <v>565042</v>
      </c>
      <c r="L55" s="52">
        <v>605225</v>
      </c>
      <c r="M55" s="53">
        <f t="shared" si="1"/>
        <v>93.36065099756289</v>
      </c>
      <c r="N55" s="54">
        <f t="shared" si="2"/>
        <v>4</v>
      </c>
      <c r="O55" s="55">
        <f t="shared" si="3"/>
        <v>0.00034180350912572645</v>
      </c>
      <c r="P55" s="3">
        <v>433243</v>
      </c>
    </row>
    <row r="56" spans="1:16" s="51" customFormat="1" ht="15" customHeight="1">
      <c r="A56" s="7" t="s">
        <v>95</v>
      </c>
      <c r="B56" s="2">
        <v>975911</v>
      </c>
      <c r="C56" s="3">
        <v>465332</v>
      </c>
      <c r="D56" s="3">
        <v>510579</v>
      </c>
      <c r="E56" s="3">
        <v>91.13810007853829</v>
      </c>
      <c r="F56" s="3">
        <v>-137</v>
      </c>
      <c r="G56" s="5">
        <v>-0.0140361949412324</v>
      </c>
      <c r="H56" s="4">
        <v>215824</v>
      </c>
      <c r="I56" s="26" t="s">
        <v>117</v>
      </c>
      <c r="J56" s="67">
        <f t="shared" si="0"/>
        <v>1170245</v>
      </c>
      <c r="K56" s="52">
        <v>564978</v>
      </c>
      <c r="L56" s="52">
        <v>605267</v>
      </c>
      <c r="M56" s="53">
        <f t="shared" si="1"/>
        <v>93.34359877541647</v>
      </c>
      <c r="N56" s="54">
        <f t="shared" si="2"/>
        <v>-22</v>
      </c>
      <c r="O56" s="55">
        <f t="shared" si="3"/>
        <v>-0.0018799128745833216</v>
      </c>
      <c r="P56" s="3">
        <v>433540</v>
      </c>
    </row>
    <row r="57" spans="1:16" s="51" customFormat="1" ht="15" customHeight="1">
      <c r="A57" s="7" t="s">
        <v>96</v>
      </c>
      <c r="B57" s="2">
        <v>978059</v>
      </c>
      <c r="C57" s="3">
        <v>466263</v>
      </c>
      <c r="D57" s="3">
        <v>511796</v>
      </c>
      <c r="E57" s="3">
        <v>91.1032911550696</v>
      </c>
      <c r="F57" s="3">
        <v>2148</v>
      </c>
      <c r="G57" s="5">
        <v>0.22010203799321865</v>
      </c>
      <c r="H57" s="4">
        <v>219942</v>
      </c>
      <c r="I57" s="26" t="s">
        <v>118</v>
      </c>
      <c r="J57" s="67">
        <f t="shared" si="0"/>
        <v>1170677</v>
      </c>
      <c r="K57" s="52">
        <v>565280</v>
      </c>
      <c r="L57" s="52">
        <v>605397</v>
      </c>
      <c r="M57" s="53">
        <f t="shared" si="1"/>
        <v>93.37343924730384</v>
      </c>
      <c r="N57" s="54">
        <f t="shared" si="2"/>
        <v>432</v>
      </c>
      <c r="O57" s="55">
        <f t="shared" si="3"/>
        <v>0.036915346786356704</v>
      </c>
      <c r="P57" s="3">
        <v>434162</v>
      </c>
    </row>
    <row r="58" spans="1:16" s="51" customFormat="1" ht="15" customHeight="1">
      <c r="A58" s="7" t="s">
        <v>97</v>
      </c>
      <c r="B58" s="2">
        <v>982278</v>
      </c>
      <c r="C58" s="3">
        <v>468264</v>
      </c>
      <c r="D58" s="3">
        <v>514014</v>
      </c>
      <c r="E58" s="3">
        <v>91.09946421692794</v>
      </c>
      <c r="F58" s="3">
        <v>4219</v>
      </c>
      <c r="G58" s="5">
        <v>0.43136457003105133</v>
      </c>
      <c r="H58" s="4">
        <v>224085</v>
      </c>
      <c r="I58" s="26" t="s">
        <v>119</v>
      </c>
      <c r="J58" s="67">
        <f t="shared" si="0"/>
        <v>1170646</v>
      </c>
      <c r="K58" s="52">
        <v>565213</v>
      </c>
      <c r="L58" s="52">
        <v>605433</v>
      </c>
      <c r="M58" s="53">
        <f t="shared" si="1"/>
        <v>93.35682065562993</v>
      </c>
      <c r="N58" s="54">
        <f t="shared" si="2"/>
        <v>-31</v>
      </c>
      <c r="O58" s="55">
        <f t="shared" si="3"/>
        <v>-0.0026480404073882034</v>
      </c>
      <c r="P58" s="3">
        <v>434460</v>
      </c>
    </row>
    <row r="59" spans="1:16" s="51" customFormat="1" ht="15" customHeight="1">
      <c r="A59" s="1" t="s">
        <v>98</v>
      </c>
      <c r="B59" s="2">
        <v>980499</v>
      </c>
      <c r="C59" s="3">
        <v>468518</v>
      </c>
      <c r="D59" s="3">
        <v>511981</v>
      </c>
      <c r="E59" s="3">
        <v>91.51081778425372</v>
      </c>
      <c r="F59" s="3">
        <v>-1779</v>
      </c>
      <c r="G59" s="5">
        <v>-0.18110962477017709</v>
      </c>
      <c r="H59" s="4">
        <v>230451</v>
      </c>
      <c r="I59" s="27"/>
      <c r="J59" s="64"/>
      <c r="K59" s="52"/>
      <c r="L59" s="52"/>
      <c r="M59" s="53"/>
      <c r="N59" s="54"/>
      <c r="O59" s="55"/>
      <c r="P59" s="3"/>
    </row>
    <row r="60" spans="1:16" ht="15" customHeight="1">
      <c r="A60" s="7" t="s">
        <v>99</v>
      </c>
      <c r="B60" s="2">
        <v>980230</v>
      </c>
      <c r="C60" s="3">
        <v>468814</v>
      </c>
      <c r="D60" s="3">
        <v>511416</v>
      </c>
      <c r="E60" s="3">
        <v>91.66979523519014</v>
      </c>
      <c r="F60" s="3">
        <v>-269</v>
      </c>
      <c r="G60" s="5">
        <v>-0.027435010132595746</v>
      </c>
      <c r="H60" s="4">
        <v>235357</v>
      </c>
      <c r="I60" s="26" t="s">
        <v>120</v>
      </c>
      <c r="J60" s="67">
        <f t="shared" si="0"/>
        <v>1170414</v>
      </c>
      <c r="K60" s="52">
        <v>565047</v>
      </c>
      <c r="L60" s="52">
        <v>605367</v>
      </c>
      <c r="M60" s="53">
        <f t="shared" si="1"/>
        <v>93.33957747944636</v>
      </c>
      <c r="N60" s="54">
        <f>J60-J58</f>
        <v>-232</v>
      </c>
      <c r="O60" s="55">
        <f>N60/J58*100</f>
        <v>-0.019818117518019967</v>
      </c>
      <c r="P60" s="3">
        <v>434531</v>
      </c>
    </row>
    <row r="61" spans="1:16" ht="15" customHeight="1">
      <c r="A61" s="10"/>
      <c r="B61" s="11"/>
      <c r="C61" s="17"/>
      <c r="D61" s="17"/>
      <c r="E61" s="17"/>
      <c r="F61" s="17"/>
      <c r="G61" s="18"/>
      <c r="H61" s="19"/>
      <c r="I61" s="26" t="s">
        <v>121</v>
      </c>
      <c r="J61" s="67">
        <f t="shared" si="0"/>
        <v>1170744</v>
      </c>
      <c r="K61" s="52">
        <v>565233</v>
      </c>
      <c r="L61" s="52">
        <v>605511</v>
      </c>
      <c r="M61" s="53">
        <f t="shared" si="1"/>
        <v>93.34809772241958</v>
      </c>
      <c r="N61" s="54">
        <f>J61-J60</f>
        <v>330</v>
      </c>
      <c r="O61" s="55">
        <f t="shared" si="3"/>
        <v>0.028195151459227245</v>
      </c>
      <c r="P61" s="3">
        <v>435088</v>
      </c>
    </row>
    <row r="62" spans="1:16" ht="15" customHeight="1">
      <c r="A62" s="24" t="s">
        <v>100</v>
      </c>
      <c r="B62" s="11">
        <v>982420</v>
      </c>
      <c r="C62" s="17">
        <v>470469</v>
      </c>
      <c r="D62" s="17">
        <v>511951</v>
      </c>
      <c r="E62" s="17">
        <v>91.89727141855373</v>
      </c>
      <c r="F62" s="17">
        <v>2190</v>
      </c>
      <c r="G62" s="18">
        <v>0.22341695316405336</v>
      </c>
      <c r="H62" s="19">
        <v>240728</v>
      </c>
      <c r="I62" s="26" t="s">
        <v>122</v>
      </c>
      <c r="J62" s="67">
        <f t="shared" si="0"/>
        <v>1170874</v>
      </c>
      <c r="K62" s="52">
        <v>565274</v>
      </c>
      <c r="L62" s="52">
        <v>605600</v>
      </c>
      <c r="M62" s="53">
        <f t="shared" si="1"/>
        <v>93.34114927344783</v>
      </c>
      <c r="N62" s="54">
        <f aca="true" t="shared" si="4" ref="N62:N68">J62-J61</f>
        <v>130</v>
      </c>
      <c r="O62" s="55">
        <f t="shared" si="3"/>
        <v>0.011104050074140887</v>
      </c>
      <c r="P62" s="3">
        <v>435496</v>
      </c>
    </row>
    <row r="63" spans="1:16" ht="15" customHeight="1">
      <c r="A63" s="24" t="s">
        <v>101</v>
      </c>
      <c r="B63" s="11">
        <v>983589</v>
      </c>
      <c r="C63" s="17">
        <v>471597</v>
      </c>
      <c r="D63" s="17">
        <v>511992</v>
      </c>
      <c r="E63" s="17">
        <v>92.11022828481696</v>
      </c>
      <c r="F63" s="17">
        <v>1169</v>
      </c>
      <c r="G63" s="18">
        <v>0.11899187720119705</v>
      </c>
      <c r="H63" s="19">
        <v>246269</v>
      </c>
      <c r="I63" s="25" t="s">
        <v>123</v>
      </c>
      <c r="J63" s="67">
        <f t="shared" si="0"/>
        <v>1170708</v>
      </c>
      <c r="K63" s="52">
        <v>565203</v>
      </c>
      <c r="L63" s="52">
        <v>605505</v>
      </c>
      <c r="M63" s="53">
        <f t="shared" si="1"/>
        <v>93.34406817449897</v>
      </c>
      <c r="N63" s="54">
        <f t="shared" si="4"/>
        <v>-166</v>
      </c>
      <c r="O63" s="55">
        <f t="shared" si="3"/>
        <v>-0.014177443516552594</v>
      </c>
      <c r="P63" s="3">
        <v>435660</v>
      </c>
    </row>
    <row r="64" spans="1:16" ht="15" customHeight="1">
      <c r="A64" s="24" t="s">
        <v>102</v>
      </c>
      <c r="B64" s="11">
        <v>985147</v>
      </c>
      <c r="C64" s="17">
        <v>473918</v>
      </c>
      <c r="D64" s="17">
        <v>511229</v>
      </c>
      <c r="E64" s="17">
        <v>92.70170510671343</v>
      </c>
      <c r="F64" s="17">
        <v>1558</v>
      </c>
      <c r="G64" s="18">
        <v>0.15839949409763632</v>
      </c>
      <c r="H64" s="19">
        <v>249896</v>
      </c>
      <c r="I64" s="26" t="s">
        <v>112</v>
      </c>
      <c r="J64" s="67">
        <f t="shared" si="0"/>
        <v>1170347</v>
      </c>
      <c r="K64" s="52">
        <v>565025</v>
      </c>
      <c r="L64" s="52">
        <v>605322</v>
      </c>
      <c r="M64" s="53">
        <f t="shared" si="1"/>
        <v>93.34288197025715</v>
      </c>
      <c r="N64" s="54">
        <f t="shared" si="4"/>
        <v>-361</v>
      </c>
      <c r="O64" s="55">
        <f t="shared" si="3"/>
        <v>-0.03083604109649887</v>
      </c>
      <c r="P64" s="3">
        <v>435675</v>
      </c>
    </row>
    <row r="65" spans="1:16" ht="15" customHeight="1">
      <c r="A65" s="10" t="s">
        <v>103</v>
      </c>
      <c r="B65" s="11">
        <v>1002420</v>
      </c>
      <c r="C65" s="17">
        <v>480380</v>
      </c>
      <c r="D65" s="17">
        <v>522040</v>
      </c>
      <c r="E65" s="17">
        <v>92.01976860010727</v>
      </c>
      <c r="F65" s="17">
        <v>17273</v>
      </c>
      <c r="G65" s="18">
        <v>1.7533423945867976</v>
      </c>
      <c r="H65" s="19">
        <v>254543</v>
      </c>
      <c r="I65" s="26" t="s">
        <v>113</v>
      </c>
      <c r="J65" s="67">
        <f t="shared" si="0"/>
        <v>1170114</v>
      </c>
      <c r="K65" s="52">
        <v>564868</v>
      </c>
      <c r="L65" s="52">
        <v>605246</v>
      </c>
      <c r="M65" s="53">
        <f t="shared" si="1"/>
        <v>93.32866305601358</v>
      </c>
      <c r="N65" s="54">
        <f t="shared" si="4"/>
        <v>-233</v>
      </c>
      <c r="O65" s="55">
        <f t="shared" si="3"/>
        <v>-0.01990862539058929</v>
      </c>
      <c r="P65" s="3">
        <v>435789</v>
      </c>
    </row>
    <row r="66" spans="1:16" ht="15" customHeight="1">
      <c r="A66" s="24" t="s">
        <v>104</v>
      </c>
      <c r="B66" s="11">
        <v>1011571</v>
      </c>
      <c r="C66" s="17">
        <v>485212</v>
      </c>
      <c r="D66" s="17">
        <v>526359</v>
      </c>
      <c r="E66" s="17">
        <v>92.18271179936127</v>
      </c>
      <c r="F66" s="17">
        <v>9151</v>
      </c>
      <c r="G66" s="18">
        <v>0.9128908042537061</v>
      </c>
      <c r="H66" s="19">
        <v>260198</v>
      </c>
      <c r="I66" s="26" t="s">
        <v>114</v>
      </c>
      <c r="J66" s="67">
        <f t="shared" si="0"/>
        <v>1168236</v>
      </c>
      <c r="K66" s="52">
        <v>563702</v>
      </c>
      <c r="L66" s="52">
        <v>604534</v>
      </c>
      <c r="M66" s="53">
        <f t="shared" si="1"/>
        <v>93.24570661038088</v>
      </c>
      <c r="N66" s="54">
        <f t="shared" si="4"/>
        <v>-1878</v>
      </c>
      <c r="O66" s="55">
        <f t="shared" si="3"/>
        <v>-0.16049718232582466</v>
      </c>
      <c r="P66" s="3">
        <v>435777</v>
      </c>
    </row>
    <row r="67" spans="1:17" ht="15" customHeight="1">
      <c r="A67" s="10"/>
      <c r="B67" s="11"/>
      <c r="C67" s="17"/>
      <c r="D67" s="17"/>
      <c r="E67" s="17"/>
      <c r="F67" s="17"/>
      <c r="G67" s="18"/>
      <c r="H67" s="19"/>
      <c r="I67" s="26" t="s">
        <v>115</v>
      </c>
      <c r="J67" s="67">
        <f t="shared" si="0"/>
        <v>1169072</v>
      </c>
      <c r="K67" s="52">
        <v>564243</v>
      </c>
      <c r="L67" s="52">
        <v>604829</v>
      </c>
      <c r="M67" s="53">
        <f t="shared" si="1"/>
        <v>93.28967361022703</v>
      </c>
      <c r="N67" s="54">
        <f t="shared" si="4"/>
        <v>836</v>
      </c>
      <c r="O67" s="55">
        <f t="shared" si="3"/>
        <v>0.0715608832461934</v>
      </c>
      <c r="P67" s="3">
        <v>437783</v>
      </c>
      <c r="Q67" s="57"/>
    </row>
    <row r="68" spans="1:16" ht="15" customHeight="1">
      <c r="A68" s="28" t="s">
        <v>105</v>
      </c>
      <c r="B68" s="29">
        <v>1021994</v>
      </c>
      <c r="C68" s="30">
        <v>490898</v>
      </c>
      <c r="D68" s="30">
        <v>531096</v>
      </c>
      <c r="E68" s="30">
        <v>92.43112356334825</v>
      </c>
      <c r="F68" s="31">
        <v>10423</v>
      </c>
      <c r="G68" s="32">
        <v>1.0303775019252233</v>
      </c>
      <c r="H68" s="33">
        <v>266051</v>
      </c>
      <c r="I68" s="77" t="s">
        <v>116</v>
      </c>
      <c r="J68" s="78">
        <f t="shared" si="0"/>
        <v>1169065</v>
      </c>
      <c r="K68" s="79">
        <v>564271</v>
      </c>
      <c r="L68" s="79">
        <v>604794</v>
      </c>
      <c r="M68" s="80">
        <f t="shared" si="1"/>
        <v>93.29970204730867</v>
      </c>
      <c r="N68" s="81">
        <f t="shared" si="4"/>
        <v>-7</v>
      </c>
      <c r="O68" s="82">
        <f t="shared" si="3"/>
        <v>-0.0005987655165806726</v>
      </c>
      <c r="P68" s="83">
        <v>438283</v>
      </c>
    </row>
    <row r="69" spans="1:17" ht="15" customHeight="1">
      <c r="A69" s="37" t="s">
        <v>38</v>
      </c>
      <c r="B69" s="58"/>
      <c r="C69" s="58"/>
      <c r="D69" s="58"/>
      <c r="E69" s="58"/>
      <c r="F69" s="59"/>
      <c r="G69" s="58"/>
      <c r="I69" s="9"/>
      <c r="J69" s="57"/>
      <c r="K69" s="57"/>
      <c r="L69" s="57"/>
      <c r="M69" s="57"/>
      <c r="N69" s="57"/>
      <c r="O69" s="57"/>
      <c r="P69" s="60"/>
      <c r="Q69" s="57"/>
    </row>
    <row r="70" spans="1:16" ht="15" customHeight="1">
      <c r="A70" s="37" t="s">
        <v>39</v>
      </c>
      <c r="N70" s="61"/>
      <c r="O70" s="62"/>
      <c r="P70" s="62"/>
    </row>
    <row r="71" spans="1:16" ht="15" customHeight="1">
      <c r="A71" s="37" t="s">
        <v>106</v>
      </c>
      <c r="O71" s="62"/>
      <c r="P71" s="62"/>
    </row>
    <row r="72" spans="1:16" ht="15" customHeight="1">
      <c r="A72" s="37" t="s">
        <v>107</v>
      </c>
      <c r="O72" s="62"/>
      <c r="P72" s="62"/>
    </row>
    <row r="73" spans="1:16" ht="15" customHeight="1">
      <c r="A73" s="37" t="s">
        <v>40</v>
      </c>
      <c r="O73" s="62"/>
      <c r="P73" s="62"/>
    </row>
    <row r="74" spans="15:16" ht="15" customHeight="1">
      <c r="O74" s="62"/>
      <c r="P74" s="62"/>
    </row>
  </sheetData>
  <mergeCells count="17">
    <mergeCell ref="K6:K7"/>
    <mergeCell ref="G6:G7"/>
    <mergeCell ref="C6:C7"/>
    <mergeCell ref="D6:D7"/>
    <mergeCell ref="F6:F7"/>
    <mergeCell ref="J6:J7"/>
    <mergeCell ref="I5:I7"/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42"/>
  <sheetViews>
    <sheetView zoomScale="75" zoomScaleNormal="75" zoomScaleSheetLayoutView="75" workbookViewId="0" topLeftCell="A1">
      <selection activeCell="A1" sqref="A1"/>
    </sheetView>
  </sheetViews>
  <sheetFormatPr defaultColWidth="10.59765625" defaultRowHeight="15"/>
  <cols>
    <col min="1" max="1" width="2.09765625" style="51" customWidth="1"/>
    <col min="2" max="2" width="2.59765625" style="51" customWidth="1"/>
    <col min="3" max="3" width="11.69921875" style="51" customWidth="1"/>
    <col min="4" max="11" width="12.59765625" style="51" customWidth="1"/>
    <col min="12" max="13" width="13.09765625" style="51" customWidth="1"/>
    <col min="14" max="15" width="12.59765625" style="51" customWidth="1"/>
    <col min="16" max="19" width="14.69921875" style="51" customWidth="1"/>
    <col min="20" max="20" width="16.19921875" style="51" customWidth="1"/>
    <col min="21" max="16384" width="10.59765625" style="51" customWidth="1"/>
  </cols>
  <sheetData>
    <row r="1" spans="1:20" s="84" customFormat="1" ht="19.5" customHeight="1">
      <c r="A1" s="34" t="s">
        <v>157</v>
      </c>
      <c r="T1" s="36" t="s">
        <v>158</v>
      </c>
    </row>
    <row r="2" spans="1:20" ht="19.5" customHeight="1">
      <c r="A2" s="470" t="s">
        <v>159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</row>
    <row r="3" spans="1:20" ht="15.75" customHeight="1">
      <c r="A3" s="85"/>
      <c r="B3" s="85"/>
      <c r="C3" s="85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 customHeight="1">
      <c r="A4" s="471" t="s">
        <v>160</v>
      </c>
      <c r="B4" s="472"/>
      <c r="C4" s="473"/>
      <c r="D4" s="456" t="s">
        <v>161</v>
      </c>
      <c r="E4" s="477"/>
      <c r="F4" s="478"/>
      <c r="G4" s="476" t="s">
        <v>162</v>
      </c>
      <c r="H4" s="477"/>
      <c r="I4" s="478"/>
      <c r="J4" s="476" t="s">
        <v>163</v>
      </c>
      <c r="K4" s="479"/>
      <c r="L4" s="480" t="s">
        <v>164</v>
      </c>
      <c r="M4" s="480" t="s">
        <v>165</v>
      </c>
      <c r="N4" s="476" t="s">
        <v>166</v>
      </c>
      <c r="O4" s="479"/>
      <c r="P4" s="482" t="s">
        <v>124</v>
      </c>
      <c r="Q4" s="483" t="s">
        <v>167</v>
      </c>
      <c r="R4" s="483" t="s">
        <v>168</v>
      </c>
      <c r="S4" s="485" t="s">
        <v>169</v>
      </c>
      <c r="T4" s="487" t="s">
        <v>170</v>
      </c>
    </row>
    <row r="5" spans="1:20" ht="15" customHeight="1">
      <c r="A5" s="474"/>
      <c r="B5" s="474"/>
      <c r="C5" s="475"/>
      <c r="D5" s="90" t="s">
        <v>171</v>
      </c>
      <c r="E5" s="91" t="s">
        <v>3</v>
      </c>
      <c r="F5" s="92" t="s">
        <v>4</v>
      </c>
      <c r="G5" s="90" t="s">
        <v>171</v>
      </c>
      <c r="H5" s="91" t="s">
        <v>3</v>
      </c>
      <c r="I5" s="92" t="s">
        <v>4</v>
      </c>
      <c r="J5" s="93" t="s">
        <v>125</v>
      </c>
      <c r="K5" s="94" t="s">
        <v>126</v>
      </c>
      <c r="L5" s="481"/>
      <c r="M5" s="481"/>
      <c r="N5" s="95" t="s">
        <v>127</v>
      </c>
      <c r="O5" s="94" t="s">
        <v>128</v>
      </c>
      <c r="P5" s="475"/>
      <c r="Q5" s="484"/>
      <c r="R5" s="484"/>
      <c r="S5" s="486"/>
      <c r="T5" s="453"/>
    </row>
    <row r="6" spans="1:20" ht="15" customHeight="1">
      <c r="A6" s="96"/>
      <c r="B6" s="96"/>
      <c r="C6" s="97"/>
      <c r="D6" s="98" t="s">
        <v>129</v>
      </c>
      <c r="E6" s="98" t="s">
        <v>129</v>
      </c>
      <c r="F6" s="98" t="s">
        <v>129</v>
      </c>
      <c r="G6" s="98" t="s">
        <v>129</v>
      </c>
      <c r="H6" s="98" t="s">
        <v>129</v>
      </c>
      <c r="I6" s="98" t="s">
        <v>129</v>
      </c>
      <c r="J6" s="98" t="s">
        <v>129</v>
      </c>
      <c r="K6" s="98" t="s">
        <v>130</v>
      </c>
      <c r="L6" s="98" t="s">
        <v>172</v>
      </c>
      <c r="M6" s="98" t="s">
        <v>172</v>
      </c>
      <c r="N6" s="98" t="s">
        <v>172</v>
      </c>
      <c r="O6" s="98" t="s">
        <v>173</v>
      </c>
      <c r="P6" s="98" t="s">
        <v>130</v>
      </c>
      <c r="Q6" s="98" t="s">
        <v>129</v>
      </c>
      <c r="R6" s="98"/>
      <c r="S6" s="98" t="s">
        <v>129</v>
      </c>
      <c r="T6" s="98" t="s">
        <v>131</v>
      </c>
    </row>
    <row r="7" spans="1:20" s="103" customFormat="1" ht="24.75" customHeight="1">
      <c r="A7" s="454" t="s">
        <v>132</v>
      </c>
      <c r="B7" s="455"/>
      <c r="C7" s="469"/>
      <c r="D7" s="99">
        <v>1171791</v>
      </c>
      <c r="E7" s="99">
        <v>565866</v>
      </c>
      <c r="F7" s="99">
        <v>605925</v>
      </c>
      <c r="G7" s="100">
        <v>1170414</v>
      </c>
      <c r="H7" s="100">
        <v>565047</v>
      </c>
      <c r="I7" s="100">
        <v>605367</v>
      </c>
      <c r="J7" s="100">
        <v>-1377</v>
      </c>
      <c r="K7" s="101">
        <v>-0.11751242329050146</v>
      </c>
      <c r="L7" s="99">
        <v>429868</v>
      </c>
      <c r="M7" s="100">
        <v>434531</v>
      </c>
      <c r="N7" s="100">
        <v>4663</v>
      </c>
      <c r="O7" s="101">
        <v>1.0847515981650182</v>
      </c>
      <c r="P7" s="101">
        <v>100</v>
      </c>
      <c r="Q7" s="101">
        <v>2.6935109347779562</v>
      </c>
      <c r="R7" s="102">
        <v>93.33957747944636</v>
      </c>
      <c r="S7" s="101">
        <v>279.63741228583643</v>
      </c>
      <c r="T7" s="101">
        <v>4185.48</v>
      </c>
    </row>
    <row r="8" spans="1:21" s="103" customFormat="1" ht="24.75" customHeight="1">
      <c r="A8" s="454" t="s">
        <v>133</v>
      </c>
      <c r="B8" s="455"/>
      <c r="C8" s="469"/>
      <c r="D8" s="99">
        <v>965932</v>
      </c>
      <c r="E8" s="99">
        <v>465170</v>
      </c>
      <c r="F8" s="99">
        <v>500762</v>
      </c>
      <c r="G8" s="100">
        <v>964628</v>
      </c>
      <c r="H8" s="100">
        <v>464412</v>
      </c>
      <c r="I8" s="100">
        <v>500216</v>
      </c>
      <c r="J8" s="100">
        <v>-1304</v>
      </c>
      <c r="K8" s="101">
        <v>-0.13499915107895794</v>
      </c>
      <c r="L8" s="99">
        <v>355994</v>
      </c>
      <c r="M8" s="100">
        <v>359793</v>
      </c>
      <c r="N8" s="100">
        <v>3799</v>
      </c>
      <c r="O8" s="101">
        <v>1.0671528171823121</v>
      </c>
      <c r="P8" s="101">
        <v>82.4176744297317</v>
      </c>
      <c r="Q8" s="101">
        <v>2.6810638339267303</v>
      </c>
      <c r="R8" s="102">
        <v>92.84229212979993</v>
      </c>
      <c r="S8" s="101">
        <v>308.97361981268654</v>
      </c>
      <c r="T8" s="101">
        <v>3122.05</v>
      </c>
      <c r="U8" s="104"/>
    </row>
    <row r="9" spans="1:20" s="103" customFormat="1" ht="24.75" customHeight="1">
      <c r="A9" s="454" t="s">
        <v>134</v>
      </c>
      <c r="B9" s="455"/>
      <c r="C9" s="469"/>
      <c r="D9" s="99">
        <v>205859</v>
      </c>
      <c r="E9" s="99">
        <v>100696</v>
      </c>
      <c r="F9" s="99">
        <v>105163</v>
      </c>
      <c r="G9" s="100">
        <v>205786</v>
      </c>
      <c r="H9" s="100">
        <v>100635</v>
      </c>
      <c r="I9" s="100">
        <v>105151</v>
      </c>
      <c r="J9" s="100">
        <v>-73</v>
      </c>
      <c r="K9" s="101">
        <v>-0.035461165166448885</v>
      </c>
      <c r="L9" s="99">
        <v>73874</v>
      </c>
      <c r="M9" s="100">
        <v>74738</v>
      </c>
      <c r="N9" s="100">
        <v>864</v>
      </c>
      <c r="O9" s="101">
        <v>1.1695589788017435</v>
      </c>
      <c r="P9" s="101">
        <v>17.5823255702683</v>
      </c>
      <c r="Q9" s="101">
        <v>2.7534319890818595</v>
      </c>
      <c r="R9" s="102">
        <v>95.70522391608259</v>
      </c>
      <c r="S9" s="101">
        <v>193.509741969</v>
      </c>
      <c r="T9" s="101">
        <v>1063.43</v>
      </c>
    </row>
    <row r="10" spans="1:20" s="103" customFormat="1" ht="24.75" customHeight="1">
      <c r="A10" s="454" t="s">
        <v>135</v>
      </c>
      <c r="B10" s="455"/>
      <c r="C10" s="469"/>
      <c r="D10" s="99">
        <v>947760</v>
      </c>
      <c r="E10" s="99">
        <v>460381</v>
      </c>
      <c r="F10" s="99">
        <v>487379</v>
      </c>
      <c r="G10" s="100">
        <v>949600</v>
      </c>
      <c r="H10" s="100">
        <v>461160</v>
      </c>
      <c r="I10" s="100">
        <v>488440</v>
      </c>
      <c r="J10" s="100">
        <v>1840</v>
      </c>
      <c r="K10" s="101">
        <v>0.1941419768717819</v>
      </c>
      <c r="L10" s="99">
        <v>351575</v>
      </c>
      <c r="M10" s="100">
        <v>356119</v>
      </c>
      <c r="N10" s="100">
        <v>4544</v>
      </c>
      <c r="O10" s="101">
        <v>1.2924696010808505</v>
      </c>
      <c r="P10" s="101">
        <v>81.13368432024907</v>
      </c>
      <c r="Q10" s="101">
        <v>2.6665243921273505</v>
      </c>
      <c r="R10" s="102">
        <v>94.4148718368684</v>
      </c>
      <c r="S10" s="101">
        <v>430.1075268817204</v>
      </c>
      <c r="T10" s="101">
        <v>2207.82</v>
      </c>
    </row>
    <row r="11" spans="1:20" s="103" customFormat="1" ht="24.75" customHeight="1">
      <c r="A11" s="454" t="s">
        <v>136</v>
      </c>
      <c r="B11" s="455"/>
      <c r="C11" s="469"/>
      <c r="D11" s="99">
        <v>224031</v>
      </c>
      <c r="E11" s="99">
        <v>105485</v>
      </c>
      <c r="F11" s="99">
        <v>118546</v>
      </c>
      <c r="G11" s="100">
        <v>220814</v>
      </c>
      <c r="H11" s="100">
        <v>103887</v>
      </c>
      <c r="I11" s="100">
        <v>116927</v>
      </c>
      <c r="J11" s="100">
        <v>-3217</v>
      </c>
      <c r="K11" s="101">
        <v>-1.435961987403529</v>
      </c>
      <c r="L11" s="99">
        <v>78293</v>
      </c>
      <c r="M11" s="100">
        <v>78412</v>
      </c>
      <c r="N11" s="100">
        <v>119</v>
      </c>
      <c r="O11" s="101">
        <v>0.15199315392180657</v>
      </c>
      <c r="P11" s="101">
        <v>18.866315679750926</v>
      </c>
      <c r="Q11" s="101">
        <v>2.816074070295363</v>
      </c>
      <c r="R11" s="102">
        <v>88.84774260863615</v>
      </c>
      <c r="S11" s="101">
        <v>111.654177158</v>
      </c>
      <c r="T11" s="101">
        <v>1977.66</v>
      </c>
    </row>
    <row r="12" spans="1:20" s="103" customFormat="1" ht="24.75" customHeight="1">
      <c r="A12" s="105"/>
      <c r="B12" s="468" t="s">
        <v>137</v>
      </c>
      <c r="C12" s="469"/>
      <c r="D12" s="106">
        <v>454795</v>
      </c>
      <c r="E12" s="107">
        <v>220612</v>
      </c>
      <c r="F12" s="107">
        <v>234183</v>
      </c>
      <c r="G12" s="100">
        <v>455378</v>
      </c>
      <c r="H12" s="100">
        <v>220866</v>
      </c>
      <c r="I12" s="100">
        <v>234512</v>
      </c>
      <c r="J12" s="100">
        <v>583</v>
      </c>
      <c r="K12" s="101">
        <v>0.12818962389648084</v>
      </c>
      <c r="L12" s="108">
        <v>183454</v>
      </c>
      <c r="M12" s="100">
        <v>185367</v>
      </c>
      <c r="N12" s="100">
        <v>1913</v>
      </c>
      <c r="O12" s="101">
        <v>1.042768214375266</v>
      </c>
      <c r="P12" s="101">
        <v>38.90742933696965</v>
      </c>
      <c r="Q12" s="101">
        <v>2.4566292813715496</v>
      </c>
      <c r="R12" s="102">
        <v>94.18110800300198</v>
      </c>
      <c r="S12" s="101">
        <v>973.5083481198025</v>
      </c>
      <c r="T12" s="101">
        <v>467.77</v>
      </c>
    </row>
    <row r="13" spans="1:20" s="103" customFormat="1" ht="24.75" customHeight="1">
      <c r="A13" s="105"/>
      <c r="B13" s="468" t="s">
        <v>138</v>
      </c>
      <c r="C13" s="469"/>
      <c r="D13" s="106">
        <v>60945</v>
      </c>
      <c r="E13" s="107">
        <v>28612</v>
      </c>
      <c r="F13" s="107">
        <v>32333</v>
      </c>
      <c r="G13" s="100">
        <v>60296</v>
      </c>
      <c r="H13" s="100">
        <v>28298</v>
      </c>
      <c r="I13" s="100">
        <v>31998</v>
      </c>
      <c r="J13" s="100">
        <v>-649</v>
      </c>
      <c r="K13" s="101">
        <v>-1.064894577077693</v>
      </c>
      <c r="L13" s="108">
        <v>21460</v>
      </c>
      <c r="M13" s="100">
        <v>21558</v>
      </c>
      <c r="N13" s="100">
        <v>98</v>
      </c>
      <c r="O13" s="101">
        <v>0.45666356011183595</v>
      </c>
      <c r="P13" s="101">
        <v>5.151681370865352</v>
      </c>
      <c r="Q13" s="101">
        <v>2.7969199369143705</v>
      </c>
      <c r="R13" s="102">
        <v>88.43677729858116</v>
      </c>
      <c r="S13" s="101">
        <v>189.6339162158762</v>
      </c>
      <c r="T13" s="101">
        <v>317.96</v>
      </c>
    </row>
    <row r="14" spans="1:20" s="103" customFormat="1" ht="24.75" customHeight="1">
      <c r="A14" s="105"/>
      <c r="B14" s="468" t="s">
        <v>139</v>
      </c>
      <c r="C14" s="469"/>
      <c r="D14" s="106">
        <v>109226</v>
      </c>
      <c r="E14" s="107">
        <v>52980</v>
      </c>
      <c r="F14" s="107">
        <v>56246</v>
      </c>
      <c r="G14" s="100">
        <v>109205</v>
      </c>
      <c r="H14" s="100">
        <v>52869</v>
      </c>
      <c r="I14" s="100">
        <v>56336</v>
      </c>
      <c r="J14" s="100">
        <v>-21</v>
      </c>
      <c r="K14" s="101">
        <v>-0.019226191566110634</v>
      </c>
      <c r="L14" s="108">
        <v>36532</v>
      </c>
      <c r="M14" s="100">
        <v>37045</v>
      </c>
      <c r="N14" s="100">
        <v>513</v>
      </c>
      <c r="O14" s="101">
        <v>1.4042483302310302</v>
      </c>
      <c r="P14" s="101">
        <v>9.33045913668155</v>
      </c>
      <c r="Q14" s="101">
        <v>2.947901201241733</v>
      </c>
      <c r="R14" s="102">
        <v>93.84585345072422</v>
      </c>
      <c r="S14" s="101">
        <v>294.2499932638159</v>
      </c>
      <c r="T14" s="101">
        <v>371.13</v>
      </c>
    </row>
    <row r="15" spans="1:20" s="103" customFormat="1" ht="24.75" customHeight="1">
      <c r="A15" s="105"/>
      <c r="B15" s="468" t="s">
        <v>140</v>
      </c>
      <c r="C15" s="469"/>
      <c r="D15" s="106">
        <v>32313</v>
      </c>
      <c r="E15" s="107">
        <v>15432</v>
      </c>
      <c r="F15" s="107">
        <v>16881</v>
      </c>
      <c r="G15" s="100">
        <v>31732</v>
      </c>
      <c r="H15" s="100">
        <v>15164</v>
      </c>
      <c r="I15" s="100">
        <v>16568</v>
      </c>
      <c r="J15" s="100">
        <v>-581</v>
      </c>
      <c r="K15" s="101">
        <v>-1.7980379413858198</v>
      </c>
      <c r="L15" s="108">
        <v>12086</v>
      </c>
      <c r="M15" s="100">
        <v>12029</v>
      </c>
      <c r="N15" s="100">
        <v>-57</v>
      </c>
      <c r="O15" s="101">
        <v>-0.47162005626344533</v>
      </c>
      <c r="P15" s="101">
        <v>2.711177412436967</v>
      </c>
      <c r="Q15" s="101">
        <v>2.6379582675201596</v>
      </c>
      <c r="R15" s="102">
        <v>91.52583293095124</v>
      </c>
      <c r="S15" s="101">
        <v>74.44</v>
      </c>
      <c r="T15" s="101">
        <v>426.25</v>
      </c>
    </row>
    <row r="16" spans="1:20" s="103" customFormat="1" ht="24.75" customHeight="1">
      <c r="A16" s="105"/>
      <c r="B16" s="468" t="s">
        <v>141</v>
      </c>
      <c r="C16" s="469"/>
      <c r="D16" s="106">
        <v>17579</v>
      </c>
      <c r="E16" s="107">
        <v>8044</v>
      </c>
      <c r="F16" s="107">
        <v>9535</v>
      </c>
      <c r="G16" s="100">
        <v>17189</v>
      </c>
      <c r="H16" s="100">
        <v>7845</v>
      </c>
      <c r="I16" s="100">
        <v>9344</v>
      </c>
      <c r="J16" s="100">
        <v>-390</v>
      </c>
      <c r="K16" s="101">
        <v>-2.218556231867569</v>
      </c>
      <c r="L16" s="108">
        <v>6480</v>
      </c>
      <c r="M16" s="100">
        <v>6462</v>
      </c>
      <c r="N16" s="100">
        <v>-18</v>
      </c>
      <c r="O16" s="101">
        <v>-0.2777777777777778</v>
      </c>
      <c r="P16" s="101">
        <v>1.4686256316141126</v>
      </c>
      <c r="Q16" s="101">
        <v>2.6600123800680904</v>
      </c>
      <c r="R16" s="102">
        <v>83.9576198630137</v>
      </c>
      <c r="S16" s="101">
        <v>69.53478964401295</v>
      </c>
      <c r="T16" s="101">
        <v>247.2</v>
      </c>
    </row>
    <row r="17" spans="1:20" s="103" customFormat="1" ht="24.75" customHeight="1">
      <c r="A17" s="105"/>
      <c r="B17" s="468" t="s">
        <v>142</v>
      </c>
      <c r="C17" s="469"/>
      <c r="D17" s="106">
        <v>74367</v>
      </c>
      <c r="E17" s="107">
        <v>34487</v>
      </c>
      <c r="F17" s="107">
        <v>39880</v>
      </c>
      <c r="G17" s="100">
        <v>73844</v>
      </c>
      <c r="H17" s="100">
        <v>34284</v>
      </c>
      <c r="I17" s="100">
        <v>39560</v>
      </c>
      <c r="J17" s="100">
        <v>-523</v>
      </c>
      <c r="K17" s="101">
        <v>-0.7032689230438232</v>
      </c>
      <c r="L17" s="108">
        <v>26275</v>
      </c>
      <c r="M17" s="100">
        <v>26433</v>
      </c>
      <c r="N17" s="100">
        <v>158</v>
      </c>
      <c r="O17" s="101">
        <v>0.6013320647002854</v>
      </c>
      <c r="P17" s="101">
        <v>6.309220498045991</v>
      </c>
      <c r="Q17" s="101">
        <v>2.7936291756516476</v>
      </c>
      <c r="R17" s="102">
        <v>86.66329625884732</v>
      </c>
      <c r="S17" s="101">
        <v>241.3202614379085</v>
      </c>
      <c r="T17" s="101">
        <v>306</v>
      </c>
    </row>
    <row r="18" spans="1:20" s="103" customFormat="1" ht="24.75" customHeight="1">
      <c r="A18" s="105"/>
      <c r="B18" s="468" t="s">
        <v>143</v>
      </c>
      <c r="C18" s="469"/>
      <c r="D18" s="106">
        <v>24277</v>
      </c>
      <c r="E18" s="107">
        <v>11440</v>
      </c>
      <c r="F18" s="107">
        <v>12837</v>
      </c>
      <c r="G18" s="100">
        <v>23954</v>
      </c>
      <c r="H18" s="100">
        <v>11282</v>
      </c>
      <c r="I18" s="100">
        <v>12672</v>
      </c>
      <c r="J18" s="100">
        <v>-323</v>
      </c>
      <c r="K18" s="101">
        <v>-1.3304774065988383</v>
      </c>
      <c r="L18" s="108">
        <v>8153</v>
      </c>
      <c r="M18" s="100">
        <v>8191</v>
      </c>
      <c r="N18" s="100">
        <v>38</v>
      </c>
      <c r="O18" s="101">
        <v>0.4660861032748682</v>
      </c>
      <c r="P18" s="101">
        <v>2.0466262365282715</v>
      </c>
      <c r="Q18" s="101">
        <v>2.924429251617629</v>
      </c>
      <c r="R18" s="102">
        <v>89.03093434343434</v>
      </c>
      <c r="S18" s="101">
        <v>292.2645192776965</v>
      </c>
      <c r="T18" s="101">
        <v>81.96</v>
      </c>
    </row>
    <row r="19" spans="1:20" s="103" customFormat="1" ht="24.75" customHeight="1">
      <c r="A19" s="105"/>
      <c r="B19" s="468" t="s">
        <v>174</v>
      </c>
      <c r="C19" s="469"/>
      <c r="D19" s="106">
        <v>34874</v>
      </c>
      <c r="E19" s="107">
        <v>16590</v>
      </c>
      <c r="F19" s="107">
        <v>18284</v>
      </c>
      <c r="G19" s="100">
        <v>34737</v>
      </c>
      <c r="H19" s="100">
        <v>16559</v>
      </c>
      <c r="I19" s="100">
        <v>18178</v>
      </c>
      <c r="J19" s="100">
        <v>-137</v>
      </c>
      <c r="K19" s="101">
        <v>-0.39284280552847395</v>
      </c>
      <c r="L19" s="108">
        <v>10669</v>
      </c>
      <c r="M19" s="100">
        <v>10785</v>
      </c>
      <c r="N19" s="100">
        <v>116</v>
      </c>
      <c r="O19" s="101">
        <v>1.0872621614021933</v>
      </c>
      <c r="P19" s="101">
        <v>2.9679241704217483</v>
      </c>
      <c r="Q19" s="101">
        <v>3.2208623087621695</v>
      </c>
      <c r="R19" s="102">
        <v>91.09362966222906</v>
      </c>
      <c r="S19" s="101">
        <v>536.395923409512</v>
      </c>
      <c r="T19" s="101">
        <v>64.76</v>
      </c>
    </row>
    <row r="20" spans="1:20" s="103" customFormat="1" ht="24.75" customHeight="1">
      <c r="A20" s="105"/>
      <c r="B20" s="468" t="s">
        <v>175</v>
      </c>
      <c r="C20" s="469"/>
      <c r="D20" s="106">
        <v>109880</v>
      </c>
      <c r="E20" s="107">
        <v>53345</v>
      </c>
      <c r="F20" s="107">
        <v>56535</v>
      </c>
      <c r="G20" s="100">
        <v>110313</v>
      </c>
      <c r="H20" s="100">
        <v>53492</v>
      </c>
      <c r="I20" s="100">
        <v>56821</v>
      </c>
      <c r="J20" s="100">
        <v>433</v>
      </c>
      <c r="K20" s="101">
        <v>0.3940662540953768</v>
      </c>
      <c r="L20" s="108">
        <v>35660</v>
      </c>
      <c r="M20" s="100">
        <v>36362</v>
      </c>
      <c r="N20" s="100">
        <v>702</v>
      </c>
      <c r="O20" s="101">
        <v>1.9685922602355581</v>
      </c>
      <c r="P20" s="101">
        <v>9.425126493702228</v>
      </c>
      <c r="Q20" s="101">
        <v>3.0337440184808315</v>
      </c>
      <c r="R20" s="102">
        <v>94.14125059397054</v>
      </c>
      <c r="S20" s="101">
        <v>146.0770422553862</v>
      </c>
      <c r="T20" s="101">
        <v>755.17</v>
      </c>
    </row>
    <row r="21" spans="1:20" s="103" customFormat="1" ht="24.75" customHeight="1">
      <c r="A21" s="105"/>
      <c r="B21" s="468" t="s">
        <v>176</v>
      </c>
      <c r="C21" s="469"/>
      <c r="D21" s="106">
        <v>47676</v>
      </c>
      <c r="E21" s="107">
        <v>23628</v>
      </c>
      <c r="F21" s="107">
        <v>24048</v>
      </c>
      <c r="G21" s="100">
        <v>47980</v>
      </c>
      <c r="H21" s="100">
        <v>23753</v>
      </c>
      <c r="I21" s="100">
        <v>24227</v>
      </c>
      <c r="J21" s="100">
        <v>304</v>
      </c>
      <c r="K21" s="101">
        <v>0.6376373856867187</v>
      </c>
      <c r="L21" s="108">
        <v>15225</v>
      </c>
      <c r="M21" s="100">
        <v>15561</v>
      </c>
      <c r="N21" s="100">
        <v>336</v>
      </c>
      <c r="O21" s="101">
        <v>2.206896551724138</v>
      </c>
      <c r="P21" s="101">
        <v>4.099404142465828</v>
      </c>
      <c r="Q21" s="101">
        <v>3.0833493991388727</v>
      </c>
      <c r="R21" s="102">
        <v>98.04350518017088</v>
      </c>
      <c r="S21" s="101">
        <v>572.2122838401908</v>
      </c>
      <c r="T21" s="101">
        <v>83.85</v>
      </c>
    </row>
    <row r="22" spans="1:20" s="109" customFormat="1" ht="24.75" customHeight="1">
      <c r="A22" s="105"/>
      <c r="B22" s="468" t="s">
        <v>144</v>
      </c>
      <c r="C22" s="469"/>
      <c r="D22" s="106">
        <v>5799</v>
      </c>
      <c r="E22" s="107">
        <v>2830</v>
      </c>
      <c r="F22" s="107">
        <v>2969</v>
      </c>
      <c r="G22" s="100">
        <v>6009</v>
      </c>
      <c r="H22" s="100">
        <v>2922</v>
      </c>
      <c r="I22" s="100">
        <v>3087</v>
      </c>
      <c r="J22" s="100">
        <v>210</v>
      </c>
      <c r="K22" s="101">
        <v>3.6213140196585623</v>
      </c>
      <c r="L22" s="108">
        <v>1605</v>
      </c>
      <c r="M22" s="100">
        <v>1688</v>
      </c>
      <c r="N22" s="100">
        <v>83</v>
      </c>
      <c r="O22" s="101">
        <v>5.1713395638629285</v>
      </c>
      <c r="P22" s="101">
        <v>0.5134080761166562</v>
      </c>
      <c r="Q22" s="101">
        <v>3.559834123222749</v>
      </c>
      <c r="R22" s="102">
        <v>94.65500485908649</v>
      </c>
      <c r="S22" s="101">
        <v>407.1138211382114</v>
      </c>
      <c r="T22" s="101">
        <v>14.76</v>
      </c>
    </row>
    <row r="23" spans="1:20" s="66" customFormat="1" ht="24.75" customHeight="1">
      <c r="A23" s="110"/>
      <c r="B23" s="111"/>
      <c r="C23" s="112" t="s">
        <v>145</v>
      </c>
      <c r="D23" s="113">
        <v>5799</v>
      </c>
      <c r="E23" s="114">
        <v>2830</v>
      </c>
      <c r="F23" s="114">
        <v>2969</v>
      </c>
      <c r="G23" s="115">
        <v>6009</v>
      </c>
      <c r="H23" s="115">
        <v>2922</v>
      </c>
      <c r="I23" s="115">
        <v>3087</v>
      </c>
      <c r="J23" s="115">
        <v>210</v>
      </c>
      <c r="K23" s="116">
        <v>3.6213140196585623</v>
      </c>
      <c r="L23" s="117">
        <v>1605</v>
      </c>
      <c r="M23" s="115">
        <v>1688</v>
      </c>
      <c r="N23" s="115">
        <v>83</v>
      </c>
      <c r="O23" s="116">
        <v>5.1713395638629285</v>
      </c>
      <c r="P23" s="116">
        <v>0.5134080761166562</v>
      </c>
      <c r="Q23" s="116">
        <v>3.559834123222749</v>
      </c>
      <c r="R23" s="118">
        <v>94.65500485908649</v>
      </c>
      <c r="S23" s="116">
        <v>407.1138211382114</v>
      </c>
      <c r="T23" s="116">
        <v>14.76</v>
      </c>
    </row>
    <row r="24" spans="1:20" s="109" customFormat="1" ht="24.75" customHeight="1">
      <c r="A24" s="105"/>
      <c r="B24" s="468" t="s">
        <v>146</v>
      </c>
      <c r="C24" s="469"/>
      <c r="D24" s="106">
        <v>48421</v>
      </c>
      <c r="E24" s="107">
        <v>25476</v>
      </c>
      <c r="F24" s="107">
        <v>22945</v>
      </c>
      <c r="G24" s="100">
        <v>48989</v>
      </c>
      <c r="H24" s="100">
        <v>25800</v>
      </c>
      <c r="I24" s="100">
        <v>23189</v>
      </c>
      <c r="J24" s="100">
        <v>568</v>
      </c>
      <c r="K24" s="101">
        <v>1.1730447533095145</v>
      </c>
      <c r="L24" s="108">
        <v>21387</v>
      </c>
      <c r="M24" s="100">
        <v>21838</v>
      </c>
      <c r="N24" s="100">
        <v>451</v>
      </c>
      <c r="O24" s="101">
        <v>2.108757656520316</v>
      </c>
      <c r="P24" s="101">
        <v>4.185612954048739</v>
      </c>
      <c r="Q24" s="101">
        <v>2.243291510211558</v>
      </c>
      <c r="R24" s="102">
        <v>111.2596489714951</v>
      </c>
      <c r="S24" s="101">
        <v>3612.758112094395</v>
      </c>
      <c r="T24" s="101">
        <v>13.56</v>
      </c>
    </row>
    <row r="25" spans="1:20" s="66" customFormat="1" ht="24.75" customHeight="1">
      <c r="A25" s="110"/>
      <c r="B25" s="111"/>
      <c r="C25" s="112" t="s">
        <v>147</v>
      </c>
      <c r="D25" s="113">
        <v>48421</v>
      </c>
      <c r="E25" s="114">
        <v>25476</v>
      </c>
      <c r="F25" s="114">
        <v>22945</v>
      </c>
      <c r="G25" s="115">
        <v>48989</v>
      </c>
      <c r="H25" s="115">
        <v>25800</v>
      </c>
      <c r="I25" s="115">
        <v>23189</v>
      </c>
      <c r="J25" s="115">
        <v>568</v>
      </c>
      <c r="K25" s="116">
        <v>1.1730447533095145</v>
      </c>
      <c r="L25" s="117">
        <v>21387</v>
      </c>
      <c r="M25" s="115">
        <v>21838</v>
      </c>
      <c r="N25" s="115">
        <v>451</v>
      </c>
      <c r="O25" s="116">
        <v>2.108757656520316</v>
      </c>
      <c r="P25" s="116">
        <v>4.185612954048739</v>
      </c>
      <c r="Q25" s="116">
        <v>2.243291510211558</v>
      </c>
      <c r="R25" s="118">
        <v>111.2596489714951</v>
      </c>
      <c r="S25" s="116">
        <v>3612.758112094395</v>
      </c>
      <c r="T25" s="116">
        <v>13.56</v>
      </c>
    </row>
    <row r="26" spans="1:20" s="109" customFormat="1" ht="24.75" customHeight="1">
      <c r="A26" s="105"/>
      <c r="B26" s="468" t="s">
        <v>148</v>
      </c>
      <c r="C26" s="469"/>
      <c r="D26" s="106">
        <v>62722</v>
      </c>
      <c r="E26" s="106">
        <v>30433</v>
      </c>
      <c r="F26" s="106">
        <v>32289</v>
      </c>
      <c r="G26" s="100">
        <v>63145</v>
      </c>
      <c r="H26" s="100">
        <v>30615</v>
      </c>
      <c r="I26" s="100">
        <v>32530</v>
      </c>
      <c r="J26" s="100">
        <v>423</v>
      </c>
      <c r="K26" s="101">
        <v>0.6744045151621441</v>
      </c>
      <c r="L26" s="106">
        <v>20768</v>
      </c>
      <c r="M26" s="100">
        <v>21040</v>
      </c>
      <c r="N26" s="100">
        <v>272</v>
      </c>
      <c r="O26" s="101">
        <v>1.3097072419106317</v>
      </c>
      <c r="P26" s="101">
        <v>5.395099511796681</v>
      </c>
      <c r="Q26" s="101">
        <v>3.0011882129277567</v>
      </c>
      <c r="R26" s="102">
        <v>94.11312634491239</v>
      </c>
      <c r="S26" s="101">
        <v>482.68613361871274</v>
      </c>
      <c r="T26" s="101">
        <v>130.82</v>
      </c>
    </row>
    <row r="27" spans="1:20" s="66" customFormat="1" ht="24.75" customHeight="1">
      <c r="A27" s="110"/>
      <c r="B27" s="111"/>
      <c r="C27" s="112" t="s">
        <v>149</v>
      </c>
      <c r="D27" s="113">
        <v>35962</v>
      </c>
      <c r="E27" s="114">
        <v>17571</v>
      </c>
      <c r="F27" s="114">
        <v>18391</v>
      </c>
      <c r="G27" s="115">
        <v>36349</v>
      </c>
      <c r="H27" s="115">
        <v>17745</v>
      </c>
      <c r="I27" s="115">
        <v>18604</v>
      </c>
      <c r="J27" s="115">
        <v>387</v>
      </c>
      <c r="K27" s="116">
        <v>1.0761359212502086</v>
      </c>
      <c r="L27" s="117">
        <v>11195</v>
      </c>
      <c r="M27" s="115">
        <v>11358</v>
      </c>
      <c r="N27" s="115">
        <v>163</v>
      </c>
      <c r="O27" s="116">
        <v>1.4560071460473425</v>
      </c>
      <c r="P27" s="116">
        <v>3.105653213307428</v>
      </c>
      <c r="Q27" s="116">
        <v>3.2002993484768445</v>
      </c>
      <c r="R27" s="118">
        <v>95.38271339496882</v>
      </c>
      <c r="S27" s="116">
        <v>329.1289387902934</v>
      </c>
      <c r="T27" s="116">
        <v>110.44</v>
      </c>
    </row>
    <row r="28" spans="1:20" s="66" customFormat="1" ht="24.75" customHeight="1">
      <c r="A28" s="110"/>
      <c r="B28" s="111"/>
      <c r="C28" s="112" t="s">
        <v>150</v>
      </c>
      <c r="D28" s="113">
        <v>26760</v>
      </c>
      <c r="E28" s="114">
        <v>12862</v>
      </c>
      <c r="F28" s="114">
        <v>13898</v>
      </c>
      <c r="G28" s="115">
        <v>26796</v>
      </c>
      <c r="H28" s="115">
        <v>12870</v>
      </c>
      <c r="I28" s="115">
        <v>13926</v>
      </c>
      <c r="J28" s="115">
        <v>36</v>
      </c>
      <c r="K28" s="116">
        <v>0.13452914798206278</v>
      </c>
      <c r="L28" s="117">
        <v>9573</v>
      </c>
      <c r="M28" s="115">
        <v>9682</v>
      </c>
      <c r="N28" s="115">
        <v>109</v>
      </c>
      <c r="O28" s="116">
        <v>1.1386190326961245</v>
      </c>
      <c r="P28" s="116">
        <v>2.2894462984892527</v>
      </c>
      <c r="Q28" s="116">
        <v>2.767609997934311</v>
      </c>
      <c r="R28" s="118">
        <v>92.41706161137441</v>
      </c>
      <c r="S28" s="116">
        <v>1314.8184494602551</v>
      </c>
      <c r="T28" s="116">
        <v>20.38</v>
      </c>
    </row>
    <row r="29" spans="1:20" s="109" customFormat="1" ht="24.75" customHeight="1">
      <c r="A29" s="105"/>
      <c r="B29" s="468" t="s">
        <v>151</v>
      </c>
      <c r="C29" s="469"/>
      <c r="D29" s="106">
        <v>38369</v>
      </c>
      <c r="E29" s="106">
        <v>18127</v>
      </c>
      <c r="F29" s="106">
        <v>20242</v>
      </c>
      <c r="G29" s="100">
        <v>37921</v>
      </c>
      <c r="H29" s="100">
        <v>17911</v>
      </c>
      <c r="I29" s="100">
        <v>20010</v>
      </c>
      <c r="J29" s="100">
        <v>-448</v>
      </c>
      <c r="K29" s="101">
        <v>-1.167609267898564</v>
      </c>
      <c r="L29" s="106">
        <v>12570</v>
      </c>
      <c r="M29" s="100">
        <v>12596</v>
      </c>
      <c r="N29" s="100">
        <v>26</v>
      </c>
      <c r="O29" s="101">
        <v>0.20684168655529037</v>
      </c>
      <c r="P29" s="101">
        <v>3.239964662076838</v>
      </c>
      <c r="Q29" s="101">
        <v>3.010558907589711</v>
      </c>
      <c r="R29" s="102">
        <v>89.51024487756122</v>
      </c>
      <c r="S29" s="101">
        <v>105.85657259302683</v>
      </c>
      <c r="T29" s="101">
        <v>358.23</v>
      </c>
    </row>
    <row r="30" spans="1:20" s="66" customFormat="1" ht="24.75" customHeight="1">
      <c r="A30" s="110"/>
      <c r="B30" s="111"/>
      <c r="C30" s="112" t="s">
        <v>152</v>
      </c>
      <c r="D30" s="113">
        <v>23293</v>
      </c>
      <c r="E30" s="114">
        <v>11044</v>
      </c>
      <c r="F30" s="114">
        <v>12249</v>
      </c>
      <c r="G30" s="115">
        <v>23020</v>
      </c>
      <c r="H30" s="115">
        <v>10908</v>
      </c>
      <c r="I30" s="115">
        <v>12112</v>
      </c>
      <c r="J30" s="115">
        <v>-273</v>
      </c>
      <c r="K30" s="116">
        <v>-1.172025930537071</v>
      </c>
      <c r="L30" s="117">
        <v>7903</v>
      </c>
      <c r="M30" s="115">
        <v>7934</v>
      </c>
      <c r="N30" s="115">
        <v>31</v>
      </c>
      <c r="O30" s="116">
        <v>0.3922561052764773</v>
      </c>
      <c r="P30" s="116">
        <v>1.9668254139133672</v>
      </c>
      <c r="Q30" s="116">
        <v>2.9014368540458784</v>
      </c>
      <c r="R30" s="118">
        <v>90.05944517833554</v>
      </c>
      <c r="S30" s="116">
        <v>93.36848509430135</v>
      </c>
      <c r="T30" s="116">
        <v>246.55</v>
      </c>
    </row>
    <row r="31" spans="1:20" s="66" customFormat="1" ht="24.75" customHeight="1">
      <c r="A31" s="110"/>
      <c r="B31" s="111"/>
      <c r="C31" s="119" t="s">
        <v>177</v>
      </c>
      <c r="D31" s="113">
        <v>15076</v>
      </c>
      <c r="E31" s="114">
        <v>7083</v>
      </c>
      <c r="F31" s="114">
        <v>7993</v>
      </c>
      <c r="G31" s="115">
        <v>14901</v>
      </c>
      <c r="H31" s="115">
        <v>7003</v>
      </c>
      <c r="I31" s="115">
        <v>7898</v>
      </c>
      <c r="J31" s="115">
        <v>-175</v>
      </c>
      <c r="K31" s="116">
        <v>-1.1607853542053594</v>
      </c>
      <c r="L31" s="117">
        <v>4667</v>
      </c>
      <c r="M31" s="115">
        <v>4662</v>
      </c>
      <c r="N31" s="115">
        <v>-5</v>
      </c>
      <c r="O31" s="116">
        <v>-0.10713520462824085</v>
      </c>
      <c r="P31" s="116">
        <v>1.2731392481634705</v>
      </c>
      <c r="Q31" s="116">
        <v>3.196267696267696</v>
      </c>
      <c r="R31" s="118">
        <v>88.66801721954926</v>
      </c>
      <c r="S31" s="116">
        <v>133.42585959885386</v>
      </c>
      <c r="T31" s="116">
        <v>111.68</v>
      </c>
    </row>
    <row r="32" spans="1:20" s="109" customFormat="1" ht="24.75" customHeight="1">
      <c r="A32" s="105"/>
      <c r="B32" s="468" t="s">
        <v>153</v>
      </c>
      <c r="C32" s="469"/>
      <c r="D32" s="106">
        <v>18872</v>
      </c>
      <c r="E32" s="107">
        <v>9001</v>
      </c>
      <c r="F32" s="107">
        <v>9871</v>
      </c>
      <c r="G32" s="100">
        <v>18734</v>
      </c>
      <c r="H32" s="100">
        <v>8922</v>
      </c>
      <c r="I32" s="100">
        <v>9812</v>
      </c>
      <c r="J32" s="100">
        <v>-138</v>
      </c>
      <c r="K32" s="101">
        <v>-0.7312420517168292</v>
      </c>
      <c r="L32" s="108">
        <v>6067</v>
      </c>
      <c r="M32" s="100">
        <v>6134</v>
      </c>
      <c r="N32" s="100">
        <v>67</v>
      </c>
      <c r="O32" s="101">
        <v>1.1043349266523819</v>
      </c>
      <c r="P32" s="101">
        <v>1.6006302043550402</v>
      </c>
      <c r="Q32" s="101">
        <v>3.0541245516791653</v>
      </c>
      <c r="R32" s="102">
        <v>90.92947411333061</v>
      </c>
      <c r="S32" s="101">
        <v>209.64637421665174</v>
      </c>
      <c r="T32" s="101">
        <v>89.36</v>
      </c>
    </row>
    <row r="33" spans="1:20" s="66" customFormat="1" ht="24.75" customHeight="1">
      <c r="A33" s="110"/>
      <c r="B33" s="111"/>
      <c r="C33" s="112" t="s">
        <v>178</v>
      </c>
      <c r="D33" s="113">
        <v>18872</v>
      </c>
      <c r="E33" s="114">
        <v>9001</v>
      </c>
      <c r="F33" s="114">
        <v>9871</v>
      </c>
      <c r="G33" s="115">
        <v>18734</v>
      </c>
      <c r="H33" s="115">
        <v>8922</v>
      </c>
      <c r="I33" s="115">
        <v>9812</v>
      </c>
      <c r="J33" s="115">
        <v>-138</v>
      </c>
      <c r="K33" s="116">
        <v>-0.7312420517168292</v>
      </c>
      <c r="L33" s="117">
        <v>6067</v>
      </c>
      <c r="M33" s="115">
        <v>6134</v>
      </c>
      <c r="N33" s="115">
        <v>67</v>
      </c>
      <c r="O33" s="116">
        <v>1.1043349266523819</v>
      </c>
      <c r="P33" s="116">
        <v>1.6006302043550402</v>
      </c>
      <c r="Q33" s="116">
        <v>3.0541245516791653</v>
      </c>
      <c r="R33" s="118">
        <v>90.92947411333061</v>
      </c>
      <c r="S33" s="116">
        <v>209.64637421665174</v>
      </c>
      <c r="T33" s="116">
        <v>89.36</v>
      </c>
    </row>
    <row r="34" spans="1:20" s="109" customFormat="1" ht="24.75" customHeight="1">
      <c r="A34" s="105"/>
      <c r="B34" s="468" t="s">
        <v>179</v>
      </c>
      <c r="C34" s="469"/>
      <c r="D34" s="106">
        <v>31676</v>
      </c>
      <c r="E34" s="106">
        <v>14829</v>
      </c>
      <c r="F34" s="106">
        <v>16847</v>
      </c>
      <c r="G34" s="100">
        <v>30988</v>
      </c>
      <c r="H34" s="100">
        <v>14465</v>
      </c>
      <c r="I34" s="100">
        <v>16523</v>
      </c>
      <c r="J34" s="100">
        <v>-688</v>
      </c>
      <c r="K34" s="101">
        <v>-2.1719914130572042</v>
      </c>
      <c r="L34" s="106">
        <v>11477</v>
      </c>
      <c r="M34" s="100">
        <v>11442</v>
      </c>
      <c r="N34" s="100">
        <v>-35</v>
      </c>
      <c r="O34" s="101">
        <v>-0.3049577415700967</v>
      </c>
      <c r="P34" s="101">
        <v>2.6476101618743453</v>
      </c>
      <c r="Q34" s="101">
        <v>2.708267785352211</v>
      </c>
      <c r="R34" s="102">
        <v>87.54463475155843</v>
      </c>
      <c r="S34" s="101">
        <v>67.85198160718195</v>
      </c>
      <c r="T34" s="101">
        <v>456.7</v>
      </c>
    </row>
    <row r="35" spans="1:20" s="66" customFormat="1" ht="24.75" customHeight="1">
      <c r="A35" s="110"/>
      <c r="B35" s="111"/>
      <c r="C35" s="112" t="s">
        <v>154</v>
      </c>
      <c r="D35" s="113">
        <v>10378</v>
      </c>
      <c r="E35" s="114">
        <v>4947</v>
      </c>
      <c r="F35" s="114">
        <v>5431</v>
      </c>
      <c r="G35" s="115">
        <v>10193</v>
      </c>
      <c r="H35" s="115">
        <v>4844</v>
      </c>
      <c r="I35" s="115">
        <v>5349</v>
      </c>
      <c r="J35" s="115">
        <v>-185</v>
      </c>
      <c r="K35" s="116">
        <v>-1.782617074580844</v>
      </c>
      <c r="L35" s="117">
        <v>3761</v>
      </c>
      <c r="M35" s="115">
        <v>3751</v>
      </c>
      <c r="N35" s="115">
        <v>-10</v>
      </c>
      <c r="O35" s="116">
        <v>-0.2658867322520606</v>
      </c>
      <c r="P35" s="116">
        <v>0.870888420678495</v>
      </c>
      <c r="Q35" s="116">
        <v>2.7174086910157293</v>
      </c>
      <c r="R35" s="118">
        <v>90.5589829874743</v>
      </c>
      <c r="S35" s="116">
        <v>55.63</v>
      </c>
      <c r="T35" s="116">
        <v>183.24</v>
      </c>
    </row>
    <row r="36" spans="1:20" s="66" customFormat="1" ht="24.75" customHeight="1">
      <c r="A36" s="110"/>
      <c r="B36" s="111"/>
      <c r="C36" s="112" t="s">
        <v>180</v>
      </c>
      <c r="D36" s="113">
        <v>21298</v>
      </c>
      <c r="E36" s="114">
        <v>9882</v>
      </c>
      <c r="F36" s="114">
        <v>11416</v>
      </c>
      <c r="G36" s="115">
        <v>20795</v>
      </c>
      <c r="H36" s="115">
        <v>9621</v>
      </c>
      <c r="I36" s="115">
        <v>11174</v>
      </c>
      <c r="J36" s="115">
        <v>-503</v>
      </c>
      <c r="K36" s="116">
        <v>-2.361724105549817</v>
      </c>
      <c r="L36" s="117">
        <v>7716</v>
      </c>
      <c r="M36" s="115">
        <v>7691</v>
      </c>
      <c r="N36" s="115">
        <v>-25</v>
      </c>
      <c r="O36" s="116">
        <v>-0.32400207361327116</v>
      </c>
      <c r="P36" s="116">
        <v>1.7767217411958505</v>
      </c>
      <c r="Q36" s="116">
        <v>2.703809647640099</v>
      </c>
      <c r="R36" s="118">
        <v>86.10166457848577</v>
      </c>
      <c r="S36" s="116">
        <v>76.04402837709355</v>
      </c>
      <c r="T36" s="116">
        <v>273.46</v>
      </c>
    </row>
    <row r="37" spans="1:20" s="66" customFormat="1" ht="24.75" customHeight="1">
      <c r="A37" s="120"/>
      <c r="B37" s="121"/>
      <c r="C37" s="122"/>
      <c r="D37" s="123"/>
      <c r="E37" s="124"/>
      <c r="F37" s="124"/>
      <c r="G37" s="125"/>
      <c r="H37" s="125"/>
      <c r="I37" s="125"/>
      <c r="J37" s="126"/>
      <c r="K37" s="127"/>
      <c r="L37" s="128"/>
      <c r="M37" s="125"/>
      <c r="N37" s="126"/>
      <c r="O37" s="129"/>
      <c r="P37" s="130"/>
      <c r="Q37" s="129"/>
      <c r="R37" s="131"/>
      <c r="S37" s="132"/>
      <c r="T37" s="127"/>
    </row>
    <row r="38" spans="1:20" s="66" customFormat="1" ht="24.75" customHeight="1">
      <c r="A38" s="450" t="s">
        <v>181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133"/>
      <c r="Q38" s="134"/>
      <c r="R38" s="134"/>
      <c r="S38" s="88"/>
      <c r="T38" s="88"/>
    </row>
    <row r="39" spans="1:20" s="66" customFormat="1" ht="24.75" customHeight="1">
      <c r="A39" s="135" t="s">
        <v>155</v>
      </c>
      <c r="B39" s="136"/>
      <c r="C39" s="136"/>
      <c r="D39" s="136"/>
      <c r="E39" s="136"/>
      <c r="F39" s="136"/>
      <c r="G39" s="136"/>
      <c r="H39" s="136"/>
      <c r="I39" s="137"/>
      <c r="J39" s="136"/>
      <c r="K39" s="136"/>
      <c r="L39" s="136"/>
      <c r="M39" s="134"/>
      <c r="N39" s="134"/>
      <c r="O39" s="134"/>
      <c r="P39" s="133"/>
      <c r="Q39" s="134"/>
      <c r="R39" s="134"/>
      <c r="S39" s="138"/>
      <c r="T39" s="138"/>
    </row>
    <row r="40" spans="1:20" s="66" customFormat="1" ht="24.75" customHeight="1">
      <c r="A40" s="135" t="s">
        <v>156</v>
      </c>
      <c r="B40" s="136"/>
      <c r="C40" s="136"/>
      <c r="D40" s="136"/>
      <c r="E40" s="136"/>
      <c r="F40" s="136"/>
      <c r="G40" s="136"/>
      <c r="H40" s="136"/>
      <c r="I40" s="137"/>
      <c r="J40" s="136"/>
      <c r="K40" s="136"/>
      <c r="L40" s="136"/>
      <c r="M40" s="134"/>
      <c r="N40" s="134"/>
      <c r="O40" s="134"/>
      <c r="P40" s="133"/>
      <c r="Q40" s="134"/>
      <c r="R40" s="134"/>
      <c r="S40" s="138"/>
      <c r="T40" s="138"/>
    </row>
    <row r="41" spans="1:20" s="66" customFormat="1" ht="24.75" customHeight="1">
      <c r="A41" s="111" t="s">
        <v>182</v>
      </c>
      <c r="B41" s="111"/>
      <c r="C41" s="111"/>
      <c r="D41" s="138"/>
      <c r="E41" s="138"/>
      <c r="F41" s="138"/>
      <c r="G41" s="136"/>
      <c r="H41" s="136"/>
      <c r="I41" s="137"/>
      <c r="J41" s="136"/>
      <c r="K41" s="136"/>
      <c r="L41" s="136"/>
      <c r="M41" s="134"/>
      <c r="N41" s="134"/>
      <c r="O41" s="134"/>
      <c r="P41" s="133"/>
      <c r="Q41" s="134"/>
      <c r="R41" s="134"/>
      <c r="S41" s="138"/>
      <c r="T41" s="138"/>
    </row>
    <row r="42" spans="1:20" s="66" customFormat="1" ht="24.75" customHeight="1">
      <c r="A42" s="111"/>
      <c r="B42" s="111"/>
      <c r="C42" s="111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 s="138"/>
      <c r="P42" s="138"/>
      <c r="Q42" s="138"/>
      <c r="R42" s="138"/>
      <c r="S42" s="138"/>
      <c r="T42" s="138"/>
    </row>
  </sheetData>
  <mergeCells count="35">
    <mergeCell ref="A38:O38"/>
    <mergeCell ref="B32:C32"/>
    <mergeCell ref="B34:C34"/>
    <mergeCell ref="B22:C22"/>
    <mergeCell ref="B24:C24"/>
    <mergeCell ref="B26:C26"/>
    <mergeCell ref="B29:C29"/>
    <mergeCell ref="B16:C16"/>
    <mergeCell ref="B17:C17"/>
    <mergeCell ref="B18:C18"/>
    <mergeCell ref="B19:C19"/>
    <mergeCell ref="B12:C12"/>
    <mergeCell ref="B13:C13"/>
    <mergeCell ref="B14:C14"/>
    <mergeCell ref="B15:C15"/>
    <mergeCell ref="A8:C8"/>
    <mergeCell ref="A9:C9"/>
    <mergeCell ref="A10:C10"/>
    <mergeCell ref="A11:C11"/>
    <mergeCell ref="R4:R5"/>
    <mergeCell ref="S4:S5"/>
    <mergeCell ref="T4:T5"/>
    <mergeCell ref="A7:C7"/>
    <mergeCell ref="D4:F4"/>
    <mergeCell ref="L4:L5"/>
    <mergeCell ref="B21:C21"/>
    <mergeCell ref="B20:C20"/>
    <mergeCell ref="A2:T2"/>
    <mergeCell ref="A4:C5"/>
    <mergeCell ref="G4:I4"/>
    <mergeCell ref="J4:K4"/>
    <mergeCell ref="M4:M5"/>
    <mergeCell ref="N4:O4"/>
    <mergeCell ref="P4:P5"/>
    <mergeCell ref="Q4:Q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4"/>
  <sheetViews>
    <sheetView zoomScale="75" zoomScaleNormal="75" zoomScaleSheetLayoutView="50" workbookViewId="0" topLeftCell="A1">
      <selection activeCell="A1" sqref="A1"/>
    </sheetView>
  </sheetViews>
  <sheetFormatPr defaultColWidth="10.59765625" defaultRowHeight="15"/>
  <cols>
    <col min="1" max="2" width="2.09765625" style="51" customWidth="1"/>
    <col min="3" max="3" width="10.3984375" style="51" customWidth="1"/>
    <col min="4" max="4" width="12.59765625" style="51" customWidth="1"/>
    <col min="5" max="7" width="9.8984375" style="51" customWidth="1"/>
    <col min="8" max="8" width="12.3984375" style="51" customWidth="1"/>
    <col min="9" max="11" width="9.8984375" style="51" customWidth="1"/>
    <col min="12" max="12" width="12.3984375" style="51" customWidth="1"/>
    <col min="13" max="15" width="9.8984375" style="51" customWidth="1"/>
    <col min="16" max="16" width="13" style="51" customWidth="1"/>
    <col min="17" max="19" width="9.8984375" style="51" customWidth="1"/>
    <col min="20" max="20" width="12.3984375" style="51" customWidth="1"/>
    <col min="21" max="23" width="9.8984375" style="51" customWidth="1"/>
    <col min="24" max="24" width="12.5" style="51" customWidth="1"/>
    <col min="25" max="27" width="9.8984375" style="51" customWidth="1"/>
    <col min="28" max="16384" width="10.59765625" style="51" customWidth="1"/>
  </cols>
  <sheetData>
    <row r="1" spans="1:27" s="84" customFormat="1" ht="19.5" customHeight="1">
      <c r="A1" s="34" t="s">
        <v>190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AA1" s="36" t="s">
        <v>191</v>
      </c>
    </row>
    <row r="2" spans="1:27" s="84" customFormat="1" ht="38.25" customHeight="1">
      <c r="A2" s="34"/>
      <c r="H2" s="140"/>
      <c r="I2" s="140"/>
      <c r="J2" s="140"/>
      <c r="K2" s="140"/>
      <c r="L2" s="140"/>
      <c r="M2" s="140"/>
      <c r="N2" s="140"/>
      <c r="O2" s="140"/>
      <c r="P2" s="140"/>
      <c r="Q2" s="140"/>
      <c r="AA2" s="36"/>
    </row>
    <row r="3" spans="1:29" ht="19.5" customHeight="1">
      <c r="A3" s="470" t="s">
        <v>192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C3" s="84"/>
    </row>
    <row r="4" spans="1:27" ht="15.75" customHeight="1" thickBot="1">
      <c r="A4" s="141"/>
      <c r="B4" s="141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11"/>
      <c r="U4" s="87"/>
      <c r="V4" s="87"/>
      <c r="W4" s="87"/>
      <c r="X4" s="111"/>
      <c r="Y4" s="87"/>
      <c r="Z4" s="87"/>
      <c r="AA4" s="87"/>
    </row>
    <row r="5" spans="1:27" ht="24" customHeight="1">
      <c r="A5" s="445" t="s">
        <v>193</v>
      </c>
      <c r="B5" s="446"/>
      <c r="C5" s="447"/>
      <c r="D5" s="449" t="s">
        <v>183</v>
      </c>
      <c r="E5" s="444"/>
      <c r="F5" s="444"/>
      <c r="G5" s="488"/>
      <c r="H5" s="449" t="s">
        <v>184</v>
      </c>
      <c r="I5" s="444"/>
      <c r="J5" s="444"/>
      <c r="K5" s="488"/>
      <c r="L5" s="449" t="s">
        <v>185</v>
      </c>
      <c r="M5" s="444"/>
      <c r="N5" s="444"/>
      <c r="O5" s="488"/>
      <c r="P5" s="449" t="s">
        <v>186</v>
      </c>
      <c r="Q5" s="444"/>
      <c r="R5" s="444"/>
      <c r="S5" s="488"/>
      <c r="T5" s="449" t="s">
        <v>187</v>
      </c>
      <c r="U5" s="489"/>
      <c r="V5" s="489"/>
      <c r="W5" s="489"/>
      <c r="X5" s="449" t="s">
        <v>194</v>
      </c>
      <c r="Y5" s="489"/>
      <c r="Z5" s="489"/>
      <c r="AA5" s="489"/>
    </row>
    <row r="6" spans="1:29" ht="24" customHeight="1">
      <c r="A6" s="474"/>
      <c r="B6" s="474"/>
      <c r="C6" s="448"/>
      <c r="D6" s="142" t="s">
        <v>195</v>
      </c>
      <c r="E6" s="142" t="s">
        <v>196</v>
      </c>
      <c r="F6" s="142" t="s">
        <v>197</v>
      </c>
      <c r="G6" s="142" t="s">
        <v>198</v>
      </c>
      <c r="H6" s="142" t="s">
        <v>195</v>
      </c>
      <c r="I6" s="142" t="s">
        <v>196</v>
      </c>
      <c r="J6" s="142" t="s">
        <v>197</v>
      </c>
      <c r="K6" s="142" t="s">
        <v>198</v>
      </c>
      <c r="L6" s="142" t="s">
        <v>195</v>
      </c>
      <c r="M6" s="142" t="s">
        <v>196</v>
      </c>
      <c r="N6" s="142" t="s">
        <v>197</v>
      </c>
      <c r="O6" s="142" t="s">
        <v>198</v>
      </c>
      <c r="P6" s="142" t="s">
        <v>195</v>
      </c>
      <c r="Q6" s="142" t="s">
        <v>196</v>
      </c>
      <c r="R6" s="142" t="s">
        <v>197</v>
      </c>
      <c r="S6" s="142" t="s">
        <v>198</v>
      </c>
      <c r="T6" s="142" t="s">
        <v>195</v>
      </c>
      <c r="U6" s="142" t="s">
        <v>196</v>
      </c>
      <c r="V6" s="142" t="s">
        <v>197</v>
      </c>
      <c r="W6" s="143" t="s">
        <v>198</v>
      </c>
      <c r="X6" s="144" t="s">
        <v>195</v>
      </c>
      <c r="Y6" s="142" t="s">
        <v>196</v>
      </c>
      <c r="Z6" s="142" t="s">
        <v>197</v>
      </c>
      <c r="AA6" s="143" t="s">
        <v>198</v>
      </c>
      <c r="AC6" s="84"/>
    </row>
    <row r="7" spans="1:29" ht="18" customHeight="1">
      <c r="A7" s="96"/>
      <c r="B7" s="96"/>
      <c r="C7" s="97"/>
      <c r="D7" s="145" t="s">
        <v>129</v>
      </c>
      <c r="E7" s="145" t="s">
        <v>130</v>
      </c>
      <c r="F7" s="145" t="s">
        <v>188</v>
      </c>
      <c r="G7" s="145" t="s">
        <v>130</v>
      </c>
      <c r="H7" s="145" t="s">
        <v>129</v>
      </c>
      <c r="I7" s="145" t="s">
        <v>130</v>
      </c>
      <c r="J7" s="145" t="s">
        <v>188</v>
      </c>
      <c r="K7" s="145" t="s">
        <v>130</v>
      </c>
      <c r="L7" s="145" t="s">
        <v>129</v>
      </c>
      <c r="M7" s="145" t="s">
        <v>130</v>
      </c>
      <c r="N7" s="145" t="s">
        <v>188</v>
      </c>
      <c r="O7" s="145" t="s">
        <v>130</v>
      </c>
      <c r="P7" s="145" t="s">
        <v>129</v>
      </c>
      <c r="Q7" s="145" t="s">
        <v>130</v>
      </c>
      <c r="R7" s="145" t="s">
        <v>188</v>
      </c>
      <c r="S7" s="145" t="s">
        <v>130</v>
      </c>
      <c r="T7" s="145" t="s">
        <v>129</v>
      </c>
      <c r="U7" s="145" t="s">
        <v>130</v>
      </c>
      <c r="V7" s="145" t="s">
        <v>188</v>
      </c>
      <c r="W7" s="145" t="s">
        <v>130</v>
      </c>
      <c r="X7" s="145" t="s">
        <v>129</v>
      </c>
      <c r="Y7" s="145" t="s">
        <v>130</v>
      </c>
      <c r="Z7" s="145" t="s">
        <v>188</v>
      </c>
      <c r="AA7" s="145" t="s">
        <v>130</v>
      </c>
      <c r="AC7" s="84"/>
    </row>
    <row r="8" spans="1:29" ht="21" customHeight="1">
      <c r="A8" s="96"/>
      <c r="B8" s="96"/>
      <c r="C8" s="97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C8" s="84"/>
    </row>
    <row r="9" spans="1:29" ht="21" customHeight="1">
      <c r="A9" s="468" t="s">
        <v>132</v>
      </c>
      <c r="B9" s="452"/>
      <c r="C9" s="451"/>
      <c r="D9" s="147">
        <v>1119304</v>
      </c>
      <c r="E9" s="148">
        <v>4.62</v>
      </c>
      <c r="F9" s="147">
        <v>322071</v>
      </c>
      <c r="G9" s="148">
        <v>10.99</v>
      </c>
      <c r="H9" s="147">
        <v>1152325</v>
      </c>
      <c r="I9" s="148">
        <v>3</v>
      </c>
      <c r="J9" s="147">
        <v>338066</v>
      </c>
      <c r="K9" s="148">
        <v>5</v>
      </c>
      <c r="L9" s="147">
        <v>1164628</v>
      </c>
      <c r="M9" s="148">
        <v>1.1</v>
      </c>
      <c r="N9" s="147">
        <v>361157</v>
      </c>
      <c r="O9" s="148">
        <v>6.8</v>
      </c>
      <c r="P9" s="147">
        <v>1180068</v>
      </c>
      <c r="Q9" s="148">
        <v>1.3</v>
      </c>
      <c r="R9" s="147">
        <v>390212</v>
      </c>
      <c r="S9" s="148">
        <v>8</v>
      </c>
      <c r="T9" s="147">
        <v>1180977</v>
      </c>
      <c r="U9" s="148">
        <v>0.1</v>
      </c>
      <c r="V9" s="147">
        <v>411341</v>
      </c>
      <c r="W9" s="148">
        <v>5.4</v>
      </c>
      <c r="X9" s="147">
        <v>1174026</v>
      </c>
      <c r="Y9" s="148">
        <v>-0.6</v>
      </c>
      <c r="Z9" s="147">
        <v>424585</v>
      </c>
      <c r="AA9" s="148">
        <v>3.2</v>
      </c>
      <c r="AC9" s="84"/>
    </row>
    <row r="10" spans="1:29" ht="21" customHeight="1">
      <c r="A10" s="149"/>
      <c r="B10" s="150"/>
      <c r="C10" s="151"/>
      <c r="D10" s="147"/>
      <c r="E10" s="148"/>
      <c r="F10" s="147"/>
      <c r="G10" s="148"/>
      <c r="H10" s="147"/>
      <c r="I10" s="148"/>
      <c r="J10" s="147"/>
      <c r="K10" s="148"/>
      <c r="L10" s="147"/>
      <c r="M10" s="148"/>
      <c r="N10" s="147"/>
      <c r="O10" s="148"/>
      <c r="P10" s="147"/>
      <c r="Q10" s="148"/>
      <c r="R10" s="147"/>
      <c r="S10" s="148"/>
      <c r="T10" s="147"/>
      <c r="U10" s="148"/>
      <c r="V10" s="147"/>
      <c r="W10" s="148"/>
      <c r="X10" s="147"/>
      <c r="Y10" s="148"/>
      <c r="Z10" s="147"/>
      <c r="AA10" s="148"/>
      <c r="AC10" s="84"/>
    </row>
    <row r="11" spans="1:29" ht="21" customHeight="1">
      <c r="A11" s="468" t="s">
        <v>133</v>
      </c>
      <c r="B11" s="452"/>
      <c r="C11" s="451"/>
      <c r="D11" s="147">
        <v>910735</v>
      </c>
      <c r="E11" s="148">
        <v>4.49</v>
      </c>
      <c r="F11" s="147">
        <v>265153</v>
      </c>
      <c r="G11" s="148">
        <v>10.47</v>
      </c>
      <c r="H11" s="147">
        <v>939826</v>
      </c>
      <c r="I11" s="148">
        <v>3.2</v>
      </c>
      <c r="J11" s="147">
        <v>278601</v>
      </c>
      <c r="K11" s="148">
        <v>5.1</v>
      </c>
      <c r="L11" s="147">
        <v>952141</v>
      </c>
      <c r="M11" s="148">
        <v>1.3</v>
      </c>
      <c r="N11" s="147">
        <v>297490</v>
      </c>
      <c r="O11" s="148">
        <v>6.8</v>
      </c>
      <c r="P11" s="147">
        <v>966287</v>
      </c>
      <c r="Q11" s="148">
        <v>1.5</v>
      </c>
      <c r="R11" s="147">
        <v>321613</v>
      </c>
      <c r="S11" s="148">
        <v>8.1</v>
      </c>
      <c r="T11" s="147">
        <v>966084</v>
      </c>
      <c r="U11" s="148">
        <v>-0.021</v>
      </c>
      <c r="V11" s="147">
        <v>338455</v>
      </c>
      <c r="W11" s="148">
        <v>5.2</v>
      </c>
      <c r="X11" s="147">
        <v>959916</v>
      </c>
      <c r="Y11" s="148">
        <v>-0.6</v>
      </c>
      <c r="Z11" s="147">
        <v>348500</v>
      </c>
      <c r="AA11" s="148">
        <v>3</v>
      </c>
      <c r="AC11" s="84"/>
    </row>
    <row r="12" spans="1:29" ht="21" customHeight="1">
      <c r="A12" s="468" t="s">
        <v>134</v>
      </c>
      <c r="B12" s="452"/>
      <c r="C12" s="451"/>
      <c r="D12" s="147">
        <v>208569</v>
      </c>
      <c r="E12" s="148">
        <v>5.2</v>
      </c>
      <c r="F12" s="147">
        <v>56918</v>
      </c>
      <c r="G12" s="148">
        <v>13.49</v>
      </c>
      <c r="H12" s="147">
        <v>212499</v>
      </c>
      <c r="I12" s="148">
        <v>1.9</v>
      </c>
      <c r="J12" s="147">
        <v>59465</v>
      </c>
      <c r="K12" s="148">
        <v>4.5</v>
      </c>
      <c r="L12" s="147">
        <v>212487</v>
      </c>
      <c r="M12" s="148">
        <v>-0.005647</v>
      </c>
      <c r="N12" s="147">
        <v>63667</v>
      </c>
      <c r="O12" s="148">
        <v>7.1</v>
      </c>
      <c r="P12" s="147">
        <v>213781</v>
      </c>
      <c r="Q12" s="148">
        <v>0.6</v>
      </c>
      <c r="R12" s="147">
        <v>68599</v>
      </c>
      <c r="S12" s="148">
        <v>7.7</v>
      </c>
      <c r="T12" s="147">
        <v>214893</v>
      </c>
      <c r="U12" s="148">
        <v>0.5</v>
      </c>
      <c r="V12" s="147">
        <v>72886</v>
      </c>
      <c r="W12" s="148">
        <v>6.2</v>
      </c>
      <c r="X12" s="147">
        <v>214110</v>
      </c>
      <c r="Y12" s="148">
        <v>-0.4</v>
      </c>
      <c r="Z12" s="147">
        <v>76085</v>
      </c>
      <c r="AA12" s="148">
        <v>4.4</v>
      </c>
      <c r="AC12" s="84"/>
    </row>
    <row r="13" spans="1:29" ht="21" customHeight="1">
      <c r="A13" s="150"/>
      <c r="B13" s="150"/>
      <c r="C13" s="151"/>
      <c r="D13" s="147"/>
      <c r="E13" s="148"/>
      <c r="F13" s="147"/>
      <c r="G13" s="148"/>
      <c r="H13" s="147"/>
      <c r="I13" s="148"/>
      <c r="J13" s="147"/>
      <c r="K13" s="148"/>
      <c r="L13" s="147"/>
      <c r="M13" s="148"/>
      <c r="N13" s="147"/>
      <c r="O13" s="148"/>
      <c r="P13" s="147"/>
      <c r="Q13" s="148"/>
      <c r="R13" s="147"/>
      <c r="S13" s="148"/>
      <c r="T13" s="147"/>
      <c r="U13" s="148"/>
      <c r="V13" s="147"/>
      <c r="W13" s="148"/>
      <c r="X13" s="147"/>
      <c r="Y13" s="148"/>
      <c r="Z13" s="147"/>
      <c r="AA13" s="148"/>
      <c r="AC13" s="84"/>
    </row>
    <row r="14" spans="1:29" ht="21" customHeight="1">
      <c r="A14" s="468" t="s">
        <v>135</v>
      </c>
      <c r="B14" s="452"/>
      <c r="C14" s="451"/>
      <c r="D14" s="147">
        <v>832562</v>
      </c>
      <c r="E14" s="148">
        <v>6.84</v>
      </c>
      <c r="F14" s="147">
        <v>246769</v>
      </c>
      <c r="G14" s="148">
        <v>13.9</v>
      </c>
      <c r="H14" s="147">
        <v>871393</v>
      </c>
      <c r="I14" s="148">
        <v>4.7</v>
      </c>
      <c r="J14" s="147">
        <v>262431</v>
      </c>
      <c r="K14" s="148">
        <v>6.3</v>
      </c>
      <c r="L14" s="147">
        <v>897386</v>
      </c>
      <c r="M14" s="148">
        <v>3</v>
      </c>
      <c r="N14" s="147">
        <v>284195</v>
      </c>
      <c r="O14" s="148">
        <v>8.3</v>
      </c>
      <c r="P14" s="147">
        <v>926752</v>
      </c>
      <c r="Q14" s="148">
        <v>3.3</v>
      </c>
      <c r="R14" s="147">
        <v>312750</v>
      </c>
      <c r="S14" s="148">
        <v>10</v>
      </c>
      <c r="T14" s="147">
        <v>941714</v>
      </c>
      <c r="U14" s="148">
        <v>1.6</v>
      </c>
      <c r="V14" s="147">
        <v>333378</v>
      </c>
      <c r="W14" s="148">
        <v>6.6</v>
      </c>
      <c r="X14" s="147">
        <v>946439</v>
      </c>
      <c r="Y14" s="148">
        <v>0.5</v>
      </c>
      <c r="Z14" s="147">
        <v>346698</v>
      </c>
      <c r="AA14" s="148">
        <v>4</v>
      </c>
      <c r="AC14" s="84"/>
    </row>
    <row r="15" spans="1:29" ht="21" customHeight="1">
      <c r="A15" s="468" t="s">
        <v>136</v>
      </c>
      <c r="B15" s="452"/>
      <c r="C15" s="451"/>
      <c r="D15" s="147">
        <v>286742</v>
      </c>
      <c r="E15" s="148">
        <v>-1.34</v>
      </c>
      <c r="F15" s="147">
        <v>75302</v>
      </c>
      <c r="G15" s="148">
        <v>2.4</v>
      </c>
      <c r="H15" s="147">
        <v>280932</v>
      </c>
      <c r="I15" s="148">
        <v>-2</v>
      </c>
      <c r="J15" s="147">
        <v>75635</v>
      </c>
      <c r="K15" s="148">
        <v>0.4</v>
      </c>
      <c r="L15" s="147">
        <v>267242</v>
      </c>
      <c r="M15" s="148">
        <v>-4.9</v>
      </c>
      <c r="N15" s="147">
        <v>76962</v>
      </c>
      <c r="O15" s="148">
        <v>1.8</v>
      </c>
      <c r="P15" s="147">
        <v>253316</v>
      </c>
      <c r="Q15" s="148">
        <v>-5.2</v>
      </c>
      <c r="R15" s="147">
        <v>77462</v>
      </c>
      <c r="S15" s="148">
        <v>0.6</v>
      </c>
      <c r="T15" s="147">
        <v>239263</v>
      </c>
      <c r="U15" s="148">
        <v>-5.5</v>
      </c>
      <c r="V15" s="147">
        <v>77963</v>
      </c>
      <c r="W15" s="148">
        <v>0.6</v>
      </c>
      <c r="X15" s="147">
        <v>227587</v>
      </c>
      <c r="Y15" s="148">
        <v>-4.9</v>
      </c>
      <c r="Z15" s="147">
        <v>77887</v>
      </c>
      <c r="AA15" s="148">
        <v>-0.1</v>
      </c>
      <c r="AC15" s="84"/>
    </row>
    <row r="16" spans="1:29" ht="21" customHeight="1">
      <c r="A16" s="152"/>
      <c r="B16" s="152"/>
      <c r="C16" s="151"/>
      <c r="D16" s="153"/>
      <c r="E16" s="148"/>
      <c r="F16" s="153"/>
      <c r="G16" s="148"/>
      <c r="H16" s="153"/>
      <c r="I16" s="148"/>
      <c r="J16" s="153"/>
      <c r="K16" s="148"/>
      <c r="L16" s="153"/>
      <c r="M16" s="148"/>
      <c r="N16" s="153"/>
      <c r="O16" s="148"/>
      <c r="P16" s="153"/>
      <c r="Q16" s="148"/>
      <c r="R16" s="153"/>
      <c r="S16" s="148"/>
      <c r="T16" s="153"/>
      <c r="U16" s="148"/>
      <c r="V16" s="153"/>
      <c r="W16" s="148"/>
      <c r="X16" s="153"/>
      <c r="Y16" s="148"/>
      <c r="Z16" s="153"/>
      <c r="AA16" s="148"/>
      <c r="AC16" s="84"/>
    </row>
    <row r="17" spans="1:29" ht="21" customHeight="1">
      <c r="A17" s="154"/>
      <c r="B17" s="468" t="s">
        <v>137</v>
      </c>
      <c r="C17" s="451"/>
      <c r="D17" s="147">
        <v>417684</v>
      </c>
      <c r="E17" s="148">
        <v>5.67</v>
      </c>
      <c r="F17" s="147">
        <v>134267</v>
      </c>
      <c r="G17" s="148">
        <v>13.13</v>
      </c>
      <c r="H17" s="147">
        <v>430481</v>
      </c>
      <c r="I17" s="148">
        <v>3.1</v>
      </c>
      <c r="J17" s="147">
        <v>141097</v>
      </c>
      <c r="K17" s="148">
        <v>5.1</v>
      </c>
      <c r="L17" s="147">
        <v>442868</v>
      </c>
      <c r="M17" s="148">
        <v>2.9</v>
      </c>
      <c r="N17" s="147">
        <v>154257</v>
      </c>
      <c r="O17" s="148">
        <v>9.3</v>
      </c>
      <c r="P17" s="147">
        <v>453975</v>
      </c>
      <c r="Q17" s="148">
        <v>2.5</v>
      </c>
      <c r="R17" s="147">
        <v>169151</v>
      </c>
      <c r="S17" s="148">
        <v>9.7</v>
      </c>
      <c r="T17" s="147">
        <v>456438</v>
      </c>
      <c r="U17" s="148">
        <v>0.5</v>
      </c>
      <c r="V17" s="147">
        <v>177686</v>
      </c>
      <c r="W17" s="148">
        <v>5</v>
      </c>
      <c r="X17" s="147">
        <v>454607</v>
      </c>
      <c r="Y17" s="148">
        <v>-0.4</v>
      </c>
      <c r="Z17" s="147">
        <v>181491</v>
      </c>
      <c r="AA17" s="148">
        <v>2.1</v>
      </c>
      <c r="AC17" s="84"/>
    </row>
    <row r="18" spans="1:29" ht="21" customHeight="1">
      <c r="A18" s="154"/>
      <c r="B18" s="468" t="s">
        <v>138</v>
      </c>
      <c r="C18" s="451"/>
      <c r="D18" s="147">
        <v>69945</v>
      </c>
      <c r="E18" s="148">
        <v>0.54</v>
      </c>
      <c r="F18" s="147">
        <v>18661</v>
      </c>
      <c r="G18" s="148">
        <v>5.3</v>
      </c>
      <c r="H18" s="147">
        <v>69915</v>
      </c>
      <c r="I18" s="148">
        <v>-0.04289</v>
      </c>
      <c r="J18" s="147">
        <v>19063</v>
      </c>
      <c r="K18" s="148">
        <v>2.2</v>
      </c>
      <c r="L18" s="147">
        <v>68692</v>
      </c>
      <c r="M18" s="148">
        <v>-1.7</v>
      </c>
      <c r="N18" s="147">
        <v>19910</v>
      </c>
      <c r="O18" s="148">
        <v>4.4</v>
      </c>
      <c r="P18" s="147">
        <v>67368</v>
      </c>
      <c r="Q18" s="148">
        <v>-1.9</v>
      </c>
      <c r="R18" s="147">
        <v>20799</v>
      </c>
      <c r="S18" s="148">
        <v>4.5</v>
      </c>
      <c r="T18" s="147">
        <v>63963</v>
      </c>
      <c r="U18" s="148">
        <v>-5.1</v>
      </c>
      <c r="V18" s="147">
        <v>21066</v>
      </c>
      <c r="W18" s="148">
        <v>1.3</v>
      </c>
      <c r="X18" s="147">
        <v>61871</v>
      </c>
      <c r="Y18" s="148">
        <v>-3.3</v>
      </c>
      <c r="Z18" s="147">
        <v>21402</v>
      </c>
      <c r="AA18" s="148">
        <v>1.6</v>
      </c>
      <c r="AC18" s="84"/>
    </row>
    <row r="19" spans="1:29" ht="21" customHeight="1">
      <c r="A19" s="154"/>
      <c r="B19" s="468" t="s">
        <v>139</v>
      </c>
      <c r="C19" s="451"/>
      <c r="D19" s="147">
        <v>104329</v>
      </c>
      <c r="E19" s="148">
        <v>4.04</v>
      </c>
      <c r="F19" s="147">
        <v>27416</v>
      </c>
      <c r="G19" s="148">
        <v>7.64</v>
      </c>
      <c r="H19" s="147">
        <v>106041</v>
      </c>
      <c r="I19" s="148">
        <v>1.6</v>
      </c>
      <c r="J19" s="147">
        <v>28144</v>
      </c>
      <c r="K19" s="148">
        <v>2.7</v>
      </c>
      <c r="L19" s="147">
        <v>106075</v>
      </c>
      <c r="M19" s="148">
        <v>0</v>
      </c>
      <c r="N19" s="147">
        <v>29224</v>
      </c>
      <c r="O19" s="148">
        <v>3.8</v>
      </c>
      <c r="P19" s="147">
        <v>107965</v>
      </c>
      <c r="Q19" s="148">
        <v>1.8</v>
      </c>
      <c r="R19" s="147">
        <v>31778</v>
      </c>
      <c r="S19" s="148">
        <v>8.7</v>
      </c>
      <c r="T19" s="147">
        <v>108622</v>
      </c>
      <c r="U19" s="148">
        <v>0.6</v>
      </c>
      <c r="V19" s="147">
        <v>34306</v>
      </c>
      <c r="W19" s="148">
        <v>8</v>
      </c>
      <c r="X19" s="147">
        <v>109084</v>
      </c>
      <c r="Y19" s="148">
        <v>0.4</v>
      </c>
      <c r="Z19" s="147">
        <v>35901</v>
      </c>
      <c r="AA19" s="148">
        <v>4.6</v>
      </c>
      <c r="AC19" s="84"/>
    </row>
    <row r="20" spans="1:29" ht="21" customHeight="1">
      <c r="A20" s="154"/>
      <c r="B20" s="468" t="s">
        <v>140</v>
      </c>
      <c r="C20" s="451"/>
      <c r="D20" s="147">
        <v>32662</v>
      </c>
      <c r="E20" s="148">
        <v>-1.72</v>
      </c>
      <c r="F20" s="147">
        <v>9123</v>
      </c>
      <c r="G20" s="148">
        <v>1.29</v>
      </c>
      <c r="H20" s="147">
        <v>31843</v>
      </c>
      <c r="I20" s="148">
        <v>-2.5</v>
      </c>
      <c r="J20" s="147">
        <v>9072</v>
      </c>
      <c r="K20" s="148">
        <v>-0.6</v>
      </c>
      <c r="L20" s="147">
        <v>30164</v>
      </c>
      <c r="M20" s="148">
        <v>-5.3</v>
      </c>
      <c r="N20" s="147">
        <v>9063</v>
      </c>
      <c r="O20" s="148">
        <v>-0.1</v>
      </c>
      <c r="P20" s="147">
        <v>28229</v>
      </c>
      <c r="Q20" s="148">
        <v>-6.4</v>
      </c>
      <c r="R20" s="147">
        <v>9040</v>
      </c>
      <c r="S20" s="148">
        <v>-0.3</v>
      </c>
      <c r="T20" s="147">
        <v>26381</v>
      </c>
      <c r="U20" s="148">
        <v>-6.5</v>
      </c>
      <c r="V20" s="147">
        <v>8985</v>
      </c>
      <c r="W20" s="148">
        <v>-0.6</v>
      </c>
      <c r="X20" s="147">
        <v>25301</v>
      </c>
      <c r="Y20" s="148">
        <v>-4.1</v>
      </c>
      <c r="Z20" s="147">
        <v>8826</v>
      </c>
      <c r="AA20" s="148">
        <v>-1.8</v>
      </c>
      <c r="AC20" s="84"/>
    </row>
    <row r="21" spans="1:29" ht="21" customHeight="1">
      <c r="A21" s="154"/>
      <c r="B21" s="468" t="s">
        <v>141</v>
      </c>
      <c r="C21" s="451"/>
      <c r="D21" s="147">
        <v>27351</v>
      </c>
      <c r="E21" s="148">
        <v>-3.14</v>
      </c>
      <c r="F21" s="147">
        <v>7237</v>
      </c>
      <c r="G21" s="148">
        <v>-0.71</v>
      </c>
      <c r="H21" s="147">
        <v>25860</v>
      </c>
      <c r="I21" s="148">
        <v>-5.5</v>
      </c>
      <c r="J21" s="147">
        <v>7125</v>
      </c>
      <c r="K21" s="148">
        <v>-1.5</v>
      </c>
      <c r="L21" s="147">
        <v>23471</v>
      </c>
      <c r="M21" s="148">
        <v>-9.2</v>
      </c>
      <c r="N21" s="147">
        <v>7043</v>
      </c>
      <c r="O21" s="148">
        <v>-1.2</v>
      </c>
      <c r="P21" s="147">
        <v>21580</v>
      </c>
      <c r="Q21" s="148">
        <v>-8.1</v>
      </c>
      <c r="R21" s="147">
        <v>6925</v>
      </c>
      <c r="S21" s="148">
        <v>-1.7</v>
      </c>
      <c r="T21" s="147">
        <v>19852</v>
      </c>
      <c r="U21" s="148">
        <v>-8</v>
      </c>
      <c r="V21" s="147">
        <v>6769</v>
      </c>
      <c r="W21" s="148">
        <v>-2.3</v>
      </c>
      <c r="X21" s="147">
        <v>18050</v>
      </c>
      <c r="Y21" s="148">
        <v>-9.1</v>
      </c>
      <c r="Z21" s="147">
        <v>6515</v>
      </c>
      <c r="AA21" s="148">
        <v>-3.8</v>
      </c>
      <c r="AC21" s="84"/>
    </row>
    <row r="22" spans="1:29" ht="21" customHeight="1">
      <c r="A22" s="154"/>
      <c r="B22" s="468" t="s">
        <v>142</v>
      </c>
      <c r="C22" s="451"/>
      <c r="D22" s="147">
        <v>77335</v>
      </c>
      <c r="E22" s="148">
        <v>3.94</v>
      </c>
      <c r="F22" s="147">
        <v>22600</v>
      </c>
      <c r="G22" s="148">
        <v>9.16</v>
      </c>
      <c r="H22" s="147">
        <v>80877</v>
      </c>
      <c r="I22" s="148">
        <v>4.6</v>
      </c>
      <c r="J22" s="147">
        <v>24261</v>
      </c>
      <c r="K22" s="148">
        <v>7.3</v>
      </c>
      <c r="L22" s="147">
        <v>80714</v>
      </c>
      <c r="M22" s="148">
        <v>-0.2</v>
      </c>
      <c r="N22" s="147">
        <v>25064</v>
      </c>
      <c r="O22" s="148">
        <v>3.3</v>
      </c>
      <c r="P22" s="147">
        <v>80333</v>
      </c>
      <c r="Q22" s="148">
        <v>-0.5</v>
      </c>
      <c r="R22" s="147">
        <v>26160</v>
      </c>
      <c r="S22" s="148">
        <v>4.4</v>
      </c>
      <c r="T22" s="147">
        <v>78563</v>
      </c>
      <c r="U22" s="148">
        <v>-2.2</v>
      </c>
      <c r="V22" s="147">
        <v>26264</v>
      </c>
      <c r="W22" s="148">
        <v>0.4</v>
      </c>
      <c r="X22" s="147">
        <v>74982</v>
      </c>
      <c r="Y22" s="148">
        <v>-4.6</v>
      </c>
      <c r="Z22" s="147">
        <v>25999</v>
      </c>
      <c r="AA22" s="148">
        <v>-1</v>
      </c>
      <c r="AC22" s="84"/>
    </row>
    <row r="23" spans="1:29" ht="21" customHeight="1">
      <c r="A23" s="154"/>
      <c r="B23" s="468" t="s">
        <v>143</v>
      </c>
      <c r="C23" s="451"/>
      <c r="D23" s="147">
        <v>28784</v>
      </c>
      <c r="E23" s="148">
        <v>0.2</v>
      </c>
      <c r="F23" s="147">
        <v>7459</v>
      </c>
      <c r="G23" s="148">
        <v>5.62</v>
      </c>
      <c r="H23" s="147">
        <v>28789</v>
      </c>
      <c r="I23" s="148">
        <v>0</v>
      </c>
      <c r="J23" s="147">
        <v>7608</v>
      </c>
      <c r="K23" s="148">
        <v>2</v>
      </c>
      <c r="L23" s="147">
        <v>27517</v>
      </c>
      <c r="M23" s="148">
        <v>-4.4</v>
      </c>
      <c r="N23" s="147">
        <v>7677</v>
      </c>
      <c r="O23" s="148">
        <v>0.9</v>
      </c>
      <c r="P23" s="147">
        <v>26502</v>
      </c>
      <c r="Q23" s="148">
        <v>-3.7</v>
      </c>
      <c r="R23" s="147">
        <v>7789</v>
      </c>
      <c r="S23" s="148">
        <v>1.5</v>
      </c>
      <c r="T23" s="147">
        <v>25541</v>
      </c>
      <c r="U23" s="148">
        <v>-3.6</v>
      </c>
      <c r="V23" s="147">
        <v>7973</v>
      </c>
      <c r="W23" s="148">
        <v>2.4</v>
      </c>
      <c r="X23" s="147">
        <v>24517</v>
      </c>
      <c r="Y23" s="148">
        <v>-4</v>
      </c>
      <c r="Z23" s="147">
        <v>8117</v>
      </c>
      <c r="AA23" s="148">
        <v>1.8</v>
      </c>
      <c r="AC23" s="84"/>
    </row>
    <row r="24" spans="1:29" ht="21" customHeight="1">
      <c r="A24" s="154"/>
      <c r="B24" s="468" t="s">
        <v>199</v>
      </c>
      <c r="C24" s="451"/>
      <c r="D24" s="147">
        <v>34106</v>
      </c>
      <c r="E24" s="148">
        <v>2.92</v>
      </c>
      <c r="F24" s="147">
        <v>8134</v>
      </c>
      <c r="G24" s="148">
        <v>6.52</v>
      </c>
      <c r="H24" s="147">
        <v>34628</v>
      </c>
      <c r="I24" s="148">
        <v>1.5</v>
      </c>
      <c r="J24" s="147">
        <v>8417</v>
      </c>
      <c r="K24" s="148">
        <v>3.5</v>
      </c>
      <c r="L24" s="147">
        <v>34207</v>
      </c>
      <c r="M24" s="148">
        <v>-1.2</v>
      </c>
      <c r="N24" s="147">
        <v>8642</v>
      </c>
      <c r="O24" s="148">
        <v>2.7</v>
      </c>
      <c r="P24" s="147">
        <v>34722</v>
      </c>
      <c r="Q24" s="148">
        <v>1.5</v>
      </c>
      <c r="R24" s="147">
        <v>9218</v>
      </c>
      <c r="S24" s="148">
        <v>6.7</v>
      </c>
      <c r="T24" s="147">
        <v>34670</v>
      </c>
      <c r="U24" s="148">
        <v>-0.1</v>
      </c>
      <c r="V24" s="147">
        <v>9820</v>
      </c>
      <c r="W24" s="148">
        <v>6.5</v>
      </c>
      <c r="X24" s="147">
        <v>34847</v>
      </c>
      <c r="Y24" s="148">
        <v>0.5</v>
      </c>
      <c r="Z24" s="147">
        <v>10536</v>
      </c>
      <c r="AA24" s="148">
        <v>7.3</v>
      </c>
      <c r="AC24" s="84"/>
    </row>
    <row r="25" spans="1:29" ht="21" customHeight="1">
      <c r="A25" s="154"/>
      <c r="B25" s="468" t="s">
        <v>175</v>
      </c>
      <c r="C25" s="451"/>
      <c r="D25" s="147">
        <v>81286</v>
      </c>
      <c r="E25" s="148">
        <v>10.65</v>
      </c>
      <c r="F25" s="147">
        <v>20872</v>
      </c>
      <c r="G25" s="148">
        <v>15.99</v>
      </c>
      <c r="H25" s="147">
        <v>92331</v>
      </c>
      <c r="I25" s="148">
        <v>13.6</v>
      </c>
      <c r="J25" s="147">
        <v>23896</v>
      </c>
      <c r="K25" s="148">
        <v>14.5</v>
      </c>
      <c r="L25" s="147">
        <v>98499</v>
      </c>
      <c r="M25" s="148">
        <v>6.7</v>
      </c>
      <c r="N25" s="147">
        <v>26229</v>
      </c>
      <c r="O25" s="148">
        <v>9.8</v>
      </c>
      <c r="P25" s="147">
        <v>103580</v>
      </c>
      <c r="Q25" s="148">
        <v>5.2</v>
      </c>
      <c r="R25" s="147">
        <v>29026</v>
      </c>
      <c r="S25" s="148">
        <v>10.7</v>
      </c>
      <c r="T25" s="147">
        <v>106977</v>
      </c>
      <c r="U25" s="148">
        <v>3.3</v>
      </c>
      <c r="V25" s="147">
        <v>32204</v>
      </c>
      <c r="W25" s="148">
        <v>10.9</v>
      </c>
      <c r="X25" s="147">
        <v>109450</v>
      </c>
      <c r="Y25" s="148">
        <v>2.3</v>
      </c>
      <c r="Z25" s="147">
        <v>34869</v>
      </c>
      <c r="AA25" s="148">
        <v>8.3</v>
      </c>
      <c r="AC25" s="84"/>
    </row>
    <row r="26" spans="1:29" ht="21" customHeight="1">
      <c r="A26" s="154"/>
      <c r="B26" s="468" t="s">
        <v>200</v>
      </c>
      <c r="C26" s="451"/>
      <c r="D26" s="147">
        <v>37253</v>
      </c>
      <c r="E26" s="148">
        <v>5.51</v>
      </c>
      <c r="F26" s="147">
        <v>9384</v>
      </c>
      <c r="G26" s="148">
        <v>10.94</v>
      </c>
      <c r="H26" s="147">
        <v>39061</v>
      </c>
      <c r="I26" s="148">
        <v>4.9</v>
      </c>
      <c r="J26" s="147">
        <v>9918</v>
      </c>
      <c r="K26" s="148">
        <v>5.7</v>
      </c>
      <c r="L26" s="147">
        <v>39934</v>
      </c>
      <c r="M26" s="148">
        <v>2.2</v>
      </c>
      <c r="N26" s="147">
        <v>10381</v>
      </c>
      <c r="O26" s="148">
        <v>4.7</v>
      </c>
      <c r="P26" s="147">
        <v>42033</v>
      </c>
      <c r="Q26" s="148">
        <v>5.3</v>
      </c>
      <c r="R26" s="147">
        <v>11727</v>
      </c>
      <c r="S26" s="148">
        <v>13</v>
      </c>
      <c r="T26" s="147">
        <v>45077</v>
      </c>
      <c r="U26" s="148">
        <v>7.2</v>
      </c>
      <c r="V26" s="147">
        <v>13382</v>
      </c>
      <c r="W26" s="148">
        <v>14.1</v>
      </c>
      <c r="X26" s="147">
        <v>47207</v>
      </c>
      <c r="Y26" s="148">
        <v>4.7</v>
      </c>
      <c r="Z26" s="147">
        <v>14844</v>
      </c>
      <c r="AA26" s="148">
        <v>10.9</v>
      </c>
      <c r="AC26" s="84"/>
    </row>
    <row r="27" spans="1:29" ht="21" customHeight="1">
      <c r="A27" s="154"/>
      <c r="B27" s="149"/>
      <c r="C27" s="155"/>
      <c r="D27" s="147"/>
      <c r="E27" s="148"/>
      <c r="F27" s="147"/>
      <c r="G27" s="148"/>
      <c r="H27" s="147"/>
      <c r="I27" s="148"/>
      <c r="J27" s="147"/>
      <c r="K27" s="148"/>
      <c r="L27" s="147"/>
      <c r="M27" s="148"/>
      <c r="N27" s="147"/>
      <c r="O27" s="148"/>
      <c r="P27" s="147"/>
      <c r="Q27" s="148"/>
      <c r="R27" s="147"/>
      <c r="S27" s="148"/>
      <c r="T27" s="147"/>
      <c r="U27" s="148"/>
      <c r="V27" s="147"/>
      <c r="W27" s="148"/>
      <c r="X27" s="147"/>
      <c r="Y27" s="148"/>
      <c r="Z27" s="147"/>
      <c r="AA27" s="148"/>
      <c r="AC27" s="84"/>
    </row>
    <row r="28" spans="1:29" ht="21" customHeight="1">
      <c r="A28" s="156"/>
      <c r="B28" s="468" t="s">
        <v>144</v>
      </c>
      <c r="C28" s="451"/>
      <c r="D28" s="147">
        <v>4256</v>
      </c>
      <c r="E28" s="148">
        <v>-0.26</v>
      </c>
      <c r="F28" s="147">
        <v>945</v>
      </c>
      <c r="G28" s="148">
        <v>3.05</v>
      </c>
      <c r="H28" s="147">
        <v>4271</v>
      </c>
      <c r="I28" s="148">
        <v>0.4</v>
      </c>
      <c r="J28" s="147">
        <v>945</v>
      </c>
      <c r="K28" s="157" t="s">
        <v>201</v>
      </c>
      <c r="L28" s="147">
        <v>4554</v>
      </c>
      <c r="M28" s="148">
        <v>6.6</v>
      </c>
      <c r="N28" s="147">
        <v>1010</v>
      </c>
      <c r="O28" s="148">
        <v>6.9</v>
      </c>
      <c r="P28" s="147">
        <v>4514</v>
      </c>
      <c r="Q28" s="148">
        <v>-0.9</v>
      </c>
      <c r="R28" s="147">
        <v>1066</v>
      </c>
      <c r="S28" s="148">
        <v>5.5</v>
      </c>
      <c r="T28" s="147">
        <v>4922</v>
      </c>
      <c r="U28" s="148">
        <v>9</v>
      </c>
      <c r="V28" s="147">
        <v>1241</v>
      </c>
      <c r="W28" s="148">
        <v>16.4</v>
      </c>
      <c r="X28" s="147">
        <v>5677</v>
      </c>
      <c r="Y28" s="148">
        <v>15.3</v>
      </c>
      <c r="Z28" s="147">
        <v>1549</v>
      </c>
      <c r="AA28" s="148">
        <v>24.8</v>
      </c>
      <c r="AC28" s="84"/>
    </row>
    <row r="29" spans="1:29" ht="21" customHeight="1">
      <c r="A29" s="156"/>
      <c r="B29" s="111"/>
      <c r="C29" s="158" t="s">
        <v>145</v>
      </c>
      <c r="D29" s="159">
        <v>4256</v>
      </c>
      <c r="E29" s="160">
        <v>-0.26</v>
      </c>
      <c r="F29" s="159">
        <v>945</v>
      </c>
      <c r="G29" s="160">
        <v>3.05</v>
      </c>
      <c r="H29" s="159">
        <v>4271</v>
      </c>
      <c r="I29" s="160">
        <v>0.4</v>
      </c>
      <c r="J29" s="159">
        <v>945</v>
      </c>
      <c r="K29" s="161" t="s">
        <v>201</v>
      </c>
      <c r="L29" s="159">
        <v>4554</v>
      </c>
      <c r="M29" s="160">
        <v>6.6</v>
      </c>
      <c r="N29" s="159">
        <v>1010</v>
      </c>
      <c r="O29" s="160">
        <v>6.9</v>
      </c>
      <c r="P29" s="159">
        <v>4514</v>
      </c>
      <c r="Q29" s="160">
        <v>-0.9</v>
      </c>
      <c r="R29" s="159">
        <v>1066</v>
      </c>
      <c r="S29" s="160">
        <v>5.5</v>
      </c>
      <c r="T29" s="159">
        <v>4922</v>
      </c>
      <c r="U29" s="160">
        <v>9</v>
      </c>
      <c r="V29" s="159">
        <v>1241</v>
      </c>
      <c r="W29" s="160">
        <v>16.4</v>
      </c>
      <c r="X29" s="159">
        <v>5677</v>
      </c>
      <c r="Y29" s="160">
        <v>15.3</v>
      </c>
      <c r="Z29" s="159">
        <v>1549</v>
      </c>
      <c r="AA29" s="160">
        <v>24.8</v>
      </c>
      <c r="AC29" s="84"/>
    </row>
    <row r="30" spans="1:29" ht="21" customHeight="1">
      <c r="A30" s="156"/>
      <c r="B30" s="111"/>
      <c r="C30" s="158"/>
      <c r="D30" s="162"/>
      <c r="E30" s="163"/>
      <c r="F30" s="162"/>
      <c r="G30" s="163"/>
      <c r="H30" s="162"/>
      <c r="I30" s="163"/>
      <c r="J30" s="162"/>
      <c r="K30" s="163"/>
      <c r="L30" s="162"/>
      <c r="M30" s="163"/>
      <c r="N30" s="162"/>
      <c r="O30" s="163"/>
      <c r="P30" s="162"/>
      <c r="Q30" s="163"/>
      <c r="R30" s="162"/>
      <c r="S30" s="163"/>
      <c r="T30" s="162"/>
      <c r="U30" s="163"/>
      <c r="V30" s="162"/>
      <c r="W30" s="163"/>
      <c r="X30" s="162"/>
      <c r="Y30" s="163"/>
      <c r="Z30" s="162"/>
      <c r="AA30" s="163"/>
      <c r="AC30" s="84"/>
    </row>
    <row r="31" spans="1:29" ht="21" customHeight="1">
      <c r="A31" s="156"/>
      <c r="B31" s="468" t="s">
        <v>146</v>
      </c>
      <c r="C31" s="451"/>
      <c r="D31" s="147">
        <v>31817</v>
      </c>
      <c r="E31" s="148">
        <v>33.96</v>
      </c>
      <c r="F31" s="147">
        <v>11188</v>
      </c>
      <c r="G31" s="148">
        <v>60.82</v>
      </c>
      <c r="H31" s="147">
        <v>36080</v>
      </c>
      <c r="I31" s="148">
        <v>13.4</v>
      </c>
      <c r="J31" s="147">
        <v>12680</v>
      </c>
      <c r="K31" s="148">
        <v>13.3</v>
      </c>
      <c r="L31" s="147">
        <v>39769</v>
      </c>
      <c r="M31" s="148">
        <v>10.2</v>
      </c>
      <c r="N31" s="147">
        <v>14835</v>
      </c>
      <c r="O31" s="148">
        <v>17</v>
      </c>
      <c r="P31" s="147">
        <v>42945</v>
      </c>
      <c r="Q31" s="148">
        <v>8</v>
      </c>
      <c r="R31" s="147">
        <v>17422</v>
      </c>
      <c r="S31" s="148">
        <v>17.4</v>
      </c>
      <c r="T31" s="147">
        <v>45581</v>
      </c>
      <c r="U31" s="148">
        <v>6.1</v>
      </c>
      <c r="V31" s="147">
        <v>19217</v>
      </c>
      <c r="W31" s="148">
        <v>10.3</v>
      </c>
      <c r="X31" s="147">
        <v>47977</v>
      </c>
      <c r="Y31" s="148">
        <v>5.3</v>
      </c>
      <c r="Z31" s="147">
        <v>20992</v>
      </c>
      <c r="AA31" s="148">
        <v>9.2</v>
      </c>
      <c r="AC31" s="84"/>
    </row>
    <row r="32" spans="1:29" ht="21" customHeight="1">
      <c r="A32" s="156"/>
      <c r="B32" s="111"/>
      <c r="C32" s="158" t="s">
        <v>147</v>
      </c>
      <c r="D32" s="159">
        <v>31817</v>
      </c>
      <c r="E32" s="160">
        <v>33.96</v>
      </c>
      <c r="F32" s="159">
        <v>11188</v>
      </c>
      <c r="G32" s="160">
        <v>60.82</v>
      </c>
      <c r="H32" s="159">
        <v>36080</v>
      </c>
      <c r="I32" s="160">
        <v>13.4</v>
      </c>
      <c r="J32" s="159">
        <v>12680</v>
      </c>
      <c r="K32" s="160">
        <v>13.3</v>
      </c>
      <c r="L32" s="159">
        <v>39769</v>
      </c>
      <c r="M32" s="160">
        <v>10.2</v>
      </c>
      <c r="N32" s="159">
        <v>14835</v>
      </c>
      <c r="O32" s="160">
        <v>17</v>
      </c>
      <c r="P32" s="159">
        <v>42945</v>
      </c>
      <c r="Q32" s="160">
        <v>8</v>
      </c>
      <c r="R32" s="159">
        <v>17422</v>
      </c>
      <c r="S32" s="160">
        <v>17.4</v>
      </c>
      <c r="T32" s="159">
        <v>45581</v>
      </c>
      <c r="U32" s="160">
        <v>6.1</v>
      </c>
      <c r="V32" s="159">
        <v>19217</v>
      </c>
      <c r="W32" s="160">
        <v>10.3</v>
      </c>
      <c r="X32" s="159">
        <v>47977</v>
      </c>
      <c r="Y32" s="160">
        <v>5.3</v>
      </c>
      <c r="Z32" s="159">
        <v>20992</v>
      </c>
      <c r="AA32" s="160">
        <v>9.2</v>
      </c>
      <c r="AC32" s="84"/>
    </row>
    <row r="33" spans="1:29" ht="21" customHeight="1">
      <c r="A33" s="156"/>
      <c r="B33" s="111"/>
      <c r="C33" s="158"/>
      <c r="D33" s="162"/>
      <c r="E33" s="163"/>
      <c r="F33" s="162"/>
      <c r="G33" s="163"/>
      <c r="H33" s="162"/>
      <c r="I33" s="163"/>
      <c r="J33" s="162"/>
      <c r="K33" s="163"/>
      <c r="L33" s="162"/>
      <c r="M33" s="163"/>
      <c r="N33" s="162"/>
      <c r="O33" s="163"/>
      <c r="P33" s="162"/>
      <c r="Q33" s="163"/>
      <c r="R33" s="162"/>
      <c r="S33" s="163"/>
      <c r="T33" s="162"/>
      <c r="U33" s="163"/>
      <c r="V33" s="162"/>
      <c r="W33" s="163"/>
      <c r="X33" s="162"/>
      <c r="Y33" s="163"/>
      <c r="Z33" s="162"/>
      <c r="AA33" s="163"/>
      <c r="AC33" s="84"/>
    </row>
    <row r="34" spans="1:44" ht="21" customHeight="1">
      <c r="A34" s="156"/>
      <c r="B34" s="468" t="s">
        <v>148</v>
      </c>
      <c r="C34" s="451"/>
      <c r="D34" s="147">
        <v>44496</v>
      </c>
      <c r="E34" s="148">
        <v>13.04</v>
      </c>
      <c r="F34" s="147">
        <v>11963</v>
      </c>
      <c r="G34" s="148">
        <v>21.77</v>
      </c>
      <c r="H34" s="147">
        <v>47623</v>
      </c>
      <c r="I34" s="148">
        <v>7</v>
      </c>
      <c r="J34" s="147">
        <v>13073</v>
      </c>
      <c r="K34" s="148">
        <v>9.3</v>
      </c>
      <c r="L34" s="147">
        <v>50766</v>
      </c>
      <c r="M34" s="148">
        <v>6.6</v>
      </c>
      <c r="N34" s="147">
        <v>14553</v>
      </c>
      <c r="O34" s="148">
        <v>11.3</v>
      </c>
      <c r="P34" s="147">
        <v>56685</v>
      </c>
      <c r="Q34" s="148">
        <v>11.7</v>
      </c>
      <c r="R34" s="147">
        <v>17202</v>
      </c>
      <c r="S34" s="148">
        <v>18.2</v>
      </c>
      <c r="T34" s="147">
        <v>60864</v>
      </c>
      <c r="U34" s="148">
        <v>7.4</v>
      </c>
      <c r="V34" s="147">
        <v>19258</v>
      </c>
      <c r="W34" s="148">
        <v>12</v>
      </c>
      <c r="X34" s="147">
        <v>62608</v>
      </c>
      <c r="Y34" s="148">
        <v>2.9</v>
      </c>
      <c r="Z34" s="147">
        <v>20517</v>
      </c>
      <c r="AA34" s="148">
        <v>6.5</v>
      </c>
      <c r="AB34" s="164"/>
      <c r="AC34" s="8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29" ht="21" customHeight="1">
      <c r="A35" s="156"/>
      <c r="B35" s="111"/>
      <c r="C35" s="158" t="s">
        <v>149</v>
      </c>
      <c r="D35" s="159">
        <v>23682</v>
      </c>
      <c r="E35" s="160">
        <v>5.28</v>
      </c>
      <c r="F35" s="159">
        <v>5766</v>
      </c>
      <c r="G35" s="160">
        <v>9.74</v>
      </c>
      <c r="H35" s="159">
        <v>24591</v>
      </c>
      <c r="I35" s="160">
        <v>3.8</v>
      </c>
      <c r="J35" s="159">
        <v>6064</v>
      </c>
      <c r="K35" s="160">
        <v>5.2</v>
      </c>
      <c r="L35" s="159">
        <v>26078</v>
      </c>
      <c r="M35" s="160">
        <v>6</v>
      </c>
      <c r="N35" s="159">
        <v>6838</v>
      </c>
      <c r="O35" s="160">
        <v>12.8</v>
      </c>
      <c r="P35" s="159">
        <v>30318</v>
      </c>
      <c r="Q35" s="160">
        <v>16.3</v>
      </c>
      <c r="R35" s="159">
        <v>8502</v>
      </c>
      <c r="S35" s="160">
        <v>24.3</v>
      </c>
      <c r="T35" s="159">
        <v>34304</v>
      </c>
      <c r="U35" s="160">
        <v>13.1</v>
      </c>
      <c r="V35" s="159">
        <v>10133</v>
      </c>
      <c r="W35" s="160">
        <v>19.2</v>
      </c>
      <c r="X35" s="159">
        <v>35712</v>
      </c>
      <c r="Y35" s="160">
        <v>4.1</v>
      </c>
      <c r="Z35" s="159">
        <v>11033</v>
      </c>
      <c r="AA35" s="160">
        <v>8.9</v>
      </c>
      <c r="AC35" s="84"/>
    </row>
    <row r="36" spans="1:29" ht="21" customHeight="1">
      <c r="A36" s="156"/>
      <c r="B36" s="111"/>
      <c r="C36" s="158" t="s">
        <v>150</v>
      </c>
      <c r="D36" s="159">
        <v>20814</v>
      </c>
      <c r="E36" s="160">
        <v>23.38</v>
      </c>
      <c r="F36" s="159">
        <v>6197</v>
      </c>
      <c r="G36" s="160">
        <v>35.6</v>
      </c>
      <c r="H36" s="159">
        <v>23032</v>
      </c>
      <c r="I36" s="160">
        <v>10.7</v>
      </c>
      <c r="J36" s="159">
        <v>7009</v>
      </c>
      <c r="K36" s="160">
        <v>13.1</v>
      </c>
      <c r="L36" s="159">
        <v>24688</v>
      </c>
      <c r="M36" s="160">
        <v>7.2</v>
      </c>
      <c r="N36" s="159">
        <v>7715</v>
      </c>
      <c r="O36" s="160">
        <v>10.1</v>
      </c>
      <c r="P36" s="159">
        <v>26367</v>
      </c>
      <c r="Q36" s="160">
        <v>6.8</v>
      </c>
      <c r="R36" s="159">
        <v>8700</v>
      </c>
      <c r="S36" s="160">
        <v>12.8</v>
      </c>
      <c r="T36" s="159">
        <v>26560</v>
      </c>
      <c r="U36" s="160">
        <v>0.7</v>
      </c>
      <c r="V36" s="159">
        <v>9125</v>
      </c>
      <c r="W36" s="160">
        <v>4.9</v>
      </c>
      <c r="X36" s="159">
        <v>26896</v>
      </c>
      <c r="Y36" s="160">
        <v>1.3</v>
      </c>
      <c r="Z36" s="159">
        <v>9484</v>
      </c>
      <c r="AA36" s="160">
        <v>3.9</v>
      </c>
      <c r="AC36" s="84"/>
    </row>
    <row r="37" spans="1:29" ht="21" customHeight="1">
      <c r="A37" s="156"/>
      <c r="B37" s="165"/>
      <c r="C37" s="166"/>
      <c r="D37" s="147"/>
      <c r="E37" s="148"/>
      <c r="F37" s="147"/>
      <c r="G37" s="148"/>
      <c r="H37" s="147"/>
      <c r="I37" s="148"/>
      <c r="J37" s="147"/>
      <c r="K37" s="148"/>
      <c r="L37" s="147"/>
      <c r="M37" s="148"/>
      <c r="N37" s="147"/>
      <c r="O37" s="148"/>
      <c r="P37" s="147"/>
      <c r="Q37" s="148"/>
      <c r="R37" s="147"/>
      <c r="S37" s="148"/>
      <c r="T37" s="147"/>
      <c r="U37" s="148"/>
      <c r="V37" s="147"/>
      <c r="W37" s="148"/>
      <c r="X37" s="147"/>
      <c r="Y37" s="148"/>
      <c r="Z37" s="147"/>
      <c r="AA37" s="148"/>
      <c r="AC37" s="84"/>
    </row>
    <row r="38" spans="1:29" ht="21" customHeight="1">
      <c r="A38" s="156"/>
      <c r="B38" s="468" t="s">
        <v>151</v>
      </c>
      <c r="C38" s="451"/>
      <c r="D38" s="147">
        <v>47751</v>
      </c>
      <c r="E38" s="148">
        <v>-0.54</v>
      </c>
      <c r="F38" s="147">
        <v>11751</v>
      </c>
      <c r="G38" s="148">
        <v>2.23</v>
      </c>
      <c r="H38" s="147">
        <v>47134</v>
      </c>
      <c r="I38" s="148">
        <v>-1.3</v>
      </c>
      <c r="J38" s="147">
        <v>11803</v>
      </c>
      <c r="K38" s="148">
        <v>0.4</v>
      </c>
      <c r="L38" s="147">
        <v>45679</v>
      </c>
      <c r="M38" s="148">
        <v>-3.1</v>
      </c>
      <c r="N38" s="147">
        <v>12506</v>
      </c>
      <c r="O38" s="148">
        <v>6</v>
      </c>
      <c r="P38" s="147">
        <v>43374</v>
      </c>
      <c r="Q38" s="148">
        <v>-5</v>
      </c>
      <c r="R38" s="147">
        <v>12398</v>
      </c>
      <c r="S38" s="148">
        <v>-0.9</v>
      </c>
      <c r="T38" s="147">
        <v>41287</v>
      </c>
      <c r="U38" s="148">
        <v>-4.8</v>
      </c>
      <c r="V38" s="147">
        <v>12712</v>
      </c>
      <c r="W38" s="148">
        <v>2.5</v>
      </c>
      <c r="X38" s="147">
        <v>39026</v>
      </c>
      <c r="Y38" s="148">
        <v>-5.5</v>
      </c>
      <c r="Z38" s="147">
        <v>12511</v>
      </c>
      <c r="AA38" s="148">
        <v>-1.6</v>
      </c>
      <c r="AC38" s="84"/>
    </row>
    <row r="39" spans="1:29" ht="21" customHeight="1">
      <c r="A39" s="156"/>
      <c r="B39" s="111"/>
      <c r="C39" s="158" t="s">
        <v>152</v>
      </c>
      <c r="D39" s="159">
        <v>30636</v>
      </c>
      <c r="E39" s="160">
        <v>-0.92</v>
      </c>
      <c r="F39" s="159">
        <v>7565</v>
      </c>
      <c r="G39" s="160">
        <v>1.86</v>
      </c>
      <c r="H39" s="159">
        <v>29828</v>
      </c>
      <c r="I39" s="160">
        <v>-2.6</v>
      </c>
      <c r="J39" s="159">
        <v>7556</v>
      </c>
      <c r="K39" s="160">
        <v>-0.1</v>
      </c>
      <c r="L39" s="159">
        <v>28782</v>
      </c>
      <c r="M39" s="160">
        <v>-3.5</v>
      </c>
      <c r="N39" s="159">
        <v>8048</v>
      </c>
      <c r="O39" s="160">
        <v>6.5</v>
      </c>
      <c r="P39" s="159">
        <v>26965</v>
      </c>
      <c r="Q39" s="160">
        <v>-6.3</v>
      </c>
      <c r="R39" s="159">
        <v>7954</v>
      </c>
      <c r="S39" s="160">
        <v>-1.2</v>
      </c>
      <c r="T39" s="159">
        <v>25396</v>
      </c>
      <c r="U39" s="160">
        <v>-5.8</v>
      </c>
      <c r="V39" s="159">
        <v>8142</v>
      </c>
      <c r="W39" s="160">
        <v>2.4</v>
      </c>
      <c r="X39" s="159">
        <v>23790</v>
      </c>
      <c r="Y39" s="160">
        <v>-6.3</v>
      </c>
      <c r="Z39" s="159">
        <v>7901</v>
      </c>
      <c r="AA39" s="160">
        <v>-3</v>
      </c>
      <c r="AC39" s="84"/>
    </row>
    <row r="40" spans="1:29" ht="21" customHeight="1">
      <c r="A40" s="156"/>
      <c r="B40" s="111"/>
      <c r="C40" s="167" t="s">
        <v>177</v>
      </c>
      <c r="D40" s="159">
        <v>17115</v>
      </c>
      <c r="E40" s="160">
        <v>0.14</v>
      </c>
      <c r="F40" s="159">
        <v>4186</v>
      </c>
      <c r="G40" s="160">
        <v>2.9</v>
      </c>
      <c r="H40" s="159">
        <v>17306</v>
      </c>
      <c r="I40" s="160">
        <v>1.1</v>
      </c>
      <c r="J40" s="159">
        <v>4247</v>
      </c>
      <c r="K40" s="160">
        <v>1.5</v>
      </c>
      <c r="L40" s="159">
        <v>16897</v>
      </c>
      <c r="M40" s="160">
        <v>-2.4</v>
      </c>
      <c r="N40" s="159">
        <v>4458</v>
      </c>
      <c r="O40" s="160">
        <v>5</v>
      </c>
      <c r="P40" s="159">
        <v>16409</v>
      </c>
      <c r="Q40" s="160">
        <v>-2.9</v>
      </c>
      <c r="R40" s="159">
        <v>4444</v>
      </c>
      <c r="S40" s="160">
        <v>-0.3</v>
      </c>
      <c r="T40" s="159">
        <v>15891</v>
      </c>
      <c r="U40" s="160">
        <v>-3.2</v>
      </c>
      <c r="V40" s="159">
        <v>4570</v>
      </c>
      <c r="W40" s="160">
        <v>2.8</v>
      </c>
      <c r="X40" s="159">
        <v>15236</v>
      </c>
      <c r="Y40" s="160">
        <v>-4.1</v>
      </c>
      <c r="Z40" s="159">
        <v>4610</v>
      </c>
      <c r="AA40" s="160">
        <v>0.9</v>
      </c>
      <c r="AC40" s="84"/>
    </row>
    <row r="41" spans="1:29" ht="21" customHeight="1">
      <c r="A41" s="156"/>
      <c r="B41" s="111"/>
      <c r="C41" s="158"/>
      <c r="D41" s="162"/>
      <c r="E41" s="163"/>
      <c r="F41" s="162"/>
      <c r="G41" s="163"/>
      <c r="H41" s="162"/>
      <c r="I41" s="163"/>
      <c r="J41" s="162"/>
      <c r="K41" s="163"/>
      <c r="L41" s="162"/>
      <c r="M41" s="163"/>
      <c r="N41" s="162"/>
      <c r="O41" s="163"/>
      <c r="P41" s="162"/>
      <c r="Q41" s="163"/>
      <c r="R41" s="162"/>
      <c r="S41" s="163"/>
      <c r="T41" s="162"/>
      <c r="U41" s="163"/>
      <c r="V41" s="162"/>
      <c r="W41" s="163"/>
      <c r="X41" s="162"/>
      <c r="Y41" s="163"/>
      <c r="Z41" s="162"/>
      <c r="AA41" s="163"/>
      <c r="AC41" s="84"/>
    </row>
    <row r="42" spans="1:29" ht="21" customHeight="1">
      <c r="A42" s="156"/>
      <c r="B42" s="468" t="s">
        <v>153</v>
      </c>
      <c r="C42" s="451"/>
      <c r="D42" s="147">
        <v>22475</v>
      </c>
      <c r="E42" s="148">
        <v>-0.72</v>
      </c>
      <c r="F42" s="147">
        <v>5523</v>
      </c>
      <c r="G42" s="148">
        <v>2.43</v>
      </c>
      <c r="H42" s="147">
        <v>22058</v>
      </c>
      <c r="I42" s="148">
        <v>-1.9</v>
      </c>
      <c r="J42" s="147">
        <v>5538</v>
      </c>
      <c r="K42" s="148">
        <v>0.3</v>
      </c>
      <c r="L42" s="147">
        <v>20678</v>
      </c>
      <c r="M42" s="148">
        <v>-6.3</v>
      </c>
      <c r="N42" s="147">
        <v>5542</v>
      </c>
      <c r="O42" s="148">
        <v>0.1</v>
      </c>
      <c r="P42" s="147">
        <v>19716</v>
      </c>
      <c r="Q42" s="148">
        <v>-4.7</v>
      </c>
      <c r="R42" s="147">
        <v>5613</v>
      </c>
      <c r="S42" s="148">
        <v>1.3</v>
      </c>
      <c r="T42" s="147">
        <v>19149</v>
      </c>
      <c r="U42" s="148">
        <v>-2.9</v>
      </c>
      <c r="V42" s="147">
        <v>5755</v>
      </c>
      <c r="W42" s="148">
        <v>2.5</v>
      </c>
      <c r="X42" s="147">
        <v>18959</v>
      </c>
      <c r="Y42" s="148">
        <v>-1</v>
      </c>
      <c r="Z42" s="147">
        <v>5992</v>
      </c>
      <c r="AA42" s="148">
        <v>4.1</v>
      </c>
      <c r="AC42" s="84"/>
    </row>
    <row r="43" spans="1:29" ht="21" customHeight="1">
      <c r="A43" s="156"/>
      <c r="B43" s="111"/>
      <c r="C43" s="158" t="s">
        <v>202</v>
      </c>
      <c r="D43" s="159">
        <v>22475</v>
      </c>
      <c r="E43" s="160">
        <v>-0.72</v>
      </c>
      <c r="F43" s="159">
        <v>5523</v>
      </c>
      <c r="G43" s="160">
        <v>2.43</v>
      </c>
      <c r="H43" s="159">
        <v>22058</v>
      </c>
      <c r="I43" s="160">
        <v>-1.9</v>
      </c>
      <c r="J43" s="159">
        <v>5538</v>
      </c>
      <c r="K43" s="160">
        <v>0.3</v>
      </c>
      <c r="L43" s="159">
        <v>20678</v>
      </c>
      <c r="M43" s="160">
        <v>-6.3</v>
      </c>
      <c r="N43" s="159">
        <v>5542</v>
      </c>
      <c r="O43" s="160">
        <v>0.1</v>
      </c>
      <c r="P43" s="159">
        <v>19716</v>
      </c>
      <c r="Q43" s="160">
        <v>-4.7</v>
      </c>
      <c r="R43" s="159">
        <v>5613</v>
      </c>
      <c r="S43" s="160">
        <v>1.3</v>
      </c>
      <c r="T43" s="159">
        <v>19149</v>
      </c>
      <c r="U43" s="160">
        <v>-2.9</v>
      </c>
      <c r="V43" s="159">
        <v>5755</v>
      </c>
      <c r="W43" s="160">
        <v>2.5</v>
      </c>
      <c r="X43" s="159">
        <v>18959</v>
      </c>
      <c r="Y43" s="160">
        <v>-1</v>
      </c>
      <c r="Z43" s="159">
        <v>5992</v>
      </c>
      <c r="AA43" s="160">
        <v>4.1</v>
      </c>
      <c r="AC43" s="84"/>
    </row>
    <row r="44" spans="1:29" ht="21" customHeight="1">
      <c r="A44" s="156"/>
      <c r="B44" s="111"/>
      <c r="C44" s="158"/>
      <c r="D44" s="162"/>
      <c r="E44" s="163"/>
      <c r="F44" s="162"/>
      <c r="G44" s="163"/>
      <c r="H44" s="162"/>
      <c r="I44" s="163"/>
      <c r="J44" s="162"/>
      <c r="K44" s="163"/>
      <c r="L44" s="162"/>
      <c r="M44" s="163"/>
      <c r="N44" s="162"/>
      <c r="O44" s="163"/>
      <c r="P44" s="162"/>
      <c r="Q44" s="163"/>
      <c r="R44" s="162"/>
      <c r="S44" s="163"/>
      <c r="T44" s="162"/>
      <c r="U44" s="163"/>
      <c r="V44" s="162"/>
      <c r="W44" s="163"/>
      <c r="X44" s="162"/>
      <c r="Y44" s="163"/>
      <c r="Z44" s="162"/>
      <c r="AA44" s="163"/>
      <c r="AC44" s="84"/>
    </row>
    <row r="45" spans="1:29" ht="21" customHeight="1">
      <c r="A45" s="156"/>
      <c r="B45" s="468" t="s">
        <v>179</v>
      </c>
      <c r="C45" s="451"/>
      <c r="D45" s="147">
        <v>57774</v>
      </c>
      <c r="E45" s="148">
        <v>-4.06</v>
      </c>
      <c r="F45" s="147">
        <v>15548</v>
      </c>
      <c r="G45" s="148">
        <v>-0.13</v>
      </c>
      <c r="H45" s="147">
        <v>55333</v>
      </c>
      <c r="I45" s="148">
        <v>-4.2</v>
      </c>
      <c r="J45" s="147">
        <v>15426</v>
      </c>
      <c r="K45" s="148">
        <v>-0.8</v>
      </c>
      <c r="L45" s="147">
        <v>51041</v>
      </c>
      <c r="M45" s="148">
        <v>-7.8</v>
      </c>
      <c r="N45" s="147">
        <v>15221</v>
      </c>
      <c r="O45" s="148">
        <v>-1.3</v>
      </c>
      <c r="P45" s="147">
        <v>46547</v>
      </c>
      <c r="Q45" s="148">
        <v>-8.8</v>
      </c>
      <c r="R45" s="147">
        <v>14898</v>
      </c>
      <c r="S45" s="148">
        <v>-2.1</v>
      </c>
      <c r="T45" s="147">
        <v>43090</v>
      </c>
      <c r="U45" s="148">
        <v>-7.4</v>
      </c>
      <c r="V45" s="147">
        <v>14703</v>
      </c>
      <c r="W45" s="148">
        <v>-1.3</v>
      </c>
      <c r="X45" s="147">
        <v>39863</v>
      </c>
      <c r="Y45" s="148">
        <v>-7.5</v>
      </c>
      <c r="Z45" s="147">
        <v>14524</v>
      </c>
      <c r="AA45" s="148">
        <v>-1.2</v>
      </c>
      <c r="AC45" s="84"/>
    </row>
    <row r="46" spans="1:29" ht="21" customHeight="1">
      <c r="A46" s="156"/>
      <c r="B46" s="111"/>
      <c r="C46" s="158" t="s">
        <v>154</v>
      </c>
      <c r="D46" s="159">
        <v>14044</v>
      </c>
      <c r="E46" s="160">
        <v>-4.23</v>
      </c>
      <c r="F46" s="159">
        <v>3875</v>
      </c>
      <c r="G46" s="160">
        <v>-0.94</v>
      </c>
      <c r="H46" s="159">
        <v>13565</v>
      </c>
      <c r="I46" s="160">
        <v>-3.4</v>
      </c>
      <c r="J46" s="159">
        <v>3844</v>
      </c>
      <c r="K46" s="160">
        <v>-0.8</v>
      </c>
      <c r="L46" s="159">
        <v>12831</v>
      </c>
      <c r="M46" s="160">
        <v>-5.4</v>
      </c>
      <c r="N46" s="159">
        <v>3817</v>
      </c>
      <c r="O46" s="160">
        <v>-0.7</v>
      </c>
      <c r="P46" s="159">
        <v>12053</v>
      </c>
      <c r="Q46" s="160">
        <v>-6.1</v>
      </c>
      <c r="R46" s="159">
        <v>3794</v>
      </c>
      <c r="S46" s="160">
        <v>-0.6</v>
      </c>
      <c r="T46" s="159">
        <v>11267</v>
      </c>
      <c r="U46" s="160">
        <v>-6.5</v>
      </c>
      <c r="V46" s="159">
        <v>3765</v>
      </c>
      <c r="W46" s="160">
        <v>-0.8</v>
      </c>
      <c r="X46" s="159">
        <v>10549</v>
      </c>
      <c r="Y46" s="160">
        <v>-6.4</v>
      </c>
      <c r="Z46" s="159">
        <v>3744</v>
      </c>
      <c r="AA46" s="160">
        <v>-0.6</v>
      </c>
      <c r="AC46" s="84"/>
    </row>
    <row r="47" spans="1:27" ht="21" customHeight="1">
      <c r="A47" s="156"/>
      <c r="B47" s="111"/>
      <c r="C47" s="158" t="s">
        <v>189</v>
      </c>
      <c r="D47" s="159">
        <v>12453</v>
      </c>
      <c r="E47" s="160">
        <v>-8.31</v>
      </c>
      <c r="F47" s="159">
        <v>3578</v>
      </c>
      <c r="G47" s="160">
        <v>-1.08</v>
      </c>
      <c r="H47" s="159">
        <v>11440</v>
      </c>
      <c r="I47" s="160">
        <v>-8.1</v>
      </c>
      <c r="J47" s="159">
        <v>3503</v>
      </c>
      <c r="K47" s="160">
        <v>-2.1</v>
      </c>
      <c r="L47" s="159">
        <v>10145</v>
      </c>
      <c r="M47" s="160">
        <v>-11.3</v>
      </c>
      <c r="N47" s="159">
        <v>3398</v>
      </c>
      <c r="O47" s="160">
        <v>-3</v>
      </c>
      <c r="P47" s="159">
        <v>8904</v>
      </c>
      <c r="Q47" s="160">
        <v>-12.2</v>
      </c>
      <c r="R47" s="159">
        <v>3272</v>
      </c>
      <c r="S47" s="160">
        <v>-3.7</v>
      </c>
      <c r="T47" s="159">
        <v>8150</v>
      </c>
      <c r="U47" s="160">
        <v>-8.5</v>
      </c>
      <c r="V47" s="159">
        <v>3186</v>
      </c>
      <c r="W47" s="160">
        <v>-2.6</v>
      </c>
      <c r="X47" s="159">
        <v>7522</v>
      </c>
      <c r="Y47" s="160">
        <v>-7.7</v>
      </c>
      <c r="Z47" s="159">
        <v>3114</v>
      </c>
      <c r="AA47" s="160">
        <v>-2.3</v>
      </c>
    </row>
    <row r="48" spans="1:27" ht="21" customHeight="1">
      <c r="A48" s="156"/>
      <c r="B48" s="111"/>
      <c r="C48" s="158" t="s">
        <v>180</v>
      </c>
      <c r="D48" s="159">
        <v>31277</v>
      </c>
      <c r="E48" s="160">
        <v>-2.18</v>
      </c>
      <c r="F48" s="159">
        <v>8095</v>
      </c>
      <c r="G48" s="160">
        <v>0.68</v>
      </c>
      <c r="H48" s="159">
        <v>30328</v>
      </c>
      <c r="I48" s="160">
        <v>-3</v>
      </c>
      <c r="J48" s="159">
        <v>8079</v>
      </c>
      <c r="K48" s="160">
        <v>-0.2</v>
      </c>
      <c r="L48" s="159">
        <v>28065</v>
      </c>
      <c r="M48" s="160">
        <v>-7.5</v>
      </c>
      <c r="N48" s="159">
        <v>8006</v>
      </c>
      <c r="O48" s="160">
        <v>-0.9</v>
      </c>
      <c r="P48" s="159">
        <v>25590</v>
      </c>
      <c r="Q48" s="160">
        <v>-8.8</v>
      </c>
      <c r="R48" s="159">
        <v>7832</v>
      </c>
      <c r="S48" s="160">
        <v>-2.2</v>
      </c>
      <c r="T48" s="159">
        <v>23673</v>
      </c>
      <c r="U48" s="160">
        <v>-7.5</v>
      </c>
      <c r="V48" s="159">
        <v>7752</v>
      </c>
      <c r="W48" s="160">
        <v>-1</v>
      </c>
      <c r="X48" s="159">
        <v>21792</v>
      </c>
      <c r="Y48" s="160">
        <v>-7.9</v>
      </c>
      <c r="Z48" s="159">
        <v>7666</v>
      </c>
      <c r="AA48" s="160">
        <v>-1.1</v>
      </c>
    </row>
    <row r="49" spans="1:27" ht="21" customHeight="1">
      <c r="A49" s="111"/>
      <c r="B49" s="111"/>
      <c r="C49" s="158"/>
      <c r="D49" s="162"/>
      <c r="E49" s="168"/>
      <c r="F49" s="162"/>
      <c r="G49" s="168"/>
      <c r="H49" s="162"/>
      <c r="I49" s="168"/>
      <c r="J49" s="162"/>
      <c r="K49" s="168"/>
      <c r="L49" s="162"/>
      <c r="M49" s="168"/>
      <c r="N49" s="162"/>
      <c r="O49" s="168"/>
      <c r="P49" s="162"/>
      <c r="Q49" s="168"/>
      <c r="R49" s="162"/>
      <c r="S49" s="168"/>
      <c r="T49" s="162"/>
      <c r="U49" s="168"/>
      <c r="V49" s="162"/>
      <c r="W49" s="168"/>
      <c r="X49" s="162"/>
      <c r="Y49" s="168"/>
      <c r="Z49" s="162"/>
      <c r="AA49" s="168"/>
    </row>
    <row r="50" spans="1:27" ht="18" customHeight="1">
      <c r="A50" s="169"/>
      <c r="B50" s="170"/>
      <c r="C50" s="170"/>
      <c r="D50" s="171"/>
      <c r="E50" s="172"/>
      <c r="F50" s="171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V50" s="172"/>
      <c r="W50" s="172"/>
      <c r="X50" s="172"/>
      <c r="Y50" s="172"/>
      <c r="Z50" s="172"/>
      <c r="AA50" s="172"/>
    </row>
    <row r="51" spans="1:27" ht="18" customHeight="1">
      <c r="A51" s="174" t="s">
        <v>203</v>
      </c>
      <c r="B51" s="175"/>
      <c r="C51" s="175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176"/>
      <c r="V51" s="88"/>
      <c r="W51" s="88"/>
      <c r="X51" s="88"/>
      <c r="Y51" s="88"/>
      <c r="Z51" s="88"/>
      <c r="AA51" s="88"/>
    </row>
    <row r="52" spans="1:27" ht="18" customHeight="1">
      <c r="A52" s="174" t="s">
        <v>204</v>
      </c>
      <c r="B52" s="175"/>
      <c r="C52" s="175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176"/>
      <c r="V52" s="88"/>
      <c r="W52" s="88"/>
      <c r="X52" s="88"/>
      <c r="Y52" s="88"/>
      <c r="Z52" s="88"/>
      <c r="AA52" s="88"/>
    </row>
    <row r="53" spans="1:27" ht="18" customHeight="1">
      <c r="A53" s="174" t="s">
        <v>205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8" customHeight="1">
      <c r="A54" s="177" t="s">
        <v>206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</sheetData>
  <mergeCells count="29">
    <mergeCell ref="A3:AA3"/>
    <mergeCell ref="A5:C6"/>
    <mergeCell ref="D5:G5"/>
    <mergeCell ref="H5:K5"/>
    <mergeCell ref="L5:O5"/>
    <mergeCell ref="P5:S5"/>
    <mergeCell ref="T5:W5"/>
    <mergeCell ref="X5:AA5"/>
    <mergeCell ref="A14:C14"/>
    <mergeCell ref="A15:C15"/>
    <mergeCell ref="B17:C17"/>
    <mergeCell ref="A9:C9"/>
    <mergeCell ref="A11:C11"/>
    <mergeCell ref="A12:C1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2:C42"/>
    <mergeCell ref="B45:C45"/>
    <mergeCell ref="B28:C28"/>
    <mergeCell ref="B31:C31"/>
    <mergeCell ref="B34:C34"/>
    <mergeCell ref="B38:C38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52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2" width="2.09765625" style="51" customWidth="1"/>
    <col min="3" max="3" width="9" style="51" customWidth="1"/>
    <col min="4" max="4" width="12.59765625" style="51" customWidth="1"/>
    <col min="5" max="25" width="10.19921875" style="51" customWidth="1"/>
    <col min="26" max="26" width="12.09765625" style="51" bestFit="1" customWidth="1"/>
    <col min="27" max="16384" width="10.59765625" style="51" customWidth="1"/>
  </cols>
  <sheetData>
    <row r="1" spans="1:25" s="84" customFormat="1" ht="19.5" customHeight="1">
      <c r="A1" s="34" t="s">
        <v>210</v>
      </c>
      <c r="Y1" s="36" t="s">
        <v>211</v>
      </c>
    </row>
    <row r="2" spans="1:25" s="84" customFormat="1" ht="37.5" customHeight="1">
      <c r="A2" s="34"/>
      <c r="Y2" s="36"/>
    </row>
    <row r="3" spans="1:25" ht="18" customHeight="1">
      <c r="A3" s="490" t="s">
        <v>212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</row>
    <row r="4" spans="1:25" ht="15" customHeight="1" thickBot="1">
      <c r="A4" s="141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5" customHeight="1">
      <c r="A5" s="491" t="s">
        <v>213</v>
      </c>
      <c r="B5" s="492"/>
      <c r="C5" s="493"/>
      <c r="D5" s="178" t="s">
        <v>214</v>
      </c>
      <c r="E5" s="179" t="s">
        <v>207</v>
      </c>
      <c r="F5" s="178" t="s">
        <v>208</v>
      </c>
      <c r="G5" s="179" t="s">
        <v>215</v>
      </c>
      <c r="H5" s="178" t="s">
        <v>216</v>
      </c>
      <c r="I5" s="179" t="s">
        <v>217</v>
      </c>
      <c r="J5" s="178" t="s">
        <v>218</v>
      </c>
      <c r="K5" s="179" t="s">
        <v>219</v>
      </c>
      <c r="L5" s="178" t="s">
        <v>220</v>
      </c>
      <c r="M5" s="179" t="s">
        <v>221</v>
      </c>
      <c r="N5" s="178" t="s">
        <v>222</v>
      </c>
      <c r="O5" s="179" t="s">
        <v>223</v>
      </c>
      <c r="P5" s="178" t="s">
        <v>224</v>
      </c>
      <c r="Q5" s="179" t="s">
        <v>225</v>
      </c>
      <c r="R5" s="178" t="s">
        <v>226</v>
      </c>
      <c r="S5" s="179" t="s">
        <v>227</v>
      </c>
      <c r="T5" s="178" t="s">
        <v>228</v>
      </c>
      <c r="U5" s="180" t="s">
        <v>229</v>
      </c>
      <c r="V5" s="178" t="s">
        <v>230</v>
      </c>
      <c r="W5" s="179" t="s">
        <v>231</v>
      </c>
      <c r="X5" s="181" t="s">
        <v>232</v>
      </c>
      <c r="Y5" s="182" t="s">
        <v>209</v>
      </c>
    </row>
    <row r="6" spans="1:25" ht="18" customHeight="1">
      <c r="A6" s="96"/>
      <c r="B6" s="96"/>
      <c r="C6" s="97"/>
      <c r="D6" s="183" t="s">
        <v>233</v>
      </c>
      <c r="E6" s="183" t="s">
        <v>233</v>
      </c>
      <c r="F6" s="183" t="s">
        <v>233</v>
      </c>
      <c r="G6" s="183" t="s">
        <v>233</v>
      </c>
      <c r="H6" s="183" t="s">
        <v>233</v>
      </c>
      <c r="I6" s="183" t="s">
        <v>233</v>
      </c>
      <c r="J6" s="183" t="s">
        <v>233</v>
      </c>
      <c r="K6" s="183" t="s">
        <v>233</v>
      </c>
      <c r="L6" s="183" t="s">
        <v>233</v>
      </c>
      <c r="M6" s="183" t="s">
        <v>233</v>
      </c>
      <c r="N6" s="183" t="s">
        <v>233</v>
      </c>
      <c r="O6" s="183" t="s">
        <v>233</v>
      </c>
      <c r="P6" s="183" t="s">
        <v>233</v>
      </c>
      <c r="Q6" s="183" t="s">
        <v>233</v>
      </c>
      <c r="R6" s="183" t="s">
        <v>233</v>
      </c>
      <c r="S6" s="183" t="s">
        <v>233</v>
      </c>
      <c r="T6" s="183" t="s">
        <v>233</v>
      </c>
      <c r="U6" s="184" t="s">
        <v>233</v>
      </c>
      <c r="V6" s="184" t="s">
        <v>233</v>
      </c>
      <c r="W6" s="184" t="s">
        <v>233</v>
      </c>
      <c r="X6" s="184" t="s">
        <v>233</v>
      </c>
      <c r="Y6" s="184" t="s">
        <v>233</v>
      </c>
    </row>
    <row r="7" spans="1:25" ht="21" customHeight="1">
      <c r="A7" s="96"/>
      <c r="B7" s="96"/>
      <c r="C7" s="9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</row>
    <row r="8" spans="1:26" ht="21" customHeight="1">
      <c r="A8" s="468" t="s">
        <v>132</v>
      </c>
      <c r="B8" s="452"/>
      <c r="C8" s="455"/>
      <c r="D8" s="185">
        <f>SUM(E8,F8,G8,H8,I8,J8,K8,L8,M8,N8,O8,P8,Q8,R8,S8,T8,U8,Y8)</f>
        <v>1170414</v>
      </c>
      <c r="E8" s="186">
        <f aca="true" t="shared" si="0" ref="E8:Y8">SUM(E10:E11)</f>
        <v>51336</v>
      </c>
      <c r="F8" s="186">
        <f t="shared" si="0"/>
        <v>56149</v>
      </c>
      <c r="G8" s="186">
        <f t="shared" si="0"/>
        <v>56157</v>
      </c>
      <c r="H8" s="186">
        <f t="shared" si="0"/>
        <v>58951</v>
      </c>
      <c r="I8" s="186">
        <f t="shared" si="0"/>
        <v>64424</v>
      </c>
      <c r="J8" s="186">
        <f t="shared" si="0"/>
        <v>65978</v>
      </c>
      <c r="K8" s="186">
        <f t="shared" si="0"/>
        <v>84570</v>
      </c>
      <c r="L8" s="186">
        <f t="shared" si="0"/>
        <v>81455</v>
      </c>
      <c r="M8" s="186">
        <f t="shared" si="0"/>
        <v>70336</v>
      </c>
      <c r="N8" s="186">
        <f t="shared" si="0"/>
        <v>68929</v>
      </c>
      <c r="O8" s="186">
        <f t="shared" si="0"/>
        <v>72617</v>
      </c>
      <c r="P8" s="186">
        <f t="shared" si="0"/>
        <v>98053</v>
      </c>
      <c r="Q8" s="186">
        <f t="shared" si="0"/>
        <v>80287</v>
      </c>
      <c r="R8" s="186">
        <f t="shared" si="0"/>
        <v>68716</v>
      </c>
      <c r="S8" s="186">
        <f t="shared" si="0"/>
        <v>61870</v>
      </c>
      <c r="T8" s="186">
        <f t="shared" si="0"/>
        <v>53990</v>
      </c>
      <c r="U8" s="186">
        <f t="shared" si="0"/>
        <v>75741</v>
      </c>
      <c r="V8" s="186">
        <f t="shared" si="0"/>
        <v>163642</v>
      </c>
      <c r="W8" s="186">
        <f t="shared" si="0"/>
        <v>745600</v>
      </c>
      <c r="X8" s="186">
        <f t="shared" si="0"/>
        <v>260317</v>
      </c>
      <c r="Y8" s="186">
        <f t="shared" si="0"/>
        <v>855</v>
      </c>
      <c r="Z8" s="187"/>
    </row>
    <row r="9" spans="1:25" ht="21" customHeight="1">
      <c r="A9" s="149"/>
      <c r="B9" s="150"/>
      <c r="C9" s="188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</row>
    <row r="10" spans="1:25" ht="21" customHeight="1">
      <c r="A10" s="468" t="s">
        <v>133</v>
      </c>
      <c r="B10" s="452"/>
      <c r="C10" s="455"/>
      <c r="D10" s="185">
        <f>SUM(E10,F10,G10,H10,I10,J10,K10,L10,M10,N10,O10,P10,Q10,R10,S10,T10,U10,Y10)</f>
        <v>964628</v>
      </c>
      <c r="E10" s="186">
        <f aca="true" t="shared" si="1" ref="E10:Y10">SUM(E16:E25)</f>
        <v>42243</v>
      </c>
      <c r="F10" s="186">
        <f t="shared" si="1"/>
        <v>46234</v>
      </c>
      <c r="G10" s="186">
        <f t="shared" si="1"/>
        <v>46041</v>
      </c>
      <c r="H10" s="186">
        <f t="shared" si="1"/>
        <v>48228</v>
      </c>
      <c r="I10" s="186">
        <f t="shared" si="1"/>
        <v>52983</v>
      </c>
      <c r="J10" s="186">
        <f t="shared" si="1"/>
        <v>55219</v>
      </c>
      <c r="K10" s="186">
        <f t="shared" si="1"/>
        <v>70213</v>
      </c>
      <c r="L10" s="186">
        <f t="shared" si="1"/>
        <v>67396</v>
      </c>
      <c r="M10" s="186">
        <f t="shared" si="1"/>
        <v>58399</v>
      </c>
      <c r="N10" s="186">
        <f t="shared" si="1"/>
        <v>56932</v>
      </c>
      <c r="O10" s="186">
        <f t="shared" si="1"/>
        <v>59460</v>
      </c>
      <c r="P10" s="186">
        <f t="shared" si="1"/>
        <v>80999</v>
      </c>
      <c r="Q10" s="186">
        <f t="shared" si="1"/>
        <v>66401</v>
      </c>
      <c r="R10" s="186">
        <f t="shared" si="1"/>
        <v>56805</v>
      </c>
      <c r="S10" s="186">
        <f t="shared" si="1"/>
        <v>50599</v>
      </c>
      <c r="T10" s="186">
        <f t="shared" si="1"/>
        <v>44071</v>
      </c>
      <c r="U10" s="186">
        <f t="shared" si="1"/>
        <v>61588</v>
      </c>
      <c r="V10" s="186">
        <f t="shared" si="1"/>
        <v>134518</v>
      </c>
      <c r="W10" s="186">
        <f t="shared" si="1"/>
        <v>616230</v>
      </c>
      <c r="X10" s="186">
        <f t="shared" si="1"/>
        <v>213063</v>
      </c>
      <c r="Y10" s="186">
        <f t="shared" si="1"/>
        <v>817</v>
      </c>
    </row>
    <row r="11" spans="1:25" ht="21" customHeight="1">
      <c r="A11" s="468" t="s">
        <v>134</v>
      </c>
      <c r="B11" s="452"/>
      <c r="C11" s="455"/>
      <c r="D11" s="185">
        <f>SUM(E11,F11,G11,H11,I11,J11,K11,L11,M11,N11,O11,P11,Q11,R11,S11,T11,U11,Y11)</f>
        <v>205786</v>
      </c>
      <c r="E11" s="186">
        <f aca="true" t="shared" si="2" ref="E11:Y11">SUM(E27,E30,E33,E37,E41,E44)</f>
        <v>9093</v>
      </c>
      <c r="F11" s="186">
        <f t="shared" si="2"/>
        <v>9915</v>
      </c>
      <c r="G11" s="186">
        <f t="shared" si="2"/>
        <v>10116</v>
      </c>
      <c r="H11" s="186">
        <f t="shared" si="2"/>
        <v>10723</v>
      </c>
      <c r="I11" s="186">
        <f t="shared" si="2"/>
        <v>11441</v>
      </c>
      <c r="J11" s="186">
        <f t="shared" si="2"/>
        <v>10759</v>
      </c>
      <c r="K11" s="186">
        <f t="shared" si="2"/>
        <v>14357</v>
      </c>
      <c r="L11" s="186">
        <f t="shared" si="2"/>
        <v>14059</v>
      </c>
      <c r="M11" s="186">
        <f t="shared" si="2"/>
        <v>11937</v>
      </c>
      <c r="N11" s="186">
        <f t="shared" si="2"/>
        <v>11997</v>
      </c>
      <c r="O11" s="186">
        <f t="shared" si="2"/>
        <v>13157</v>
      </c>
      <c r="P11" s="186">
        <f t="shared" si="2"/>
        <v>17054</v>
      </c>
      <c r="Q11" s="186">
        <f t="shared" si="2"/>
        <v>13886</v>
      </c>
      <c r="R11" s="186">
        <f t="shared" si="2"/>
        <v>11911</v>
      </c>
      <c r="S11" s="186">
        <f t="shared" si="2"/>
        <v>11271</v>
      </c>
      <c r="T11" s="186">
        <f t="shared" si="2"/>
        <v>9919</v>
      </c>
      <c r="U11" s="186">
        <f t="shared" si="2"/>
        <v>14153</v>
      </c>
      <c r="V11" s="186">
        <f t="shared" si="2"/>
        <v>29124</v>
      </c>
      <c r="W11" s="186">
        <f t="shared" si="2"/>
        <v>129370</v>
      </c>
      <c r="X11" s="186">
        <f t="shared" si="2"/>
        <v>47254</v>
      </c>
      <c r="Y11" s="186">
        <f t="shared" si="2"/>
        <v>38</v>
      </c>
    </row>
    <row r="12" spans="1:25" ht="21" customHeight="1">
      <c r="A12" s="150"/>
      <c r="B12" s="150"/>
      <c r="C12" s="188"/>
      <c r="D12" s="185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</row>
    <row r="13" spans="1:25" ht="21" customHeight="1">
      <c r="A13" s="468" t="s">
        <v>135</v>
      </c>
      <c r="B13" s="452"/>
      <c r="C13" s="455"/>
      <c r="D13" s="185">
        <f>SUM(E13,F13,G13,H13,I13,J13,K13,L13,M13,N13,O13,P13,Q13,R13,S13,T13,U13,Y13)</f>
        <v>949600</v>
      </c>
      <c r="E13" s="186">
        <f aca="true" t="shared" si="3" ref="E13:Y13">SUM(E16,E18,E21,E23:E25,E27,E30,E33)</f>
        <v>44097</v>
      </c>
      <c r="F13" s="186">
        <f t="shared" si="3"/>
        <v>47481</v>
      </c>
      <c r="G13" s="186">
        <f t="shared" si="3"/>
        <v>46353</v>
      </c>
      <c r="H13" s="186">
        <f t="shared" si="3"/>
        <v>47669</v>
      </c>
      <c r="I13" s="186">
        <f t="shared" si="3"/>
        <v>58606</v>
      </c>
      <c r="J13" s="186">
        <f t="shared" si="3"/>
        <v>58201</v>
      </c>
      <c r="K13" s="186">
        <f t="shared" si="3"/>
        <v>73521</v>
      </c>
      <c r="L13" s="186">
        <f t="shared" si="3"/>
        <v>70290</v>
      </c>
      <c r="M13" s="186">
        <f t="shared" si="3"/>
        <v>59463</v>
      </c>
      <c r="N13" s="186">
        <f t="shared" si="3"/>
        <v>56158</v>
      </c>
      <c r="O13" s="186">
        <f t="shared" si="3"/>
        <v>57097</v>
      </c>
      <c r="P13" s="186">
        <f t="shared" si="3"/>
        <v>77267</v>
      </c>
      <c r="Q13" s="186">
        <f t="shared" si="3"/>
        <v>63060</v>
      </c>
      <c r="R13" s="186">
        <f t="shared" si="3"/>
        <v>52729</v>
      </c>
      <c r="S13" s="186">
        <f t="shared" si="3"/>
        <v>44996</v>
      </c>
      <c r="T13" s="186">
        <f t="shared" si="3"/>
        <v>38258</v>
      </c>
      <c r="U13" s="186">
        <f t="shared" si="3"/>
        <v>53506</v>
      </c>
      <c r="V13" s="186">
        <f t="shared" si="3"/>
        <v>137931</v>
      </c>
      <c r="W13" s="186">
        <f t="shared" si="3"/>
        <v>621332</v>
      </c>
      <c r="X13" s="186">
        <f t="shared" si="3"/>
        <v>189489</v>
      </c>
      <c r="Y13" s="186">
        <f t="shared" si="3"/>
        <v>848</v>
      </c>
    </row>
    <row r="14" spans="1:25" ht="21" customHeight="1">
      <c r="A14" s="468" t="s">
        <v>136</v>
      </c>
      <c r="B14" s="452"/>
      <c r="C14" s="455"/>
      <c r="D14" s="185">
        <f>SUM(E14,F14,G14,H14,I14,J14,K14,L14,M14,N14,O14,P14,Q14,R14,S14,T14,U14,Y14)</f>
        <v>220814</v>
      </c>
      <c r="E14" s="186">
        <f aca="true" t="shared" si="4" ref="E14:Y14">SUM(E17,E19:E20,E22,E37,E41,E44)</f>
        <v>7239</v>
      </c>
      <c r="F14" s="186">
        <f t="shared" si="4"/>
        <v>8668</v>
      </c>
      <c r="G14" s="186">
        <f t="shared" si="4"/>
        <v>9804</v>
      </c>
      <c r="H14" s="186">
        <f t="shared" si="4"/>
        <v>11282</v>
      </c>
      <c r="I14" s="186">
        <f t="shared" si="4"/>
        <v>5818</v>
      </c>
      <c r="J14" s="186">
        <f t="shared" si="4"/>
        <v>7777</v>
      </c>
      <c r="K14" s="186">
        <f t="shared" si="4"/>
        <v>11049</v>
      </c>
      <c r="L14" s="186">
        <f t="shared" si="4"/>
        <v>11165</v>
      </c>
      <c r="M14" s="186">
        <f t="shared" si="4"/>
        <v>10873</v>
      </c>
      <c r="N14" s="186">
        <f t="shared" si="4"/>
        <v>12771</v>
      </c>
      <c r="O14" s="186">
        <f t="shared" si="4"/>
        <v>15520</v>
      </c>
      <c r="P14" s="186">
        <f t="shared" si="4"/>
        <v>20786</v>
      </c>
      <c r="Q14" s="186">
        <f t="shared" si="4"/>
        <v>17227</v>
      </c>
      <c r="R14" s="186">
        <f t="shared" si="4"/>
        <v>15987</v>
      </c>
      <c r="S14" s="186">
        <f t="shared" si="4"/>
        <v>16874</v>
      </c>
      <c r="T14" s="186">
        <f t="shared" si="4"/>
        <v>15732</v>
      </c>
      <c r="U14" s="186">
        <f t="shared" si="4"/>
        <v>22235</v>
      </c>
      <c r="V14" s="186">
        <f t="shared" si="4"/>
        <v>25711</v>
      </c>
      <c r="W14" s="186">
        <f t="shared" si="4"/>
        <v>124268</v>
      </c>
      <c r="X14" s="186">
        <f t="shared" si="4"/>
        <v>70828</v>
      </c>
      <c r="Y14" s="186">
        <f t="shared" si="4"/>
        <v>7</v>
      </c>
    </row>
    <row r="15" spans="1:25" ht="21" customHeight="1">
      <c r="A15" s="152"/>
      <c r="B15" s="152"/>
      <c r="C15" s="188"/>
      <c r="D15" s="185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 ht="21" customHeight="1">
      <c r="A16" s="154"/>
      <c r="B16" s="468" t="s">
        <v>137</v>
      </c>
      <c r="C16" s="455"/>
      <c r="D16" s="185">
        <f aca="true" t="shared" si="5" ref="D16:D25">SUM(E16,F16,G16,H16,I16,J16,K16,L16,M16,N16,O16,P16,Q16,R16,S16,T16,U16,Y16)</f>
        <v>455378</v>
      </c>
      <c r="E16" s="186">
        <v>20470</v>
      </c>
      <c r="F16" s="186">
        <v>21285</v>
      </c>
      <c r="G16" s="186">
        <v>20889</v>
      </c>
      <c r="H16" s="186">
        <v>21771</v>
      </c>
      <c r="I16" s="186">
        <v>32887</v>
      </c>
      <c r="J16" s="186">
        <v>29586</v>
      </c>
      <c r="K16" s="186">
        <v>35693</v>
      </c>
      <c r="L16" s="186">
        <v>34050</v>
      </c>
      <c r="M16" s="186">
        <v>28594</v>
      </c>
      <c r="N16" s="186">
        <v>27158</v>
      </c>
      <c r="O16" s="186">
        <v>27081</v>
      </c>
      <c r="P16" s="186">
        <v>36120</v>
      </c>
      <c r="Q16" s="186">
        <v>29580</v>
      </c>
      <c r="R16" s="186">
        <v>24682</v>
      </c>
      <c r="S16" s="186">
        <v>21493</v>
      </c>
      <c r="T16" s="186">
        <v>18446</v>
      </c>
      <c r="U16" s="186">
        <v>25109</v>
      </c>
      <c r="V16" s="186">
        <v>62644</v>
      </c>
      <c r="W16" s="186">
        <v>302520</v>
      </c>
      <c r="X16" s="186">
        <v>89730</v>
      </c>
      <c r="Y16" s="186">
        <v>484</v>
      </c>
    </row>
    <row r="17" spans="1:25" ht="21" customHeight="1">
      <c r="A17" s="154"/>
      <c r="B17" s="468" t="s">
        <v>138</v>
      </c>
      <c r="C17" s="455"/>
      <c r="D17" s="185">
        <f t="shared" si="5"/>
        <v>60296</v>
      </c>
      <c r="E17" s="186">
        <v>2223</v>
      </c>
      <c r="F17" s="186">
        <v>2545</v>
      </c>
      <c r="G17" s="186">
        <v>2823</v>
      </c>
      <c r="H17" s="186">
        <v>3164</v>
      </c>
      <c r="I17" s="186">
        <v>1862</v>
      </c>
      <c r="J17" s="186">
        <v>2563</v>
      </c>
      <c r="K17" s="186">
        <v>3464</v>
      </c>
      <c r="L17" s="186">
        <v>3304</v>
      </c>
      <c r="M17" s="186">
        <v>3241</v>
      </c>
      <c r="N17" s="186">
        <v>3664</v>
      </c>
      <c r="O17" s="186">
        <v>4307</v>
      </c>
      <c r="P17" s="186">
        <v>5639</v>
      </c>
      <c r="Q17" s="186">
        <v>4555</v>
      </c>
      <c r="R17" s="186">
        <v>3996</v>
      </c>
      <c r="S17" s="186">
        <v>3934</v>
      </c>
      <c r="T17" s="186">
        <v>3637</v>
      </c>
      <c r="U17" s="186">
        <v>5368</v>
      </c>
      <c r="V17" s="186">
        <v>7591</v>
      </c>
      <c r="W17" s="186">
        <v>35763</v>
      </c>
      <c r="X17" s="186">
        <v>16935</v>
      </c>
      <c r="Y17" s="186">
        <v>7</v>
      </c>
    </row>
    <row r="18" spans="1:25" ht="21" customHeight="1">
      <c r="A18" s="154"/>
      <c r="B18" s="468" t="s">
        <v>139</v>
      </c>
      <c r="C18" s="455"/>
      <c r="D18" s="185">
        <f t="shared" si="5"/>
        <v>109205</v>
      </c>
      <c r="E18" s="186">
        <v>5195</v>
      </c>
      <c r="F18" s="186">
        <v>5756</v>
      </c>
      <c r="G18" s="186">
        <v>5581</v>
      </c>
      <c r="H18" s="186">
        <v>5723</v>
      </c>
      <c r="I18" s="186">
        <v>4673</v>
      </c>
      <c r="J18" s="186">
        <v>6108</v>
      </c>
      <c r="K18" s="186">
        <v>8311</v>
      </c>
      <c r="L18" s="186">
        <v>7766</v>
      </c>
      <c r="M18" s="186">
        <v>6928</v>
      </c>
      <c r="N18" s="186">
        <v>6380</v>
      </c>
      <c r="O18" s="186">
        <v>6222</v>
      </c>
      <c r="P18" s="186">
        <v>8998</v>
      </c>
      <c r="Q18" s="186">
        <v>7699</v>
      </c>
      <c r="R18" s="186">
        <v>6655</v>
      </c>
      <c r="S18" s="186">
        <v>5561</v>
      </c>
      <c r="T18" s="186">
        <v>4716</v>
      </c>
      <c r="U18" s="186">
        <v>6747</v>
      </c>
      <c r="V18" s="186">
        <v>16532</v>
      </c>
      <c r="W18" s="186">
        <v>68808</v>
      </c>
      <c r="X18" s="186">
        <v>23679</v>
      </c>
      <c r="Y18" s="186">
        <v>186</v>
      </c>
    </row>
    <row r="19" spans="1:25" ht="21" customHeight="1">
      <c r="A19" s="154"/>
      <c r="B19" s="468" t="s">
        <v>140</v>
      </c>
      <c r="C19" s="455"/>
      <c r="D19" s="185">
        <f t="shared" si="5"/>
        <v>31732</v>
      </c>
      <c r="E19" s="186">
        <v>893</v>
      </c>
      <c r="F19" s="186">
        <v>1076</v>
      </c>
      <c r="G19" s="186">
        <v>1260</v>
      </c>
      <c r="H19" s="186">
        <v>2022</v>
      </c>
      <c r="I19" s="186">
        <v>639</v>
      </c>
      <c r="J19" s="186">
        <v>932</v>
      </c>
      <c r="K19" s="186">
        <v>1159</v>
      </c>
      <c r="L19" s="186">
        <v>1344</v>
      </c>
      <c r="M19" s="186">
        <v>1396</v>
      </c>
      <c r="N19" s="186">
        <v>1898</v>
      </c>
      <c r="O19" s="186">
        <v>2130</v>
      </c>
      <c r="P19" s="186">
        <v>2930</v>
      </c>
      <c r="Q19" s="186">
        <v>2405</v>
      </c>
      <c r="R19" s="186">
        <v>2462</v>
      </c>
      <c r="S19" s="186">
        <v>2822</v>
      </c>
      <c r="T19" s="186">
        <v>2722</v>
      </c>
      <c r="U19" s="186">
        <v>3642</v>
      </c>
      <c r="V19" s="186">
        <v>3229</v>
      </c>
      <c r="W19" s="186">
        <v>16855</v>
      </c>
      <c r="X19" s="186">
        <v>11648</v>
      </c>
      <c r="Y19" s="189">
        <v>0</v>
      </c>
    </row>
    <row r="20" spans="1:25" ht="21" customHeight="1">
      <c r="A20" s="154"/>
      <c r="B20" s="468" t="s">
        <v>141</v>
      </c>
      <c r="C20" s="455"/>
      <c r="D20" s="185">
        <f t="shared" si="5"/>
        <v>17189</v>
      </c>
      <c r="E20" s="186">
        <v>427</v>
      </c>
      <c r="F20" s="186">
        <v>615</v>
      </c>
      <c r="G20" s="186">
        <v>679</v>
      </c>
      <c r="H20" s="186">
        <v>722</v>
      </c>
      <c r="I20" s="186">
        <v>243</v>
      </c>
      <c r="J20" s="186">
        <v>454</v>
      </c>
      <c r="K20" s="186">
        <v>635</v>
      </c>
      <c r="L20" s="186">
        <v>714</v>
      </c>
      <c r="M20" s="186">
        <v>762</v>
      </c>
      <c r="N20" s="186">
        <v>896</v>
      </c>
      <c r="O20" s="186">
        <v>1216</v>
      </c>
      <c r="P20" s="186">
        <v>1634</v>
      </c>
      <c r="Q20" s="186">
        <v>1398</v>
      </c>
      <c r="R20" s="186">
        <v>1445</v>
      </c>
      <c r="S20" s="186">
        <v>1715</v>
      </c>
      <c r="T20" s="186">
        <v>1538</v>
      </c>
      <c r="U20" s="186">
        <v>2096</v>
      </c>
      <c r="V20" s="186">
        <v>1721</v>
      </c>
      <c r="W20" s="186">
        <v>8674</v>
      </c>
      <c r="X20" s="186">
        <v>6794</v>
      </c>
      <c r="Y20" s="190">
        <v>0</v>
      </c>
    </row>
    <row r="21" spans="1:25" ht="21" customHeight="1">
      <c r="A21" s="154"/>
      <c r="B21" s="468" t="s">
        <v>142</v>
      </c>
      <c r="C21" s="455"/>
      <c r="D21" s="185">
        <f t="shared" si="5"/>
        <v>73844</v>
      </c>
      <c r="E21" s="186">
        <v>2728</v>
      </c>
      <c r="F21" s="186">
        <v>3298</v>
      </c>
      <c r="G21" s="186">
        <v>3399</v>
      </c>
      <c r="H21" s="186">
        <v>3726</v>
      </c>
      <c r="I21" s="186">
        <v>2769</v>
      </c>
      <c r="J21" s="186">
        <v>3455</v>
      </c>
      <c r="K21" s="186">
        <v>4580</v>
      </c>
      <c r="L21" s="186">
        <v>4719</v>
      </c>
      <c r="M21" s="186">
        <v>4369</v>
      </c>
      <c r="N21" s="186">
        <v>4404</v>
      </c>
      <c r="O21" s="186">
        <v>4679</v>
      </c>
      <c r="P21" s="186">
        <v>6845</v>
      </c>
      <c r="Q21" s="186">
        <v>5597</v>
      </c>
      <c r="R21" s="186">
        <v>5136</v>
      </c>
      <c r="S21" s="186">
        <v>4541</v>
      </c>
      <c r="T21" s="186">
        <v>4018</v>
      </c>
      <c r="U21" s="186">
        <v>5581</v>
      </c>
      <c r="V21" s="186">
        <v>9425</v>
      </c>
      <c r="W21" s="186">
        <v>45143</v>
      </c>
      <c r="X21" s="186">
        <v>19276</v>
      </c>
      <c r="Y21" s="190">
        <v>0</v>
      </c>
    </row>
    <row r="22" spans="1:25" ht="21" customHeight="1">
      <c r="A22" s="154"/>
      <c r="B22" s="468" t="s">
        <v>143</v>
      </c>
      <c r="C22" s="455"/>
      <c r="D22" s="185">
        <f t="shared" si="5"/>
        <v>23954</v>
      </c>
      <c r="E22" s="186">
        <v>810</v>
      </c>
      <c r="F22" s="186">
        <v>1032</v>
      </c>
      <c r="G22" s="186">
        <v>1126</v>
      </c>
      <c r="H22" s="186">
        <v>1083</v>
      </c>
      <c r="I22" s="186">
        <v>962</v>
      </c>
      <c r="J22" s="186">
        <v>929</v>
      </c>
      <c r="K22" s="186">
        <v>1424</v>
      </c>
      <c r="L22" s="186">
        <v>1388</v>
      </c>
      <c r="M22" s="186">
        <v>1252</v>
      </c>
      <c r="N22" s="186">
        <v>1321</v>
      </c>
      <c r="O22" s="186">
        <v>1642</v>
      </c>
      <c r="P22" s="186">
        <v>2220</v>
      </c>
      <c r="Q22" s="186">
        <v>1934</v>
      </c>
      <c r="R22" s="186">
        <v>1707</v>
      </c>
      <c r="S22" s="186">
        <v>1563</v>
      </c>
      <c r="T22" s="186">
        <v>1483</v>
      </c>
      <c r="U22" s="186">
        <v>2078</v>
      </c>
      <c r="V22" s="186">
        <v>2968</v>
      </c>
      <c r="W22" s="186">
        <v>14155</v>
      </c>
      <c r="X22" s="186">
        <v>6831</v>
      </c>
      <c r="Y22" s="190">
        <v>0</v>
      </c>
    </row>
    <row r="23" spans="1:25" ht="21" customHeight="1">
      <c r="A23" s="154"/>
      <c r="B23" s="468" t="s">
        <v>199</v>
      </c>
      <c r="C23" s="455"/>
      <c r="D23" s="185">
        <f t="shared" si="5"/>
        <v>34737</v>
      </c>
      <c r="E23" s="186">
        <v>1575</v>
      </c>
      <c r="F23" s="186">
        <v>1895</v>
      </c>
      <c r="G23" s="186">
        <v>1865</v>
      </c>
      <c r="H23" s="186">
        <v>1836</v>
      </c>
      <c r="I23" s="186">
        <v>1430</v>
      </c>
      <c r="J23" s="186">
        <v>1679</v>
      </c>
      <c r="K23" s="186">
        <v>2487</v>
      </c>
      <c r="L23" s="186">
        <v>2462</v>
      </c>
      <c r="M23" s="186">
        <v>2201</v>
      </c>
      <c r="N23" s="186">
        <v>1846</v>
      </c>
      <c r="O23" s="186">
        <v>2046</v>
      </c>
      <c r="P23" s="186">
        <v>3054</v>
      </c>
      <c r="Q23" s="186">
        <v>2549</v>
      </c>
      <c r="R23" s="186">
        <v>2213</v>
      </c>
      <c r="S23" s="186">
        <v>1837</v>
      </c>
      <c r="T23" s="186">
        <v>1474</v>
      </c>
      <c r="U23" s="186">
        <v>2287</v>
      </c>
      <c r="V23" s="186">
        <v>5335</v>
      </c>
      <c r="W23" s="186">
        <v>21590</v>
      </c>
      <c r="X23" s="186">
        <v>7811</v>
      </c>
      <c r="Y23" s="186">
        <v>1</v>
      </c>
    </row>
    <row r="24" spans="1:25" ht="21" customHeight="1">
      <c r="A24" s="154"/>
      <c r="B24" s="468" t="s">
        <v>175</v>
      </c>
      <c r="C24" s="455"/>
      <c r="D24" s="185">
        <f t="shared" si="5"/>
        <v>110313</v>
      </c>
      <c r="E24" s="186">
        <v>5336</v>
      </c>
      <c r="F24" s="186">
        <v>5942</v>
      </c>
      <c r="G24" s="186">
        <v>5798</v>
      </c>
      <c r="H24" s="186">
        <v>5805</v>
      </c>
      <c r="I24" s="186">
        <v>5458</v>
      </c>
      <c r="J24" s="186">
        <v>6427</v>
      </c>
      <c r="K24" s="186">
        <v>8371</v>
      </c>
      <c r="L24" s="186">
        <v>7841</v>
      </c>
      <c r="M24" s="186">
        <v>6624</v>
      </c>
      <c r="N24" s="186">
        <v>6708</v>
      </c>
      <c r="O24" s="186">
        <v>7431</v>
      </c>
      <c r="P24" s="186">
        <v>9922</v>
      </c>
      <c r="Q24" s="186">
        <v>7496</v>
      </c>
      <c r="R24" s="186">
        <v>5886</v>
      </c>
      <c r="S24" s="186">
        <v>4959</v>
      </c>
      <c r="T24" s="186">
        <v>4245</v>
      </c>
      <c r="U24" s="186">
        <v>5925</v>
      </c>
      <c r="V24" s="186">
        <v>17076</v>
      </c>
      <c r="W24" s="186">
        <v>72083</v>
      </c>
      <c r="X24" s="186">
        <v>21015</v>
      </c>
      <c r="Y24" s="186">
        <v>139</v>
      </c>
    </row>
    <row r="25" spans="1:25" ht="21" customHeight="1">
      <c r="A25" s="154"/>
      <c r="B25" s="468" t="s">
        <v>200</v>
      </c>
      <c r="C25" s="455"/>
      <c r="D25" s="185">
        <f t="shared" si="5"/>
        <v>47980</v>
      </c>
      <c r="E25" s="186">
        <v>2586</v>
      </c>
      <c r="F25" s="186">
        <v>2790</v>
      </c>
      <c r="G25" s="186">
        <v>2621</v>
      </c>
      <c r="H25" s="186">
        <v>2376</v>
      </c>
      <c r="I25" s="186">
        <v>2060</v>
      </c>
      <c r="J25" s="186">
        <v>3086</v>
      </c>
      <c r="K25" s="186">
        <v>4089</v>
      </c>
      <c r="L25" s="186">
        <v>3808</v>
      </c>
      <c r="M25" s="186">
        <v>3032</v>
      </c>
      <c r="N25" s="186">
        <v>2657</v>
      </c>
      <c r="O25" s="186">
        <v>2706</v>
      </c>
      <c r="P25" s="186">
        <v>3637</v>
      </c>
      <c r="Q25" s="186">
        <v>3188</v>
      </c>
      <c r="R25" s="186">
        <v>2623</v>
      </c>
      <c r="S25" s="186">
        <v>2174</v>
      </c>
      <c r="T25" s="186">
        <v>1792</v>
      </c>
      <c r="U25" s="186">
        <v>2755</v>
      </c>
      <c r="V25" s="186">
        <v>7997</v>
      </c>
      <c r="W25" s="186">
        <v>30639</v>
      </c>
      <c r="X25" s="186">
        <v>9344</v>
      </c>
      <c r="Y25" s="190">
        <v>0</v>
      </c>
    </row>
    <row r="26" spans="1:25" ht="21" customHeight="1">
      <c r="A26" s="154"/>
      <c r="B26" s="149"/>
      <c r="C26" s="149"/>
      <c r="D26" s="185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  <row r="27" spans="1:25" ht="21" customHeight="1">
      <c r="A27" s="156"/>
      <c r="B27" s="468" t="s">
        <v>144</v>
      </c>
      <c r="C27" s="455"/>
      <c r="D27" s="185">
        <f>SUM(E27,F27,G27,H27,I27,J27,K27,L27,M27,N27,O27,P27,Q27,R27,S27,T27,U27,Y27)</f>
        <v>6009</v>
      </c>
      <c r="E27" s="186">
        <f aca="true" t="shared" si="6" ref="E27:Y27">E28</f>
        <v>480</v>
      </c>
      <c r="F27" s="186">
        <f t="shared" si="6"/>
        <v>417</v>
      </c>
      <c r="G27" s="186">
        <f t="shared" si="6"/>
        <v>306</v>
      </c>
      <c r="H27" s="186">
        <f t="shared" si="6"/>
        <v>284</v>
      </c>
      <c r="I27" s="186">
        <f t="shared" si="6"/>
        <v>307</v>
      </c>
      <c r="J27" s="186">
        <f t="shared" si="6"/>
        <v>338</v>
      </c>
      <c r="K27" s="186">
        <f t="shared" si="6"/>
        <v>610</v>
      </c>
      <c r="L27" s="186">
        <f t="shared" si="6"/>
        <v>499</v>
      </c>
      <c r="M27" s="186">
        <f t="shared" si="6"/>
        <v>363</v>
      </c>
      <c r="N27" s="186">
        <f t="shared" si="6"/>
        <v>339</v>
      </c>
      <c r="O27" s="186">
        <f t="shared" si="6"/>
        <v>320</v>
      </c>
      <c r="P27" s="186">
        <f t="shared" si="6"/>
        <v>383</v>
      </c>
      <c r="Q27" s="186">
        <f t="shared" si="6"/>
        <v>304</v>
      </c>
      <c r="R27" s="186">
        <f t="shared" si="6"/>
        <v>253</v>
      </c>
      <c r="S27" s="186">
        <f t="shared" si="6"/>
        <v>243</v>
      </c>
      <c r="T27" s="186">
        <f t="shared" si="6"/>
        <v>223</v>
      </c>
      <c r="U27" s="186">
        <f t="shared" si="6"/>
        <v>340</v>
      </c>
      <c r="V27" s="186">
        <f t="shared" si="6"/>
        <v>1203</v>
      </c>
      <c r="W27" s="186">
        <f t="shared" si="6"/>
        <v>3747</v>
      </c>
      <c r="X27" s="186">
        <f t="shared" si="6"/>
        <v>1059</v>
      </c>
      <c r="Y27" s="190">
        <f t="shared" si="6"/>
        <v>0</v>
      </c>
    </row>
    <row r="28" spans="1:25" ht="21" customHeight="1">
      <c r="A28" s="156"/>
      <c r="B28" s="111"/>
      <c r="C28" s="191" t="s">
        <v>145</v>
      </c>
      <c r="D28" s="192">
        <f>SUM(E28,F28,G28,H28,I28,J28,K28,L28,M28,N28,O28,P28,Q28,R28,S28,T28,U28,Y28)</f>
        <v>6009</v>
      </c>
      <c r="E28" s="193">
        <v>480</v>
      </c>
      <c r="F28" s="193">
        <v>417</v>
      </c>
      <c r="G28" s="193">
        <v>306</v>
      </c>
      <c r="H28" s="193">
        <v>284</v>
      </c>
      <c r="I28" s="193">
        <v>307</v>
      </c>
      <c r="J28" s="193">
        <v>338</v>
      </c>
      <c r="K28" s="193">
        <v>610</v>
      </c>
      <c r="L28" s="193">
        <v>499</v>
      </c>
      <c r="M28" s="193">
        <v>363</v>
      </c>
      <c r="N28" s="193">
        <v>339</v>
      </c>
      <c r="O28" s="193">
        <v>320</v>
      </c>
      <c r="P28" s="193">
        <v>383</v>
      </c>
      <c r="Q28" s="193">
        <v>304</v>
      </c>
      <c r="R28" s="193">
        <v>253</v>
      </c>
      <c r="S28" s="193">
        <v>243</v>
      </c>
      <c r="T28" s="193">
        <v>223</v>
      </c>
      <c r="U28" s="193">
        <v>340</v>
      </c>
      <c r="V28" s="193">
        <v>1203</v>
      </c>
      <c r="W28" s="193">
        <v>3747</v>
      </c>
      <c r="X28" s="193">
        <v>1059</v>
      </c>
      <c r="Y28" s="194">
        <v>0</v>
      </c>
    </row>
    <row r="29" spans="1:25" ht="21" customHeight="1">
      <c r="A29" s="156"/>
      <c r="B29" s="111"/>
      <c r="C29" s="191"/>
      <c r="D29" s="18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1:25" ht="21" customHeight="1">
      <c r="A30" s="156"/>
      <c r="B30" s="468" t="s">
        <v>146</v>
      </c>
      <c r="C30" s="455"/>
      <c r="D30" s="185">
        <f>SUM(E30,F30,G30,H30,I30,J30,K30,L30,M30,N30,O30,P30,Q30,R30,S30,T30,U30,Y30)</f>
        <v>48989</v>
      </c>
      <c r="E30" s="186">
        <f aca="true" t="shared" si="7" ref="E30:Y30">E31</f>
        <v>2673</v>
      </c>
      <c r="F30" s="186">
        <f t="shared" si="7"/>
        <v>2442</v>
      </c>
      <c r="G30" s="186">
        <f t="shared" si="7"/>
        <v>2038</v>
      </c>
      <c r="H30" s="186">
        <f t="shared" si="7"/>
        <v>2165</v>
      </c>
      <c r="I30" s="186">
        <f t="shared" si="7"/>
        <v>5547</v>
      </c>
      <c r="J30" s="186">
        <f t="shared" si="7"/>
        <v>4142</v>
      </c>
      <c r="K30" s="186">
        <f t="shared" si="7"/>
        <v>4795</v>
      </c>
      <c r="L30" s="186">
        <f t="shared" si="7"/>
        <v>4129</v>
      </c>
      <c r="M30" s="186">
        <f t="shared" si="7"/>
        <v>2897</v>
      </c>
      <c r="N30" s="186">
        <f t="shared" si="7"/>
        <v>2535</v>
      </c>
      <c r="O30" s="186">
        <f t="shared" si="7"/>
        <v>2644</v>
      </c>
      <c r="P30" s="186">
        <f t="shared" si="7"/>
        <v>3446</v>
      </c>
      <c r="Q30" s="186">
        <f t="shared" si="7"/>
        <v>2743</v>
      </c>
      <c r="R30" s="186">
        <f t="shared" si="7"/>
        <v>2014</v>
      </c>
      <c r="S30" s="186">
        <f t="shared" si="7"/>
        <v>1561</v>
      </c>
      <c r="T30" s="186">
        <f t="shared" si="7"/>
        <v>1240</v>
      </c>
      <c r="U30" s="186">
        <f t="shared" si="7"/>
        <v>1966</v>
      </c>
      <c r="V30" s="186">
        <f t="shared" si="7"/>
        <v>7153</v>
      </c>
      <c r="W30" s="186">
        <f t="shared" si="7"/>
        <v>35043</v>
      </c>
      <c r="X30" s="186">
        <f t="shared" si="7"/>
        <v>6781</v>
      </c>
      <c r="Y30" s="186">
        <f t="shared" si="7"/>
        <v>12</v>
      </c>
    </row>
    <row r="31" spans="1:25" ht="21" customHeight="1">
      <c r="A31" s="156"/>
      <c r="B31" s="111"/>
      <c r="C31" s="191" t="s">
        <v>147</v>
      </c>
      <c r="D31" s="192">
        <f>SUM(E31,F31,G31,H31,I31,J31,K31,L31,M31,N31,O31,P31,Q31,R31,S31,T31,U31,Y31)</f>
        <v>48989</v>
      </c>
      <c r="E31" s="193">
        <v>2673</v>
      </c>
      <c r="F31" s="193">
        <v>2442</v>
      </c>
      <c r="G31" s="193">
        <v>2038</v>
      </c>
      <c r="H31" s="193">
        <v>2165</v>
      </c>
      <c r="I31" s="193">
        <v>5547</v>
      </c>
      <c r="J31" s="193">
        <v>4142</v>
      </c>
      <c r="K31" s="193">
        <v>4795</v>
      </c>
      <c r="L31" s="193">
        <v>4129</v>
      </c>
      <c r="M31" s="193">
        <v>2897</v>
      </c>
      <c r="N31" s="193">
        <v>2535</v>
      </c>
      <c r="O31" s="193">
        <v>2644</v>
      </c>
      <c r="P31" s="193">
        <v>3446</v>
      </c>
      <c r="Q31" s="193">
        <v>2743</v>
      </c>
      <c r="R31" s="193">
        <v>2014</v>
      </c>
      <c r="S31" s="193">
        <v>1561</v>
      </c>
      <c r="T31" s="193">
        <v>1240</v>
      </c>
      <c r="U31" s="193">
        <v>1966</v>
      </c>
      <c r="V31" s="193">
        <v>7153</v>
      </c>
      <c r="W31" s="193">
        <v>35043</v>
      </c>
      <c r="X31" s="193">
        <v>6781</v>
      </c>
      <c r="Y31" s="193">
        <v>12</v>
      </c>
    </row>
    <row r="32" spans="1:25" ht="21" customHeight="1">
      <c r="A32" s="156"/>
      <c r="B32" s="111"/>
      <c r="C32" s="191"/>
      <c r="D32" s="185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</row>
    <row r="33" spans="1:25" ht="21" customHeight="1">
      <c r="A33" s="156"/>
      <c r="B33" s="468" t="s">
        <v>148</v>
      </c>
      <c r="C33" s="455"/>
      <c r="D33" s="185">
        <f aca="true" t="shared" si="8" ref="D33:Y33">SUM(D34:D35)</f>
        <v>63145</v>
      </c>
      <c r="E33" s="186">
        <f t="shared" si="8"/>
        <v>3054</v>
      </c>
      <c r="F33" s="186">
        <f t="shared" si="8"/>
        <v>3656</v>
      </c>
      <c r="G33" s="186">
        <f t="shared" si="8"/>
        <v>3856</v>
      </c>
      <c r="H33" s="186">
        <f t="shared" si="8"/>
        <v>3983</v>
      </c>
      <c r="I33" s="186">
        <f t="shared" si="8"/>
        <v>3475</v>
      </c>
      <c r="J33" s="186">
        <f t="shared" si="8"/>
        <v>3380</v>
      </c>
      <c r="K33" s="186">
        <f t="shared" si="8"/>
        <v>4585</v>
      </c>
      <c r="L33" s="186">
        <f t="shared" si="8"/>
        <v>5016</v>
      </c>
      <c r="M33" s="186">
        <f t="shared" si="8"/>
        <v>4455</v>
      </c>
      <c r="N33" s="186">
        <f t="shared" si="8"/>
        <v>4131</v>
      </c>
      <c r="O33" s="186">
        <f t="shared" si="8"/>
        <v>3968</v>
      </c>
      <c r="P33" s="186">
        <f t="shared" si="8"/>
        <v>4862</v>
      </c>
      <c r="Q33" s="186">
        <f t="shared" si="8"/>
        <v>3904</v>
      </c>
      <c r="R33" s="186">
        <f t="shared" si="8"/>
        <v>3267</v>
      </c>
      <c r="S33" s="186">
        <f t="shared" si="8"/>
        <v>2627</v>
      </c>
      <c r="T33" s="186">
        <f t="shared" si="8"/>
        <v>2104</v>
      </c>
      <c r="U33" s="186">
        <f t="shared" si="8"/>
        <v>2796</v>
      </c>
      <c r="V33" s="186">
        <f t="shared" si="8"/>
        <v>10566</v>
      </c>
      <c r="W33" s="186">
        <f t="shared" si="8"/>
        <v>41759</v>
      </c>
      <c r="X33" s="186">
        <f t="shared" si="8"/>
        <v>10794</v>
      </c>
      <c r="Y33" s="186">
        <f t="shared" si="8"/>
        <v>26</v>
      </c>
    </row>
    <row r="34" spans="1:25" ht="21" customHeight="1">
      <c r="A34" s="156"/>
      <c r="B34" s="111"/>
      <c r="C34" s="191" t="s">
        <v>149</v>
      </c>
      <c r="D34" s="192">
        <f>SUM(E34,F34,G34,H34,I34,J34,K34,L34,M34,N34,O34,P34,Q34,R34,S34,T34,U34,Y34)</f>
        <v>36349</v>
      </c>
      <c r="E34" s="193">
        <v>1808</v>
      </c>
      <c r="F34" s="193">
        <v>2155</v>
      </c>
      <c r="G34" s="193">
        <v>2371</v>
      </c>
      <c r="H34" s="193">
        <v>2395</v>
      </c>
      <c r="I34" s="193">
        <v>1862</v>
      </c>
      <c r="J34" s="193">
        <v>1804</v>
      </c>
      <c r="K34" s="193">
        <v>2588</v>
      </c>
      <c r="L34" s="193">
        <v>2956</v>
      </c>
      <c r="M34" s="193">
        <v>2753</v>
      </c>
      <c r="N34" s="193">
        <v>2461</v>
      </c>
      <c r="O34" s="193">
        <v>2256</v>
      </c>
      <c r="P34" s="193">
        <v>2651</v>
      </c>
      <c r="Q34" s="193">
        <v>2098</v>
      </c>
      <c r="R34" s="193">
        <v>1727</v>
      </c>
      <c r="S34" s="193">
        <v>1494</v>
      </c>
      <c r="T34" s="193">
        <v>1241</v>
      </c>
      <c r="U34" s="193">
        <v>1719</v>
      </c>
      <c r="V34" s="193">
        <v>6334</v>
      </c>
      <c r="W34" s="193">
        <v>23824</v>
      </c>
      <c r="X34" s="193">
        <v>6181</v>
      </c>
      <c r="Y34" s="193">
        <v>10</v>
      </c>
    </row>
    <row r="35" spans="1:25" ht="21" customHeight="1">
      <c r="A35" s="156"/>
      <c r="B35" s="111"/>
      <c r="C35" s="191" t="s">
        <v>150</v>
      </c>
      <c r="D35" s="192">
        <f>SUM(E35,F35,G35,H35,I35,J35,K35,L35,M35,N35,O35,P35,Q35,R35,S35,T35,U35,Y35)</f>
        <v>26796</v>
      </c>
      <c r="E35" s="193">
        <v>1246</v>
      </c>
      <c r="F35" s="193">
        <v>1501</v>
      </c>
      <c r="G35" s="193">
        <v>1485</v>
      </c>
      <c r="H35" s="193">
        <v>1588</v>
      </c>
      <c r="I35" s="193">
        <v>1613</v>
      </c>
      <c r="J35" s="193">
        <v>1576</v>
      </c>
      <c r="K35" s="193">
        <v>1997</v>
      </c>
      <c r="L35" s="193">
        <v>2060</v>
      </c>
      <c r="M35" s="193">
        <v>1702</v>
      </c>
      <c r="N35" s="193">
        <v>1670</v>
      </c>
      <c r="O35" s="193">
        <v>1712</v>
      </c>
      <c r="P35" s="193">
        <v>2211</v>
      </c>
      <c r="Q35" s="193">
        <v>1806</v>
      </c>
      <c r="R35" s="193">
        <v>1540</v>
      </c>
      <c r="S35" s="193">
        <v>1133</v>
      </c>
      <c r="T35" s="193">
        <v>863</v>
      </c>
      <c r="U35" s="193">
        <v>1077</v>
      </c>
      <c r="V35" s="193">
        <v>4232</v>
      </c>
      <c r="W35" s="193">
        <v>17935</v>
      </c>
      <c r="X35" s="193">
        <v>4613</v>
      </c>
      <c r="Y35" s="193">
        <v>16</v>
      </c>
    </row>
    <row r="36" spans="1:25" ht="21" customHeight="1">
      <c r="A36" s="156"/>
      <c r="B36" s="165"/>
      <c r="C36" s="195"/>
      <c r="D36" s="185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</row>
    <row r="37" spans="1:25" ht="21" customHeight="1">
      <c r="A37" s="156"/>
      <c r="B37" s="468" t="s">
        <v>151</v>
      </c>
      <c r="C37" s="455"/>
      <c r="D37" s="185">
        <f aca="true" t="shared" si="9" ref="D37:Y37">SUM(D38:D39)</f>
        <v>37921</v>
      </c>
      <c r="E37" s="186">
        <f t="shared" si="9"/>
        <v>1319</v>
      </c>
      <c r="F37" s="186">
        <f t="shared" si="9"/>
        <v>1581</v>
      </c>
      <c r="G37" s="186">
        <f t="shared" si="9"/>
        <v>1773</v>
      </c>
      <c r="H37" s="186">
        <f t="shared" si="9"/>
        <v>1851</v>
      </c>
      <c r="I37" s="186">
        <f t="shared" si="9"/>
        <v>986</v>
      </c>
      <c r="J37" s="186">
        <f t="shared" si="9"/>
        <v>1341</v>
      </c>
      <c r="K37" s="186">
        <f t="shared" si="9"/>
        <v>2040</v>
      </c>
      <c r="L37" s="186">
        <f t="shared" si="9"/>
        <v>1998</v>
      </c>
      <c r="M37" s="186">
        <f t="shared" si="9"/>
        <v>1860</v>
      </c>
      <c r="N37" s="186">
        <f t="shared" si="9"/>
        <v>2145</v>
      </c>
      <c r="O37" s="186">
        <f t="shared" si="9"/>
        <v>2687</v>
      </c>
      <c r="P37" s="186">
        <f t="shared" si="9"/>
        <v>3711</v>
      </c>
      <c r="Q37" s="186">
        <f t="shared" si="9"/>
        <v>3029</v>
      </c>
      <c r="R37" s="186">
        <f t="shared" si="9"/>
        <v>2675</v>
      </c>
      <c r="S37" s="186">
        <f t="shared" si="9"/>
        <v>2736</v>
      </c>
      <c r="T37" s="186">
        <f t="shared" si="9"/>
        <v>2472</v>
      </c>
      <c r="U37" s="186">
        <f t="shared" si="9"/>
        <v>3717</v>
      </c>
      <c r="V37" s="186">
        <f t="shared" si="9"/>
        <v>4673</v>
      </c>
      <c r="W37" s="186">
        <f t="shared" si="9"/>
        <v>21648</v>
      </c>
      <c r="X37" s="186">
        <f t="shared" si="9"/>
        <v>11600</v>
      </c>
      <c r="Y37" s="190">
        <f t="shared" si="9"/>
        <v>0</v>
      </c>
    </row>
    <row r="38" spans="1:25" ht="21" customHeight="1">
      <c r="A38" s="156"/>
      <c r="B38" s="111"/>
      <c r="C38" s="191" t="s">
        <v>152</v>
      </c>
      <c r="D38" s="192">
        <f>SUM(E38,F38,G38,H38,I38,J38,K38,L38,M38,N38,O38,P38,Q38,R38,S38,T38,U38,Y38)</f>
        <v>23020</v>
      </c>
      <c r="E38" s="193">
        <v>774</v>
      </c>
      <c r="F38" s="193">
        <v>864</v>
      </c>
      <c r="G38" s="193">
        <v>1013</v>
      </c>
      <c r="H38" s="193">
        <v>1083</v>
      </c>
      <c r="I38" s="193">
        <v>445</v>
      </c>
      <c r="J38" s="193">
        <v>761</v>
      </c>
      <c r="K38" s="193">
        <v>1153</v>
      </c>
      <c r="L38" s="193">
        <v>1114</v>
      </c>
      <c r="M38" s="193">
        <v>1076</v>
      </c>
      <c r="N38" s="193">
        <v>1301</v>
      </c>
      <c r="O38" s="193">
        <v>1720</v>
      </c>
      <c r="P38" s="193">
        <v>2297</v>
      </c>
      <c r="Q38" s="193">
        <v>1908</v>
      </c>
      <c r="R38" s="193">
        <v>1698</v>
      </c>
      <c r="S38" s="193">
        <v>1797</v>
      </c>
      <c r="T38" s="193">
        <v>1616</v>
      </c>
      <c r="U38" s="193">
        <v>2400</v>
      </c>
      <c r="V38" s="193">
        <v>2651</v>
      </c>
      <c r="W38" s="193">
        <v>12858</v>
      </c>
      <c r="X38" s="193">
        <v>7511</v>
      </c>
      <c r="Y38" s="194">
        <v>0</v>
      </c>
    </row>
    <row r="39" spans="1:25" ht="21" customHeight="1">
      <c r="A39" s="156"/>
      <c r="B39" s="111"/>
      <c r="C39" s="196" t="s">
        <v>177</v>
      </c>
      <c r="D39" s="192">
        <f>SUM(E39,F39,G39,H39,I39,J39,K39,L39,M39,N39,O39,P39,Q39,R39,S39,T39,U39,Y39)</f>
        <v>14901</v>
      </c>
      <c r="E39" s="193">
        <v>545</v>
      </c>
      <c r="F39" s="193">
        <v>717</v>
      </c>
      <c r="G39" s="193">
        <v>760</v>
      </c>
      <c r="H39" s="193">
        <v>768</v>
      </c>
      <c r="I39" s="193">
        <v>541</v>
      </c>
      <c r="J39" s="193">
        <v>580</v>
      </c>
      <c r="K39" s="193">
        <v>887</v>
      </c>
      <c r="L39" s="193">
        <v>884</v>
      </c>
      <c r="M39" s="193">
        <v>784</v>
      </c>
      <c r="N39" s="193">
        <v>844</v>
      </c>
      <c r="O39" s="193">
        <v>967</v>
      </c>
      <c r="P39" s="193">
        <v>1414</v>
      </c>
      <c r="Q39" s="193">
        <v>1121</v>
      </c>
      <c r="R39" s="193">
        <v>977</v>
      </c>
      <c r="S39" s="193">
        <v>939</v>
      </c>
      <c r="T39" s="193">
        <v>856</v>
      </c>
      <c r="U39" s="193">
        <v>1317</v>
      </c>
      <c r="V39" s="193">
        <v>2022</v>
      </c>
      <c r="W39" s="193">
        <v>8790</v>
      </c>
      <c r="X39" s="193">
        <v>4089</v>
      </c>
      <c r="Y39" s="194">
        <v>0</v>
      </c>
    </row>
    <row r="40" spans="1:25" ht="21" customHeight="1">
      <c r="A40" s="156"/>
      <c r="B40" s="111"/>
      <c r="C40" s="191"/>
      <c r="D40" s="185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  <row r="41" spans="1:25" ht="21" customHeight="1">
      <c r="A41" s="156"/>
      <c r="B41" s="468" t="s">
        <v>153</v>
      </c>
      <c r="C41" s="455"/>
      <c r="D41" s="185">
        <f>SUM(E41,F41,G41,H41,I41,J41,K41,L41,M41,N41,O41,P41,Q41,R41,S41,T41,U41,Y41)</f>
        <v>18734</v>
      </c>
      <c r="E41" s="186">
        <f aca="true" t="shared" si="10" ref="E41:Y41">E42</f>
        <v>731</v>
      </c>
      <c r="F41" s="186">
        <f t="shared" si="10"/>
        <v>852</v>
      </c>
      <c r="G41" s="186">
        <f t="shared" si="10"/>
        <v>887</v>
      </c>
      <c r="H41" s="186">
        <f t="shared" si="10"/>
        <v>920</v>
      </c>
      <c r="I41" s="186">
        <f t="shared" si="10"/>
        <v>552</v>
      </c>
      <c r="J41" s="186">
        <f t="shared" si="10"/>
        <v>718</v>
      </c>
      <c r="K41" s="186">
        <f t="shared" si="10"/>
        <v>1085</v>
      </c>
      <c r="L41" s="186">
        <f t="shared" si="10"/>
        <v>1089</v>
      </c>
      <c r="M41" s="186">
        <f t="shared" si="10"/>
        <v>1004</v>
      </c>
      <c r="N41" s="186">
        <f t="shared" si="10"/>
        <v>1097</v>
      </c>
      <c r="O41" s="186">
        <f t="shared" si="10"/>
        <v>1244</v>
      </c>
      <c r="P41" s="186">
        <f t="shared" si="10"/>
        <v>1712</v>
      </c>
      <c r="Q41" s="186">
        <f t="shared" si="10"/>
        <v>1444</v>
      </c>
      <c r="R41" s="186">
        <f t="shared" si="10"/>
        <v>1303</v>
      </c>
      <c r="S41" s="186">
        <f t="shared" si="10"/>
        <v>1279</v>
      </c>
      <c r="T41" s="186">
        <f t="shared" si="10"/>
        <v>1193</v>
      </c>
      <c r="U41" s="186">
        <f t="shared" si="10"/>
        <v>1624</v>
      </c>
      <c r="V41" s="186">
        <f t="shared" si="10"/>
        <v>2470</v>
      </c>
      <c r="W41" s="186">
        <f t="shared" si="10"/>
        <v>10865</v>
      </c>
      <c r="X41" s="186">
        <f t="shared" si="10"/>
        <v>5399</v>
      </c>
      <c r="Y41" s="190">
        <f t="shared" si="10"/>
        <v>0</v>
      </c>
    </row>
    <row r="42" spans="1:25" ht="21" customHeight="1">
      <c r="A42" s="156"/>
      <c r="B42" s="111"/>
      <c r="C42" s="191" t="s">
        <v>202</v>
      </c>
      <c r="D42" s="192">
        <f>SUM(E42,F42,G42,H42,I42,J42,K42,L42,M42,N42,O42,P42,Q42,R42,S42,T42,U42,Y42)</f>
        <v>18734</v>
      </c>
      <c r="E42" s="193">
        <v>731</v>
      </c>
      <c r="F42" s="193">
        <v>852</v>
      </c>
      <c r="G42" s="193">
        <v>887</v>
      </c>
      <c r="H42" s="193">
        <v>920</v>
      </c>
      <c r="I42" s="193">
        <v>552</v>
      </c>
      <c r="J42" s="193">
        <v>718</v>
      </c>
      <c r="K42" s="193">
        <v>1085</v>
      </c>
      <c r="L42" s="193">
        <v>1089</v>
      </c>
      <c r="M42" s="193">
        <v>1004</v>
      </c>
      <c r="N42" s="193">
        <v>1097</v>
      </c>
      <c r="O42" s="193">
        <v>1244</v>
      </c>
      <c r="P42" s="193">
        <v>1712</v>
      </c>
      <c r="Q42" s="193">
        <v>1444</v>
      </c>
      <c r="R42" s="193">
        <v>1303</v>
      </c>
      <c r="S42" s="193">
        <v>1279</v>
      </c>
      <c r="T42" s="193">
        <v>1193</v>
      </c>
      <c r="U42" s="193">
        <v>1624</v>
      </c>
      <c r="V42" s="193">
        <v>2470</v>
      </c>
      <c r="W42" s="193">
        <v>10865</v>
      </c>
      <c r="X42" s="193">
        <v>5399</v>
      </c>
      <c r="Y42" s="194">
        <v>0</v>
      </c>
    </row>
    <row r="43" spans="1:25" ht="21" customHeight="1">
      <c r="A43" s="156"/>
      <c r="B43" s="111"/>
      <c r="C43" s="191"/>
      <c r="D43" s="185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</row>
    <row r="44" spans="1:25" ht="21" customHeight="1">
      <c r="A44" s="156"/>
      <c r="B44" s="468" t="s">
        <v>179</v>
      </c>
      <c r="C44" s="455"/>
      <c r="D44" s="185">
        <f aca="true" t="shared" si="11" ref="D44:Y44">SUM(D45:D46)</f>
        <v>30988</v>
      </c>
      <c r="E44" s="186">
        <f t="shared" si="11"/>
        <v>836</v>
      </c>
      <c r="F44" s="186">
        <f t="shared" si="11"/>
        <v>967</v>
      </c>
      <c r="G44" s="186">
        <f t="shared" si="11"/>
        <v>1256</v>
      </c>
      <c r="H44" s="186">
        <f t="shared" si="11"/>
        <v>1520</v>
      </c>
      <c r="I44" s="186">
        <f t="shared" si="11"/>
        <v>574</v>
      </c>
      <c r="J44" s="186">
        <f t="shared" si="11"/>
        <v>840</v>
      </c>
      <c r="K44" s="186">
        <f t="shared" si="11"/>
        <v>1242</v>
      </c>
      <c r="L44" s="186">
        <f t="shared" si="11"/>
        <v>1328</v>
      </c>
      <c r="M44" s="186">
        <f t="shared" si="11"/>
        <v>1358</v>
      </c>
      <c r="N44" s="186">
        <f t="shared" si="11"/>
        <v>1750</v>
      </c>
      <c r="O44" s="186">
        <f t="shared" si="11"/>
        <v>2294</v>
      </c>
      <c r="P44" s="186">
        <f t="shared" si="11"/>
        <v>2940</v>
      </c>
      <c r="Q44" s="186">
        <f t="shared" si="11"/>
        <v>2462</v>
      </c>
      <c r="R44" s="186">
        <f t="shared" si="11"/>
        <v>2399</v>
      </c>
      <c r="S44" s="186">
        <f t="shared" si="11"/>
        <v>2825</v>
      </c>
      <c r="T44" s="186">
        <f t="shared" si="11"/>
        <v>2687</v>
      </c>
      <c r="U44" s="186">
        <f t="shared" si="11"/>
        <v>3710</v>
      </c>
      <c r="V44" s="186">
        <f t="shared" si="11"/>
        <v>3059</v>
      </c>
      <c r="W44" s="186">
        <f t="shared" si="11"/>
        <v>16308</v>
      </c>
      <c r="X44" s="186">
        <f t="shared" si="11"/>
        <v>11621</v>
      </c>
      <c r="Y44" s="190">
        <f t="shared" si="11"/>
        <v>0</v>
      </c>
    </row>
    <row r="45" spans="1:25" ht="21" customHeight="1">
      <c r="A45" s="156"/>
      <c r="B45" s="111"/>
      <c r="C45" s="191" t="s">
        <v>154</v>
      </c>
      <c r="D45" s="192">
        <f>SUM(E45,F45,G45,H45,I45,J45,K45,L45,M45,N45,O45,P45,Q45,R45,S45,T45,U45,Y45)</f>
        <v>10193</v>
      </c>
      <c r="E45" s="193">
        <v>287</v>
      </c>
      <c r="F45" s="193">
        <v>308</v>
      </c>
      <c r="G45" s="193">
        <v>392</v>
      </c>
      <c r="H45" s="193">
        <v>475</v>
      </c>
      <c r="I45" s="193">
        <v>167</v>
      </c>
      <c r="J45" s="193">
        <v>299</v>
      </c>
      <c r="K45" s="193">
        <v>421</v>
      </c>
      <c r="L45" s="193">
        <v>471</v>
      </c>
      <c r="M45" s="193">
        <v>490</v>
      </c>
      <c r="N45" s="193">
        <v>542</v>
      </c>
      <c r="O45" s="193">
        <v>760</v>
      </c>
      <c r="P45" s="193">
        <v>978</v>
      </c>
      <c r="Q45" s="193">
        <v>796</v>
      </c>
      <c r="R45" s="193">
        <v>785</v>
      </c>
      <c r="S45" s="193">
        <v>893</v>
      </c>
      <c r="T45" s="193">
        <v>860</v>
      </c>
      <c r="U45" s="193">
        <v>1269</v>
      </c>
      <c r="V45" s="193">
        <v>987</v>
      </c>
      <c r="W45" s="193">
        <v>5399</v>
      </c>
      <c r="X45" s="193">
        <v>3807</v>
      </c>
      <c r="Y45" s="194">
        <v>0</v>
      </c>
    </row>
    <row r="46" spans="1:47" ht="21" customHeight="1">
      <c r="A46" s="121"/>
      <c r="B46" s="121"/>
      <c r="C46" s="197" t="s">
        <v>180</v>
      </c>
      <c r="D46" s="198">
        <f>SUM(E46,F46,G46,H46,I46,J46,K46,L46,M46,N46,O46,P46,Q46,R46,S46,T46,U46,Y46)</f>
        <v>20795</v>
      </c>
      <c r="E46" s="199">
        <v>549</v>
      </c>
      <c r="F46" s="199">
        <v>659</v>
      </c>
      <c r="G46" s="199">
        <v>864</v>
      </c>
      <c r="H46" s="199">
        <v>1045</v>
      </c>
      <c r="I46" s="199">
        <v>407</v>
      </c>
      <c r="J46" s="199">
        <v>541</v>
      </c>
      <c r="K46" s="199">
        <v>821</v>
      </c>
      <c r="L46" s="199">
        <v>857</v>
      </c>
      <c r="M46" s="199">
        <v>868</v>
      </c>
      <c r="N46" s="199">
        <v>1208</v>
      </c>
      <c r="O46" s="199">
        <v>1534</v>
      </c>
      <c r="P46" s="199">
        <v>1962</v>
      </c>
      <c r="Q46" s="199">
        <v>1666</v>
      </c>
      <c r="R46" s="199">
        <v>1614</v>
      </c>
      <c r="S46" s="199">
        <v>1932</v>
      </c>
      <c r="T46" s="199">
        <v>1827</v>
      </c>
      <c r="U46" s="199">
        <v>2441</v>
      </c>
      <c r="V46" s="199">
        <v>2072</v>
      </c>
      <c r="W46" s="199">
        <v>10909</v>
      </c>
      <c r="X46" s="199">
        <v>7814</v>
      </c>
      <c r="Y46" s="200">
        <v>0</v>
      </c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</row>
    <row r="47" spans="1:39" ht="21" customHeight="1">
      <c r="A47" s="201" t="s">
        <v>234</v>
      </c>
      <c r="B47" s="201"/>
      <c r="C47" s="201"/>
      <c r="D47" s="88"/>
      <c r="E47" s="88"/>
      <c r="F47" s="88"/>
      <c r="G47" s="88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AD47" s="66"/>
      <c r="AE47" s="66"/>
      <c r="AF47" s="66"/>
      <c r="AG47" s="66"/>
      <c r="AH47" s="66"/>
      <c r="AI47" s="66"/>
      <c r="AJ47" s="66"/>
      <c r="AK47" s="66"/>
      <c r="AL47" s="66"/>
      <c r="AM47" s="66"/>
    </row>
    <row r="48" spans="1:82" ht="21" customHeight="1">
      <c r="A48" s="51" t="s">
        <v>235</v>
      </c>
      <c r="B48" s="66"/>
      <c r="C48" s="66"/>
      <c r="D48" s="66"/>
      <c r="E48" s="66"/>
      <c r="F48" s="66"/>
      <c r="G48" s="6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</row>
    <row r="49" spans="1:82" ht="18" customHeight="1">
      <c r="A49" s="51" t="s">
        <v>236</v>
      </c>
      <c r="B49" s="66"/>
      <c r="C49" s="66"/>
      <c r="D49" s="66"/>
      <c r="E49" s="66"/>
      <c r="F49" s="66"/>
      <c r="G49" s="66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</row>
    <row r="50" spans="1:82" ht="18" customHeight="1">
      <c r="A50" s="201"/>
      <c r="B50" s="201"/>
      <c r="C50" s="201"/>
      <c r="D50" s="88"/>
      <c r="E50" s="88"/>
      <c r="F50" s="88"/>
      <c r="G50" s="88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</row>
    <row r="51" spans="2:25" ht="18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2:7" ht="18" customHeight="1">
      <c r="B52" s="66"/>
      <c r="C52" s="66"/>
      <c r="D52" s="66"/>
      <c r="E52" s="66"/>
      <c r="F52" s="66"/>
      <c r="G52" s="66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mergeCells count="23">
    <mergeCell ref="B25:C25"/>
    <mergeCell ref="B41:C41"/>
    <mergeCell ref="B44:C44"/>
    <mergeCell ref="B27:C27"/>
    <mergeCell ref="B30:C30"/>
    <mergeCell ref="B33:C33"/>
    <mergeCell ref="B37:C37"/>
    <mergeCell ref="B21:C21"/>
    <mergeCell ref="B22:C22"/>
    <mergeCell ref="B23:C23"/>
    <mergeCell ref="B24:C24"/>
    <mergeCell ref="B17:C17"/>
    <mergeCell ref="B18:C18"/>
    <mergeCell ref="B19:C19"/>
    <mergeCell ref="B20:C20"/>
    <mergeCell ref="A11:C11"/>
    <mergeCell ref="A13:C13"/>
    <mergeCell ref="A14:C14"/>
    <mergeCell ref="B16:C16"/>
    <mergeCell ref="A3:Y3"/>
    <mergeCell ref="A5:C5"/>
    <mergeCell ref="A8:C8"/>
    <mergeCell ref="A10:C10"/>
  </mergeCells>
  <printOptions horizontalCentered="1"/>
  <pageMargins left="0.5905511811023623" right="0.5905511811023623" top="0.5905511811023623" bottom="0.1968503937007874" header="0.5118110236220472" footer="0.5118110236220472"/>
  <pageSetup horizontalDpi="1200" verticalDpi="12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203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2.5" style="206" customWidth="1"/>
    <col min="2" max="2" width="2.59765625" style="206" customWidth="1"/>
    <col min="3" max="10" width="13.8984375" style="206" customWidth="1"/>
    <col min="11" max="11" width="13.8984375" style="236" customWidth="1"/>
    <col min="12" max="18" width="13.8984375" style="206" customWidth="1"/>
    <col min="19" max="19" width="13.8984375" style="238" customWidth="1"/>
    <col min="20" max="16384" width="10.59765625" style="206" customWidth="1"/>
  </cols>
  <sheetData>
    <row r="1" spans="1:19" s="203" customFormat="1" ht="19.5" customHeight="1">
      <c r="A1" s="202" t="s">
        <v>243</v>
      </c>
      <c r="K1" s="204"/>
      <c r="S1" s="205" t="s">
        <v>244</v>
      </c>
    </row>
    <row r="2" spans="1:19" ht="18" customHeight="1">
      <c r="A2" s="503" t="s">
        <v>245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</row>
    <row r="3" spans="1:19" ht="18" customHeight="1">
      <c r="A3" s="504" t="s">
        <v>246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</row>
    <row r="4" spans="1:19" ht="18" customHeight="1" thickBo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9"/>
      <c r="L4" s="208"/>
      <c r="M4" s="208"/>
      <c r="N4" s="208"/>
      <c r="O4" s="208"/>
      <c r="P4" s="208"/>
      <c r="Q4" s="208"/>
      <c r="R4" s="208"/>
      <c r="S4" s="210" t="s">
        <v>237</v>
      </c>
    </row>
    <row r="5" spans="1:19" ht="9" customHeight="1">
      <c r="A5" s="505" t="s">
        <v>238</v>
      </c>
      <c r="B5" s="506"/>
      <c r="C5" s="510" t="s">
        <v>247</v>
      </c>
      <c r="D5" s="513" t="s">
        <v>248</v>
      </c>
      <c r="E5" s="516" t="s">
        <v>249</v>
      </c>
      <c r="F5" s="211"/>
      <c r="G5" s="513" t="s">
        <v>250</v>
      </c>
      <c r="H5" s="513" t="s">
        <v>251</v>
      </c>
      <c r="I5" s="513" t="s">
        <v>252</v>
      </c>
      <c r="J5" s="513" t="s">
        <v>253</v>
      </c>
      <c r="K5" s="500" t="s">
        <v>254</v>
      </c>
      <c r="L5" s="497" t="s">
        <v>255</v>
      </c>
      <c r="M5" s="497" t="s">
        <v>256</v>
      </c>
      <c r="N5" s="497" t="s">
        <v>257</v>
      </c>
      <c r="O5" s="497" t="s">
        <v>258</v>
      </c>
      <c r="P5" s="497" t="s">
        <v>259</v>
      </c>
      <c r="Q5" s="497" t="s">
        <v>260</v>
      </c>
      <c r="R5" s="497" t="s">
        <v>261</v>
      </c>
      <c r="S5" s="494" t="s">
        <v>262</v>
      </c>
    </row>
    <row r="6" spans="1:19" ht="14.25" customHeight="1">
      <c r="A6" s="504"/>
      <c r="B6" s="507"/>
      <c r="C6" s="511"/>
      <c r="D6" s="514"/>
      <c r="E6" s="517"/>
      <c r="F6" s="212" t="s">
        <v>263</v>
      </c>
      <c r="G6" s="514"/>
      <c r="H6" s="514"/>
      <c r="I6" s="514"/>
      <c r="J6" s="514"/>
      <c r="K6" s="501"/>
      <c r="L6" s="498"/>
      <c r="M6" s="498"/>
      <c r="N6" s="498"/>
      <c r="O6" s="498"/>
      <c r="P6" s="498"/>
      <c r="Q6" s="498"/>
      <c r="R6" s="498"/>
      <c r="S6" s="495"/>
    </row>
    <row r="7" spans="1:19" ht="14.25" customHeight="1">
      <c r="A7" s="508"/>
      <c r="B7" s="509"/>
      <c r="C7" s="512"/>
      <c r="D7" s="515"/>
      <c r="E7" s="518"/>
      <c r="F7" s="214" t="s">
        <v>264</v>
      </c>
      <c r="G7" s="515"/>
      <c r="H7" s="515"/>
      <c r="I7" s="515"/>
      <c r="J7" s="515"/>
      <c r="K7" s="502"/>
      <c r="L7" s="499"/>
      <c r="M7" s="499"/>
      <c r="N7" s="499"/>
      <c r="O7" s="499"/>
      <c r="P7" s="499"/>
      <c r="Q7" s="499"/>
      <c r="R7" s="499"/>
      <c r="S7" s="496"/>
    </row>
    <row r="8" spans="1:19" ht="14.25" customHeight="1">
      <c r="A8" s="215"/>
      <c r="B8" s="216"/>
      <c r="C8" s="217"/>
      <c r="D8" s="207"/>
      <c r="E8" s="207"/>
      <c r="F8" s="207"/>
      <c r="G8" s="207"/>
      <c r="H8" s="208" t="s">
        <v>239</v>
      </c>
      <c r="I8" s="208" t="s">
        <v>239</v>
      </c>
      <c r="J8" s="207"/>
      <c r="K8" s="218"/>
      <c r="L8" s="207"/>
      <c r="M8" s="207"/>
      <c r="N8" s="207"/>
      <c r="O8" s="207"/>
      <c r="P8" s="208" t="s">
        <v>239</v>
      </c>
      <c r="Q8" s="208" t="s">
        <v>239</v>
      </c>
      <c r="R8" s="207"/>
      <c r="S8" s="219"/>
    </row>
    <row r="9" spans="1:19" ht="14.25" customHeight="1">
      <c r="A9" s="207" t="s">
        <v>265</v>
      </c>
      <c r="B9" s="220" t="s">
        <v>240</v>
      </c>
      <c r="C9" s="221">
        <v>761800</v>
      </c>
      <c r="D9" s="208">
        <v>24983</v>
      </c>
      <c r="E9" s="208">
        <v>15351</v>
      </c>
      <c r="F9" s="208">
        <v>2750</v>
      </c>
      <c r="G9" s="208">
        <v>1019</v>
      </c>
      <c r="H9" s="208">
        <v>8151</v>
      </c>
      <c r="I9" s="208">
        <v>756</v>
      </c>
      <c r="J9" s="222">
        <v>9632</v>
      </c>
      <c r="K9" s="222">
        <v>-5532</v>
      </c>
      <c r="L9" s="223">
        <v>32.8</v>
      </c>
      <c r="M9" s="223">
        <v>20.2</v>
      </c>
      <c r="N9" s="223">
        <v>110.1</v>
      </c>
      <c r="O9" s="223">
        <v>39.2</v>
      </c>
      <c r="P9" s="223">
        <v>10.7</v>
      </c>
      <c r="Q9" s="224">
        <v>0.99</v>
      </c>
      <c r="R9" s="225">
        <v>12.6</v>
      </c>
      <c r="S9" s="225">
        <v>-7.3</v>
      </c>
    </row>
    <row r="10" spans="1:19" ht="14.25" customHeight="1">
      <c r="A10" s="207">
        <v>18</v>
      </c>
      <c r="B10" s="220" t="s">
        <v>240</v>
      </c>
      <c r="C10" s="221">
        <v>761600</v>
      </c>
      <c r="D10" s="208">
        <v>24032</v>
      </c>
      <c r="E10" s="208">
        <v>16091</v>
      </c>
      <c r="F10" s="208">
        <v>2740</v>
      </c>
      <c r="G10" s="208">
        <v>843</v>
      </c>
      <c r="H10" s="208">
        <v>9878</v>
      </c>
      <c r="I10" s="208">
        <v>811</v>
      </c>
      <c r="J10" s="222">
        <v>7941</v>
      </c>
      <c r="K10" s="222">
        <v>-8141</v>
      </c>
      <c r="L10" s="223">
        <v>31.6</v>
      </c>
      <c r="M10" s="223">
        <v>21.1</v>
      </c>
      <c r="N10" s="223">
        <v>114</v>
      </c>
      <c r="O10" s="223">
        <v>33.9</v>
      </c>
      <c r="P10" s="223">
        <v>13</v>
      </c>
      <c r="Q10" s="224">
        <v>1.06</v>
      </c>
      <c r="R10" s="225">
        <v>10.4</v>
      </c>
      <c r="S10" s="225">
        <v>-10.7</v>
      </c>
    </row>
    <row r="11" spans="1:19" ht="14.25" customHeight="1">
      <c r="A11" s="207">
        <v>19</v>
      </c>
      <c r="B11" s="220" t="s">
        <v>240</v>
      </c>
      <c r="C11" s="221">
        <v>743672</v>
      </c>
      <c r="D11" s="208" t="s">
        <v>33</v>
      </c>
      <c r="E11" s="208" t="s">
        <v>33</v>
      </c>
      <c r="F11" s="208" t="s">
        <v>33</v>
      </c>
      <c r="G11" s="208" t="s">
        <v>33</v>
      </c>
      <c r="H11" s="208" t="s">
        <v>33</v>
      </c>
      <c r="I11" s="208" t="s">
        <v>33</v>
      </c>
      <c r="J11" s="222" t="s">
        <v>33</v>
      </c>
      <c r="K11" s="222">
        <v>-22141</v>
      </c>
      <c r="L11" s="223" t="s">
        <v>33</v>
      </c>
      <c r="M11" s="223" t="s">
        <v>33</v>
      </c>
      <c r="N11" s="223" t="s">
        <v>33</v>
      </c>
      <c r="O11" s="223" t="s">
        <v>33</v>
      </c>
      <c r="P11" s="223" t="s">
        <v>33</v>
      </c>
      <c r="Q11" s="224" t="s">
        <v>33</v>
      </c>
      <c r="R11" s="225" t="s">
        <v>33</v>
      </c>
      <c r="S11" s="225">
        <v>-29.8</v>
      </c>
    </row>
    <row r="12" spans="1:19" ht="14.25" customHeight="1">
      <c r="A12" s="207">
        <v>20</v>
      </c>
      <c r="B12" s="220" t="s">
        <v>240</v>
      </c>
      <c r="C12" s="221">
        <v>887510</v>
      </c>
      <c r="D12" s="208" t="s">
        <v>33</v>
      </c>
      <c r="E12" s="208" t="s">
        <v>33</v>
      </c>
      <c r="F12" s="208" t="s">
        <v>33</v>
      </c>
      <c r="G12" s="208" t="s">
        <v>33</v>
      </c>
      <c r="H12" s="208" t="s">
        <v>33</v>
      </c>
      <c r="I12" s="208" t="s">
        <v>33</v>
      </c>
      <c r="J12" s="222" t="s">
        <v>33</v>
      </c>
      <c r="K12" s="222">
        <v>152075</v>
      </c>
      <c r="L12" s="223" t="s">
        <v>33</v>
      </c>
      <c r="M12" s="223" t="s">
        <v>33</v>
      </c>
      <c r="N12" s="223" t="s">
        <v>33</v>
      </c>
      <c r="O12" s="223" t="s">
        <v>33</v>
      </c>
      <c r="P12" s="223" t="s">
        <v>33</v>
      </c>
      <c r="Q12" s="224" t="s">
        <v>33</v>
      </c>
      <c r="R12" s="225" t="s">
        <v>33</v>
      </c>
      <c r="S12" s="225">
        <v>171.4</v>
      </c>
    </row>
    <row r="13" spans="1:19" ht="14.25" customHeight="1">
      <c r="A13" s="207">
        <v>21</v>
      </c>
      <c r="B13" s="220" t="s">
        <v>240</v>
      </c>
      <c r="C13" s="221">
        <v>877197</v>
      </c>
      <c r="D13" s="208" t="s">
        <v>33</v>
      </c>
      <c r="E13" s="208" t="s">
        <v>33</v>
      </c>
      <c r="F13" s="208" t="s">
        <v>33</v>
      </c>
      <c r="G13" s="208" t="s">
        <v>33</v>
      </c>
      <c r="H13" s="208" t="s">
        <v>33</v>
      </c>
      <c r="I13" s="208" t="s">
        <v>33</v>
      </c>
      <c r="J13" s="222" t="s">
        <v>33</v>
      </c>
      <c r="K13" s="222">
        <v>-15234</v>
      </c>
      <c r="L13" s="223" t="s">
        <v>33</v>
      </c>
      <c r="M13" s="223" t="s">
        <v>33</v>
      </c>
      <c r="N13" s="223" t="s">
        <v>33</v>
      </c>
      <c r="O13" s="223" t="s">
        <v>33</v>
      </c>
      <c r="P13" s="223" t="s">
        <v>33</v>
      </c>
      <c r="Q13" s="224" t="s">
        <v>33</v>
      </c>
      <c r="R13" s="225" t="s">
        <v>33</v>
      </c>
      <c r="S13" s="225">
        <v>-17.4</v>
      </c>
    </row>
    <row r="14" spans="1:19" ht="9" customHeight="1">
      <c r="A14" s="207"/>
      <c r="B14" s="220" t="s">
        <v>240</v>
      </c>
      <c r="C14" s="221"/>
      <c r="D14" s="208"/>
      <c r="E14" s="208"/>
      <c r="F14" s="208"/>
      <c r="G14" s="208"/>
      <c r="H14" s="208"/>
      <c r="I14" s="208"/>
      <c r="J14" s="222"/>
      <c r="K14" s="222"/>
      <c r="L14" s="223"/>
      <c r="M14" s="223"/>
      <c r="N14" s="223"/>
      <c r="O14" s="223"/>
      <c r="P14" s="223"/>
      <c r="Q14" s="224"/>
      <c r="R14" s="225"/>
      <c r="S14" s="225"/>
    </row>
    <row r="15" spans="1:19" ht="14.25" customHeight="1">
      <c r="A15" s="207">
        <v>22</v>
      </c>
      <c r="B15" s="220" t="s">
        <v>241</v>
      </c>
      <c r="C15" s="221">
        <v>927743</v>
      </c>
      <c r="D15" s="208">
        <v>37289</v>
      </c>
      <c r="E15" s="208">
        <v>15185</v>
      </c>
      <c r="F15" s="208">
        <v>3241</v>
      </c>
      <c r="G15" s="208">
        <v>1428</v>
      </c>
      <c r="H15" s="208">
        <v>12797</v>
      </c>
      <c r="I15" s="208">
        <v>1234</v>
      </c>
      <c r="J15" s="222">
        <v>22104</v>
      </c>
      <c r="K15" s="222">
        <v>28442</v>
      </c>
      <c r="L15" s="223">
        <v>40.2</v>
      </c>
      <c r="M15" s="223">
        <v>16.4</v>
      </c>
      <c r="N15" s="223">
        <v>86.9</v>
      </c>
      <c r="O15" s="223">
        <v>36.9</v>
      </c>
      <c r="P15" s="223">
        <v>13.8</v>
      </c>
      <c r="Q15" s="224">
        <v>1.33</v>
      </c>
      <c r="R15" s="225">
        <v>23.8</v>
      </c>
      <c r="S15" s="225">
        <v>30.7</v>
      </c>
    </row>
    <row r="16" spans="1:19" ht="14.25" customHeight="1">
      <c r="A16" s="207">
        <v>23</v>
      </c>
      <c r="B16" s="220" t="s">
        <v>240</v>
      </c>
      <c r="C16" s="221">
        <v>942000</v>
      </c>
      <c r="D16" s="208">
        <v>34339</v>
      </c>
      <c r="E16" s="208">
        <v>13475</v>
      </c>
      <c r="F16" s="208">
        <v>3018</v>
      </c>
      <c r="G16" s="208">
        <v>1479</v>
      </c>
      <c r="H16" s="208">
        <v>11401</v>
      </c>
      <c r="I16" s="208">
        <v>1156</v>
      </c>
      <c r="J16" s="222">
        <v>20864</v>
      </c>
      <c r="K16" s="222">
        <v>-6607</v>
      </c>
      <c r="L16" s="223">
        <v>36.5</v>
      </c>
      <c r="M16" s="223">
        <v>14.3</v>
      </c>
      <c r="N16" s="223">
        <v>87.9</v>
      </c>
      <c r="O16" s="223">
        <v>41.3</v>
      </c>
      <c r="P16" s="223">
        <v>12.1</v>
      </c>
      <c r="Q16" s="224">
        <v>1.23</v>
      </c>
      <c r="R16" s="225">
        <v>22.1</v>
      </c>
      <c r="S16" s="225">
        <v>-7</v>
      </c>
    </row>
    <row r="17" spans="1:19" ht="14.25" customHeight="1">
      <c r="A17" s="207">
        <v>24</v>
      </c>
      <c r="B17" s="220" t="s">
        <v>240</v>
      </c>
      <c r="C17" s="221">
        <v>965100</v>
      </c>
      <c r="D17" s="208">
        <v>32131</v>
      </c>
      <c r="E17" s="208">
        <v>12979</v>
      </c>
      <c r="F17" s="208">
        <v>2650</v>
      </c>
      <c r="G17" s="208">
        <v>2009</v>
      </c>
      <c r="H17" s="208">
        <v>9615</v>
      </c>
      <c r="I17" s="208">
        <v>1112</v>
      </c>
      <c r="J17" s="222">
        <v>19152</v>
      </c>
      <c r="K17" s="222">
        <v>3948</v>
      </c>
      <c r="L17" s="223">
        <v>33.3</v>
      </c>
      <c r="M17" s="223">
        <v>13.4</v>
      </c>
      <c r="N17" s="223">
        <v>82.5</v>
      </c>
      <c r="O17" s="223">
        <v>58.8</v>
      </c>
      <c r="P17" s="223">
        <v>10</v>
      </c>
      <c r="Q17" s="224">
        <v>1.15</v>
      </c>
      <c r="R17" s="225">
        <v>19.8</v>
      </c>
      <c r="S17" s="225">
        <v>4.1</v>
      </c>
    </row>
    <row r="18" spans="1:19" ht="14.25" customHeight="1">
      <c r="A18" s="207">
        <v>25</v>
      </c>
      <c r="B18" s="220" t="s">
        <v>241</v>
      </c>
      <c r="C18" s="221">
        <v>957279</v>
      </c>
      <c r="D18" s="208">
        <v>26192</v>
      </c>
      <c r="E18" s="208">
        <v>12630</v>
      </c>
      <c r="F18" s="208">
        <v>2190</v>
      </c>
      <c r="G18" s="208">
        <v>2012</v>
      </c>
      <c r="H18" s="208">
        <v>7949</v>
      </c>
      <c r="I18" s="208">
        <v>1079</v>
      </c>
      <c r="J18" s="222">
        <v>13562</v>
      </c>
      <c r="K18" s="222">
        <v>-21416</v>
      </c>
      <c r="L18" s="223">
        <v>27.4</v>
      </c>
      <c r="M18" s="223">
        <v>13.2</v>
      </c>
      <c r="N18" s="223">
        <v>83.6</v>
      </c>
      <c r="O18" s="223">
        <v>71.3</v>
      </c>
      <c r="P18" s="223">
        <v>8.3</v>
      </c>
      <c r="Q18" s="224">
        <v>1.13</v>
      </c>
      <c r="R18" s="225">
        <v>14.2</v>
      </c>
      <c r="S18" s="225">
        <v>-22.4</v>
      </c>
    </row>
    <row r="19" spans="1:19" ht="14.25" customHeight="1">
      <c r="A19" s="207">
        <v>26</v>
      </c>
      <c r="B19" s="220" t="s">
        <v>240</v>
      </c>
      <c r="C19" s="221">
        <v>960100</v>
      </c>
      <c r="D19" s="208">
        <v>22108</v>
      </c>
      <c r="E19" s="208">
        <v>11130</v>
      </c>
      <c r="F19" s="208">
        <v>1883</v>
      </c>
      <c r="G19" s="208">
        <v>1836</v>
      </c>
      <c r="H19" s="208">
        <v>7514</v>
      </c>
      <c r="I19" s="208">
        <v>1045</v>
      </c>
      <c r="J19" s="222">
        <v>10978</v>
      </c>
      <c r="K19" s="222">
        <v>-8146</v>
      </c>
      <c r="L19" s="223">
        <v>23</v>
      </c>
      <c r="M19" s="223">
        <v>11.6</v>
      </c>
      <c r="N19" s="223">
        <v>85.2</v>
      </c>
      <c r="O19" s="223">
        <v>76.7</v>
      </c>
      <c r="P19" s="223">
        <v>7.8</v>
      </c>
      <c r="Q19" s="224">
        <v>1.09</v>
      </c>
      <c r="R19" s="225">
        <v>11.4</v>
      </c>
      <c r="S19" s="225">
        <v>-8.5</v>
      </c>
    </row>
    <row r="20" spans="1:19" ht="9" customHeight="1">
      <c r="A20" s="207"/>
      <c r="B20" s="139"/>
      <c r="C20" s="221"/>
      <c r="D20" s="208"/>
      <c r="E20" s="208"/>
      <c r="F20" s="208"/>
      <c r="G20" s="208"/>
      <c r="H20" s="208"/>
      <c r="I20" s="208"/>
      <c r="J20" s="222"/>
      <c r="K20" s="222"/>
      <c r="L20" s="223"/>
      <c r="M20" s="223"/>
      <c r="N20" s="223"/>
      <c r="O20" s="223"/>
      <c r="P20" s="223"/>
      <c r="Q20" s="224"/>
      <c r="R20" s="225"/>
      <c r="S20" s="225"/>
    </row>
    <row r="21" spans="1:19" ht="14.25" customHeight="1">
      <c r="A21" s="207">
        <v>27</v>
      </c>
      <c r="B21" s="220" t="s">
        <v>240</v>
      </c>
      <c r="C21" s="221">
        <v>959300</v>
      </c>
      <c r="D21" s="208">
        <v>20566</v>
      </c>
      <c r="E21" s="208">
        <v>10191</v>
      </c>
      <c r="F21" s="208">
        <v>1479</v>
      </c>
      <c r="G21" s="208">
        <v>1698</v>
      </c>
      <c r="H21" s="208">
        <v>7614</v>
      </c>
      <c r="I21" s="208">
        <v>986</v>
      </c>
      <c r="J21" s="222">
        <v>10375</v>
      </c>
      <c r="K21" s="222">
        <v>-11175</v>
      </c>
      <c r="L21" s="223">
        <v>21.4</v>
      </c>
      <c r="M21" s="223">
        <v>10.6</v>
      </c>
      <c r="N21" s="223">
        <v>71.9</v>
      </c>
      <c r="O21" s="223">
        <v>76.3</v>
      </c>
      <c r="P21" s="223">
        <v>7.9</v>
      </c>
      <c r="Q21" s="224">
        <v>1.03</v>
      </c>
      <c r="R21" s="225">
        <v>10.8</v>
      </c>
      <c r="S21" s="225">
        <v>-11.6</v>
      </c>
    </row>
    <row r="22" spans="1:19" ht="14.25" customHeight="1">
      <c r="A22" s="207">
        <v>28</v>
      </c>
      <c r="B22" s="220" t="s">
        <v>240</v>
      </c>
      <c r="C22" s="221">
        <v>958000</v>
      </c>
      <c r="D22" s="208">
        <v>19207</v>
      </c>
      <c r="E22" s="208">
        <v>10081</v>
      </c>
      <c r="F22" s="208">
        <v>1273</v>
      </c>
      <c r="G22" s="208">
        <v>1692</v>
      </c>
      <c r="H22" s="208">
        <v>7354</v>
      </c>
      <c r="I22" s="208">
        <v>908</v>
      </c>
      <c r="J22" s="222">
        <v>9126</v>
      </c>
      <c r="K22" s="222">
        <v>-10472</v>
      </c>
      <c r="L22" s="223">
        <v>20</v>
      </c>
      <c r="M22" s="223">
        <v>10.5</v>
      </c>
      <c r="N22" s="223">
        <v>66.3</v>
      </c>
      <c r="O22" s="223">
        <v>81</v>
      </c>
      <c r="P22" s="223">
        <v>7.7</v>
      </c>
      <c r="Q22" s="224">
        <v>0.95</v>
      </c>
      <c r="R22" s="225">
        <v>9.5</v>
      </c>
      <c r="S22" s="225">
        <v>-10.9</v>
      </c>
    </row>
    <row r="23" spans="1:19" ht="14.25" customHeight="1">
      <c r="A23" s="207">
        <v>29</v>
      </c>
      <c r="B23" s="220" t="s">
        <v>240</v>
      </c>
      <c r="C23" s="221">
        <v>962400</v>
      </c>
      <c r="D23" s="208">
        <v>18864</v>
      </c>
      <c r="E23" s="208">
        <v>8964</v>
      </c>
      <c r="F23" s="208">
        <v>1116</v>
      </c>
      <c r="G23" s="208">
        <v>1727</v>
      </c>
      <c r="H23" s="208">
        <v>7425</v>
      </c>
      <c r="I23" s="208">
        <v>930</v>
      </c>
      <c r="J23" s="222">
        <v>9900</v>
      </c>
      <c r="K23" s="222">
        <v>-5568</v>
      </c>
      <c r="L23" s="223">
        <v>19.6</v>
      </c>
      <c r="M23" s="223">
        <v>9.3</v>
      </c>
      <c r="N23" s="223">
        <v>59.2</v>
      </c>
      <c r="O23" s="223">
        <v>83.9</v>
      </c>
      <c r="P23" s="223">
        <v>7.7</v>
      </c>
      <c r="Q23" s="224">
        <v>0.97</v>
      </c>
      <c r="R23" s="225">
        <v>10.3</v>
      </c>
      <c r="S23" s="225">
        <v>-5.8</v>
      </c>
    </row>
    <row r="24" spans="1:19" ht="14.25" customHeight="1">
      <c r="A24" s="207">
        <v>30</v>
      </c>
      <c r="B24" s="220" t="s">
        <v>241</v>
      </c>
      <c r="C24" s="221">
        <v>966187</v>
      </c>
      <c r="D24" s="208">
        <v>18021</v>
      </c>
      <c r="E24" s="208">
        <v>8713</v>
      </c>
      <c r="F24" s="208">
        <v>951</v>
      </c>
      <c r="G24" s="208">
        <v>1564</v>
      </c>
      <c r="H24" s="208">
        <v>7413</v>
      </c>
      <c r="I24" s="208">
        <v>824</v>
      </c>
      <c r="J24" s="222">
        <v>9308</v>
      </c>
      <c r="K24" s="222">
        <v>-6736</v>
      </c>
      <c r="L24" s="223">
        <v>18.7</v>
      </c>
      <c r="M24" s="223">
        <v>9</v>
      </c>
      <c r="N24" s="223">
        <v>52.8</v>
      </c>
      <c r="O24" s="223">
        <v>79.9</v>
      </c>
      <c r="P24" s="223">
        <v>7.7</v>
      </c>
      <c r="Q24" s="224">
        <v>0.85</v>
      </c>
      <c r="R24" s="225">
        <v>9.6</v>
      </c>
      <c r="S24" s="225">
        <v>-7</v>
      </c>
    </row>
    <row r="25" spans="1:19" ht="14.25" customHeight="1">
      <c r="A25" s="207">
        <v>31</v>
      </c>
      <c r="B25" s="220" t="s">
        <v>240</v>
      </c>
      <c r="C25" s="221">
        <v>968531</v>
      </c>
      <c r="D25" s="208">
        <v>16626</v>
      </c>
      <c r="E25" s="208">
        <v>9032</v>
      </c>
      <c r="F25" s="208">
        <v>967</v>
      </c>
      <c r="G25" s="208">
        <v>1565</v>
      </c>
      <c r="H25" s="208">
        <v>7494</v>
      </c>
      <c r="I25" s="208">
        <v>863</v>
      </c>
      <c r="J25" s="222">
        <v>7594</v>
      </c>
      <c r="K25" s="222">
        <v>-6057</v>
      </c>
      <c r="L25" s="223">
        <v>17.2</v>
      </c>
      <c r="M25" s="223">
        <v>9.3</v>
      </c>
      <c r="N25" s="223">
        <v>58.2</v>
      </c>
      <c r="O25" s="223">
        <v>86</v>
      </c>
      <c r="P25" s="223">
        <v>7.7</v>
      </c>
      <c r="Q25" s="224">
        <v>0.89</v>
      </c>
      <c r="R25" s="225">
        <v>7.8</v>
      </c>
      <c r="S25" s="225">
        <v>-6.3</v>
      </c>
    </row>
    <row r="26" spans="1:19" ht="9" customHeight="1">
      <c r="A26" s="207"/>
      <c r="B26" s="220"/>
      <c r="C26" s="221"/>
      <c r="D26" s="208"/>
      <c r="E26" s="208"/>
      <c r="F26" s="208"/>
      <c r="G26" s="208"/>
      <c r="H26" s="208"/>
      <c r="I26" s="208"/>
      <c r="J26" s="222"/>
      <c r="K26" s="222"/>
      <c r="L26" s="223"/>
      <c r="M26" s="223"/>
      <c r="N26" s="223"/>
      <c r="O26" s="223"/>
      <c r="P26" s="223"/>
      <c r="Q26" s="224"/>
      <c r="R26" s="225"/>
      <c r="S26" s="225"/>
    </row>
    <row r="27" spans="1:19" ht="14.25" customHeight="1">
      <c r="A27" s="207">
        <v>32</v>
      </c>
      <c r="B27" s="220" t="s">
        <v>240</v>
      </c>
      <c r="C27" s="221">
        <v>971390</v>
      </c>
      <c r="D27" s="208">
        <v>16315</v>
      </c>
      <c r="E27" s="208">
        <v>9495</v>
      </c>
      <c r="F27" s="208">
        <v>842</v>
      </c>
      <c r="G27" s="208">
        <v>1635</v>
      </c>
      <c r="H27" s="208">
        <v>7848</v>
      </c>
      <c r="I27" s="208">
        <v>810</v>
      </c>
      <c r="J27" s="222">
        <v>6820</v>
      </c>
      <c r="K27" s="222">
        <v>-6333</v>
      </c>
      <c r="L27" s="223">
        <v>16.8</v>
      </c>
      <c r="M27" s="223">
        <v>9.8</v>
      </c>
      <c r="N27" s="223">
        <v>51.6</v>
      </c>
      <c r="O27" s="223">
        <v>91.1</v>
      </c>
      <c r="P27" s="223">
        <v>8.1</v>
      </c>
      <c r="Q27" s="224">
        <v>0.83</v>
      </c>
      <c r="R27" s="225">
        <v>7</v>
      </c>
      <c r="S27" s="225">
        <v>-6.5</v>
      </c>
    </row>
    <row r="28" spans="1:19" ht="14.25" customHeight="1">
      <c r="A28" s="207">
        <v>33</v>
      </c>
      <c r="B28" s="220" t="s">
        <v>240</v>
      </c>
      <c r="C28" s="221">
        <v>972808</v>
      </c>
      <c r="D28" s="208">
        <v>17384</v>
      </c>
      <c r="E28" s="208">
        <v>8577</v>
      </c>
      <c r="F28" s="208">
        <v>806</v>
      </c>
      <c r="G28" s="208">
        <v>1579</v>
      </c>
      <c r="H28" s="208">
        <v>8137</v>
      </c>
      <c r="I28" s="208">
        <v>764</v>
      </c>
      <c r="J28" s="222">
        <v>8807</v>
      </c>
      <c r="K28" s="222">
        <v>-6087</v>
      </c>
      <c r="L28" s="223">
        <v>17.9</v>
      </c>
      <c r="M28" s="223">
        <v>8.8</v>
      </c>
      <c r="N28" s="223">
        <v>46.4</v>
      </c>
      <c r="O28" s="223">
        <v>83.3</v>
      </c>
      <c r="P28" s="223">
        <v>8.4</v>
      </c>
      <c r="Q28" s="224">
        <v>0.79</v>
      </c>
      <c r="R28" s="225">
        <v>9.1</v>
      </c>
      <c r="S28" s="225">
        <v>-6.3</v>
      </c>
    </row>
    <row r="29" spans="1:19" ht="14.25" customHeight="1">
      <c r="A29" s="207">
        <v>34</v>
      </c>
      <c r="B29" s="220" t="s">
        <v>240</v>
      </c>
      <c r="C29" s="221">
        <v>974420</v>
      </c>
      <c r="D29" s="208">
        <v>16012</v>
      </c>
      <c r="E29" s="208">
        <v>8555</v>
      </c>
      <c r="F29" s="208">
        <v>726</v>
      </c>
      <c r="G29" s="208">
        <v>1433</v>
      </c>
      <c r="H29" s="208">
        <v>7956</v>
      </c>
      <c r="I29" s="208">
        <v>821</v>
      </c>
      <c r="J29" s="222">
        <v>7457</v>
      </c>
      <c r="K29" s="222">
        <v>-5790</v>
      </c>
      <c r="L29" s="223">
        <v>16.4</v>
      </c>
      <c r="M29" s="223">
        <v>8.8</v>
      </c>
      <c r="N29" s="223">
        <v>45.3</v>
      </c>
      <c r="O29" s="223">
        <v>82.1</v>
      </c>
      <c r="P29" s="223">
        <v>8.2</v>
      </c>
      <c r="Q29" s="224">
        <v>0.84</v>
      </c>
      <c r="R29" s="225">
        <v>7.7</v>
      </c>
      <c r="S29" s="225">
        <v>-5.9</v>
      </c>
    </row>
    <row r="30" spans="1:19" ht="14.25" customHeight="1">
      <c r="A30" s="207">
        <v>35</v>
      </c>
      <c r="B30" s="220" t="s">
        <v>241</v>
      </c>
      <c r="C30" s="221">
        <v>973418</v>
      </c>
      <c r="D30" s="208">
        <v>15990</v>
      </c>
      <c r="E30" s="208">
        <v>8698</v>
      </c>
      <c r="F30" s="208">
        <v>616</v>
      </c>
      <c r="G30" s="208">
        <v>1460</v>
      </c>
      <c r="H30" s="208">
        <v>8159</v>
      </c>
      <c r="I30" s="208">
        <v>751</v>
      </c>
      <c r="J30" s="222">
        <v>7292</v>
      </c>
      <c r="K30" s="222">
        <v>-5274</v>
      </c>
      <c r="L30" s="223">
        <v>16.4</v>
      </c>
      <c r="M30" s="223">
        <v>8.9</v>
      </c>
      <c r="N30" s="223">
        <v>38.5</v>
      </c>
      <c r="O30" s="223">
        <v>83.7</v>
      </c>
      <c r="P30" s="223">
        <v>8.4</v>
      </c>
      <c r="Q30" s="224">
        <v>0.77</v>
      </c>
      <c r="R30" s="225">
        <v>7.5</v>
      </c>
      <c r="S30" s="225">
        <v>-5.4</v>
      </c>
    </row>
    <row r="31" spans="1:19" ht="14.25" customHeight="1">
      <c r="A31" s="207">
        <v>36</v>
      </c>
      <c r="B31" s="220" t="s">
        <v>240</v>
      </c>
      <c r="C31" s="221">
        <v>976048</v>
      </c>
      <c r="D31" s="208">
        <v>15514</v>
      </c>
      <c r="E31" s="208">
        <v>8749</v>
      </c>
      <c r="F31" s="208">
        <v>535</v>
      </c>
      <c r="G31" s="208">
        <v>1533</v>
      </c>
      <c r="H31" s="208">
        <v>8091</v>
      </c>
      <c r="I31" s="208">
        <v>682</v>
      </c>
      <c r="J31" s="222">
        <v>6765</v>
      </c>
      <c r="K31" s="226">
        <v>-3921</v>
      </c>
      <c r="L31" s="223">
        <v>15.9</v>
      </c>
      <c r="M31" s="223">
        <v>9</v>
      </c>
      <c r="N31" s="223">
        <v>34.5</v>
      </c>
      <c r="O31" s="223">
        <v>89.9</v>
      </c>
      <c r="P31" s="223">
        <v>8.3</v>
      </c>
      <c r="Q31" s="224">
        <v>0.7</v>
      </c>
      <c r="R31" s="225">
        <v>6.9</v>
      </c>
      <c r="S31" s="225">
        <f>K31/C31*1000</f>
        <v>-4.017220464567316</v>
      </c>
    </row>
    <row r="32" spans="1:19" ht="9" customHeight="1">
      <c r="A32" s="207"/>
      <c r="B32" s="220"/>
      <c r="C32" s="221"/>
      <c r="D32" s="208"/>
      <c r="E32" s="208"/>
      <c r="F32" s="208"/>
      <c r="G32" s="208"/>
      <c r="H32" s="208"/>
      <c r="I32" s="208"/>
      <c r="J32" s="222"/>
      <c r="K32" s="227"/>
      <c r="L32" s="223"/>
      <c r="M32" s="223"/>
      <c r="N32" s="223"/>
      <c r="O32" s="223"/>
      <c r="P32" s="223"/>
      <c r="Q32" s="224"/>
      <c r="R32" s="225"/>
      <c r="S32" s="225"/>
    </row>
    <row r="33" spans="1:19" ht="14.25" customHeight="1">
      <c r="A33" s="207">
        <v>37</v>
      </c>
      <c r="B33" s="220" t="s">
        <v>240</v>
      </c>
      <c r="C33" s="221">
        <v>975911</v>
      </c>
      <c r="D33" s="208">
        <v>15674</v>
      </c>
      <c r="E33" s="208">
        <v>8592</v>
      </c>
      <c r="F33" s="208">
        <v>497</v>
      </c>
      <c r="G33" s="208">
        <v>1528</v>
      </c>
      <c r="H33" s="208">
        <v>8398</v>
      </c>
      <c r="I33" s="208">
        <v>791</v>
      </c>
      <c r="J33" s="222">
        <v>7082</v>
      </c>
      <c r="K33" s="226">
        <v>-6375</v>
      </c>
      <c r="L33" s="223">
        <v>16.1</v>
      </c>
      <c r="M33" s="223">
        <v>8.8</v>
      </c>
      <c r="N33" s="223">
        <v>31.7</v>
      </c>
      <c r="O33" s="223">
        <v>88.8</v>
      </c>
      <c r="P33" s="223">
        <v>8.6</v>
      </c>
      <c r="Q33" s="224">
        <v>0.81</v>
      </c>
      <c r="R33" s="225">
        <v>7.3</v>
      </c>
      <c r="S33" s="225">
        <f>K33/C33*1000</f>
        <v>-6.532357971167452</v>
      </c>
    </row>
    <row r="34" spans="1:19" ht="14.25" customHeight="1">
      <c r="A34" s="207">
        <v>38</v>
      </c>
      <c r="B34" s="220" t="s">
        <v>240</v>
      </c>
      <c r="C34" s="221">
        <v>978059</v>
      </c>
      <c r="D34" s="208">
        <v>15800</v>
      </c>
      <c r="E34" s="208">
        <v>7998</v>
      </c>
      <c r="F34" s="208">
        <v>398</v>
      </c>
      <c r="G34" s="208">
        <v>1397</v>
      </c>
      <c r="H34" s="208">
        <v>8343</v>
      </c>
      <c r="I34" s="208">
        <v>722</v>
      </c>
      <c r="J34" s="222">
        <v>7802</v>
      </c>
      <c r="K34" s="226">
        <v>-5634</v>
      </c>
      <c r="L34" s="223">
        <v>16.2</v>
      </c>
      <c r="M34" s="223">
        <v>8.2</v>
      </c>
      <c r="N34" s="223">
        <v>25.2</v>
      </c>
      <c r="O34" s="223">
        <v>81.2</v>
      </c>
      <c r="P34" s="223">
        <v>8.5</v>
      </c>
      <c r="Q34" s="224">
        <v>0.74</v>
      </c>
      <c r="R34" s="225">
        <v>8</v>
      </c>
      <c r="S34" s="225">
        <f>K34/C34*1000</f>
        <v>-5.760388688207971</v>
      </c>
    </row>
    <row r="35" spans="1:19" ht="14.25" customHeight="1">
      <c r="A35" s="207">
        <v>39</v>
      </c>
      <c r="B35" s="220" t="s">
        <v>240</v>
      </c>
      <c r="C35" s="221">
        <v>982278</v>
      </c>
      <c r="D35" s="208">
        <v>16327</v>
      </c>
      <c r="E35" s="208">
        <v>8197</v>
      </c>
      <c r="F35" s="208">
        <v>378</v>
      </c>
      <c r="G35" s="208">
        <v>1270</v>
      </c>
      <c r="H35" s="208">
        <v>8670</v>
      </c>
      <c r="I35" s="208">
        <v>684</v>
      </c>
      <c r="J35" s="222">
        <v>8130</v>
      </c>
      <c r="K35" s="226">
        <v>-7114</v>
      </c>
      <c r="L35" s="223">
        <v>16.6</v>
      </c>
      <c r="M35" s="223">
        <v>8.3</v>
      </c>
      <c r="N35" s="223">
        <v>23.2</v>
      </c>
      <c r="O35" s="223">
        <v>72.2</v>
      </c>
      <c r="P35" s="223">
        <v>8.8</v>
      </c>
      <c r="Q35" s="224">
        <v>0.7</v>
      </c>
      <c r="R35" s="225">
        <v>8.3</v>
      </c>
      <c r="S35" s="225">
        <f>K35/C35*1000</f>
        <v>-7.242348907335805</v>
      </c>
    </row>
    <row r="36" spans="1:19" ht="14.25" customHeight="1">
      <c r="A36" s="207">
        <v>40</v>
      </c>
      <c r="B36" s="220" t="s">
        <v>241</v>
      </c>
      <c r="C36" s="221">
        <v>980499</v>
      </c>
      <c r="D36" s="208">
        <v>16605</v>
      </c>
      <c r="E36" s="208">
        <v>8445</v>
      </c>
      <c r="F36" s="208">
        <v>346</v>
      </c>
      <c r="G36" s="208">
        <v>1165</v>
      </c>
      <c r="H36" s="208">
        <v>8380</v>
      </c>
      <c r="I36" s="208">
        <v>763</v>
      </c>
      <c r="J36" s="222">
        <v>8160</v>
      </c>
      <c r="K36" s="226">
        <v>-6726</v>
      </c>
      <c r="L36" s="223">
        <v>16.9</v>
      </c>
      <c r="M36" s="223">
        <v>8.6</v>
      </c>
      <c r="N36" s="223">
        <v>20.8</v>
      </c>
      <c r="O36" s="223">
        <v>65.6</v>
      </c>
      <c r="P36" s="223">
        <v>8.5</v>
      </c>
      <c r="Q36" s="224">
        <v>0.78</v>
      </c>
      <c r="R36" s="225">
        <v>8.3</v>
      </c>
      <c r="S36" s="225">
        <f>K36/C36*1000</f>
        <v>-6.85977242200145</v>
      </c>
    </row>
    <row r="37" spans="1:19" ht="14.25" customHeight="1">
      <c r="A37" s="207">
        <v>41</v>
      </c>
      <c r="B37" s="220" t="s">
        <v>240</v>
      </c>
      <c r="C37" s="221">
        <v>980230</v>
      </c>
      <c r="D37" s="208">
        <v>12642</v>
      </c>
      <c r="E37" s="208">
        <v>7643</v>
      </c>
      <c r="F37" s="208">
        <v>281</v>
      </c>
      <c r="G37" s="208">
        <v>1147</v>
      </c>
      <c r="H37" s="208">
        <v>8532</v>
      </c>
      <c r="I37" s="208">
        <v>775</v>
      </c>
      <c r="J37" s="222">
        <v>4999</v>
      </c>
      <c r="K37" s="226">
        <v>-5718</v>
      </c>
      <c r="L37" s="223">
        <v>12.9</v>
      </c>
      <c r="M37" s="223">
        <v>7.8</v>
      </c>
      <c r="N37" s="223">
        <v>22.2</v>
      </c>
      <c r="O37" s="223">
        <v>83.2</v>
      </c>
      <c r="P37" s="223">
        <v>8.7</v>
      </c>
      <c r="Q37" s="224">
        <v>0.79</v>
      </c>
      <c r="R37" s="225">
        <v>5.1</v>
      </c>
      <c r="S37" s="225">
        <f>K37/C37*1000</f>
        <v>-5.833324831927201</v>
      </c>
    </row>
    <row r="38" spans="1:19" ht="9" customHeight="1">
      <c r="A38" s="207"/>
      <c r="B38" s="220"/>
      <c r="C38" s="221"/>
      <c r="D38" s="208"/>
      <c r="E38" s="208"/>
      <c r="F38" s="208"/>
      <c r="G38" s="208"/>
      <c r="H38" s="208"/>
      <c r="I38" s="208"/>
      <c r="J38" s="222"/>
      <c r="K38" s="227"/>
      <c r="L38" s="223"/>
      <c r="M38" s="223"/>
      <c r="N38" s="223"/>
      <c r="O38" s="223"/>
      <c r="P38" s="223"/>
      <c r="Q38" s="224"/>
      <c r="R38" s="225"/>
      <c r="S38" s="225"/>
    </row>
    <row r="39" spans="1:19" ht="14.25" customHeight="1">
      <c r="A39" s="207">
        <v>42</v>
      </c>
      <c r="B39" s="220" t="s">
        <v>240</v>
      </c>
      <c r="C39" s="221">
        <v>982420</v>
      </c>
      <c r="D39" s="208">
        <v>18006</v>
      </c>
      <c r="E39" s="208">
        <v>7779</v>
      </c>
      <c r="F39" s="208">
        <v>287</v>
      </c>
      <c r="G39" s="208">
        <v>1152</v>
      </c>
      <c r="H39" s="208">
        <v>8616</v>
      </c>
      <c r="I39" s="208">
        <v>793</v>
      </c>
      <c r="J39" s="222">
        <v>10227</v>
      </c>
      <c r="K39" s="226">
        <v>-7207</v>
      </c>
      <c r="L39" s="223">
        <v>18.3</v>
      </c>
      <c r="M39" s="223">
        <v>7.9</v>
      </c>
      <c r="N39" s="223">
        <v>15.9</v>
      </c>
      <c r="O39" s="223">
        <v>60.1</v>
      </c>
      <c r="P39" s="223">
        <v>8.8</v>
      </c>
      <c r="Q39" s="224">
        <v>0.81</v>
      </c>
      <c r="R39" s="225">
        <v>10.4</v>
      </c>
      <c r="S39" s="225">
        <f>K39/C39*1000</f>
        <v>-7.335966287331284</v>
      </c>
    </row>
    <row r="40" spans="1:19" ht="14.25" customHeight="1">
      <c r="A40" s="207">
        <v>43</v>
      </c>
      <c r="B40" s="220" t="s">
        <v>240</v>
      </c>
      <c r="C40" s="221">
        <v>983589</v>
      </c>
      <c r="D40" s="208">
        <v>17006</v>
      </c>
      <c r="E40" s="208">
        <v>7823</v>
      </c>
      <c r="F40" s="208">
        <v>262</v>
      </c>
      <c r="G40" s="208">
        <v>1138</v>
      </c>
      <c r="H40" s="208">
        <v>8553</v>
      </c>
      <c r="I40" s="208">
        <v>852</v>
      </c>
      <c r="J40" s="222">
        <v>9183</v>
      </c>
      <c r="K40" s="226">
        <v>-7608</v>
      </c>
      <c r="L40" s="223">
        <v>17.3</v>
      </c>
      <c r="M40" s="223">
        <v>8</v>
      </c>
      <c r="N40" s="223">
        <v>15.4</v>
      </c>
      <c r="O40" s="223">
        <v>62.7</v>
      </c>
      <c r="P40" s="223">
        <v>8.7</v>
      </c>
      <c r="Q40" s="224">
        <v>0.87</v>
      </c>
      <c r="R40" s="225">
        <v>9.3</v>
      </c>
      <c r="S40" s="225">
        <f>K40/C40*1000</f>
        <v>-7.734938068644525</v>
      </c>
    </row>
    <row r="41" spans="1:19" ht="14.25" customHeight="1">
      <c r="A41" s="207">
        <v>44</v>
      </c>
      <c r="B41" s="220" t="s">
        <v>240</v>
      </c>
      <c r="C41" s="221">
        <v>985147</v>
      </c>
      <c r="D41" s="208">
        <v>17185</v>
      </c>
      <c r="E41" s="208">
        <v>7622</v>
      </c>
      <c r="F41" s="208">
        <v>279</v>
      </c>
      <c r="G41" s="208">
        <v>1106</v>
      </c>
      <c r="H41" s="208">
        <v>9229</v>
      </c>
      <c r="I41" s="208">
        <v>883</v>
      </c>
      <c r="J41" s="222">
        <v>9563</v>
      </c>
      <c r="K41" s="226">
        <v>-8056</v>
      </c>
      <c r="L41" s="223">
        <v>17.4</v>
      </c>
      <c r="M41" s="223">
        <v>7.7</v>
      </c>
      <c r="N41" s="223">
        <v>16.2</v>
      </c>
      <c r="O41" s="223">
        <v>60.5</v>
      </c>
      <c r="P41" s="223">
        <v>9.4</v>
      </c>
      <c r="Q41" s="224">
        <v>0.9</v>
      </c>
      <c r="R41" s="225">
        <v>9.7</v>
      </c>
      <c r="S41" s="225">
        <f>K41/C41*1000</f>
        <v>-8.177459810566342</v>
      </c>
    </row>
    <row r="42" spans="1:19" ht="14.25" customHeight="1">
      <c r="A42" s="207">
        <v>45</v>
      </c>
      <c r="B42" s="220" t="s">
        <v>241</v>
      </c>
      <c r="C42" s="221">
        <v>1002420</v>
      </c>
      <c r="D42" s="208">
        <v>18125</v>
      </c>
      <c r="E42" s="208">
        <v>7776</v>
      </c>
      <c r="F42" s="208">
        <v>237</v>
      </c>
      <c r="G42" s="208">
        <v>1078</v>
      </c>
      <c r="H42" s="208">
        <v>9766</v>
      </c>
      <c r="I42" s="208">
        <v>955</v>
      </c>
      <c r="J42" s="222">
        <v>10349</v>
      </c>
      <c r="K42" s="226">
        <v>-1371</v>
      </c>
      <c r="L42" s="223">
        <v>18.1</v>
      </c>
      <c r="M42" s="223">
        <v>7.8</v>
      </c>
      <c r="N42" s="223">
        <v>13.1</v>
      </c>
      <c r="O42" s="223">
        <v>56.1</v>
      </c>
      <c r="P42" s="223">
        <v>9.7</v>
      </c>
      <c r="Q42" s="224">
        <v>0.95</v>
      </c>
      <c r="R42" s="225">
        <v>10.3</v>
      </c>
      <c r="S42" s="225">
        <f>K42/C42*1000</f>
        <v>-1.3676901897408271</v>
      </c>
    </row>
    <row r="43" spans="1:19" ht="14.25" customHeight="1">
      <c r="A43" s="207">
        <v>46</v>
      </c>
      <c r="B43" s="220" t="s">
        <v>240</v>
      </c>
      <c r="C43" s="221">
        <v>1009348</v>
      </c>
      <c r="D43" s="208">
        <v>19067</v>
      </c>
      <c r="E43" s="208">
        <v>7544</v>
      </c>
      <c r="F43" s="208">
        <v>234</v>
      </c>
      <c r="G43" s="208">
        <v>1077</v>
      </c>
      <c r="H43" s="208">
        <v>10154</v>
      </c>
      <c r="I43" s="208">
        <v>1043</v>
      </c>
      <c r="J43" s="222">
        <v>11523</v>
      </c>
      <c r="K43" s="226">
        <v>-1903</v>
      </c>
      <c r="L43" s="223">
        <v>18.9</v>
      </c>
      <c r="M43" s="223">
        <v>7.5</v>
      </c>
      <c r="N43" s="223">
        <v>12.3</v>
      </c>
      <c r="O43" s="223">
        <v>53.5</v>
      </c>
      <c r="P43" s="223">
        <v>10.1</v>
      </c>
      <c r="Q43" s="224">
        <v>1.03</v>
      </c>
      <c r="R43" s="225">
        <v>11.4</v>
      </c>
      <c r="S43" s="225">
        <f>K43/C43*1000</f>
        <v>-1.8853755097349971</v>
      </c>
    </row>
    <row r="44" spans="1:19" ht="9" customHeight="1">
      <c r="A44" s="207"/>
      <c r="B44" s="220"/>
      <c r="C44" s="221"/>
      <c r="D44" s="208"/>
      <c r="E44" s="208"/>
      <c r="F44" s="208"/>
      <c r="G44" s="208"/>
      <c r="H44" s="208"/>
      <c r="I44" s="208"/>
      <c r="J44" s="222"/>
      <c r="K44" s="222"/>
      <c r="L44" s="223"/>
      <c r="M44" s="223"/>
      <c r="N44" s="223"/>
      <c r="O44" s="223"/>
      <c r="P44" s="223"/>
      <c r="Q44" s="224"/>
      <c r="R44" s="225"/>
      <c r="S44" s="225"/>
    </row>
    <row r="45" spans="1:19" ht="14.25" customHeight="1">
      <c r="A45" s="207">
        <v>47</v>
      </c>
      <c r="B45" s="220" t="s">
        <v>240</v>
      </c>
      <c r="C45" s="221">
        <v>1021450</v>
      </c>
      <c r="D45" s="208">
        <v>19840</v>
      </c>
      <c r="E45" s="208">
        <v>7645</v>
      </c>
      <c r="F45" s="208">
        <v>236</v>
      </c>
      <c r="G45" s="208">
        <v>1048</v>
      </c>
      <c r="H45" s="208">
        <v>10020</v>
      </c>
      <c r="I45" s="208">
        <v>1087</v>
      </c>
      <c r="J45" s="222">
        <v>12195</v>
      </c>
      <c r="K45" s="226">
        <v>-1401</v>
      </c>
      <c r="L45" s="223">
        <v>19.4</v>
      </c>
      <c r="M45" s="223">
        <v>7.5</v>
      </c>
      <c r="N45" s="223">
        <v>11.9</v>
      </c>
      <c r="O45" s="223">
        <v>50.2</v>
      </c>
      <c r="P45" s="223">
        <v>9.8</v>
      </c>
      <c r="Q45" s="224">
        <v>1.06</v>
      </c>
      <c r="R45" s="225">
        <v>11.9</v>
      </c>
      <c r="S45" s="225">
        <f>K45/C45*1000</f>
        <v>-1.3715796172108277</v>
      </c>
    </row>
    <row r="46" spans="1:19" ht="14.25" customHeight="1">
      <c r="A46" s="207">
        <v>48</v>
      </c>
      <c r="B46" s="220" t="s">
        <v>240</v>
      </c>
      <c r="C46" s="221">
        <v>1035425</v>
      </c>
      <c r="D46" s="208">
        <v>20312</v>
      </c>
      <c r="E46" s="208">
        <v>7885</v>
      </c>
      <c r="F46" s="208">
        <v>226</v>
      </c>
      <c r="G46" s="208">
        <v>981</v>
      </c>
      <c r="H46" s="208">
        <v>9743</v>
      </c>
      <c r="I46" s="208">
        <v>1030</v>
      </c>
      <c r="J46" s="222">
        <v>12427</v>
      </c>
      <c r="K46" s="222">
        <v>833</v>
      </c>
      <c r="L46" s="223">
        <v>19.6</v>
      </c>
      <c r="M46" s="223">
        <v>7.6</v>
      </c>
      <c r="N46" s="223">
        <v>11.1</v>
      </c>
      <c r="O46" s="223">
        <v>46.1</v>
      </c>
      <c r="P46" s="223">
        <v>9.4</v>
      </c>
      <c r="Q46" s="224">
        <v>0.99</v>
      </c>
      <c r="R46" s="225">
        <v>12</v>
      </c>
      <c r="S46" s="225">
        <f>K46/C46*1000</f>
        <v>0.80450056739986</v>
      </c>
    </row>
    <row r="47" spans="1:19" ht="14.25" customHeight="1">
      <c r="A47" s="207">
        <v>49</v>
      </c>
      <c r="B47" s="220" t="s">
        <v>240</v>
      </c>
      <c r="C47" s="221">
        <v>1049243</v>
      </c>
      <c r="D47" s="208">
        <v>19723</v>
      </c>
      <c r="E47" s="208">
        <v>7857</v>
      </c>
      <c r="F47" s="208">
        <v>228</v>
      </c>
      <c r="G47" s="208">
        <v>993</v>
      </c>
      <c r="H47" s="208">
        <v>9023</v>
      </c>
      <c r="I47" s="208">
        <v>1053</v>
      </c>
      <c r="J47" s="222">
        <v>11866</v>
      </c>
      <c r="K47" s="222">
        <v>1938</v>
      </c>
      <c r="L47" s="223">
        <v>18.8</v>
      </c>
      <c r="M47" s="223">
        <v>7.5</v>
      </c>
      <c r="N47" s="223">
        <v>11.6</v>
      </c>
      <c r="O47" s="223">
        <v>47.9</v>
      </c>
      <c r="P47" s="223">
        <v>8.6</v>
      </c>
      <c r="Q47" s="224">
        <v>1</v>
      </c>
      <c r="R47" s="225">
        <v>11.3</v>
      </c>
      <c r="S47" s="225">
        <f>K47/C47*1000</f>
        <v>1.8470459178665</v>
      </c>
    </row>
    <row r="48" spans="1:19" ht="14.25" customHeight="1">
      <c r="A48" s="207">
        <v>50</v>
      </c>
      <c r="B48" s="220" t="s">
        <v>241</v>
      </c>
      <c r="C48" s="221">
        <v>1066896</v>
      </c>
      <c r="D48" s="208">
        <v>18817</v>
      </c>
      <c r="E48" s="208">
        <v>7706</v>
      </c>
      <c r="F48" s="208">
        <v>186</v>
      </c>
      <c r="G48" s="208">
        <v>901</v>
      </c>
      <c r="H48" s="208">
        <v>8427</v>
      </c>
      <c r="I48" s="208">
        <v>1120</v>
      </c>
      <c r="J48" s="222">
        <v>11111</v>
      </c>
      <c r="K48" s="222">
        <v>781</v>
      </c>
      <c r="L48" s="223">
        <v>17.6</v>
      </c>
      <c r="M48" s="223">
        <v>7.2</v>
      </c>
      <c r="N48" s="223">
        <v>9.9</v>
      </c>
      <c r="O48" s="223">
        <v>45.7</v>
      </c>
      <c r="P48" s="223">
        <v>7.9</v>
      </c>
      <c r="Q48" s="224">
        <v>1.05</v>
      </c>
      <c r="R48" s="225">
        <v>10.4</v>
      </c>
      <c r="S48" s="225">
        <f>K48/C48*1000</f>
        <v>0.732030113525592</v>
      </c>
    </row>
    <row r="49" spans="1:19" ht="14.25" customHeight="1">
      <c r="A49" s="207">
        <v>51</v>
      </c>
      <c r="B49" s="220" t="s">
        <v>240</v>
      </c>
      <c r="C49" s="221">
        <v>1078685</v>
      </c>
      <c r="D49" s="208">
        <v>18062</v>
      </c>
      <c r="E49" s="208">
        <v>7539</v>
      </c>
      <c r="F49" s="208">
        <v>166</v>
      </c>
      <c r="G49" s="208">
        <v>842</v>
      </c>
      <c r="H49" s="208">
        <v>7784</v>
      </c>
      <c r="I49" s="208">
        <v>1167</v>
      </c>
      <c r="J49" s="222">
        <v>10523</v>
      </c>
      <c r="K49" s="222">
        <v>1103</v>
      </c>
      <c r="L49" s="223">
        <v>16.7</v>
      </c>
      <c r="M49" s="223">
        <v>7</v>
      </c>
      <c r="N49" s="223">
        <v>9.2</v>
      </c>
      <c r="O49" s="223">
        <v>44.5</v>
      </c>
      <c r="P49" s="223">
        <v>7.2</v>
      </c>
      <c r="Q49" s="224">
        <v>1.08</v>
      </c>
      <c r="R49" s="225">
        <v>9.8</v>
      </c>
      <c r="S49" s="225">
        <f>K49/C49*1000</f>
        <v>1.0225413350514747</v>
      </c>
    </row>
    <row r="50" spans="1:19" ht="9" customHeight="1">
      <c r="A50" s="207"/>
      <c r="B50" s="220"/>
      <c r="C50" s="221"/>
      <c r="D50" s="208"/>
      <c r="E50" s="208"/>
      <c r="F50" s="208"/>
      <c r="G50" s="208"/>
      <c r="H50" s="208"/>
      <c r="I50" s="208"/>
      <c r="J50" s="222"/>
      <c r="K50" s="222"/>
      <c r="L50" s="223"/>
      <c r="M50" s="223"/>
      <c r="N50" s="223"/>
      <c r="O50" s="223"/>
      <c r="P50" s="223"/>
      <c r="Q50" s="224"/>
      <c r="R50" s="225"/>
      <c r="S50" s="225"/>
    </row>
    <row r="51" spans="1:19" ht="14.25" customHeight="1">
      <c r="A51" s="207">
        <v>52</v>
      </c>
      <c r="B51" s="220" t="s">
        <v>240</v>
      </c>
      <c r="C51" s="221">
        <v>1088566</v>
      </c>
      <c r="D51" s="208">
        <v>17009</v>
      </c>
      <c r="E51" s="208">
        <v>7506</v>
      </c>
      <c r="F51" s="208">
        <v>160</v>
      </c>
      <c r="G51" s="208">
        <v>901</v>
      </c>
      <c r="H51" s="208">
        <v>7335</v>
      </c>
      <c r="I51" s="208">
        <v>1163</v>
      </c>
      <c r="J51" s="222">
        <v>9503</v>
      </c>
      <c r="K51" s="222">
        <v>206</v>
      </c>
      <c r="L51" s="223">
        <v>15.6</v>
      </c>
      <c r="M51" s="223">
        <v>6.9</v>
      </c>
      <c r="N51" s="223">
        <v>9.4</v>
      </c>
      <c r="O51" s="223">
        <v>50.3</v>
      </c>
      <c r="P51" s="223">
        <v>6.7</v>
      </c>
      <c r="Q51" s="224">
        <v>1.07</v>
      </c>
      <c r="R51" s="225">
        <v>8.7</v>
      </c>
      <c r="S51" s="225">
        <f>K51/C51*1000</f>
        <v>0.18923978885983947</v>
      </c>
    </row>
    <row r="52" spans="1:19" ht="14.25" customHeight="1">
      <c r="A52" s="207">
        <v>53</v>
      </c>
      <c r="B52" s="220" t="s">
        <v>240</v>
      </c>
      <c r="C52" s="221">
        <v>1097284</v>
      </c>
      <c r="D52" s="208">
        <v>16462</v>
      </c>
      <c r="E52" s="208">
        <v>7466</v>
      </c>
      <c r="F52" s="208">
        <v>123</v>
      </c>
      <c r="G52" s="208">
        <v>786</v>
      </c>
      <c r="H52" s="208">
        <v>7180</v>
      </c>
      <c r="I52" s="208">
        <v>1151</v>
      </c>
      <c r="J52" s="222">
        <v>8996</v>
      </c>
      <c r="K52" s="222">
        <v>-70</v>
      </c>
      <c r="L52" s="223">
        <v>15</v>
      </c>
      <c r="M52" s="223">
        <v>6.8</v>
      </c>
      <c r="N52" s="223">
        <v>7.5</v>
      </c>
      <c r="O52" s="223">
        <v>45.6</v>
      </c>
      <c r="P52" s="223">
        <v>6.5</v>
      </c>
      <c r="Q52" s="224">
        <v>1.05</v>
      </c>
      <c r="R52" s="225">
        <v>8.2</v>
      </c>
      <c r="S52" s="225">
        <f>K52/C52*1000</f>
        <v>-0.06379387651692725</v>
      </c>
    </row>
    <row r="53" spans="1:19" ht="14.25" customHeight="1">
      <c r="A53" s="207">
        <v>54</v>
      </c>
      <c r="B53" s="220" t="s">
        <v>240</v>
      </c>
      <c r="C53" s="221">
        <v>1107627</v>
      </c>
      <c r="D53" s="208">
        <v>15863</v>
      </c>
      <c r="E53" s="208">
        <v>7361</v>
      </c>
      <c r="F53" s="208">
        <v>137</v>
      </c>
      <c r="G53" s="208">
        <v>737</v>
      </c>
      <c r="H53" s="208">
        <v>7046</v>
      </c>
      <c r="I53" s="208">
        <v>1275</v>
      </c>
      <c r="J53" s="222">
        <v>8502</v>
      </c>
      <c r="K53" s="222">
        <v>298</v>
      </c>
      <c r="L53" s="223">
        <v>14.3</v>
      </c>
      <c r="M53" s="223">
        <v>6.6</v>
      </c>
      <c r="N53" s="223">
        <v>8.6</v>
      </c>
      <c r="O53" s="223">
        <v>44.4</v>
      </c>
      <c r="P53" s="223">
        <v>6.4</v>
      </c>
      <c r="Q53" s="224">
        <v>1.15</v>
      </c>
      <c r="R53" s="225">
        <v>7.7</v>
      </c>
      <c r="S53" s="225">
        <f>K53/C53*1000</f>
        <v>0.2690436401423945</v>
      </c>
    </row>
    <row r="54" spans="1:19" ht="14.25" customHeight="1">
      <c r="A54" s="207">
        <v>55</v>
      </c>
      <c r="B54" s="220" t="s">
        <v>241</v>
      </c>
      <c r="C54" s="221">
        <v>1116217</v>
      </c>
      <c r="D54" s="208">
        <v>15138</v>
      </c>
      <c r="E54" s="208">
        <v>7681</v>
      </c>
      <c r="F54" s="208">
        <v>125</v>
      </c>
      <c r="G54" s="208">
        <v>702</v>
      </c>
      <c r="H54" s="208">
        <v>6932</v>
      </c>
      <c r="I54" s="208">
        <v>1267</v>
      </c>
      <c r="J54" s="222">
        <v>7457</v>
      </c>
      <c r="K54" s="222">
        <v>914</v>
      </c>
      <c r="L54" s="223">
        <v>13.6</v>
      </c>
      <c r="M54" s="223">
        <v>6.9</v>
      </c>
      <c r="N54" s="223">
        <v>8.3</v>
      </c>
      <c r="O54" s="223">
        <v>44.3</v>
      </c>
      <c r="P54" s="223">
        <v>6.2</v>
      </c>
      <c r="Q54" s="224">
        <v>1.14</v>
      </c>
      <c r="R54" s="225">
        <v>6.7</v>
      </c>
      <c r="S54" s="225">
        <f>K54/C54*1000</f>
        <v>0.8188371974266653</v>
      </c>
    </row>
    <row r="55" spans="1:19" ht="14.25" customHeight="1">
      <c r="A55" s="207">
        <v>56</v>
      </c>
      <c r="B55" s="220" t="s">
        <v>240</v>
      </c>
      <c r="C55" s="221">
        <v>1122579</v>
      </c>
      <c r="D55" s="208">
        <v>14320</v>
      </c>
      <c r="E55" s="208">
        <v>7676</v>
      </c>
      <c r="F55" s="208">
        <v>103</v>
      </c>
      <c r="G55" s="208">
        <v>696</v>
      </c>
      <c r="H55" s="208">
        <v>6973</v>
      </c>
      <c r="I55" s="208">
        <v>1318</v>
      </c>
      <c r="J55" s="222">
        <v>6644</v>
      </c>
      <c r="K55" s="222">
        <v>-403</v>
      </c>
      <c r="L55" s="223">
        <v>12.8</v>
      </c>
      <c r="M55" s="223">
        <v>6.8</v>
      </c>
      <c r="N55" s="223">
        <v>7.2</v>
      </c>
      <c r="O55" s="223">
        <v>46.4</v>
      </c>
      <c r="P55" s="223">
        <v>6.2</v>
      </c>
      <c r="Q55" s="224">
        <v>1.17</v>
      </c>
      <c r="R55" s="225">
        <v>5.9</v>
      </c>
      <c r="S55" s="225">
        <f>K55/C55*1000</f>
        <v>-0.35899477898660137</v>
      </c>
    </row>
    <row r="56" spans="1:19" ht="9" customHeight="1">
      <c r="A56" s="207"/>
      <c r="B56" s="220"/>
      <c r="C56" s="221"/>
      <c r="D56" s="208"/>
      <c r="E56" s="208"/>
      <c r="F56" s="208"/>
      <c r="G56" s="208"/>
      <c r="H56" s="208"/>
      <c r="I56" s="208"/>
      <c r="J56" s="222"/>
      <c r="K56" s="222"/>
      <c r="L56" s="223"/>
      <c r="M56" s="223"/>
      <c r="N56" s="223"/>
      <c r="O56" s="223"/>
      <c r="P56" s="223"/>
      <c r="Q56" s="224"/>
      <c r="R56" s="225"/>
      <c r="S56" s="225"/>
    </row>
    <row r="57" spans="1:19" ht="14.25" customHeight="1">
      <c r="A57" s="207">
        <v>57</v>
      </c>
      <c r="B57" s="220" t="s">
        <v>240</v>
      </c>
      <c r="C57" s="221">
        <v>1129065</v>
      </c>
      <c r="D57" s="208">
        <v>14418</v>
      </c>
      <c r="E57" s="208">
        <v>7224</v>
      </c>
      <c r="F57" s="208">
        <v>86</v>
      </c>
      <c r="G57" s="208">
        <v>685</v>
      </c>
      <c r="H57" s="208">
        <v>7149</v>
      </c>
      <c r="I57" s="208">
        <v>1358</v>
      </c>
      <c r="J57" s="222">
        <v>7194</v>
      </c>
      <c r="K57" s="222">
        <v>-122</v>
      </c>
      <c r="L57" s="223">
        <v>12.8</v>
      </c>
      <c r="M57" s="223">
        <v>6.4</v>
      </c>
      <c r="N57" s="223">
        <v>6</v>
      </c>
      <c r="O57" s="223">
        <v>45.4</v>
      </c>
      <c r="P57" s="223">
        <v>6.3</v>
      </c>
      <c r="Q57" s="224">
        <v>1.2</v>
      </c>
      <c r="R57" s="225">
        <v>6.4</v>
      </c>
      <c r="S57" s="225">
        <f>K57/C57*1000</f>
        <v>-0.10805400929087342</v>
      </c>
    </row>
    <row r="58" spans="1:19" ht="14.25" customHeight="1">
      <c r="A58" s="207">
        <v>58</v>
      </c>
      <c r="B58" s="220" t="s">
        <v>240</v>
      </c>
      <c r="C58" s="221">
        <v>1134996</v>
      </c>
      <c r="D58" s="208">
        <v>14212</v>
      </c>
      <c r="E58" s="208">
        <v>7538</v>
      </c>
      <c r="F58" s="208">
        <v>82</v>
      </c>
      <c r="G58" s="208">
        <v>624</v>
      </c>
      <c r="H58" s="208">
        <v>6678</v>
      </c>
      <c r="I58" s="208">
        <v>1392</v>
      </c>
      <c r="J58" s="222">
        <v>6674</v>
      </c>
      <c r="K58" s="222">
        <v>-654</v>
      </c>
      <c r="L58" s="223">
        <v>12.5</v>
      </c>
      <c r="M58" s="223">
        <v>6.6</v>
      </c>
      <c r="N58" s="223">
        <v>5.8</v>
      </c>
      <c r="O58" s="223">
        <v>42.1</v>
      </c>
      <c r="P58" s="223">
        <v>5.9</v>
      </c>
      <c r="Q58" s="224">
        <v>1.23</v>
      </c>
      <c r="R58" s="225">
        <v>5.9</v>
      </c>
      <c r="S58" s="225">
        <f>K58/C58*1000</f>
        <v>-0.5762134844528086</v>
      </c>
    </row>
    <row r="59" spans="1:19" ht="14.25" customHeight="1">
      <c r="A59" s="207">
        <v>59</v>
      </c>
      <c r="B59" s="220" t="s">
        <v>240</v>
      </c>
      <c r="C59" s="221">
        <v>1139583</v>
      </c>
      <c r="D59" s="208">
        <v>13965</v>
      </c>
      <c r="E59" s="208">
        <v>7597</v>
      </c>
      <c r="F59" s="208">
        <v>94</v>
      </c>
      <c r="G59" s="208">
        <v>659</v>
      </c>
      <c r="H59" s="208">
        <v>6571</v>
      </c>
      <c r="I59" s="208">
        <v>1371</v>
      </c>
      <c r="J59" s="222">
        <v>6368</v>
      </c>
      <c r="K59" s="222">
        <v>-1436</v>
      </c>
      <c r="L59" s="223">
        <v>12.3</v>
      </c>
      <c r="M59" s="223">
        <v>6.7</v>
      </c>
      <c r="N59" s="223">
        <v>6.7</v>
      </c>
      <c r="O59" s="223">
        <v>45.1</v>
      </c>
      <c r="P59" s="223">
        <v>5.8</v>
      </c>
      <c r="Q59" s="224">
        <v>1.2</v>
      </c>
      <c r="R59" s="225">
        <v>5.6</v>
      </c>
      <c r="S59" s="225">
        <f>K59/C59*1000</f>
        <v>-1.260110057801845</v>
      </c>
    </row>
    <row r="60" spans="1:19" ht="14.25" customHeight="1">
      <c r="A60" s="207">
        <v>60</v>
      </c>
      <c r="B60" s="220" t="s">
        <v>241</v>
      </c>
      <c r="C60" s="221">
        <v>1149057</v>
      </c>
      <c r="D60" s="208">
        <v>13256</v>
      </c>
      <c r="E60" s="208">
        <v>7657</v>
      </c>
      <c r="F60" s="208">
        <v>66</v>
      </c>
      <c r="G60" s="208">
        <v>557</v>
      </c>
      <c r="H60" s="208">
        <v>6552</v>
      </c>
      <c r="I60" s="208">
        <v>1374</v>
      </c>
      <c r="J60" s="222">
        <v>5599</v>
      </c>
      <c r="K60" s="222">
        <v>-1460</v>
      </c>
      <c r="L60" s="223">
        <v>11.5</v>
      </c>
      <c r="M60" s="223">
        <v>6.7</v>
      </c>
      <c r="N60" s="223">
        <v>5</v>
      </c>
      <c r="O60" s="223">
        <v>40.3</v>
      </c>
      <c r="P60" s="223">
        <v>5.7</v>
      </c>
      <c r="Q60" s="224">
        <v>1.2</v>
      </c>
      <c r="R60" s="225">
        <v>4.9</v>
      </c>
      <c r="S60" s="225">
        <f>K60/C60*1000</f>
        <v>-1.2706071152257894</v>
      </c>
    </row>
    <row r="61" spans="1:19" ht="14.25" customHeight="1">
      <c r="A61" s="207">
        <v>61</v>
      </c>
      <c r="B61" s="220" t="s">
        <v>240</v>
      </c>
      <c r="C61" s="221">
        <v>1151593</v>
      </c>
      <c r="D61" s="208">
        <v>13031</v>
      </c>
      <c r="E61" s="208">
        <v>7712</v>
      </c>
      <c r="F61" s="208">
        <v>61</v>
      </c>
      <c r="G61" s="208">
        <v>541</v>
      </c>
      <c r="H61" s="208">
        <v>6441</v>
      </c>
      <c r="I61" s="208">
        <v>1358</v>
      </c>
      <c r="J61" s="222">
        <v>5319</v>
      </c>
      <c r="K61" s="222">
        <v>-2058</v>
      </c>
      <c r="L61" s="223">
        <v>11.3</v>
      </c>
      <c r="M61" s="223">
        <v>6.7</v>
      </c>
      <c r="N61" s="223">
        <v>4.7</v>
      </c>
      <c r="O61" s="223">
        <v>39.9</v>
      </c>
      <c r="P61" s="223">
        <v>5.6</v>
      </c>
      <c r="Q61" s="224">
        <v>1.18</v>
      </c>
      <c r="R61" s="225">
        <v>4.6</v>
      </c>
      <c r="S61" s="225">
        <f>K61/C61*1000</f>
        <v>-1.787089709645682</v>
      </c>
    </row>
    <row r="62" spans="1:19" ht="9" customHeight="1">
      <c r="A62" s="207"/>
      <c r="B62" s="220"/>
      <c r="C62" s="221"/>
      <c r="D62" s="208"/>
      <c r="E62" s="208"/>
      <c r="F62" s="208"/>
      <c r="G62" s="208"/>
      <c r="H62" s="208"/>
      <c r="I62" s="208"/>
      <c r="J62" s="222"/>
      <c r="K62" s="222"/>
      <c r="L62" s="223"/>
      <c r="M62" s="223"/>
      <c r="N62" s="223"/>
      <c r="O62" s="223"/>
      <c r="P62" s="223"/>
      <c r="Q62" s="224"/>
      <c r="R62" s="225"/>
      <c r="S62" s="225"/>
    </row>
    <row r="63" spans="1:19" ht="14.25" customHeight="1">
      <c r="A63" s="207">
        <v>62</v>
      </c>
      <c r="B63" s="220" t="s">
        <v>240</v>
      </c>
      <c r="C63" s="221">
        <v>1153553</v>
      </c>
      <c r="D63" s="208">
        <v>12318</v>
      </c>
      <c r="E63" s="208">
        <v>7652</v>
      </c>
      <c r="F63" s="208">
        <v>45</v>
      </c>
      <c r="G63" s="208">
        <v>604</v>
      </c>
      <c r="H63" s="208">
        <v>6117</v>
      </c>
      <c r="I63" s="208">
        <v>1361</v>
      </c>
      <c r="J63" s="222">
        <v>4666</v>
      </c>
      <c r="K63" s="222">
        <v>-3030</v>
      </c>
      <c r="L63" s="223">
        <v>10.7</v>
      </c>
      <c r="M63" s="223">
        <v>6.6</v>
      </c>
      <c r="N63" s="223">
        <v>3.7</v>
      </c>
      <c r="O63" s="223">
        <v>46.7</v>
      </c>
      <c r="P63" s="223">
        <v>5.3</v>
      </c>
      <c r="Q63" s="224">
        <v>1.18</v>
      </c>
      <c r="R63" s="225">
        <v>4</v>
      </c>
      <c r="S63" s="225">
        <f>K63/C63*1000</f>
        <v>-2.6266673486177057</v>
      </c>
    </row>
    <row r="64" spans="1:19" ht="14.25" customHeight="1">
      <c r="A64" s="207">
        <v>63</v>
      </c>
      <c r="B64" s="220" t="s">
        <v>240</v>
      </c>
      <c r="C64" s="221">
        <v>1156012</v>
      </c>
      <c r="D64" s="208">
        <v>12317</v>
      </c>
      <c r="E64" s="208">
        <v>8261</v>
      </c>
      <c r="F64" s="208">
        <v>62</v>
      </c>
      <c r="G64" s="208">
        <v>461</v>
      </c>
      <c r="H64" s="208">
        <v>6092</v>
      </c>
      <c r="I64" s="208">
        <v>1285</v>
      </c>
      <c r="J64" s="222">
        <v>4056</v>
      </c>
      <c r="K64" s="222">
        <v>-1386</v>
      </c>
      <c r="L64" s="223">
        <v>10.7</v>
      </c>
      <c r="M64" s="223">
        <v>7.1</v>
      </c>
      <c r="N64" s="223">
        <v>5</v>
      </c>
      <c r="O64" s="223">
        <v>36.1</v>
      </c>
      <c r="P64" s="223">
        <v>5.3</v>
      </c>
      <c r="Q64" s="224">
        <v>1.11</v>
      </c>
      <c r="R64" s="225">
        <v>3.5</v>
      </c>
      <c r="S64" s="225">
        <f>K64/C64*1000</f>
        <v>-1.1989494918737869</v>
      </c>
    </row>
    <row r="65" spans="1:19" ht="14.25" customHeight="1">
      <c r="A65" s="207" t="s">
        <v>242</v>
      </c>
      <c r="B65" s="220" t="s">
        <v>240</v>
      </c>
      <c r="C65" s="221">
        <v>1156669</v>
      </c>
      <c r="D65" s="208">
        <v>11684</v>
      </c>
      <c r="E65" s="208">
        <v>8091</v>
      </c>
      <c r="F65" s="208">
        <v>34</v>
      </c>
      <c r="G65" s="208">
        <v>456</v>
      </c>
      <c r="H65" s="208">
        <v>6035</v>
      </c>
      <c r="I65" s="208">
        <v>1275</v>
      </c>
      <c r="J65" s="222">
        <v>3593</v>
      </c>
      <c r="K65" s="222">
        <v>-2996</v>
      </c>
      <c r="L65" s="223">
        <v>10.1</v>
      </c>
      <c r="M65" s="223">
        <v>7</v>
      </c>
      <c r="N65" s="223">
        <v>2.9</v>
      </c>
      <c r="O65" s="223">
        <v>37.6</v>
      </c>
      <c r="P65" s="223">
        <v>5.2</v>
      </c>
      <c r="Q65" s="224">
        <v>1.1</v>
      </c>
      <c r="R65" s="225">
        <v>3.1</v>
      </c>
      <c r="S65" s="225">
        <f>K65/C65*1000</f>
        <v>-2.5901965039263612</v>
      </c>
    </row>
    <row r="66" spans="1:19" ht="14.25" customHeight="1">
      <c r="A66" s="207">
        <v>2</v>
      </c>
      <c r="B66" s="220" t="s">
        <v>241</v>
      </c>
      <c r="C66" s="221">
        <v>1160066</v>
      </c>
      <c r="D66" s="208">
        <v>11535</v>
      </c>
      <c r="E66" s="208">
        <v>8231</v>
      </c>
      <c r="F66" s="208">
        <v>52</v>
      </c>
      <c r="G66" s="208">
        <v>507</v>
      </c>
      <c r="H66" s="208">
        <v>6052</v>
      </c>
      <c r="I66" s="208">
        <v>1208</v>
      </c>
      <c r="J66" s="222">
        <v>3304</v>
      </c>
      <c r="K66" s="222">
        <v>-1341</v>
      </c>
      <c r="L66" s="223">
        <v>9.9</v>
      </c>
      <c r="M66" s="223">
        <v>7.1</v>
      </c>
      <c r="N66" s="223">
        <v>4.5</v>
      </c>
      <c r="O66" s="223">
        <v>42.1</v>
      </c>
      <c r="P66" s="223">
        <v>5.2</v>
      </c>
      <c r="Q66" s="224">
        <v>1.04</v>
      </c>
      <c r="R66" s="225">
        <v>2.8</v>
      </c>
      <c r="S66" s="225">
        <f>K66/C66*1000</f>
        <v>-1.155968712125</v>
      </c>
    </row>
    <row r="67" spans="1:19" ht="14.25" customHeight="1">
      <c r="A67" s="207">
        <v>3</v>
      </c>
      <c r="B67" s="220" t="s">
        <v>240</v>
      </c>
      <c r="C67" s="221">
        <v>1161509</v>
      </c>
      <c r="D67" s="208">
        <v>11284</v>
      </c>
      <c r="E67" s="208">
        <v>8516</v>
      </c>
      <c r="F67" s="208">
        <v>58</v>
      </c>
      <c r="G67" s="208">
        <v>445</v>
      </c>
      <c r="H67" s="208">
        <v>6285</v>
      </c>
      <c r="I67" s="208">
        <v>1296</v>
      </c>
      <c r="J67" s="222">
        <v>2768</v>
      </c>
      <c r="K67" s="222">
        <v>-1095</v>
      </c>
      <c r="L67" s="223">
        <v>9.7</v>
      </c>
      <c r="M67" s="223">
        <v>7.3</v>
      </c>
      <c r="N67" s="223">
        <v>5.1</v>
      </c>
      <c r="O67" s="223">
        <v>37.9</v>
      </c>
      <c r="P67" s="223">
        <v>5.4</v>
      </c>
      <c r="Q67" s="224">
        <v>1.12</v>
      </c>
      <c r="R67" s="225">
        <v>2.4</v>
      </c>
      <c r="S67" s="225">
        <f>K67/C67*1000</f>
        <v>-0.9427391436484779</v>
      </c>
    </row>
    <row r="68" spans="1:19" ht="9" customHeight="1">
      <c r="A68" s="207"/>
      <c r="B68" s="220"/>
      <c r="C68" s="221"/>
      <c r="D68" s="208"/>
      <c r="E68" s="208"/>
      <c r="F68" s="208"/>
      <c r="G68" s="208"/>
      <c r="H68" s="208"/>
      <c r="I68" s="208"/>
      <c r="J68" s="222"/>
      <c r="K68" s="222"/>
      <c r="L68" s="223"/>
      <c r="M68" s="223"/>
      <c r="N68" s="223"/>
      <c r="O68" s="223"/>
      <c r="P68" s="223"/>
      <c r="Q68" s="224"/>
      <c r="R68" s="225"/>
      <c r="S68" s="225"/>
    </row>
    <row r="69" spans="1:19" ht="14.25" customHeight="1">
      <c r="A69" s="207">
        <v>4</v>
      </c>
      <c r="B69" s="220" t="s">
        <v>240</v>
      </c>
      <c r="C69" s="221">
        <v>1163645</v>
      </c>
      <c r="D69" s="208">
        <v>11401</v>
      </c>
      <c r="E69" s="208">
        <v>8641</v>
      </c>
      <c r="F69" s="208">
        <v>52</v>
      </c>
      <c r="G69" s="208">
        <v>408</v>
      </c>
      <c r="H69" s="208">
        <v>6230</v>
      </c>
      <c r="I69" s="208">
        <v>1352</v>
      </c>
      <c r="J69" s="222">
        <v>2760</v>
      </c>
      <c r="K69" s="222">
        <v>-392</v>
      </c>
      <c r="L69" s="223">
        <v>9.8</v>
      </c>
      <c r="M69" s="223">
        <v>7.4</v>
      </c>
      <c r="N69" s="223">
        <v>4.6</v>
      </c>
      <c r="O69" s="223">
        <v>34.5</v>
      </c>
      <c r="P69" s="223">
        <v>5.4</v>
      </c>
      <c r="Q69" s="224">
        <v>1.16</v>
      </c>
      <c r="R69" s="225">
        <v>2.4</v>
      </c>
      <c r="S69" s="225">
        <f>K69/C69*1000</f>
        <v>-0.33687249977441575</v>
      </c>
    </row>
    <row r="70" spans="1:19" ht="14.25" customHeight="1">
      <c r="A70" s="207">
        <v>5</v>
      </c>
      <c r="B70" s="220" t="s">
        <v>240</v>
      </c>
      <c r="C70" s="221">
        <v>1165426</v>
      </c>
      <c r="D70" s="208">
        <v>11002</v>
      </c>
      <c r="E70" s="208">
        <v>8911</v>
      </c>
      <c r="F70" s="208">
        <v>55</v>
      </c>
      <c r="G70" s="208">
        <v>347</v>
      </c>
      <c r="H70" s="208">
        <v>6718</v>
      </c>
      <c r="I70" s="208">
        <v>1403</v>
      </c>
      <c r="J70" s="222">
        <v>2091</v>
      </c>
      <c r="K70" s="222">
        <v>-218</v>
      </c>
      <c r="L70" s="223">
        <v>9.4</v>
      </c>
      <c r="M70" s="223">
        <v>7.6</v>
      </c>
      <c r="N70" s="223">
        <v>5</v>
      </c>
      <c r="O70" s="223">
        <v>30.6</v>
      </c>
      <c r="P70" s="223">
        <v>5.8</v>
      </c>
      <c r="Q70" s="224">
        <v>1.2</v>
      </c>
      <c r="R70" s="225">
        <v>1.8</v>
      </c>
      <c r="S70" s="225">
        <f>K70/C70*1000</f>
        <v>-0.18705606361965496</v>
      </c>
    </row>
    <row r="71" spans="1:19" ht="14.25" customHeight="1">
      <c r="A71" s="207">
        <v>6</v>
      </c>
      <c r="B71" s="220" t="s">
        <v>240</v>
      </c>
      <c r="C71" s="221">
        <v>1167434</v>
      </c>
      <c r="D71" s="208">
        <v>11935</v>
      </c>
      <c r="E71" s="208">
        <v>8822</v>
      </c>
      <c r="F71" s="208">
        <v>64</v>
      </c>
      <c r="G71" s="208">
        <v>345</v>
      </c>
      <c r="H71" s="208">
        <v>6691</v>
      </c>
      <c r="I71" s="208">
        <v>1373</v>
      </c>
      <c r="J71" s="222">
        <v>3113</v>
      </c>
      <c r="K71" s="222">
        <v>-485</v>
      </c>
      <c r="L71" s="223">
        <v>10.2</v>
      </c>
      <c r="M71" s="223">
        <v>7.6</v>
      </c>
      <c r="N71" s="223">
        <v>5.4</v>
      </c>
      <c r="O71" s="223">
        <v>28.1</v>
      </c>
      <c r="P71" s="223">
        <v>5.7</v>
      </c>
      <c r="Q71" s="224">
        <v>1.18</v>
      </c>
      <c r="R71" s="225">
        <v>2.7</v>
      </c>
      <c r="S71" s="225">
        <f>K71/C71*1000</f>
        <v>-0.4154410442046403</v>
      </c>
    </row>
    <row r="72" spans="1:19" ht="14.25" customHeight="1">
      <c r="A72" s="207">
        <v>7</v>
      </c>
      <c r="B72" s="220" t="s">
        <v>241</v>
      </c>
      <c r="C72" s="221">
        <v>1175042</v>
      </c>
      <c r="D72" s="208">
        <v>11093</v>
      </c>
      <c r="E72" s="208">
        <v>9174</v>
      </c>
      <c r="F72" s="208">
        <v>56</v>
      </c>
      <c r="G72" s="208">
        <v>311</v>
      </c>
      <c r="H72" s="208">
        <v>6852</v>
      </c>
      <c r="I72" s="208">
        <v>1437</v>
      </c>
      <c r="J72" s="222">
        <v>1919</v>
      </c>
      <c r="K72" s="222">
        <v>743</v>
      </c>
      <c r="L72" s="223">
        <v>9.4</v>
      </c>
      <c r="M72" s="223">
        <v>7.8</v>
      </c>
      <c r="N72" s="223">
        <v>5</v>
      </c>
      <c r="O72" s="223">
        <v>27.3</v>
      </c>
      <c r="P72" s="223">
        <v>5.8</v>
      </c>
      <c r="Q72" s="224">
        <v>1.22</v>
      </c>
      <c r="R72" s="225">
        <v>1.6</v>
      </c>
      <c r="S72" s="225">
        <f>K72/C72*1000</f>
        <v>0.6323178235331163</v>
      </c>
    </row>
    <row r="73" spans="1:19" ht="14.25" customHeight="1">
      <c r="A73" s="207">
        <v>8</v>
      </c>
      <c r="B73" s="220" t="s">
        <v>240</v>
      </c>
      <c r="C73" s="221">
        <v>1175971</v>
      </c>
      <c r="D73" s="208">
        <v>11484</v>
      </c>
      <c r="E73" s="208">
        <v>8967</v>
      </c>
      <c r="F73" s="208">
        <v>43</v>
      </c>
      <c r="G73" s="208">
        <v>353</v>
      </c>
      <c r="H73" s="208">
        <v>6950</v>
      </c>
      <c r="I73" s="208">
        <v>1468</v>
      </c>
      <c r="J73" s="222">
        <v>2517</v>
      </c>
      <c r="K73" s="222">
        <v>-43</v>
      </c>
      <c r="L73" s="223">
        <v>9.8</v>
      </c>
      <c r="M73" s="223">
        <v>7.6</v>
      </c>
      <c r="N73" s="223">
        <v>3.7</v>
      </c>
      <c r="O73" s="223">
        <v>29.8</v>
      </c>
      <c r="P73" s="223">
        <v>5.9</v>
      </c>
      <c r="Q73" s="224">
        <v>1.25</v>
      </c>
      <c r="R73" s="225">
        <v>2.1</v>
      </c>
      <c r="S73" s="225">
        <f>K73/C73*1000</f>
        <v>-0.03656552755127465</v>
      </c>
    </row>
    <row r="74" spans="1:19" ht="9" customHeight="1">
      <c r="A74" s="207"/>
      <c r="B74" s="220"/>
      <c r="C74" s="221"/>
      <c r="D74" s="208"/>
      <c r="E74" s="208"/>
      <c r="F74" s="208"/>
      <c r="G74" s="208"/>
      <c r="H74" s="208"/>
      <c r="I74" s="208"/>
      <c r="J74" s="222"/>
      <c r="K74" s="227"/>
      <c r="L74" s="223"/>
      <c r="M74" s="223"/>
      <c r="N74" s="223"/>
      <c r="O74" s="223"/>
      <c r="P74" s="223"/>
      <c r="Q74" s="224"/>
      <c r="R74" s="225"/>
      <c r="S74" s="225"/>
    </row>
    <row r="75" spans="1:19" ht="14.25" customHeight="1">
      <c r="A75" s="207">
        <v>9</v>
      </c>
      <c r="B75" s="220" t="s">
        <v>240</v>
      </c>
      <c r="C75" s="221">
        <v>1175910</v>
      </c>
      <c r="D75" s="208">
        <v>11318</v>
      </c>
      <c r="E75" s="208">
        <v>9061</v>
      </c>
      <c r="F75" s="208">
        <v>39</v>
      </c>
      <c r="G75" s="208">
        <v>313</v>
      </c>
      <c r="H75" s="208">
        <v>6886</v>
      </c>
      <c r="I75" s="208">
        <v>1608</v>
      </c>
      <c r="J75" s="222">
        <v>2257</v>
      </c>
      <c r="K75" s="222">
        <v>-1566</v>
      </c>
      <c r="L75" s="223">
        <v>9.6</v>
      </c>
      <c r="M75" s="223">
        <v>7.7</v>
      </c>
      <c r="N75" s="223">
        <v>3.4</v>
      </c>
      <c r="O75" s="223">
        <v>26.9</v>
      </c>
      <c r="P75" s="223">
        <v>5.9</v>
      </c>
      <c r="Q75" s="224">
        <v>1.37</v>
      </c>
      <c r="R75" s="225">
        <v>1.9</v>
      </c>
      <c r="S75" s="225">
        <f>K75/C75*1000</f>
        <v>-1.3317345715233309</v>
      </c>
    </row>
    <row r="76" spans="1:19" ht="14.25" customHeight="1">
      <c r="A76" s="207">
        <v>10</v>
      </c>
      <c r="B76" s="220" t="s">
        <v>240</v>
      </c>
      <c r="C76" s="221">
        <v>1176758</v>
      </c>
      <c r="D76" s="208">
        <v>11642</v>
      </c>
      <c r="E76" s="208">
        <v>9418</v>
      </c>
      <c r="F76" s="208">
        <v>59</v>
      </c>
      <c r="G76" s="208">
        <v>280</v>
      </c>
      <c r="H76" s="208">
        <v>7094</v>
      </c>
      <c r="I76" s="208">
        <v>1852</v>
      </c>
      <c r="J76" s="222">
        <v>2224</v>
      </c>
      <c r="K76" s="222">
        <v>-1534</v>
      </c>
      <c r="L76" s="223">
        <v>9.9</v>
      </c>
      <c r="M76" s="223">
        <v>8</v>
      </c>
      <c r="N76" s="223">
        <v>5.1</v>
      </c>
      <c r="O76" s="223">
        <v>23.5</v>
      </c>
      <c r="P76" s="223">
        <v>6</v>
      </c>
      <c r="Q76" s="224">
        <v>1.57</v>
      </c>
      <c r="R76" s="225">
        <v>1.9</v>
      </c>
      <c r="S76" s="225">
        <f>K76/C76*1000</f>
        <v>-1.303581535030992</v>
      </c>
    </row>
    <row r="77" spans="1:19" ht="14.25" customHeight="1">
      <c r="A77" s="207">
        <v>11</v>
      </c>
      <c r="B77" s="220" t="s">
        <v>240</v>
      </c>
      <c r="C77" s="221">
        <v>1176166</v>
      </c>
      <c r="D77" s="208">
        <v>11290</v>
      </c>
      <c r="E77" s="208">
        <v>9867</v>
      </c>
      <c r="F77" s="208">
        <v>46</v>
      </c>
      <c r="G77" s="208">
        <v>301</v>
      </c>
      <c r="H77" s="208">
        <v>6942</v>
      </c>
      <c r="I77" s="208">
        <v>1861</v>
      </c>
      <c r="J77" s="222">
        <v>1423</v>
      </c>
      <c r="K77" s="222">
        <v>-1516</v>
      </c>
      <c r="L77" s="223">
        <v>9.6</v>
      </c>
      <c r="M77" s="223">
        <v>8.4</v>
      </c>
      <c r="N77" s="223">
        <v>4.1</v>
      </c>
      <c r="O77" s="223">
        <v>26</v>
      </c>
      <c r="P77" s="223">
        <v>5.9</v>
      </c>
      <c r="Q77" s="224">
        <v>1.58</v>
      </c>
      <c r="R77" s="225">
        <v>1.2</v>
      </c>
      <c r="S77" s="225">
        <f>K77/C77*1000</f>
        <v>-1.288933704936208</v>
      </c>
    </row>
    <row r="78" spans="1:19" ht="14.25" customHeight="1">
      <c r="A78" s="207">
        <v>12</v>
      </c>
      <c r="B78" s="220" t="s">
        <v>241</v>
      </c>
      <c r="C78" s="221">
        <v>1170051</v>
      </c>
      <c r="D78" s="208">
        <v>11467</v>
      </c>
      <c r="E78" s="208">
        <v>9391</v>
      </c>
      <c r="F78" s="208">
        <v>32</v>
      </c>
      <c r="G78" s="208">
        <v>313</v>
      </c>
      <c r="H78" s="208">
        <v>6979</v>
      </c>
      <c r="I78" s="208">
        <v>2036</v>
      </c>
      <c r="J78" s="222">
        <v>2076</v>
      </c>
      <c r="K78" s="222">
        <v>-1342</v>
      </c>
      <c r="L78" s="223">
        <v>9.8</v>
      </c>
      <c r="M78" s="223">
        <v>8</v>
      </c>
      <c r="N78" s="223">
        <v>2.8</v>
      </c>
      <c r="O78" s="223">
        <v>26.6</v>
      </c>
      <c r="P78" s="223">
        <v>6</v>
      </c>
      <c r="Q78" s="224">
        <v>1.74</v>
      </c>
      <c r="R78" s="225">
        <v>1.8</v>
      </c>
      <c r="S78" s="225">
        <f>K78/C78*1000</f>
        <v>-1.1469585513793843</v>
      </c>
    </row>
    <row r="79" spans="1:19" ht="14.25" customHeight="1">
      <c r="A79" s="207">
        <v>13</v>
      </c>
      <c r="B79" s="220" t="s">
        <v>240</v>
      </c>
      <c r="C79" s="221">
        <v>1172151</v>
      </c>
      <c r="D79" s="208">
        <v>11342</v>
      </c>
      <c r="E79" s="208">
        <v>9440</v>
      </c>
      <c r="F79" s="208">
        <v>40</v>
      </c>
      <c r="G79" s="208">
        <v>288</v>
      </c>
      <c r="H79" s="208">
        <v>6921</v>
      </c>
      <c r="I79" s="208">
        <v>2241</v>
      </c>
      <c r="J79" s="222">
        <v>1902</v>
      </c>
      <c r="K79" s="222">
        <v>-2353</v>
      </c>
      <c r="L79" s="223">
        <v>9.7</v>
      </c>
      <c r="M79" s="223">
        <v>8.1</v>
      </c>
      <c r="N79" s="223">
        <v>3.5</v>
      </c>
      <c r="O79" s="223">
        <v>24.8</v>
      </c>
      <c r="P79" s="223">
        <v>5.9</v>
      </c>
      <c r="Q79" s="224">
        <v>1.91</v>
      </c>
      <c r="R79" s="225">
        <v>1.6</v>
      </c>
      <c r="S79" s="225">
        <f>K79/C79*1000</f>
        <v>-2.007420545646423</v>
      </c>
    </row>
    <row r="80" spans="1:19" ht="14.25" customHeight="1">
      <c r="A80" s="207"/>
      <c r="B80" s="220"/>
      <c r="C80" s="221"/>
      <c r="D80" s="208"/>
      <c r="E80" s="208"/>
      <c r="F80" s="208"/>
      <c r="G80" s="208"/>
      <c r="H80" s="208"/>
      <c r="I80" s="208"/>
      <c r="J80" s="222"/>
      <c r="K80" s="222"/>
      <c r="L80" s="223"/>
      <c r="M80" s="223"/>
      <c r="N80" s="223"/>
      <c r="O80" s="223"/>
      <c r="P80" s="223"/>
      <c r="Q80" s="224"/>
      <c r="R80" s="225"/>
      <c r="S80" s="225"/>
    </row>
    <row r="81" spans="1:19" ht="14.25" customHeight="1">
      <c r="A81" s="207">
        <v>14</v>
      </c>
      <c r="B81" s="220" t="s">
        <v>240</v>
      </c>
      <c r="C81" s="221">
        <v>1171956</v>
      </c>
      <c r="D81" s="208">
        <v>10886</v>
      </c>
      <c r="E81" s="208">
        <v>9584</v>
      </c>
      <c r="F81" s="208">
        <v>42</v>
      </c>
      <c r="G81" s="208">
        <v>305</v>
      </c>
      <c r="H81" s="208">
        <v>6537</v>
      </c>
      <c r="I81" s="208">
        <v>2208</v>
      </c>
      <c r="J81" s="222">
        <v>1302</v>
      </c>
      <c r="K81" s="222">
        <v>-1524</v>
      </c>
      <c r="L81" s="223">
        <v>9.3</v>
      </c>
      <c r="M81" s="223">
        <v>8.2</v>
      </c>
      <c r="N81" s="223">
        <v>3.9</v>
      </c>
      <c r="O81" s="223">
        <v>27.3</v>
      </c>
      <c r="P81" s="223">
        <v>5.6</v>
      </c>
      <c r="Q81" s="224">
        <v>1.88</v>
      </c>
      <c r="R81" s="225">
        <v>1.1</v>
      </c>
      <c r="S81" s="225">
        <f>K81/C81*1000</f>
        <v>-1.3003901170351106</v>
      </c>
    </row>
    <row r="82" spans="1:19" ht="14.25" customHeight="1">
      <c r="A82" s="207">
        <v>15</v>
      </c>
      <c r="B82" s="220" t="s">
        <v>240</v>
      </c>
      <c r="C82" s="221">
        <v>1170152</v>
      </c>
      <c r="D82" s="208">
        <v>10906</v>
      </c>
      <c r="E82" s="208">
        <v>10068</v>
      </c>
      <c r="F82" s="208">
        <v>40</v>
      </c>
      <c r="G82" s="208">
        <v>291</v>
      </c>
      <c r="H82" s="208">
        <v>6274</v>
      </c>
      <c r="I82" s="208">
        <v>2160</v>
      </c>
      <c r="J82" s="222">
        <v>838</v>
      </c>
      <c r="K82" s="222">
        <v>-2383</v>
      </c>
      <c r="L82" s="223">
        <v>9.3</v>
      </c>
      <c r="M82" s="223">
        <v>8.6</v>
      </c>
      <c r="N82" s="223">
        <v>3.7</v>
      </c>
      <c r="O82" s="223">
        <v>26</v>
      </c>
      <c r="P82" s="223">
        <v>5.4</v>
      </c>
      <c r="Q82" s="224">
        <v>1.85</v>
      </c>
      <c r="R82" s="225">
        <v>0.7</v>
      </c>
      <c r="S82" s="225">
        <f>K82/C82*1000</f>
        <v>-2.036487567427138</v>
      </c>
    </row>
    <row r="83" spans="1:19" ht="14.25" customHeight="1">
      <c r="A83" s="207">
        <v>16</v>
      </c>
      <c r="B83" s="220"/>
      <c r="C83" s="221">
        <v>1167713</v>
      </c>
      <c r="D83" s="208">
        <v>10528</v>
      </c>
      <c r="E83" s="208">
        <v>9976</v>
      </c>
      <c r="F83" s="208">
        <v>33</v>
      </c>
      <c r="G83" s="208">
        <v>292</v>
      </c>
      <c r="H83" s="208">
        <v>6187</v>
      </c>
      <c r="I83" s="208">
        <v>2070</v>
      </c>
      <c r="J83" s="222">
        <v>552</v>
      </c>
      <c r="K83" s="222">
        <v>-2649</v>
      </c>
      <c r="L83" s="223">
        <v>9</v>
      </c>
      <c r="M83" s="223">
        <v>8.5</v>
      </c>
      <c r="N83" s="223">
        <v>3.1</v>
      </c>
      <c r="O83" s="223">
        <v>27</v>
      </c>
      <c r="P83" s="223">
        <v>5.3</v>
      </c>
      <c r="Q83" s="224">
        <v>1.77</v>
      </c>
      <c r="R83" s="225">
        <v>0.5</v>
      </c>
      <c r="S83" s="225">
        <f>K83/C83*1000</f>
        <v>-2.2685368750711863</v>
      </c>
    </row>
    <row r="84" spans="1:19" ht="14.25" customHeight="1">
      <c r="A84" s="207">
        <v>17</v>
      </c>
      <c r="B84" s="220" t="s">
        <v>266</v>
      </c>
      <c r="C84" s="221">
        <v>1165517</v>
      </c>
      <c r="D84" s="208">
        <v>10049</v>
      </c>
      <c r="E84" s="208">
        <v>10376</v>
      </c>
      <c r="F84" s="208">
        <v>30</v>
      </c>
      <c r="G84" s="208">
        <v>259</v>
      </c>
      <c r="H84" s="208">
        <v>6052</v>
      </c>
      <c r="I84" s="208">
        <v>1907</v>
      </c>
      <c r="J84" s="222">
        <v>-327</v>
      </c>
      <c r="K84" s="222">
        <v>-2318</v>
      </c>
      <c r="L84" s="223">
        <v>8.6</v>
      </c>
      <c r="M84" s="223">
        <v>8.9</v>
      </c>
      <c r="N84" s="223">
        <v>3</v>
      </c>
      <c r="O84" s="223">
        <v>25.1</v>
      </c>
      <c r="P84" s="223">
        <v>5.2</v>
      </c>
      <c r="Q84" s="224">
        <v>1.63</v>
      </c>
      <c r="R84" s="225">
        <v>-0.3</v>
      </c>
      <c r="S84" s="225">
        <f>K84/C84*1000</f>
        <v>-1.9888169799325106</v>
      </c>
    </row>
    <row r="85" spans="1:19" s="235" customFormat="1" ht="14.25" customHeight="1">
      <c r="A85" s="228">
        <v>18</v>
      </c>
      <c r="B85" s="229"/>
      <c r="C85" s="230">
        <v>1161229</v>
      </c>
      <c r="D85" s="230">
        <v>10235</v>
      </c>
      <c r="E85" s="230">
        <v>10294</v>
      </c>
      <c r="F85" s="230">
        <v>25</v>
      </c>
      <c r="G85" s="230">
        <v>245</v>
      </c>
      <c r="H85" s="230">
        <v>6267</v>
      </c>
      <c r="I85" s="230">
        <v>2007</v>
      </c>
      <c r="J85" s="231">
        <v>-59</v>
      </c>
      <c r="K85" s="231">
        <v>-1971</v>
      </c>
      <c r="L85" s="232">
        <v>8.8</v>
      </c>
      <c r="M85" s="232">
        <v>8.9</v>
      </c>
      <c r="N85" s="232">
        <v>2.4</v>
      </c>
      <c r="O85" s="232">
        <v>23.4</v>
      </c>
      <c r="P85" s="232">
        <v>5.4</v>
      </c>
      <c r="Q85" s="233">
        <v>1.73</v>
      </c>
      <c r="R85" s="234">
        <v>-0.1</v>
      </c>
      <c r="S85" s="234">
        <f>K85/C85*1000</f>
        <v>-1.6973396289620737</v>
      </c>
    </row>
    <row r="86" spans="1:19" ht="14.25" customHeight="1">
      <c r="A86" s="217" t="s">
        <v>267</v>
      </c>
      <c r="B86" s="217"/>
      <c r="S86" s="237"/>
    </row>
    <row r="87" spans="1:19" ht="14.25" customHeight="1">
      <c r="A87" s="217" t="s">
        <v>268</v>
      </c>
      <c r="B87" s="217"/>
      <c r="S87" s="237"/>
    </row>
    <row r="88" spans="1:19" ht="14.25" customHeight="1">
      <c r="A88" s="217" t="s">
        <v>269</v>
      </c>
      <c r="B88" s="217"/>
      <c r="S88" s="237"/>
    </row>
    <row r="89" spans="1:19" ht="14.25">
      <c r="A89" s="206" t="s">
        <v>270</v>
      </c>
      <c r="S89" s="237"/>
    </row>
    <row r="90" ht="14.25">
      <c r="S90" s="237"/>
    </row>
    <row r="91" ht="14.25">
      <c r="S91" s="237"/>
    </row>
    <row r="92" ht="14.25">
      <c r="S92" s="237"/>
    </row>
    <row r="93" ht="14.25">
      <c r="S93" s="237"/>
    </row>
    <row r="94" ht="14.25">
      <c r="S94" s="237"/>
    </row>
    <row r="95" ht="14.25">
      <c r="S95" s="237"/>
    </row>
    <row r="96" ht="14.25">
      <c r="S96" s="237"/>
    </row>
    <row r="97" ht="14.25">
      <c r="S97" s="237"/>
    </row>
    <row r="98" ht="14.25">
      <c r="S98" s="237"/>
    </row>
    <row r="99" ht="14.25">
      <c r="S99" s="237"/>
    </row>
    <row r="100" ht="14.25">
      <c r="S100" s="237"/>
    </row>
    <row r="101" ht="14.25">
      <c r="S101" s="237"/>
    </row>
    <row r="102" ht="14.25">
      <c r="S102" s="237"/>
    </row>
    <row r="103" ht="14.25">
      <c r="S103" s="237"/>
    </row>
    <row r="104" ht="14.25">
      <c r="S104" s="237"/>
    </row>
    <row r="105" ht="14.25">
      <c r="S105" s="237"/>
    </row>
    <row r="106" ht="14.25">
      <c r="S106" s="237"/>
    </row>
    <row r="107" ht="14.25">
      <c r="S107" s="237"/>
    </row>
    <row r="108" ht="14.25">
      <c r="S108" s="237"/>
    </row>
    <row r="109" ht="14.25">
      <c r="S109" s="237"/>
    </row>
    <row r="110" ht="14.25">
      <c r="S110" s="237"/>
    </row>
    <row r="111" ht="14.25">
      <c r="S111" s="237"/>
    </row>
    <row r="112" ht="14.25">
      <c r="S112" s="237"/>
    </row>
    <row r="113" ht="14.25">
      <c r="S113" s="237"/>
    </row>
    <row r="114" ht="14.25">
      <c r="S114" s="237"/>
    </row>
    <row r="115" ht="14.25">
      <c r="S115" s="237"/>
    </row>
    <row r="116" ht="14.25">
      <c r="S116" s="237"/>
    </row>
    <row r="117" ht="14.25">
      <c r="S117" s="237"/>
    </row>
    <row r="118" ht="14.25">
      <c r="S118" s="237"/>
    </row>
    <row r="119" ht="14.25">
      <c r="S119" s="237"/>
    </row>
    <row r="120" ht="14.25">
      <c r="S120" s="237"/>
    </row>
    <row r="121" ht="14.25">
      <c r="S121" s="237"/>
    </row>
    <row r="122" ht="14.25">
      <c r="S122" s="237"/>
    </row>
    <row r="123" ht="14.25">
      <c r="S123" s="237"/>
    </row>
    <row r="124" ht="14.25">
      <c r="S124" s="237"/>
    </row>
    <row r="125" ht="14.25">
      <c r="S125" s="237"/>
    </row>
    <row r="126" ht="14.25">
      <c r="S126" s="237"/>
    </row>
    <row r="127" ht="14.25">
      <c r="S127" s="237"/>
    </row>
    <row r="128" ht="14.25">
      <c r="S128" s="237"/>
    </row>
    <row r="129" ht="14.25">
      <c r="S129" s="237"/>
    </row>
    <row r="130" ht="14.25">
      <c r="S130" s="237"/>
    </row>
    <row r="131" ht="14.25">
      <c r="S131" s="237"/>
    </row>
    <row r="132" ht="14.25">
      <c r="S132" s="237"/>
    </row>
    <row r="133" ht="14.25">
      <c r="S133" s="237"/>
    </row>
    <row r="134" ht="14.25">
      <c r="S134" s="237"/>
    </row>
    <row r="135" ht="14.25">
      <c r="S135" s="237"/>
    </row>
    <row r="136" ht="14.25">
      <c r="S136" s="237"/>
    </row>
    <row r="137" ht="14.25">
      <c r="S137" s="237"/>
    </row>
    <row r="138" ht="14.25">
      <c r="S138" s="237"/>
    </row>
    <row r="139" ht="14.25">
      <c r="S139" s="237"/>
    </row>
    <row r="140" ht="14.25">
      <c r="S140" s="237"/>
    </row>
    <row r="141" ht="14.25">
      <c r="S141" s="237"/>
    </row>
    <row r="142" ht="14.25">
      <c r="S142" s="237"/>
    </row>
    <row r="143" ht="14.25">
      <c r="S143" s="237"/>
    </row>
    <row r="144" ht="14.25">
      <c r="S144" s="237"/>
    </row>
    <row r="145" ht="14.25">
      <c r="S145" s="237"/>
    </row>
    <row r="146" ht="14.25">
      <c r="S146" s="237"/>
    </row>
    <row r="147" ht="14.25">
      <c r="S147" s="237"/>
    </row>
    <row r="148" ht="14.25">
      <c r="S148" s="237"/>
    </row>
    <row r="149" ht="14.25">
      <c r="S149" s="237"/>
    </row>
    <row r="150" ht="14.25">
      <c r="S150" s="237"/>
    </row>
    <row r="151" ht="14.25">
      <c r="S151" s="237"/>
    </row>
    <row r="152" ht="14.25">
      <c r="S152" s="237"/>
    </row>
    <row r="153" ht="14.25">
      <c r="S153" s="237"/>
    </row>
    <row r="154" ht="14.25">
      <c r="S154" s="237"/>
    </row>
    <row r="155" ht="14.25">
      <c r="S155" s="237"/>
    </row>
    <row r="156" ht="14.25">
      <c r="S156" s="237"/>
    </row>
    <row r="157" ht="14.25">
      <c r="S157" s="237"/>
    </row>
    <row r="158" ht="14.25">
      <c r="S158" s="237"/>
    </row>
    <row r="159" ht="14.25">
      <c r="S159" s="237"/>
    </row>
    <row r="160" ht="14.25">
      <c r="S160" s="237"/>
    </row>
    <row r="161" ht="14.25">
      <c r="S161" s="237"/>
    </row>
    <row r="162" ht="14.25">
      <c r="S162" s="237"/>
    </row>
    <row r="163" ht="14.25">
      <c r="S163" s="237"/>
    </row>
    <row r="164" ht="14.25">
      <c r="S164" s="237"/>
    </row>
    <row r="165" ht="14.25">
      <c r="S165" s="237"/>
    </row>
    <row r="166" ht="14.25">
      <c r="S166" s="237"/>
    </row>
    <row r="167" ht="14.25">
      <c r="S167" s="237"/>
    </row>
    <row r="168" ht="14.25">
      <c r="S168" s="237"/>
    </row>
    <row r="169" ht="14.25">
      <c r="S169" s="237"/>
    </row>
    <row r="170" ht="14.25">
      <c r="S170" s="237"/>
    </row>
    <row r="171" ht="14.25">
      <c r="S171" s="237"/>
    </row>
    <row r="172" ht="14.25">
      <c r="S172" s="237"/>
    </row>
    <row r="173" ht="14.25">
      <c r="S173" s="237"/>
    </row>
    <row r="174" ht="14.25">
      <c r="S174" s="237"/>
    </row>
    <row r="175" ht="14.25">
      <c r="S175" s="237"/>
    </row>
    <row r="176" ht="14.25">
      <c r="S176" s="237"/>
    </row>
    <row r="177" ht="14.25">
      <c r="S177" s="237"/>
    </row>
    <row r="178" ht="14.25">
      <c r="S178" s="237"/>
    </row>
    <row r="179" ht="14.25">
      <c r="S179" s="237"/>
    </row>
    <row r="180" ht="14.25">
      <c r="S180" s="237"/>
    </row>
    <row r="181" ht="14.25">
      <c r="S181" s="237"/>
    </row>
    <row r="182" ht="14.25">
      <c r="S182" s="237"/>
    </row>
    <row r="183" ht="14.25">
      <c r="S183" s="237"/>
    </row>
    <row r="184" ht="14.25">
      <c r="S184" s="237"/>
    </row>
    <row r="185" ht="14.25">
      <c r="S185" s="237"/>
    </row>
    <row r="186" ht="14.25">
      <c r="S186" s="237"/>
    </row>
    <row r="187" ht="14.25">
      <c r="S187" s="237"/>
    </row>
    <row r="188" ht="14.25">
      <c r="S188" s="237"/>
    </row>
    <row r="189" ht="14.25">
      <c r="S189" s="237"/>
    </row>
    <row r="190" ht="14.25">
      <c r="S190" s="237"/>
    </row>
    <row r="191" ht="14.25">
      <c r="S191" s="237"/>
    </row>
    <row r="192" ht="14.25">
      <c r="S192" s="237"/>
    </row>
    <row r="193" ht="14.25">
      <c r="S193" s="237"/>
    </row>
    <row r="194" ht="14.25">
      <c r="S194" s="237"/>
    </row>
    <row r="195" ht="14.25">
      <c r="S195" s="237"/>
    </row>
    <row r="196" ht="14.25">
      <c r="S196" s="237"/>
    </row>
    <row r="197" ht="14.25">
      <c r="S197" s="237"/>
    </row>
    <row r="198" ht="14.25">
      <c r="S198" s="237"/>
    </row>
    <row r="199" ht="14.25">
      <c r="S199" s="237"/>
    </row>
    <row r="200" ht="14.25">
      <c r="S200" s="237"/>
    </row>
    <row r="201" ht="14.25">
      <c r="S201" s="237"/>
    </row>
    <row r="202" ht="14.25">
      <c r="S202" s="237"/>
    </row>
    <row r="203" ht="14.25">
      <c r="S203" s="237"/>
    </row>
  </sheetData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K5:K7"/>
    <mergeCell ref="L5:L7"/>
    <mergeCell ref="M5:M7"/>
    <mergeCell ref="N5:N7"/>
    <mergeCell ref="S5:S7"/>
    <mergeCell ref="O5:O7"/>
    <mergeCell ref="P5:P7"/>
    <mergeCell ref="Q5:Q7"/>
    <mergeCell ref="R5:R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3"/>
  <sheetViews>
    <sheetView zoomScale="75" zoomScaleNormal="75" workbookViewId="0" topLeftCell="A1">
      <selection activeCell="A1" sqref="A1"/>
    </sheetView>
  </sheetViews>
  <sheetFormatPr defaultColWidth="10.59765625" defaultRowHeight="23.25" customHeight="1"/>
  <cols>
    <col min="1" max="1" width="2.59765625" style="51" customWidth="1"/>
    <col min="2" max="2" width="9.3984375" style="51" customWidth="1"/>
    <col min="3" max="3" width="13.5" style="307" customWidth="1"/>
    <col min="4" max="11" width="13.09765625" style="307" customWidth="1"/>
    <col min="12" max="16" width="13.09765625" style="308" customWidth="1"/>
    <col min="17" max="17" width="13.09765625" style="309" customWidth="1"/>
    <col min="18" max="19" width="13.09765625" style="308" customWidth="1"/>
    <col min="20" max="16384" width="10.59765625" style="51" customWidth="1"/>
  </cols>
  <sheetData>
    <row r="1" spans="1:19" s="84" customFormat="1" ht="23.25" customHeight="1">
      <c r="A1" s="34" t="s">
        <v>283</v>
      </c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240"/>
      <c r="N1" s="240"/>
      <c r="O1" s="240"/>
      <c r="P1" s="240"/>
      <c r="Q1" s="241"/>
      <c r="R1" s="240"/>
      <c r="S1" s="242" t="s">
        <v>284</v>
      </c>
    </row>
    <row r="2" spans="1:19" ht="23.25" customHeight="1">
      <c r="A2" s="503" t="s">
        <v>285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</row>
    <row r="3" spans="2:19" ht="23.25" customHeight="1">
      <c r="B3" s="111"/>
      <c r="C3" s="243"/>
      <c r="D3" s="243"/>
      <c r="E3" s="243"/>
      <c r="F3" s="243"/>
      <c r="G3" s="243"/>
      <c r="H3" s="243"/>
      <c r="I3" s="243" t="s">
        <v>286</v>
      </c>
      <c r="J3" s="243"/>
      <c r="K3" s="243"/>
      <c r="L3" s="244"/>
      <c r="M3" s="244"/>
      <c r="N3" s="244"/>
      <c r="O3" s="244"/>
      <c r="P3" s="244"/>
      <c r="Q3" s="245"/>
      <c r="R3" s="244"/>
      <c r="S3" s="244"/>
    </row>
    <row r="4" spans="1:19" ht="23.25" customHeight="1" thickBot="1">
      <c r="A4" s="175"/>
      <c r="C4" s="246"/>
      <c r="D4" s="246"/>
      <c r="E4" s="246"/>
      <c r="F4" s="246"/>
      <c r="G4" s="246"/>
      <c r="H4" s="246"/>
      <c r="I4" s="246"/>
      <c r="J4" s="246"/>
      <c r="K4" s="246"/>
      <c r="L4" s="247"/>
      <c r="M4" s="247"/>
      <c r="N4" s="247"/>
      <c r="O4" s="247"/>
      <c r="P4" s="247"/>
      <c r="Q4" s="248"/>
      <c r="R4" s="247"/>
      <c r="S4" s="249" t="s">
        <v>271</v>
      </c>
    </row>
    <row r="5" spans="1:19" ht="23.25" customHeight="1">
      <c r="A5" s="445" t="s">
        <v>287</v>
      </c>
      <c r="B5" s="447"/>
      <c r="C5" s="527" t="s">
        <v>272</v>
      </c>
      <c r="D5" s="527" t="s">
        <v>273</v>
      </c>
      <c r="E5" s="528" t="s">
        <v>274</v>
      </c>
      <c r="F5" s="250"/>
      <c r="G5" s="527" t="s">
        <v>275</v>
      </c>
      <c r="H5" s="527" t="s">
        <v>276</v>
      </c>
      <c r="I5" s="527" t="s">
        <v>277</v>
      </c>
      <c r="J5" s="543" t="s">
        <v>278</v>
      </c>
      <c r="K5" s="537" t="s">
        <v>279</v>
      </c>
      <c r="L5" s="540" t="s">
        <v>288</v>
      </c>
      <c r="M5" s="519" t="s">
        <v>289</v>
      </c>
      <c r="N5" s="519" t="s">
        <v>290</v>
      </c>
      <c r="O5" s="519" t="s">
        <v>291</v>
      </c>
      <c r="P5" s="519" t="s">
        <v>292</v>
      </c>
      <c r="Q5" s="522" t="s">
        <v>293</v>
      </c>
      <c r="R5" s="534" t="s">
        <v>294</v>
      </c>
      <c r="S5" s="531" t="s">
        <v>295</v>
      </c>
    </row>
    <row r="6" spans="1:19" ht="23.25" customHeight="1">
      <c r="A6" s="525"/>
      <c r="B6" s="526"/>
      <c r="C6" s="501"/>
      <c r="D6" s="501"/>
      <c r="E6" s="529"/>
      <c r="F6" s="251" t="s">
        <v>296</v>
      </c>
      <c r="G6" s="501"/>
      <c r="H6" s="501"/>
      <c r="I6" s="501"/>
      <c r="J6" s="544"/>
      <c r="K6" s="538"/>
      <c r="L6" s="541"/>
      <c r="M6" s="520"/>
      <c r="N6" s="520"/>
      <c r="O6" s="520"/>
      <c r="P6" s="520"/>
      <c r="Q6" s="523"/>
      <c r="R6" s="535"/>
      <c r="S6" s="532"/>
    </row>
    <row r="7" spans="1:19" ht="23.25" customHeight="1">
      <c r="A7" s="474"/>
      <c r="B7" s="448"/>
      <c r="C7" s="502"/>
      <c r="D7" s="502"/>
      <c r="E7" s="530"/>
      <c r="F7" s="252" t="s">
        <v>280</v>
      </c>
      <c r="G7" s="502"/>
      <c r="H7" s="502"/>
      <c r="I7" s="502"/>
      <c r="J7" s="545"/>
      <c r="K7" s="539"/>
      <c r="L7" s="542"/>
      <c r="M7" s="521"/>
      <c r="N7" s="521"/>
      <c r="O7" s="521"/>
      <c r="P7" s="521"/>
      <c r="Q7" s="524"/>
      <c r="R7" s="536"/>
      <c r="S7" s="533"/>
    </row>
    <row r="8" spans="1:19" ht="23.25" customHeight="1">
      <c r="A8" s="201"/>
      <c r="B8" s="253"/>
      <c r="C8" s="254"/>
      <c r="D8" s="254"/>
      <c r="E8" s="254"/>
      <c r="F8" s="255"/>
      <c r="G8" s="254"/>
      <c r="H8" s="256" t="s">
        <v>239</v>
      </c>
      <c r="I8" s="256" t="s">
        <v>239</v>
      </c>
      <c r="J8" s="254"/>
      <c r="K8" s="255"/>
      <c r="L8" s="257"/>
      <c r="M8" s="258"/>
      <c r="N8" s="258"/>
      <c r="O8" s="258"/>
      <c r="P8" s="256" t="s">
        <v>239</v>
      </c>
      <c r="Q8" s="256" t="s">
        <v>239</v>
      </c>
      <c r="R8" s="259"/>
      <c r="S8" s="259"/>
    </row>
    <row r="9" spans="1:19" ht="23.25" customHeight="1">
      <c r="A9" s="468" t="s">
        <v>281</v>
      </c>
      <c r="B9" s="455"/>
      <c r="C9" s="260">
        <v>1161229</v>
      </c>
      <c r="D9" s="261">
        <v>10235</v>
      </c>
      <c r="E9" s="261">
        <v>10294</v>
      </c>
      <c r="F9" s="261">
        <v>25</v>
      </c>
      <c r="G9" s="261">
        <v>245</v>
      </c>
      <c r="H9" s="261">
        <v>6267</v>
      </c>
      <c r="I9" s="261">
        <v>2007</v>
      </c>
      <c r="J9" s="262">
        <v>-59</v>
      </c>
      <c r="K9" s="262">
        <f>SUM(K11:K20,K22,K25,K28,K32,K36,K39)</f>
        <v>-1971</v>
      </c>
      <c r="L9" s="263">
        <v>8.8</v>
      </c>
      <c r="M9" s="263">
        <v>8.9</v>
      </c>
      <c r="N9" s="263">
        <v>2.4</v>
      </c>
      <c r="O9" s="263">
        <v>23.4</v>
      </c>
      <c r="P9" s="263">
        <v>5.4</v>
      </c>
      <c r="Q9" s="264">
        <v>1.73</v>
      </c>
      <c r="R9" s="265">
        <v>-0.1</v>
      </c>
      <c r="S9" s="265">
        <f>K9/C9*1000</f>
        <v>-1.6973396289620737</v>
      </c>
    </row>
    <row r="10" spans="1:19" ht="23.25" customHeight="1">
      <c r="A10" s="266"/>
      <c r="B10" s="266"/>
      <c r="C10" s="260"/>
      <c r="D10" s="261"/>
      <c r="E10" s="261"/>
      <c r="F10" s="261"/>
      <c r="G10" s="261"/>
      <c r="H10" s="261"/>
      <c r="I10" s="261"/>
      <c r="J10" s="267"/>
      <c r="K10" s="268"/>
      <c r="L10" s="269"/>
      <c r="M10" s="269"/>
      <c r="N10" s="269"/>
      <c r="O10" s="269"/>
      <c r="P10" s="269"/>
      <c r="Q10" s="270"/>
      <c r="R10" s="271"/>
      <c r="S10" s="265"/>
    </row>
    <row r="11" spans="1:19" s="274" customFormat="1" ht="23.25" customHeight="1">
      <c r="A11" s="468" t="s">
        <v>137</v>
      </c>
      <c r="B11" s="468"/>
      <c r="C11" s="260">
        <v>450671</v>
      </c>
      <c r="D11" s="261">
        <v>4261</v>
      </c>
      <c r="E11" s="261">
        <v>3412</v>
      </c>
      <c r="F11" s="261">
        <v>14</v>
      </c>
      <c r="G11" s="261">
        <v>104</v>
      </c>
      <c r="H11" s="261">
        <v>2762</v>
      </c>
      <c r="I11" s="261">
        <v>807</v>
      </c>
      <c r="J11" s="268">
        <v>849</v>
      </c>
      <c r="K11" s="268">
        <v>-632</v>
      </c>
      <c r="L11" s="272">
        <v>9.5</v>
      </c>
      <c r="M11" s="272">
        <v>7.6</v>
      </c>
      <c r="N11" s="272">
        <v>3.3</v>
      </c>
      <c r="O11" s="272">
        <v>23.8</v>
      </c>
      <c r="P11" s="272">
        <v>6.1</v>
      </c>
      <c r="Q11" s="273">
        <v>1.79</v>
      </c>
      <c r="R11" s="265">
        <v>1.9</v>
      </c>
      <c r="S11" s="265">
        <f aca="true" t="shared" si="0" ref="S11:S20">K11/C11*1000</f>
        <v>-1.4023533797382126</v>
      </c>
    </row>
    <row r="12" spans="1:19" s="274" customFormat="1" ht="23.25" customHeight="1">
      <c r="A12" s="468" t="s">
        <v>138</v>
      </c>
      <c r="B12" s="468"/>
      <c r="C12" s="260">
        <v>60414</v>
      </c>
      <c r="D12" s="261">
        <v>425</v>
      </c>
      <c r="E12" s="261">
        <v>717</v>
      </c>
      <c r="F12" s="261" t="s">
        <v>282</v>
      </c>
      <c r="G12" s="261">
        <v>11</v>
      </c>
      <c r="H12" s="261">
        <v>244</v>
      </c>
      <c r="I12" s="261">
        <v>96</v>
      </c>
      <c r="J12" s="268">
        <v>-292</v>
      </c>
      <c r="K12" s="268">
        <v>-601</v>
      </c>
      <c r="L12" s="272">
        <v>7</v>
      </c>
      <c r="M12" s="272">
        <v>11.9</v>
      </c>
      <c r="N12" s="272" t="s">
        <v>282</v>
      </c>
      <c r="O12" s="272">
        <v>25.2</v>
      </c>
      <c r="P12" s="272">
        <v>4</v>
      </c>
      <c r="Q12" s="273">
        <v>1.59</v>
      </c>
      <c r="R12" s="265">
        <v>-4.8</v>
      </c>
      <c r="S12" s="265">
        <f t="shared" si="0"/>
        <v>-9.948025292150826</v>
      </c>
    </row>
    <row r="13" spans="1:19" s="274" customFormat="1" ht="23.25" customHeight="1">
      <c r="A13" s="468" t="s">
        <v>139</v>
      </c>
      <c r="B13" s="468"/>
      <c r="C13" s="260">
        <v>107571</v>
      </c>
      <c r="D13" s="261">
        <v>1044</v>
      </c>
      <c r="E13" s="261">
        <v>981</v>
      </c>
      <c r="F13" s="261">
        <v>3</v>
      </c>
      <c r="G13" s="261">
        <v>22</v>
      </c>
      <c r="H13" s="261">
        <v>595</v>
      </c>
      <c r="I13" s="261">
        <v>197</v>
      </c>
      <c r="J13" s="268">
        <v>63</v>
      </c>
      <c r="K13" s="268">
        <v>28</v>
      </c>
      <c r="L13" s="272">
        <v>9.7</v>
      </c>
      <c r="M13" s="272">
        <v>9.1</v>
      </c>
      <c r="N13" s="272">
        <v>2.9</v>
      </c>
      <c r="O13" s="272">
        <v>20.6</v>
      </c>
      <c r="P13" s="272">
        <v>5.5</v>
      </c>
      <c r="Q13" s="273">
        <v>1.83</v>
      </c>
      <c r="R13" s="265">
        <v>0.6</v>
      </c>
      <c r="S13" s="265">
        <f t="shared" si="0"/>
        <v>0.2602932016993428</v>
      </c>
    </row>
    <row r="14" spans="1:19" s="274" customFormat="1" ht="23.25" customHeight="1">
      <c r="A14" s="468" t="s">
        <v>140</v>
      </c>
      <c r="B14" s="468"/>
      <c r="C14" s="260">
        <v>32117</v>
      </c>
      <c r="D14" s="261">
        <v>175</v>
      </c>
      <c r="E14" s="261">
        <v>485</v>
      </c>
      <c r="F14" s="261" t="s">
        <v>282</v>
      </c>
      <c r="G14" s="261">
        <v>5</v>
      </c>
      <c r="H14" s="261">
        <v>107</v>
      </c>
      <c r="I14" s="261">
        <v>35</v>
      </c>
      <c r="J14" s="268">
        <v>-310</v>
      </c>
      <c r="K14" s="268">
        <v>-170</v>
      </c>
      <c r="L14" s="272">
        <v>5.4</v>
      </c>
      <c r="M14" s="272">
        <v>15.1</v>
      </c>
      <c r="N14" s="272" t="s">
        <v>282</v>
      </c>
      <c r="O14" s="272">
        <v>27.8</v>
      </c>
      <c r="P14" s="272">
        <v>3.3</v>
      </c>
      <c r="Q14" s="273">
        <v>1.09</v>
      </c>
      <c r="R14" s="265">
        <v>-9.7</v>
      </c>
      <c r="S14" s="265">
        <f t="shared" si="0"/>
        <v>-5.293146931531587</v>
      </c>
    </row>
    <row r="15" spans="1:19" s="274" customFormat="1" ht="23.25" customHeight="1">
      <c r="A15" s="468" t="s">
        <v>141</v>
      </c>
      <c r="B15" s="468"/>
      <c r="C15" s="260">
        <v>17423</v>
      </c>
      <c r="D15" s="261">
        <v>67</v>
      </c>
      <c r="E15" s="261">
        <v>289</v>
      </c>
      <c r="F15" s="261" t="s">
        <v>282</v>
      </c>
      <c r="G15" s="261">
        <v>1</v>
      </c>
      <c r="H15" s="261">
        <v>69</v>
      </c>
      <c r="I15" s="261">
        <v>18</v>
      </c>
      <c r="J15" s="268">
        <v>-222</v>
      </c>
      <c r="K15" s="268">
        <v>-267</v>
      </c>
      <c r="L15" s="272">
        <v>3.8</v>
      </c>
      <c r="M15" s="272">
        <v>16.6</v>
      </c>
      <c r="N15" s="272" t="s">
        <v>282</v>
      </c>
      <c r="O15" s="272">
        <v>14.7</v>
      </c>
      <c r="P15" s="272">
        <v>4</v>
      </c>
      <c r="Q15" s="273">
        <v>1.03</v>
      </c>
      <c r="R15" s="265">
        <v>-12.7</v>
      </c>
      <c r="S15" s="265">
        <f t="shared" si="0"/>
        <v>-15.324570969408255</v>
      </c>
    </row>
    <row r="16" spans="1:19" s="274" customFormat="1" ht="23.25" customHeight="1">
      <c r="A16" s="468" t="s">
        <v>142</v>
      </c>
      <c r="B16" s="468"/>
      <c r="C16" s="260">
        <v>73563</v>
      </c>
      <c r="D16" s="261">
        <v>530</v>
      </c>
      <c r="E16" s="261">
        <v>758</v>
      </c>
      <c r="F16" s="261">
        <v>1</v>
      </c>
      <c r="G16" s="261">
        <v>15</v>
      </c>
      <c r="H16" s="261">
        <v>386</v>
      </c>
      <c r="I16" s="261">
        <v>156</v>
      </c>
      <c r="J16" s="268">
        <v>-228</v>
      </c>
      <c r="K16" s="268">
        <v>-350</v>
      </c>
      <c r="L16" s="272">
        <v>7.2</v>
      </c>
      <c r="M16" s="272">
        <v>10.3</v>
      </c>
      <c r="N16" s="272">
        <v>1.9</v>
      </c>
      <c r="O16" s="272">
        <v>27.5</v>
      </c>
      <c r="P16" s="272">
        <v>5.2</v>
      </c>
      <c r="Q16" s="273">
        <v>2.12</v>
      </c>
      <c r="R16" s="265">
        <v>-3.1</v>
      </c>
      <c r="S16" s="265">
        <f t="shared" si="0"/>
        <v>-4.757826624797792</v>
      </c>
    </row>
    <row r="17" spans="1:19" s="274" customFormat="1" ht="23.25" customHeight="1">
      <c r="A17" s="468" t="s">
        <v>143</v>
      </c>
      <c r="B17" s="468"/>
      <c r="C17" s="260">
        <v>24086</v>
      </c>
      <c r="D17" s="261">
        <v>164</v>
      </c>
      <c r="E17" s="261">
        <v>245</v>
      </c>
      <c r="F17" s="261" t="s">
        <v>282</v>
      </c>
      <c r="G17" s="261">
        <v>5</v>
      </c>
      <c r="H17" s="261">
        <v>115</v>
      </c>
      <c r="I17" s="261">
        <v>31</v>
      </c>
      <c r="J17" s="268">
        <v>-81</v>
      </c>
      <c r="K17" s="268">
        <v>-161</v>
      </c>
      <c r="L17" s="272">
        <v>6.8</v>
      </c>
      <c r="M17" s="272">
        <v>10.2</v>
      </c>
      <c r="N17" s="272" t="s">
        <v>282</v>
      </c>
      <c r="O17" s="272">
        <v>29.6</v>
      </c>
      <c r="P17" s="272">
        <v>4.8</v>
      </c>
      <c r="Q17" s="273">
        <v>1.29</v>
      </c>
      <c r="R17" s="265">
        <v>-3.4</v>
      </c>
      <c r="S17" s="265">
        <f t="shared" si="0"/>
        <v>-6.684380968197293</v>
      </c>
    </row>
    <row r="18" spans="1:19" s="274" customFormat="1" ht="23.25" customHeight="1">
      <c r="A18" s="468" t="s">
        <v>297</v>
      </c>
      <c r="B18" s="468"/>
      <c r="C18" s="260">
        <v>34638</v>
      </c>
      <c r="D18" s="261">
        <v>291</v>
      </c>
      <c r="E18" s="261">
        <v>318</v>
      </c>
      <c r="F18" s="261">
        <v>1</v>
      </c>
      <c r="G18" s="261">
        <v>6</v>
      </c>
      <c r="H18" s="261">
        <v>131</v>
      </c>
      <c r="I18" s="261">
        <v>50</v>
      </c>
      <c r="J18" s="268">
        <v>-27</v>
      </c>
      <c r="K18" s="268">
        <v>65</v>
      </c>
      <c r="L18" s="272">
        <v>8.4</v>
      </c>
      <c r="M18" s="272">
        <v>9.2</v>
      </c>
      <c r="N18" s="272">
        <v>3.4</v>
      </c>
      <c r="O18" s="272">
        <v>20.2</v>
      </c>
      <c r="P18" s="272">
        <v>3.8</v>
      </c>
      <c r="Q18" s="273">
        <v>1.44</v>
      </c>
      <c r="R18" s="265">
        <v>-0.8</v>
      </c>
      <c r="S18" s="265">
        <f t="shared" si="0"/>
        <v>1.8765517639586582</v>
      </c>
    </row>
    <row r="19" spans="1:19" s="274" customFormat="1" ht="23.25" customHeight="1">
      <c r="A19" s="468" t="s">
        <v>175</v>
      </c>
      <c r="B19" s="468"/>
      <c r="C19" s="260">
        <v>109334</v>
      </c>
      <c r="D19" s="261">
        <v>1017</v>
      </c>
      <c r="E19" s="261">
        <v>766</v>
      </c>
      <c r="F19" s="261">
        <v>4</v>
      </c>
      <c r="G19" s="261">
        <v>17</v>
      </c>
      <c r="H19" s="261">
        <v>571</v>
      </c>
      <c r="I19" s="261">
        <v>191</v>
      </c>
      <c r="J19" s="268">
        <v>251</v>
      </c>
      <c r="K19" s="268">
        <v>235</v>
      </c>
      <c r="L19" s="272">
        <v>9.3</v>
      </c>
      <c r="M19" s="272">
        <v>7</v>
      </c>
      <c r="N19" s="272">
        <v>3.9</v>
      </c>
      <c r="O19" s="272">
        <v>16.4</v>
      </c>
      <c r="P19" s="272">
        <v>5.2</v>
      </c>
      <c r="Q19" s="273">
        <v>1.75</v>
      </c>
      <c r="R19" s="275">
        <v>2.3</v>
      </c>
      <c r="S19" s="265">
        <f t="shared" si="0"/>
        <v>2.1493771379442808</v>
      </c>
    </row>
    <row r="20" spans="1:19" s="274" customFormat="1" ht="23.25" customHeight="1">
      <c r="A20" s="468" t="s">
        <v>200</v>
      </c>
      <c r="B20" s="468"/>
      <c r="C20" s="260">
        <v>46975</v>
      </c>
      <c r="D20" s="261">
        <v>484</v>
      </c>
      <c r="E20" s="261">
        <v>340</v>
      </c>
      <c r="F20" s="261" t="s">
        <v>282</v>
      </c>
      <c r="G20" s="261">
        <v>11</v>
      </c>
      <c r="H20" s="261">
        <v>300</v>
      </c>
      <c r="I20" s="261">
        <v>70</v>
      </c>
      <c r="J20" s="268">
        <v>144</v>
      </c>
      <c r="K20" s="268">
        <v>337</v>
      </c>
      <c r="L20" s="272">
        <v>10.3</v>
      </c>
      <c r="M20" s="272">
        <v>7.2</v>
      </c>
      <c r="N20" s="272" t="s">
        <v>282</v>
      </c>
      <c r="O20" s="272">
        <v>22.2</v>
      </c>
      <c r="P20" s="272">
        <v>6.4</v>
      </c>
      <c r="Q20" s="273">
        <v>1.49</v>
      </c>
      <c r="R20" s="275">
        <v>3.1</v>
      </c>
      <c r="S20" s="265">
        <f t="shared" si="0"/>
        <v>7.174028738690793</v>
      </c>
    </row>
    <row r="21" spans="1:19" ht="23.25" customHeight="1">
      <c r="A21" s="468"/>
      <c r="B21" s="455"/>
      <c r="C21" s="260"/>
      <c r="D21" s="261"/>
      <c r="E21" s="261"/>
      <c r="F21" s="261"/>
      <c r="G21" s="261"/>
      <c r="H21" s="261"/>
      <c r="I21" s="261"/>
      <c r="J21" s="262"/>
      <c r="K21" s="262"/>
      <c r="L21" s="263"/>
      <c r="M21" s="263"/>
      <c r="N21" s="263"/>
      <c r="O21" s="263"/>
      <c r="P21" s="263"/>
      <c r="Q21" s="264"/>
      <c r="R21" s="265"/>
      <c r="S21" s="265"/>
    </row>
    <row r="22" spans="1:19" ht="23.25" customHeight="1">
      <c r="A22" s="468" t="s">
        <v>144</v>
      </c>
      <c r="B22" s="455"/>
      <c r="C22" s="260">
        <v>5787</v>
      </c>
      <c r="D22" s="261">
        <v>95</v>
      </c>
      <c r="E22" s="261">
        <v>46</v>
      </c>
      <c r="F22" s="261" t="s">
        <v>282</v>
      </c>
      <c r="G22" s="261">
        <v>2</v>
      </c>
      <c r="H22" s="261">
        <v>27</v>
      </c>
      <c r="I22" s="261">
        <v>19</v>
      </c>
      <c r="J22" s="262">
        <v>49</v>
      </c>
      <c r="K22" s="262">
        <v>96</v>
      </c>
      <c r="L22" s="263">
        <v>16.4</v>
      </c>
      <c r="M22" s="263">
        <v>7.9</v>
      </c>
      <c r="N22" s="263" t="s">
        <v>282</v>
      </c>
      <c r="O22" s="263">
        <v>20.6</v>
      </c>
      <c r="P22" s="263">
        <v>4.7</v>
      </c>
      <c r="Q22" s="264">
        <v>3.28</v>
      </c>
      <c r="R22" s="265">
        <v>8.5</v>
      </c>
      <c r="S22" s="265">
        <f>K22/C22*1000</f>
        <v>16.588906168999483</v>
      </c>
    </row>
    <row r="23" spans="1:19" ht="23.25" customHeight="1">
      <c r="A23" s="201"/>
      <c r="B23" s="191" t="s">
        <v>145</v>
      </c>
      <c r="C23" s="276">
        <v>5787</v>
      </c>
      <c r="D23" s="256">
        <v>95</v>
      </c>
      <c r="E23" s="256">
        <v>46</v>
      </c>
      <c r="F23" s="256" t="s">
        <v>282</v>
      </c>
      <c r="G23" s="256">
        <v>2</v>
      </c>
      <c r="H23" s="256">
        <v>27</v>
      </c>
      <c r="I23" s="256">
        <v>19</v>
      </c>
      <c r="J23" s="222">
        <v>49</v>
      </c>
      <c r="K23" s="222">
        <v>96</v>
      </c>
      <c r="L23" s="277">
        <v>16.4</v>
      </c>
      <c r="M23" s="277">
        <v>7.9</v>
      </c>
      <c r="N23" s="277" t="s">
        <v>282</v>
      </c>
      <c r="O23" s="277">
        <v>20.6</v>
      </c>
      <c r="P23" s="277">
        <v>4.7</v>
      </c>
      <c r="Q23" s="278">
        <v>3.28</v>
      </c>
      <c r="R23" s="279">
        <v>8.5</v>
      </c>
      <c r="S23" s="280">
        <f>K23/C23*1000</f>
        <v>16.588906168999483</v>
      </c>
    </row>
    <row r="24" spans="1:19" ht="23.25" customHeight="1">
      <c r="A24" s="468"/>
      <c r="B24" s="455"/>
      <c r="C24" s="260"/>
      <c r="D24" s="261"/>
      <c r="E24" s="261"/>
      <c r="F24" s="261"/>
      <c r="G24" s="261"/>
      <c r="H24" s="261"/>
      <c r="I24" s="261"/>
      <c r="J24" s="262"/>
      <c r="K24" s="262"/>
      <c r="L24" s="263"/>
      <c r="M24" s="263"/>
      <c r="N24" s="263"/>
      <c r="O24" s="263"/>
      <c r="P24" s="263"/>
      <c r="Q24" s="264"/>
      <c r="R24" s="265"/>
      <c r="S24" s="265"/>
    </row>
    <row r="25" spans="1:19" ht="23.25" customHeight="1">
      <c r="A25" s="468" t="s">
        <v>146</v>
      </c>
      <c r="B25" s="468"/>
      <c r="C25" s="260">
        <v>48127</v>
      </c>
      <c r="D25" s="261">
        <v>595</v>
      </c>
      <c r="E25" s="261">
        <v>241</v>
      </c>
      <c r="F25" s="261">
        <v>1</v>
      </c>
      <c r="G25" s="261">
        <v>21</v>
      </c>
      <c r="H25" s="261">
        <v>353</v>
      </c>
      <c r="I25" s="261">
        <v>98</v>
      </c>
      <c r="J25" s="262">
        <v>354</v>
      </c>
      <c r="K25" s="262">
        <v>81</v>
      </c>
      <c r="L25" s="263">
        <v>12.4</v>
      </c>
      <c r="M25" s="263">
        <v>5</v>
      </c>
      <c r="N25" s="263">
        <v>1.7</v>
      </c>
      <c r="O25" s="263">
        <v>34.1</v>
      </c>
      <c r="P25" s="263">
        <v>7.3</v>
      </c>
      <c r="Q25" s="281">
        <v>2.04</v>
      </c>
      <c r="R25" s="265">
        <v>7.4</v>
      </c>
      <c r="S25" s="265">
        <f>K25/C25*1000</f>
        <v>1.6830469383090574</v>
      </c>
    </row>
    <row r="26" spans="1:19" ht="23.25" customHeight="1">
      <c r="A26" s="201"/>
      <c r="B26" s="191" t="s">
        <v>147</v>
      </c>
      <c r="C26" s="276">
        <v>48127</v>
      </c>
      <c r="D26" s="256">
        <v>595</v>
      </c>
      <c r="E26" s="256">
        <v>241</v>
      </c>
      <c r="F26" s="256">
        <v>1</v>
      </c>
      <c r="G26" s="256">
        <v>21</v>
      </c>
      <c r="H26" s="256">
        <v>353</v>
      </c>
      <c r="I26" s="256">
        <v>98</v>
      </c>
      <c r="J26" s="222">
        <v>354</v>
      </c>
      <c r="K26" s="222">
        <v>81</v>
      </c>
      <c r="L26" s="277">
        <v>12.4</v>
      </c>
      <c r="M26" s="277">
        <v>5</v>
      </c>
      <c r="N26" s="277">
        <v>1.7</v>
      </c>
      <c r="O26" s="277">
        <v>34.1</v>
      </c>
      <c r="P26" s="277">
        <v>7.3</v>
      </c>
      <c r="Q26" s="278">
        <v>2.04</v>
      </c>
      <c r="R26" s="279">
        <v>7.4</v>
      </c>
      <c r="S26" s="280">
        <f>K26/C26*1000</f>
        <v>1.6830469383090574</v>
      </c>
    </row>
    <row r="27" spans="1:19" ht="23.25" customHeight="1">
      <c r="A27" s="468"/>
      <c r="B27" s="468"/>
      <c r="C27" s="276"/>
      <c r="D27" s="256"/>
      <c r="E27" s="256"/>
      <c r="F27" s="256"/>
      <c r="G27" s="256"/>
      <c r="H27" s="256"/>
      <c r="I27" s="256"/>
      <c r="J27" s="222"/>
      <c r="K27" s="222"/>
      <c r="L27" s="277"/>
      <c r="M27" s="277"/>
      <c r="N27" s="277"/>
      <c r="O27" s="277"/>
      <c r="P27" s="277"/>
      <c r="Q27" s="278"/>
      <c r="R27" s="225"/>
      <c r="S27" s="265"/>
    </row>
    <row r="28" spans="1:19" ht="23.25" customHeight="1">
      <c r="A28" s="468" t="s">
        <v>148</v>
      </c>
      <c r="B28" s="468"/>
      <c r="C28" s="260">
        <v>62326</v>
      </c>
      <c r="D28" s="261">
        <v>534</v>
      </c>
      <c r="E28" s="261">
        <v>440</v>
      </c>
      <c r="F28" s="261">
        <v>1</v>
      </c>
      <c r="G28" s="261">
        <v>7</v>
      </c>
      <c r="H28" s="261">
        <v>292</v>
      </c>
      <c r="I28" s="261">
        <v>134</v>
      </c>
      <c r="J28" s="261">
        <v>94</v>
      </c>
      <c r="K28" s="262">
        <f>SUM(K29:K30)</f>
        <v>30</v>
      </c>
      <c r="L28" s="263">
        <v>8.6</v>
      </c>
      <c r="M28" s="263">
        <v>7.1</v>
      </c>
      <c r="N28" s="263">
        <v>1.9</v>
      </c>
      <c r="O28" s="263">
        <v>12.9</v>
      </c>
      <c r="P28" s="263">
        <v>4.7</v>
      </c>
      <c r="Q28" s="281">
        <v>2.15</v>
      </c>
      <c r="R28" s="265">
        <v>1.5</v>
      </c>
      <c r="S28" s="265">
        <f>K28/C28*1000</f>
        <v>0.481340050701152</v>
      </c>
    </row>
    <row r="29" spans="1:19" ht="23.25" customHeight="1">
      <c r="A29" s="201"/>
      <c r="B29" s="191" t="s">
        <v>149</v>
      </c>
      <c r="C29" s="276">
        <v>35740</v>
      </c>
      <c r="D29" s="256">
        <v>327</v>
      </c>
      <c r="E29" s="256">
        <v>279</v>
      </c>
      <c r="F29" s="256">
        <v>1</v>
      </c>
      <c r="G29" s="256">
        <v>2</v>
      </c>
      <c r="H29" s="256">
        <v>182</v>
      </c>
      <c r="I29" s="256">
        <v>65</v>
      </c>
      <c r="J29" s="222">
        <v>48</v>
      </c>
      <c r="K29" s="222">
        <v>216</v>
      </c>
      <c r="L29" s="277">
        <v>9.1</v>
      </c>
      <c r="M29" s="277">
        <v>7.8</v>
      </c>
      <c r="N29" s="277">
        <v>3.1</v>
      </c>
      <c r="O29" s="277">
        <v>6.1</v>
      </c>
      <c r="P29" s="277">
        <v>5.1</v>
      </c>
      <c r="Q29" s="278">
        <v>1.82</v>
      </c>
      <c r="R29" s="279">
        <v>1.3</v>
      </c>
      <c r="S29" s="280">
        <f>K29/C29*1000</f>
        <v>6.04364857302742</v>
      </c>
    </row>
    <row r="30" spans="1:19" ht="23.25" customHeight="1">
      <c r="A30" s="201"/>
      <c r="B30" s="191" t="s">
        <v>150</v>
      </c>
      <c r="C30" s="276">
        <v>26586</v>
      </c>
      <c r="D30" s="256">
        <v>207</v>
      </c>
      <c r="E30" s="256">
        <v>161</v>
      </c>
      <c r="F30" s="256" t="s">
        <v>282</v>
      </c>
      <c r="G30" s="256">
        <v>5</v>
      </c>
      <c r="H30" s="256">
        <v>110</v>
      </c>
      <c r="I30" s="256">
        <v>69</v>
      </c>
      <c r="J30" s="222">
        <v>46</v>
      </c>
      <c r="K30" s="222">
        <v>-186</v>
      </c>
      <c r="L30" s="277">
        <v>7.8</v>
      </c>
      <c r="M30" s="277">
        <v>6.1</v>
      </c>
      <c r="N30" s="277" t="s">
        <v>282</v>
      </c>
      <c r="O30" s="277">
        <v>23.6</v>
      </c>
      <c r="P30" s="277">
        <v>4.1</v>
      </c>
      <c r="Q30" s="278">
        <v>2.6</v>
      </c>
      <c r="R30" s="279">
        <v>1.7</v>
      </c>
      <c r="S30" s="280">
        <f>K30/C30*1000</f>
        <v>-6.9961633942676595</v>
      </c>
    </row>
    <row r="31" spans="1:19" ht="23.25" customHeight="1">
      <c r="A31" s="201"/>
      <c r="B31" s="191"/>
      <c r="C31" s="276"/>
      <c r="D31" s="256"/>
      <c r="E31" s="256"/>
      <c r="F31" s="256"/>
      <c r="G31" s="256"/>
      <c r="H31" s="282"/>
      <c r="I31" s="256"/>
      <c r="J31" s="222"/>
      <c r="K31" s="222"/>
      <c r="L31" s="277"/>
      <c r="M31" s="277"/>
      <c r="N31" s="277"/>
      <c r="O31" s="277"/>
      <c r="P31" s="277"/>
      <c r="Q31" s="278"/>
      <c r="R31" s="283"/>
      <c r="S31" s="265"/>
    </row>
    <row r="32" spans="1:19" s="274" customFormat="1" ht="23.25" customHeight="1">
      <c r="A32" s="468" t="s">
        <v>151</v>
      </c>
      <c r="B32" s="468"/>
      <c r="C32" s="260">
        <v>38152</v>
      </c>
      <c r="D32" s="261">
        <v>246</v>
      </c>
      <c r="E32" s="261">
        <v>552</v>
      </c>
      <c r="F32" s="261" t="s">
        <v>282</v>
      </c>
      <c r="G32" s="261">
        <v>10</v>
      </c>
      <c r="H32" s="261">
        <v>160</v>
      </c>
      <c r="I32" s="261">
        <v>47</v>
      </c>
      <c r="J32" s="268">
        <f>SUM(J33:J34)</f>
        <v>-306</v>
      </c>
      <c r="K32" s="268">
        <f>SUM(K33:K34)</f>
        <v>-332</v>
      </c>
      <c r="L32" s="272">
        <v>6.4</v>
      </c>
      <c r="M32" s="272">
        <v>14.5</v>
      </c>
      <c r="N32" s="272" t="s">
        <v>282</v>
      </c>
      <c r="O32" s="272">
        <v>39.1</v>
      </c>
      <c r="P32" s="272">
        <v>4.2</v>
      </c>
      <c r="Q32" s="284">
        <v>1.23</v>
      </c>
      <c r="R32" s="265">
        <v>-8</v>
      </c>
      <c r="S32" s="265">
        <f>K32/C32*1000</f>
        <v>-8.702033969385615</v>
      </c>
    </row>
    <row r="33" spans="1:19" ht="23.25" customHeight="1">
      <c r="A33" s="201"/>
      <c r="B33" s="191" t="s">
        <v>152</v>
      </c>
      <c r="C33" s="285">
        <v>23191</v>
      </c>
      <c r="D33" s="286">
        <v>164</v>
      </c>
      <c r="E33" s="286">
        <v>344</v>
      </c>
      <c r="F33" s="256" t="s">
        <v>282</v>
      </c>
      <c r="G33" s="286">
        <v>7</v>
      </c>
      <c r="H33" s="286">
        <v>109</v>
      </c>
      <c r="I33" s="286">
        <v>25</v>
      </c>
      <c r="J33" s="222">
        <v>-180</v>
      </c>
      <c r="K33" s="222">
        <v>-283</v>
      </c>
      <c r="L33" s="277">
        <v>7.1</v>
      </c>
      <c r="M33" s="277">
        <v>14.8</v>
      </c>
      <c r="N33" s="269" t="s">
        <v>282</v>
      </c>
      <c r="O33" s="277">
        <v>40.9</v>
      </c>
      <c r="P33" s="277">
        <v>4.7</v>
      </c>
      <c r="Q33" s="278">
        <v>1.08</v>
      </c>
      <c r="R33" s="279">
        <v>-7.8</v>
      </c>
      <c r="S33" s="280">
        <f>K33/C33*1000</f>
        <v>-12.203009788279937</v>
      </c>
    </row>
    <row r="34" spans="1:19" ht="23.25" customHeight="1">
      <c r="A34" s="201"/>
      <c r="B34" s="287" t="s">
        <v>298</v>
      </c>
      <c r="C34" s="285">
        <v>14961</v>
      </c>
      <c r="D34" s="286">
        <v>82</v>
      </c>
      <c r="E34" s="286">
        <v>208</v>
      </c>
      <c r="F34" s="256" t="s">
        <v>282</v>
      </c>
      <c r="G34" s="286">
        <v>3</v>
      </c>
      <c r="H34" s="286">
        <v>51</v>
      </c>
      <c r="I34" s="286">
        <v>22</v>
      </c>
      <c r="J34" s="222">
        <v>-126</v>
      </c>
      <c r="K34" s="222">
        <v>-49</v>
      </c>
      <c r="L34" s="277">
        <v>5.5</v>
      </c>
      <c r="M34" s="277">
        <v>13.9</v>
      </c>
      <c r="N34" s="277" t="s">
        <v>282</v>
      </c>
      <c r="O34" s="277">
        <v>35.3</v>
      </c>
      <c r="P34" s="277">
        <v>3.4</v>
      </c>
      <c r="Q34" s="278">
        <v>1.47</v>
      </c>
      <c r="R34" s="279">
        <v>-8.4</v>
      </c>
      <c r="S34" s="280">
        <f>K34/C34*1000</f>
        <v>-3.275182140231268</v>
      </c>
    </row>
    <row r="35" spans="1:19" ht="23.25" customHeight="1">
      <c r="A35" s="201"/>
      <c r="B35" s="191"/>
      <c r="C35" s="276"/>
      <c r="D35" s="256"/>
      <c r="E35" s="256"/>
      <c r="F35" s="256"/>
      <c r="G35" s="256"/>
      <c r="H35" s="256"/>
      <c r="I35" s="256"/>
      <c r="J35" s="222"/>
      <c r="K35" s="222"/>
      <c r="L35" s="277"/>
      <c r="M35" s="277"/>
      <c r="N35" s="277"/>
      <c r="O35" s="277"/>
      <c r="P35" s="277"/>
      <c r="Q35" s="278"/>
      <c r="R35" s="283"/>
      <c r="S35" s="265"/>
    </row>
    <row r="36" spans="1:19" s="274" customFormat="1" ht="23.25" customHeight="1">
      <c r="A36" s="468" t="s">
        <v>153</v>
      </c>
      <c r="B36" s="468"/>
      <c r="C36" s="260">
        <v>18737</v>
      </c>
      <c r="D36" s="261">
        <v>144</v>
      </c>
      <c r="E36" s="261">
        <v>198</v>
      </c>
      <c r="F36" s="261" t="s">
        <v>282</v>
      </c>
      <c r="G36" s="261">
        <v>3</v>
      </c>
      <c r="H36" s="261">
        <v>57</v>
      </c>
      <c r="I36" s="261">
        <v>22</v>
      </c>
      <c r="J36" s="268">
        <v>-54</v>
      </c>
      <c r="K36" s="268">
        <v>-21</v>
      </c>
      <c r="L36" s="272">
        <v>7.7</v>
      </c>
      <c r="M36" s="272">
        <v>10.6</v>
      </c>
      <c r="N36" s="272" t="s">
        <v>282</v>
      </c>
      <c r="O36" s="272">
        <v>20.4</v>
      </c>
      <c r="P36" s="272">
        <v>3</v>
      </c>
      <c r="Q36" s="284">
        <v>1.17</v>
      </c>
      <c r="R36" s="265">
        <v>-2.9</v>
      </c>
      <c r="S36" s="265">
        <f>K36/C36*1000</f>
        <v>-1.120777072103325</v>
      </c>
    </row>
    <row r="37" spans="1:19" ht="23.25" customHeight="1">
      <c r="A37" s="201"/>
      <c r="B37" s="191" t="s">
        <v>299</v>
      </c>
      <c r="C37" s="276">
        <v>18737</v>
      </c>
      <c r="D37" s="256">
        <v>144</v>
      </c>
      <c r="E37" s="256">
        <v>198</v>
      </c>
      <c r="F37" s="256" t="s">
        <v>282</v>
      </c>
      <c r="G37" s="256">
        <v>3</v>
      </c>
      <c r="H37" s="256">
        <v>57</v>
      </c>
      <c r="I37" s="256">
        <v>22</v>
      </c>
      <c r="J37" s="222">
        <v>-54</v>
      </c>
      <c r="K37" s="222">
        <v>-21</v>
      </c>
      <c r="L37" s="277">
        <v>7.7</v>
      </c>
      <c r="M37" s="277">
        <v>10.6</v>
      </c>
      <c r="N37" s="277" t="s">
        <v>282</v>
      </c>
      <c r="O37" s="277">
        <v>20.4</v>
      </c>
      <c r="P37" s="277">
        <v>3</v>
      </c>
      <c r="Q37" s="278">
        <v>1.17</v>
      </c>
      <c r="R37" s="279">
        <v>-2.9</v>
      </c>
      <c r="S37" s="280">
        <f>K37/C37*1000</f>
        <v>-1.120777072103325</v>
      </c>
    </row>
    <row r="38" spans="1:19" ht="23.25" customHeight="1">
      <c r="A38" s="468"/>
      <c r="B38" s="468"/>
      <c r="C38" s="260"/>
      <c r="D38" s="261"/>
      <c r="E38" s="261"/>
      <c r="F38" s="261"/>
      <c r="G38" s="261"/>
      <c r="H38" s="261"/>
      <c r="I38" s="261"/>
      <c r="J38" s="262"/>
      <c r="K38" s="262"/>
      <c r="L38" s="263"/>
      <c r="M38" s="263"/>
      <c r="N38" s="263"/>
      <c r="O38" s="263"/>
      <c r="P38" s="263"/>
      <c r="Q38" s="281"/>
      <c r="R38" s="265"/>
      <c r="S38" s="265"/>
    </row>
    <row r="39" spans="1:19" s="274" customFormat="1" ht="23.25" customHeight="1">
      <c r="A39" s="468" t="s">
        <v>300</v>
      </c>
      <c r="B39" s="468"/>
      <c r="C39" s="260">
        <v>31308</v>
      </c>
      <c r="D39" s="261">
        <v>163</v>
      </c>
      <c r="E39" s="261">
        <v>506</v>
      </c>
      <c r="F39" s="261" t="s">
        <v>282</v>
      </c>
      <c r="G39" s="261">
        <v>5</v>
      </c>
      <c r="H39" s="261">
        <v>98</v>
      </c>
      <c r="I39" s="261">
        <v>36</v>
      </c>
      <c r="J39" s="268">
        <v>-343</v>
      </c>
      <c r="K39" s="268">
        <f>SUM(K40:K41)</f>
        <v>-309</v>
      </c>
      <c r="L39" s="272">
        <v>5.2</v>
      </c>
      <c r="M39" s="272">
        <v>16.2</v>
      </c>
      <c r="N39" s="272" t="s">
        <v>282</v>
      </c>
      <c r="O39" s="272">
        <v>29.8</v>
      </c>
      <c r="P39" s="272">
        <v>3.1</v>
      </c>
      <c r="Q39" s="284">
        <v>1.15</v>
      </c>
      <c r="R39" s="265">
        <v>-11</v>
      </c>
      <c r="S39" s="265">
        <f>K39/C39*1000</f>
        <v>-9.869681870448447</v>
      </c>
    </row>
    <row r="40" spans="1:19" ht="23.25" customHeight="1">
      <c r="A40" s="201"/>
      <c r="B40" s="191" t="s">
        <v>154</v>
      </c>
      <c r="C40" s="276">
        <v>10281</v>
      </c>
      <c r="D40" s="256">
        <v>59</v>
      </c>
      <c r="E40" s="256">
        <v>146</v>
      </c>
      <c r="F40" s="256" t="s">
        <v>282</v>
      </c>
      <c r="G40" s="256">
        <v>1</v>
      </c>
      <c r="H40" s="256">
        <v>31</v>
      </c>
      <c r="I40" s="256">
        <v>7</v>
      </c>
      <c r="J40" s="222">
        <v>-87</v>
      </c>
      <c r="K40" s="222">
        <v>-66</v>
      </c>
      <c r="L40" s="277">
        <v>5.7</v>
      </c>
      <c r="M40" s="277">
        <v>14.2</v>
      </c>
      <c r="N40" s="277" t="s">
        <v>282</v>
      </c>
      <c r="O40" s="277">
        <v>16.7</v>
      </c>
      <c r="P40" s="277">
        <v>3</v>
      </c>
      <c r="Q40" s="278">
        <v>0.68</v>
      </c>
      <c r="R40" s="279">
        <v>-8.5</v>
      </c>
      <c r="S40" s="280">
        <f>K40/C40*1000</f>
        <v>-6.419608987452583</v>
      </c>
    </row>
    <row r="41" spans="1:71" ht="23.25" customHeight="1">
      <c r="A41" s="288"/>
      <c r="B41" s="197" t="s">
        <v>180</v>
      </c>
      <c r="C41" s="289">
        <v>21027</v>
      </c>
      <c r="D41" s="290">
        <v>104</v>
      </c>
      <c r="E41" s="290">
        <v>360</v>
      </c>
      <c r="F41" s="290" t="s">
        <v>282</v>
      </c>
      <c r="G41" s="290">
        <v>4</v>
      </c>
      <c r="H41" s="290">
        <v>67</v>
      </c>
      <c r="I41" s="290">
        <v>29</v>
      </c>
      <c r="J41" s="291">
        <v>-256</v>
      </c>
      <c r="K41" s="291">
        <v>-243</v>
      </c>
      <c r="L41" s="292">
        <v>4.9</v>
      </c>
      <c r="M41" s="292">
        <v>17.1</v>
      </c>
      <c r="N41" s="292" t="s">
        <v>282</v>
      </c>
      <c r="O41" s="292">
        <v>37</v>
      </c>
      <c r="P41" s="292">
        <v>3.2</v>
      </c>
      <c r="Q41" s="293">
        <v>1.38</v>
      </c>
      <c r="R41" s="294">
        <v>-12.2</v>
      </c>
      <c r="S41" s="295">
        <f>K41/C41*1000</f>
        <v>-11.556570124126123</v>
      </c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</row>
    <row r="42" spans="1:58" ht="23.25" customHeight="1">
      <c r="A42" s="206" t="s">
        <v>270</v>
      </c>
      <c r="B42" s="217"/>
      <c r="C42" s="236"/>
      <c r="D42" s="236"/>
      <c r="E42" s="236"/>
      <c r="F42" s="236"/>
      <c r="G42" s="236"/>
      <c r="H42" s="236"/>
      <c r="I42" s="256"/>
      <c r="J42" s="209"/>
      <c r="K42" s="209"/>
      <c r="L42" s="277"/>
      <c r="M42" s="277"/>
      <c r="N42" s="277"/>
      <c r="O42" s="277"/>
      <c r="P42" s="277"/>
      <c r="Q42" s="278"/>
      <c r="R42" s="277"/>
      <c r="S42" s="263"/>
      <c r="BF42" s="169"/>
    </row>
    <row r="43" spans="1:58" ht="23.25" customHeight="1">
      <c r="A43" s="201"/>
      <c r="B43" s="217" t="s">
        <v>301</v>
      </c>
      <c r="C43" s="256"/>
      <c r="D43" s="296"/>
      <c r="E43" s="296"/>
      <c r="F43" s="296"/>
      <c r="G43" s="296"/>
      <c r="H43" s="296"/>
      <c r="I43" s="296"/>
      <c r="J43" s="209"/>
      <c r="K43" s="209"/>
      <c r="L43" s="277"/>
      <c r="M43" s="277"/>
      <c r="N43" s="277"/>
      <c r="O43" s="277"/>
      <c r="P43" s="277"/>
      <c r="Q43" s="278"/>
      <c r="R43" s="297"/>
      <c r="S43" s="297"/>
      <c r="BF43" s="66"/>
    </row>
    <row r="44" spans="1:58" ht="23.25" customHeight="1">
      <c r="A44" s="201"/>
      <c r="B44" s="217"/>
      <c r="C44" s="298"/>
      <c r="D44" s="286"/>
      <c r="E44" s="286"/>
      <c r="F44" s="296"/>
      <c r="G44" s="286"/>
      <c r="H44" s="286"/>
      <c r="I44" s="286"/>
      <c r="J44" s="209"/>
      <c r="K44" s="209"/>
      <c r="L44" s="277"/>
      <c r="M44" s="277"/>
      <c r="N44" s="277"/>
      <c r="O44" s="277"/>
      <c r="P44" s="277"/>
      <c r="Q44" s="278"/>
      <c r="R44" s="297"/>
      <c r="S44" s="297"/>
      <c r="BF44" s="66"/>
    </row>
    <row r="45" spans="1:58" ht="23.25" customHeight="1">
      <c r="A45" s="201"/>
      <c r="C45" s="298"/>
      <c r="D45" s="286"/>
      <c r="E45" s="286"/>
      <c r="F45" s="296"/>
      <c r="G45" s="286"/>
      <c r="H45" s="286"/>
      <c r="I45" s="286"/>
      <c r="J45" s="209"/>
      <c r="K45" s="209"/>
      <c r="L45" s="277"/>
      <c r="M45" s="277"/>
      <c r="N45" s="277"/>
      <c r="O45" s="277"/>
      <c r="P45" s="277"/>
      <c r="Q45" s="278"/>
      <c r="R45" s="297"/>
      <c r="S45" s="297"/>
      <c r="BF45" s="66"/>
    </row>
    <row r="46" spans="1:19" ht="23.25" customHeight="1">
      <c r="A46" s="201"/>
      <c r="B46" s="191"/>
      <c r="C46" s="298"/>
      <c r="D46" s="286"/>
      <c r="E46" s="286"/>
      <c r="F46" s="286"/>
      <c r="G46" s="286"/>
      <c r="H46" s="286"/>
      <c r="I46" s="286"/>
      <c r="J46" s="209"/>
      <c r="K46" s="209"/>
      <c r="L46" s="277"/>
      <c r="M46" s="277"/>
      <c r="N46" s="277"/>
      <c r="O46" s="277"/>
      <c r="P46" s="277"/>
      <c r="Q46" s="278"/>
      <c r="R46" s="297"/>
      <c r="S46" s="297"/>
    </row>
    <row r="47" spans="1:19" ht="23.25" customHeight="1">
      <c r="A47" s="201"/>
      <c r="B47" s="191"/>
      <c r="C47" s="298"/>
      <c r="D47" s="286"/>
      <c r="E47" s="286"/>
      <c r="F47" s="286"/>
      <c r="G47" s="286"/>
      <c r="H47" s="286"/>
      <c r="I47" s="286"/>
      <c r="J47" s="209"/>
      <c r="K47" s="209"/>
      <c r="L47" s="277"/>
      <c r="M47" s="277"/>
      <c r="N47" s="277"/>
      <c r="O47" s="277"/>
      <c r="P47" s="277"/>
      <c r="Q47" s="278"/>
      <c r="R47" s="297"/>
      <c r="S47" s="297"/>
    </row>
    <row r="48" spans="1:19" ht="23.25" customHeight="1">
      <c r="A48" s="201"/>
      <c r="B48" s="191"/>
      <c r="C48" s="256"/>
      <c r="D48" s="256"/>
      <c r="E48" s="256"/>
      <c r="F48" s="261"/>
      <c r="G48" s="256"/>
      <c r="H48" s="256"/>
      <c r="I48" s="256"/>
      <c r="J48" s="209"/>
      <c r="K48" s="209"/>
      <c r="L48" s="277"/>
      <c r="M48" s="277"/>
      <c r="N48" s="277"/>
      <c r="O48" s="277"/>
      <c r="P48" s="277"/>
      <c r="Q48" s="278"/>
      <c r="R48" s="277"/>
      <c r="S48" s="263"/>
    </row>
    <row r="49" spans="1:19" ht="23.25" customHeight="1">
      <c r="A49" s="468"/>
      <c r="B49" s="455"/>
      <c r="C49" s="261"/>
      <c r="D49" s="261"/>
      <c r="E49" s="261"/>
      <c r="F49" s="261"/>
      <c r="G49" s="261"/>
      <c r="H49" s="261"/>
      <c r="I49" s="261"/>
      <c r="J49" s="299"/>
      <c r="K49" s="299"/>
      <c r="L49" s="269"/>
      <c r="M49" s="269"/>
      <c r="N49" s="269"/>
      <c r="O49" s="269"/>
      <c r="P49" s="269"/>
      <c r="Q49" s="300"/>
      <c r="R49" s="263"/>
      <c r="S49" s="263"/>
    </row>
    <row r="50" spans="1:19" ht="23.25" customHeight="1">
      <c r="A50" s="201"/>
      <c r="B50" s="191"/>
      <c r="C50" s="296"/>
      <c r="D50" s="296"/>
      <c r="E50" s="296"/>
      <c r="F50" s="296"/>
      <c r="G50" s="296"/>
      <c r="H50" s="296"/>
      <c r="I50" s="296"/>
      <c r="J50" s="209"/>
      <c r="K50" s="209"/>
      <c r="L50" s="277"/>
      <c r="M50" s="277"/>
      <c r="N50" s="277"/>
      <c r="O50" s="277"/>
      <c r="P50" s="277"/>
      <c r="Q50" s="278"/>
      <c r="R50" s="297"/>
      <c r="S50" s="297"/>
    </row>
    <row r="51" spans="1:19" ht="23.25" customHeight="1">
      <c r="A51" s="201"/>
      <c r="B51" s="191"/>
      <c r="C51" s="296"/>
      <c r="D51" s="296"/>
      <c r="E51" s="296"/>
      <c r="F51" s="296"/>
      <c r="G51" s="296"/>
      <c r="H51" s="296"/>
      <c r="I51" s="296"/>
      <c r="J51" s="209"/>
      <c r="K51" s="209"/>
      <c r="L51" s="277"/>
      <c r="M51" s="277"/>
      <c r="N51" s="277"/>
      <c r="O51" s="277"/>
      <c r="P51" s="277"/>
      <c r="Q51" s="278"/>
      <c r="R51" s="297"/>
      <c r="S51" s="297"/>
    </row>
    <row r="52" spans="1:19" ht="23.25" customHeight="1">
      <c r="A52" s="201"/>
      <c r="B52" s="191"/>
      <c r="C52" s="296"/>
      <c r="D52" s="296"/>
      <c r="E52" s="296"/>
      <c r="F52" s="296"/>
      <c r="G52" s="296"/>
      <c r="H52" s="296"/>
      <c r="I52" s="296"/>
      <c r="J52" s="209"/>
      <c r="K52" s="209"/>
      <c r="L52" s="277"/>
      <c r="M52" s="277"/>
      <c r="N52" s="277"/>
      <c r="O52" s="277"/>
      <c r="P52" s="277"/>
      <c r="Q52" s="278"/>
      <c r="R52" s="297"/>
      <c r="S52" s="297"/>
    </row>
    <row r="53" spans="1:19" ht="23.25" customHeight="1">
      <c r="A53" s="201"/>
      <c r="B53" s="191"/>
      <c r="C53" s="256"/>
      <c r="D53" s="256"/>
      <c r="E53" s="256"/>
      <c r="F53" s="256"/>
      <c r="G53" s="256"/>
      <c r="H53" s="256"/>
      <c r="I53" s="256"/>
      <c r="J53" s="209"/>
      <c r="K53" s="209"/>
      <c r="L53" s="277"/>
      <c r="M53" s="277"/>
      <c r="N53" s="277"/>
      <c r="O53" s="277"/>
      <c r="P53" s="277"/>
      <c r="Q53" s="278"/>
      <c r="R53" s="277"/>
      <c r="S53" s="263"/>
    </row>
    <row r="54" spans="1:19" ht="23.25" customHeight="1">
      <c r="A54" s="468"/>
      <c r="B54" s="455"/>
      <c r="C54" s="261"/>
      <c r="D54" s="261"/>
      <c r="E54" s="261"/>
      <c r="F54" s="296"/>
      <c r="G54" s="261"/>
      <c r="H54" s="261"/>
      <c r="I54" s="261"/>
      <c r="J54" s="299"/>
      <c r="K54" s="299"/>
      <c r="L54" s="269"/>
      <c r="M54" s="269"/>
      <c r="N54" s="269"/>
      <c r="O54" s="269"/>
      <c r="P54" s="269"/>
      <c r="Q54" s="300"/>
      <c r="R54" s="263"/>
      <c r="S54" s="263"/>
    </row>
    <row r="55" spans="1:19" ht="23.25" customHeight="1">
      <c r="A55" s="201"/>
      <c r="B55" s="191"/>
      <c r="C55" s="296"/>
      <c r="D55" s="296"/>
      <c r="E55" s="296"/>
      <c r="F55" s="296"/>
      <c r="G55" s="296"/>
      <c r="H55" s="296"/>
      <c r="I55" s="296"/>
      <c r="J55" s="209"/>
      <c r="K55" s="209"/>
      <c r="L55" s="277"/>
      <c r="M55" s="277"/>
      <c r="N55" s="277"/>
      <c r="O55" s="277"/>
      <c r="P55" s="277"/>
      <c r="Q55" s="278"/>
      <c r="R55" s="297"/>
      <c r="S55" s="297"/>
    </row>
    <row r="56" spans="1:19" ht="23.25" customHeight="1">
      <c r="A56" s="201"/>
      <c r="B56" s="191"/>
      <c r="C56" s="296"/>
      <c r="D56" s="296"/>
      <c r="E56" s="296"/>
      <c r="F56" s="296"/>
      <c r="G56" s="296"/>
      <c r="H56" s="296"/>
      <c r="I56" s="296"/>
      <c r="J56" s="209"/>
      <c r="K56" s="209"/>
      <c r="L56" s="277"/>
      <c r="M56" s="277"/>
      <c r="N56" s="277"/>
      <c r="O56" s="277"/>
      <c r="P56" s="277"/>
      <c r="Q56" s="278"/>
      <c r="R56" s="297"/>
      <c r="S56" s="297"/>
    </row>
    <row r="57" spans="1:19" ht="23.25" customHeight="1">
      <c r="A57" s="201"/>
      <c r="B57" s="191"/>
      <c r="C57" s="296"/>
      <c r="D57" s="296"/>
      <c r="E57" s="296"/>
      <c r="F57" s="296"/>
      <c r="G57" s="296"/>
      <c r="H57" s="296"/>
      <c r="I57" s="296"/>
      <c r="J57" s="209"/>
      <c r="K57" s="209"/>
      <c r="L57" s="277"/>
      <c r="M57" s="277"/>
      <c r="N57" s="277"/>
      <c r="O57" s="277"/>
      <c r="P57" s="277"/>
      <c r="Q57" s="278"/>
      <c r="R57" s="297"/>
      <c r="S57" s="297"/>
    </row>
    <row r="58" spans="1:19" ht="23.25" customHeight="1">
      <c r="A58" s="201"/>
      <c r="B58" s="191"/>
      <c r="C58" s="296"/>
      <c r="D58" s="296"/>
      <c r="E58" s="296"/>
      <c r="F58" s="296"/>
      <c r="G58" s="296"/>
      <c r="H58" s="296"/>
      <c r="I58" s="296"/>
      <c r="J58" s="209"/>
      <c r="K58" s="209"/>
      <c r="L58" s="277"/>
      <c r="M58" s="277"/>
      <c r="N58" s="277"/>
      <c r="O58" s="277"/>
      <c r="P58" s="277"/>
      <c r="Q58" s="278"/>
      <c r="R58" s="297"/>
      <c r="S58" s="297"/>
    </row>
    <row r="59" spans="1:19" ht="23.25" customHeight="1">
      <c r="A59" s="201"/>
      <c r="B59" s="191"/>
      <c r="C59" s="256"/>
      <c r="D59" s="256"/>
      <c r="E59" s="256"/>
      <c r="F59" s="256"/>
      <c r="G59" s="256"/>
      <c r="H59" s="256"/>
      <c r="I59" s="256"/>
      <c r="J59" s="209"/>
      <c r="K59" s="209"/>
      <c r="L59" s="277"/>
      <c r="M59" s="277"/>
      <c r="N59" s="277"/>
      <c r="O59" s="277"/>
      <c r="P59" s="277"/>
      <c r="Q59" s="278"/>
      <c r="R59" s="277"/>
      <c r="S59" s="263"/>
    </row>
    <row r="60" spans="1:19" ht="23.25" customHeight="1">
      <c r="A60" s="468"/>
      <c r="B60" s="455"/>
      <c r="C60" s="261"/>
      <c r="D60" s="261"/>
      <c r="E60" s="261"/>
      <c r="F60" s="296"/>
      <c r="G60" s="261"/>
      <c r="H60" s="261"/>
      <c r="I60" s="261"/>
      <c r="J60" s="299"/>
      <c r="K60" s="299"/>
      <c r="L60" s="269"/>
      <c r="M60" s="269"/>
      <c r="N60" s="269"/>
      <c r="O60" s="269"/>
      <c r="P60" s="269"/>
      <c r="Q60" s="300"/>
      <c r="R60" s="263"/>
      <c r="S60" s="263"/>
    </row>
    <row r="61" spans="1:78" ht="23.25" customHeight="1">
      <c r="A61" s="66"/>
      <c r="B61" s="301"/>
      <c r="C61" s="302"/>
      <c r="D61" s="302"/>
      <c r="E61" s="302"/>
      <c r="F61" s="256"/>
      <c r="G61" s="256"/>
      <c r="H61" s="302"/>
      <c r="I61" s="302"/>
      <c r="J61" s="209"/>
      <c r="K61" s="302"/>
      <c r="L61" s="277"/>
      <c r="M61" s="277"/>
      <c r="N61" s="277"/>
      <c r="O61" s="277"/>
      <c r="P61" s="277"/>
      <c r="Q61" s="278"/>
      <c r="R61" s="297"/>
      <c r="S61" s="297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</row>
    <row r="62" spans="1:19" ht="23.25" customHeight="1">
      <c r="A62" s="206"/>
      <c r="B62" s="217"/>
      <c r="C62" s="236"/>
      <c r="D62" s="236"/>
      <c r="E62" s="236"/>
      <c r="F62" s="236"/>
      <c r="G62" s="236"/>
      <c r="H62" s="236"/>
      <c r="I62" s="254"/>
      <c r="J62" s="254"/>
      <c r="K62" s="254"/>
      <c r="L62" s="303"/>
      <c r="M62" s="303"/>
      <c r="N62" s="303"/>
      <c r="O62" s="303"/>
      <c r="P62" s="303"/>
      <c r="Q62" s="304"/>
      <c r="R62" s="303"/>
      <c r="S62" s="303"/>
    </row>
    <row r="63" spans="2:19" ht="23.25" customHeight="1">
      <c r="B63" s="66"/>
      <c r="C63" s="282"/>
      <c r="D63" s="282"/>
      <c r="E63" s="282"/>
      <c r="F63" s="282"/>
      <c r="G63" s="282"/>
      <c r="H63" s="282"/>
      <c r="I63" s="282"/>
      <c r="J63" s="282"/>
      <c r="K63" s="282"/>
      <c r="L63" s="305"/>
      <c r="M63" s="305"/>
      <c r="N63" s="305"/>
      <c r="O63" s="305"/>
      <c r="P63" s="305"/>
      <c r="Q63" s="306"/>
      <c r="R63" s="305"/>
      <c r="S63" s="305"/>
    </row>
    <row r="64" ht="23.25" customHeight="1">
      <c r="B64" s="66"/>
    </row>
    <row r="65" ht="23.25" customHeight="1">
      <c r="B65" s="66"/>
    </row>
    <row r="66" ht="23.25" customHeight="1">
      <c r="B66" s="66"/>
    </row>
    <row r="67" ht="23.25" customHeight="1">
      <c r="B67" s="66"/>
    </row>
    <row r="68" ht="23.25" customHeight="1">
      <c r="B68" s="66"/>
    </row>
    <row r="69" ht="23.25" customHeight="1">
      <c r="B69" s="66"/>
    </row>
    <row r="70" ht="23.25" customHeight="1">
      <c r="B70" s="66"/>
    </row>
    <row r="71" ht="23.25" customHeight="1">
      <c r="B71" s="66"/>
    </row>
    <row r="72" ht="23.25" customHeight="1">
      <c r="B72" s="66"/>
    </row>
    <row r="73" ht="23.25" customHeight="1">
      <c r="B73" s="66"/>
    </row>
    <row r="74" ht="23.25" customHeight="1">
      <c r="B74" s="66"/>
    </row>
    <row r="75" ht="23.25" customHeight="1">
      <c r="B75" s="66"/>
    </row>
    <row r="76" ht="23.25" customHeight="1">
      <c r="B76" s="66"/>
    </row>
    <row r="77" ht="23.25" customHeight="1">
      <c r="B77" s="66"/>
    </row>
    <row r="78" ht="23.25" customHeight="1">
      <c r="B78" s="66"/>
    </row>
    <row r="79" ht="23.25" customHeight="1">
      <c r="B79" s="66"/>
    </row>
    <row r="80" ht="23.25" customHeight="1">
      <c r="B80" s="66"/>
    </row>
    <row r="81" ht="23.25" customHeight="1">
      <c r="B81" s="66"/>
    </row>
    <row r="82" ht="23.25" customHeight="1">
      <c r="B82" s="66"/>
    </row>
    <row r="83" ht="23.25" customHeight="1">
      <c r="B83" s="66"/>
    </row>
    <row r="84" ht="23.25" customHeight="1">
      <c r="B84" s="66"/>
    </row>
    <row r="85" ht="23.25" customHeight="1">
      <c r="B85" s="66"/>
    </row>
    <row r="86" ht="23.25" customHeight="1">
      <c r="B86" s="66"/>
    </row>
    <row r="87" ht="23.25" customHeight="1">
      <c r="B87" s="66"/>
    </row>
    <row r="88" ht="23.25" customHeight="1">
      <c r="B88" s="66"/>
    </row>
    <row r="89" ht="23.25" customHeight="1">
      <c r="B89" s="66"/>
    </row>
    <row r="90" ht="23.25" customHeight="1">
      <c r="B90" s="66"/>
    </row>
    <row r="91" ht="23.25" customHeight="1">
      <c r="B91" s="66"/>
    </row>
    <row r="92" ht="23.25" customHeight="1">
      <c r="B92" s="66"/>
    </row>
    <row r="93" ht="23.25" customHeight="1">
      <c r="B93" s="66"/>
    </row>
    <row r="94" ht="23.25" customHeight="1">
      <c r="B94" s="66"/>
    </row>
    <row r="95" ht="23.25" customHeight="1">
      <c r="B95" s="66"/>
    </row>
    <row r="96" ht="23.25" customHeight="1">
      <c r="B96" s="66"/>
    </row>
    <row r="97" ht="23.25" customHeight="1">
      <c r="B97" s="66"/>
    </row>
    <row r="98" ht="23.25" customHeight="1">
      <c r="B98" s="66"/>
    </row>
    <row r="99" ht="23.25" customHeight="1">
      <c r="B99" s="66"/>
    </row>
    <row r="100" ht="23.25" customHeight="1">
      <c r="B100" s="66"/>
    </row>
    <row r="101" ht="23.25" customHeight="1">
      <c r="B101" s="66"/>
    </row>
    <row r="102" ht="23.25" customHeight="1">
      <c r="B102" s="66"/>
    </row>
    <row r="103" ht="23.25" customHeight="1">
      <c r="B103" s="66"/>
    </row>
    <row r="104" ht="23.25" customHeight="1">
      <c r="B104" s="66"/>
    </row>
    <row r="105" ht="23.25" customHeight="1">
      <c r="B105" s="66"/>
    </row>
    <row r="106" ht="23.25" customHeight="1">
      <c r="B106" s="66"/>
    </row>
    <row r="107" ht="23.25" customHeight="1">
      <c r="B107" s="66"/>
    </row>
    <row r="108" ht="23.25" customHeight="1">
      <c r="B108" s="66"/>
    </row>
    <row r="109" ht="23.25" customHeight="1">
      <c r="B109" s="66"/>
    </row>
    <row r="110" ht="23.25" customHeight="1">
      <c r="B110" s="66"/>
    </row>
    <row r="111" ht="23.25" customHeight="1">
      <c r="B111" s="66"/>
    </row>
    <row r="112" ht="23.25" customHeight="1">
      <c r="B112" s="66"/>
    </row>
    <row r="113" ht="23.25" customHeight="1">
      <c r="B113" s="66"/>
    </row>
  </sheetData>
  <mergeCells count="42">
    <mergeCell ref="A60:B60"/>
    <mergeCell ref="A49:B49"/>
    <mergeCell ref="A39:B39"/>
    <mergeCell ref="A18:B18"/>
    <mergeCell ref="A21:B21"/>
    <mergeCell ref="A24:B24"/>
    <mergeCell ref="A54:B54"/>
    <mergeCell ref="A19:B19"/>
    <mergeCell ref="A20:B20"/>
    <mergeCell ref="A22:B22"/>
    <mergeCell ref="A27:B27"/>
    <mergeCell ref="A38:B38"/>
    <mergeCell ref="A14:B14"/>
    <mergeCell ref="A15:B15"/>
    <mergeCell ref="A16:B16"/>
    <mergeCell ref="A17:B17"/>
    <mergeCell ref="A25:B25"/>
    <mergeCell ref="A28:B28"/>
    <mergeCell ref="A32:B32"/>
    <mergeCell ref="A36:B36"/>
    <mergeCell ref="L5:L7"/>
    <mergeCell ref="A13:B13"/>
    <mergeCell ref="A9:B9"/>
    <mergeCell ref="A11:B11"/>
    <mergeCell ref="A12:B12"/>
    <mergeCell ref="I5:I7"/>
    <mergeCell ref="J5:J7"/>
    <mergeCell ref="A2:S2"/>
    <mergeCell ref="A5:B7"/>
    <mergeCell ref="C5:C7"/>
    <mergeCell ref="D5:D7"/>
    <mergeCell ref="E5:E7"/>
    <mergeCell ref="G5:G7"/>
    <mergeCell ref="H5:H7"/>
    <mergeCell ref="S5:S7"/>
    <mergeCell ref="R5:R7"/>
    <mergeCell ref="K5:K7"/>
    <mergeCell ref="P5:P7"/>
    <mergeCell ref="Q5:Q7"/>
    <mergeCell ref="M5:M7"/>
    <mergeCell ref="N5:N7"/>
    <mergeCell ref="O5:O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7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H9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2.59765625" style="51" customWidth="1"/>
    <col min="2" max="2" width="8.19921875" style="51" customWidth="1"/>
    <col min="3" max="3" width="8" style="51" customWidth="1"/>
    <col min="4" max="4" width="8.3984375" style="51" customWidth="1"/>
    <col min="5" max="16" width="7.59765625" style="51" customWidth="1"/>
    <col min="17" max="17" width="8.19921875" style="51" customWidth="1"/>
    <col min="18" max="18" width="9.59765625" style="51" customWidth="1"/>
    <col min="19" max="19" width="7.09765625" style="51" customWidth="1"/>
    <col min="20" max="20" width="8.09765625" style="51" customWidth="1"/>
    <col min="21" max="21" width="2.59765625" style="51" customWidth="1"/>
    <col min="22" max="22" width="12.59765625" style="51" customWidth="1"/>
    <col min="23" max="23" width="11.59765625" style="51" customWidth="1"/>
    <col min="24" max="24" width="12.5" style="51" customWidth="1"/>
    <col min="25" max="25" width="11.59765625" style="51" customWidth="1"/>
    <col min="26" max="26" width="12" style="51" customWidth="1"/>
    <col min="27" max="36" width="11.59765625" style="51" customWidth="1"/>
    <col min="37" max="37" width="5.59765625" style="51" customWidth="1"/>
    <col min="38" max="41" width="4.59765625" style="51" customWidth="1"/>
    <col min="42" max="16384" width="10.59765625" style="51" customWidth="1"/>
  </cols>
  <sheetData>
    <row r="1" spans="1:35" s="84" customFormat="1" ht="19.5" customHeight="1">
      <c r="A1" s="310" t="s">
        <v>319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AD1" s="36"/>
      <c r="AI1" s="36" t="s">
        <v>320</v>
      </c>
    </row>
    <row r="2" spans="1:37" ht="19.5" customHeight="1">
      <c r="A2" s="503" t="s">
        <v>321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312"/>
      <c r="U2" s="566" t="s">
        <v>322</v>
      </c>
      <c r="V2" s="566"/>
      <c r="W2" s="566"/>
      <c r="X2" s="566"/>
      <c r="Y2" s="566"/>
      <c r="Z2" s="566"/>
      <c r="AA2" s="566"/>
      <c r="AB2" s="566"/>
      <c r="AC2" s="566"/>
      <c r="AD2" s="566"/>
      <c r="AE2" s="313"/>
      <c r="AF2" s="313"/>
      <c r="AG2" s="313"/>
      <c r="AH2" s="313"/>
      <c r="AI2" s="313"/>
      <c r="AJ2" s="313"/>
      <c r="AK2" s="313"/>
    </row>
    <row r="3" spans="1:35" ht="19.5" customHeight="1">
      <c r="A3" s="472" t="s">
        <v>323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89"/>
      <c r="V3" s="89"/>
      <c r="W3" s="89"/>
      <c r="X3" s="89"/>
      <c r="Y3" s="89"/>
      <c r="Z3" s="314"/>
      <c r="AA3" s="314"/>
      <c r="AB3" s="314"/>
      <c r="AC3" s="314"/>
      <c r="AD3" s="314"/>
      <c r="AE3" s="314"/>
      <c r="AF3" s="314"/>
      <c r="AG3" s="314"/>
      <c r="AH3" s="314"/>
      <c r="AI3" s="314"/>
    </row>
    <row r="4" spans="1:35" ht="18" customHeight="1" thickBo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66"/>
      <c r="O4" s="66"/>
      <c r="P4" s="66"/>
      <c r="Q4" s="66"/>
      <c r="R4" s="66"/>
      <c r="S4" s="316" t="s">
        <v>324</v>
      </c>
      <c r="T4" s="317"/>
      <c r="V4" s="315"/>
      <c r="W4" s="315"/>
      <c r="X4" s="315"/>
      <c r="Y4" s="315"/>
      <c r="Z4" s="315"/>
      <c r="AA4" s="315"/>
      <c r="AB4" s="315"/>
      <c r="AC4" s="315"/>
      <c r="AD4" s="318"/>
      <c r="AE4" s="318"/>
      <c r="AF4" s="315"/>
      <c r="AG4" s="315"/>
      <c r="AH4" s="315"/>
      <c r="AI4" s="315"/>
    </row>
    <row r="5" spans="1:37" ht="18" customHeight="1">
      <c r="A5" s="447" t="s">
        <v>302</v>
      </c>
      <c r="B5" s="551" t="s">
        <v>325</v>
      </c>
      <c r="C5" s="492"/>
      <c r="D5" s="492"/>
      <c r="E5" s="492"/>
      <c r="F5" s="492"/>
      <c r="G5" s="492"/>
      <c r="H5" s="492"/>
      <c r="I5" s="492"/>
      <c r="J5" s="493"/>
      <c r="K5" s="551" t="s">
        <v>326</v>
      </c>
      <c r="L5" s="492"/>
      <c r="M5" s="492"/>
      <c r="N5" s="492"/>
      <c r="O5" s="492"/>
      <c r="P5" s="492"/>
      <c r="Q5" s="492"/>
      <c r="R5" s="492"/>
      <c r="S5" s="492"/>
      <c r="T5" s="317"/>
      <c r="U5" s="446" t="s">
        <v>303</v>
      </c>
      <c r="V5" s="447"/>
      <c r="W5" s="551" t="s">
        <v>304</v>
      </c>
      <c r="X5" s="492"/>
      <c r="Y5" s="492"/>
      <c r="Z5" s="551" t="s">
        <v>327</v>
      </c>
      <c r="AA5" s="492"/>
      <c r="AB5" s="492"/>
      <c r="AC5" s="559" t="s">
        <v>305</v>
      </c>
      <c r="AD5" s="560"/>
      <c r="AE5" s="89"/>
      <c r="AF5" s="89"/>
      <c r="AG5" s="89"/>
      <c r="AH5" s="66"/>
      <c r="AI5" s="319"/>
      <c r="AJ5" s="319"/>
      <c r="AK5" s="319"/>
    </row>
    <row r="6" spans="1:37" ht="18" customHeight="1">
      <c r="A6" s="553"/>
      <c r="B6" s="561" t="s">
        <v>328</v>
      </c>
      <c r="C6" s="562"/>
      <c r="D6" s="563"/>
      <c r="E6" s="561" t="s">
        <v>3</v>
      </c>
      <c r="F6" s="562"/>
      <c r="G6" s="563"/>
      <c r="H6" s="561" t="s">
        <v>4</v>
      </c>
      <c r="I6" s="562"/>
      <c r="J6" s="563"/>
      <c r="K6" s="561" t="s">
        <v>328</v>
      </c>
      <c r="L6" s="562"/>
      <c r="M6" s="563"/>
      <c r="N6" s="561" t="s">
        <v>3</v>
      </c>
      <c r="O6" s="562"/>
      <c r="P6" s="563"/>
      <c r="Q6" s="561" t="s">
        <v>4</v>
      </c>
      <c r="R6" s="562"/>
      <c r="S6" s="562"/>
      <c r="T6" s="317"/>
      <c r="U6" s="525"/>
      <c r="V6" s="526"/>
      <c r="W6" s="564" t="s">
        <v>329</v>
      </c>
      <c r="X6" s="567" t="s">
        <v>330</v>
      </c>
      <c r="Y6" s="568" t="s">
        <v>331</v>
      </c>
      <c r="Z6" s="564" t="s">
        <v>332</v>
      </c>
      <c r="AA6" s="567" t="s">
        <v>333</v>
      </c>
      <c r="AB6" s="568" t="s">
        <v>331</v>
      </c>
      <c r="AC6" s="564" t="s">
        <v>329</v>
      </c>
      <c r="AD6" s="564" t="s">
        <v>330</v>
      </c>
      <c r="AE6" s="321"/>
      <c r="AF6" s="322"/>
      <c r="AG6" s="322"/>
      <c r="AH6" s="89"/>
      <c r="AI6" s="89"/>
      <c r="AJ6" s="319"/>
      <c r="AK6" s="319"/>
    </row>
    <row r="7" spans="1:37" ht="18" customHeight="1">
      <c r="A7" s="552"/>
      <c r="B7" s="518"/>
      <c r="C7" s="474"/>
      <c r="D7" s="448"/>
      <c r="E7" s="518"/>
      <c r="F7" s="474"/>
      <c r="G7" s="448"/>
      <c r="H7" s="518"/>
      <c r="I7" s="474"/>
      <c r="J7" s="448"/>
      <c r="K7" s="518"/>
      <c r="L7" s="474"/>
      <c r="M7" s="448"/>
      <c r="N7" s="518"/>
      <c r="O7" s="474"/>
      <c r="P7" s="448"/>
      <c r="Q7" s="518"/>
      <c r="R7" s="474"/>
      <c r="S7" s="474"/>
      <c r="T7" s="317"/>
      <c r="U7" s="472"/>
      <c r="V7" s="526"/>
      <c r="W7" s="565"/>
      <c r="X7" s="514"/>
      <c r="Y7" s="569"/>
      <c r="Z7" s="565"/>
      <c r="AA7" s="514"/>
      <c r="AB7" s="569"/>
      <c r="AC7" s="565"/>
      <c r="AD7" s="517"/>
      <c r="AE7" s="322"/>
      <c r="AF7" s="322"/>
      <c r="AG7" s="322"/>
      <c r="AH7" s="323"/>
      <c r="AI7" s="323"/>
      <c r="AJ7" s="315"/>
      <c r="AK7" s="315"/>
    </row>
    <row r="8" spans="1:37" ht="18" customHeight="1">
      <c r="A8" s="324" t="s">
        <v>306</v>
      </c>
      <c r="B8" s="558">
        <f>SUM(D9:D20)</f>
        <v>10235</v>
      </c>
      <c r="C8" s="558"/>
      <c r="D8" s="558"/>
      <c r="E8" s="558">
        <f>SUM(G9:G20)</f>
        <v>5156</v>
      </c>
      <c r="F8" s="558"/>
      <c r="G8" s="558"/>
      <c r="H8" s="558">
        <f>SUM(J9:J20)</f>
        <v>5079</v>
      </c>
      <c r="I8" s="558"/>
      <c r="J8" s="558"/>
      <c r="K8" s="558">
        <f>SUM(M9:M20)</f>
        <v>10294</v>
      </c>
      <c r="L8" s="558"/>
      <c r="M8" s="558"/>
      <c r="N8" s="558">
        <f>SUM(P9:P20)</f>
        <v>5405</v>
      </c>
      <c r="O8" s="558"/>
      <c r="P8" s="558"/>
      <c r="Q8" s="558">
        <f>SUM(S9:S20)</f>
        <v>4889</v>
      </c>
      <c r="R8" s="558"/>
      <c r="S8" s="558"/>
      <c r="T8" s="317"/>
      <c r="U8" s="474"/>
      <c r="V8" s="448"/>
      <c r="W8" s="550"/>
      <c r="X8" s="515"/>
      <c r="Y8" s="570"/>
      <c r="Z8" s="550"/>
      <c r="AA8" s="515"/>
      <c r="AB8" s="570"/>
      <c r="AC8" s="550"/>
      <c r="AD8" s="518"/>
      <c r="AE8" s="103"/>
      <c r="AF8" s="325"/>
      <c r="AG8" s="325"/>
      <c r="AH8" s="326"/>
      <c r="AI8" s="326"/>
      <c r="AJ8" s="327"/>
      <c r="AK8" s="327"/>
    </row>
    <row r="9" spans="1:37" ht="18" customHeight="1">
      <c r="A9" s="89" t="s">
        <v>334</v>
      </c>
      <c r="B9" s="217"/>
      <c r="C9" s="217"/>
      <c r="D9" s="217">
        <v>820</v>
      </c>
      <c r="E9" s="217"/>
      <c r="F9" s="217"/>
      <c r="G9" s="217">
        <v>396</v>
      </c>
      <c r="H9" s="217"/>
      <c r="I9" s="217"/>
      <c r="J9" s="217">
        <v>424</v>
      </c>
      <c r="K9" s="217"/>
      <c r="L9" s="317"/>
      <c r="M9" s="217">
        <v>999</v>
      </c>
      <c r="N9" s="217"/>
      <c r="O9" s="217"/>
      <c r="P9" s="217">
        <v>522</v>
      </c>
      <c r="Q9" s="217"/>
      <c r="R9" s="217"/>
      <c r="S9" s="217">
        <v>477</v>
      </c>
      <c r="T9" s="317"/>
      <c r="U9" s="578" t="s">
        <v>307</v>
      </c>
      <c r="V9" s="579"/>
      <c r="W9" s="328">
        <f>SUM(W11,W15:W16,W19:W20,W24:W25,W29:W32)</f>
        <v>572791</v>
      </c>
      <c r="X9" s="328">
        <v>1174026</v>
      </c>
      <c r="Y9" s="329">
        <v>48.8</v>
      </c>
      <c r="Z9" s="330">
        <v>104.24</v>
      </c>
      <c r="AA9" s="331">
        <v>4185.46</v>
      </c>
      <c r="AB9" s="332">
        <v>2.5</v>
      </c>
      <c r="AC9" s="333">
        <f>W9/Z9</f>
        <v>5494.925172678435</v>
      </c>
      <c r="AD9" s="329">
        <f>X9/AA9</f>
        <v>280.50106798296963</v>
      </c>
      <c r="AF9" s="334"/>
      <c r="AI9" s="326"/>
      <c r="AK9" s="327"/>
    </row>
    <row r="10" spans="1:26" ht="18" customHeight="1">
      <c r="A10" s="335" t="s">
        <v>335</v>
      </c>
      <c r="B10" s="217"/>
      <c r="C10" s="217"/>
      <c r="D10" s="217">
        <v>834</v>
      </c>
      <c r="E10" s="217"/>
      <c r="F10" s="217"/>
      <c r="G10" s="217">
        <v>412</v>
      </c>
      <c r="H10" s="217"/>
      <c r="I10" s="217"/>
      <c r="J10" s="217">
        <v>422</v>
      </c>
      <c r="K10" s="217"/>
      <c r="L10" s="217"/>
      <c r="M10" s="217">
        <v>924</v>
      </c>
      <c r="N10" s="217"/>
      <c r="O10" s="217"/>
      <c r="P10" s="217">
        <v>484</v>
      </c>
      <c r="Q10" s="217"/>
      <c r="R10" s="217"/>
      <c r="S10" s="217">
        <v>440</v>
      </c>
      <c r="T10" s="317"/>
      <c r="V10" s="336"/>
      <c r="Z10" s="337"/>
    </row>
    <row r="11" spans="1:37" ht="18" customHeight="1">
      <c r="A11" s="335" t="s">
        <v>336</v>
      </c>
      <c r="B11" s="217"/>
      <c r="C11" s="217"/>
      <c r="D11" s="217">
        <v>818</v>
      </c>
      <c r="E11" s="217"/>
      <c r="F11" s="217"/>
      <c r="G11" s="217">
        <v>397</v>
      </c>
      <c r="H11" s="217"/>
      <c r="I11" s="217"/>
      <c r="J11" s="217">
        <v>421</v>
      </c>
      <c r="K11" s="217"/>
      <c r="L11" s="217"/>
      <c r="M11" s="217">
        <v>965</v>
      </c>
      <c r="N11" s="217"/>
      <c r="O11" s="217"/>
      <c r="P11" s="217">
        <v>512</v>
      </c>
      <c r="Q11" s="217"/>
      <c r="R11" s="217"/>
      <c r="S11" s="217">
        <v>453</v>
      </c>
      <c r="T11" s="317"/>
      <c r="V11" s="338" t="s">
        <v>137</v>
      </c>
      <c r="W11" s="339">
        <f>SUM(W12:W14)</f>
        <v>366532</v>
      </c>
      <c r="X11" s="340">
        <v>454607</v>
      </c>
      <c r="Y11" s="341">
        <f>W11/$X$11*100</f>
        <v>80.62612322291561</v>
      </c>
      <c r="Z11" s="342">
        <v>59.36</v>
      </c>
      <c r="AA11" s="343">
        <v>467.77</v>
      </c>
      <c r="AB11" s="334">
        <f>Z11/$AA$11*100</f>
        <v>12.689997220856405</v>
      </c>
      <c r="AC11" s="344">
        <f>W11/Z11</f>
        <v>6174.7304582210245</v>
      </c>
      <c r="AD11" s="345">
        <f>X11/AA11</f>
        <v>971.8601021869723</v>
      </c>
      <c r="AF11" s="334"/>
      <c r="AI11" s="344"/>
      <c r="AK11" s="346"/>
    </row>
    <row r="12" spans="1:37" ht="18" customHeight="1">
      <c r="A12" s="335" t="s">
        <v>337</v>
      </c>
      <c r="B12" s="217"/>
      <c r="C12" s="217"/>
      <c r="D12" s="217">
        <v>864</v>
      </c>
      <c r="E12" s="217"/>
      <c r="F12" s="217"/>
      <c r="G12" s="217">
        <v>436</v>
      </c>
      <c r="H12" s="217"/>
      <c r="I12" s="217"/>
      <c r="J12" s="217">
        <v>428</v>
      </c>
      <c r="K12" s="217"/>
      <c r="L12" s="217"/>
      <c r="M12" s="217">
        <v>913</v>
      </c>
      <c r="N12" s="217"/>
      <c r="O12" s="217"/>
      <c r="P12" s="217">
        <v>444</v>
      </c>
      <c r="Q12" s="217"/>
      <c r="R12" s="217"/>
      <c r="S12" s="217">
        <v>469</v>
      </c>
      <c r="T12" s="317"/>
      <c r="V12" s="1" t="s">
        <v>308</v>
      </c>
      <c r="W12" s="347">
        <v>352446</v>
      </c>
      <c r="X12" s="340" t="s">
        <v>338</v>
      </c>
      <c r="Y12" s="341">
        <f>W12/$X$11*100</f>
        <v>77.52762275987831</v>
      </c>
      <c r="Z12" s="342">
        <v>56.82</v>
      </c>
      <c r="AA12" s="340" t="s">
        <v>338</v>
      </c>
      <c r="AB12" s="334">
        <f>Z12/$AA$11*100</f>
        <v>12.146995318211943</v>
      </c>
      <c r="AC12" s="344">
        <f aca="true" t="shared" si="0" ref="AC12:AC32">W12/Z12</f>
        <v>6202.851108764519</v>
      </c>
      <c r="AD12" s="340" t="s">
        <v>338</v>
      </c>
      <c r="AF12" s="334"/>
      <c r="AI12" s="344"/>
      <c r="AK12" s="348"/>
    </row>
    <row r="13" spans="1:37" ht="18" customHeight="1">
      <c r="A13" s="335" t="s">
        <v>339</v>
      </c>
      <c r="B13" s="217"/>
      <c r="C13" s="217"/>
      <c r="D13" s="217">
        <v>870</v>
      </c>
      <c r="E13" s="217"/>
      <c r="F13" s="217"/>
      <c r="G13" s="217">
        <v>431</v>
      </c>
      <c r="H13" s="217"/>
      <c r="I13" s="217"/>
      <c r="J13" s="217">
        <v>439</v>
      </c>
      <c r="K13" s="217"/>
      <c r="L13" s="217"/>
      <c r="M13" s="217">
        <v>841</v>
      </c>
      <c r="N13" s="217"/>
      <c r="O13" s="217"/>
      <c r="P13" s="217">
        <v>452</v>
      </c>
      <c r="Q13" s="217"/>
      <c r="R13" s="217"/>
      <c r="S13" s="217">
        <v>389</v>
      </c>
      <c r="T13" s="317"/>
      <c r="V13" s="1" t="s">
        <v>309</v>
      </c>
      <c r="W13" s="339">
        <v>7886</v>
      </c>
      <c r="X13" s="340" t="s">
        <v>338</v>
      </c>
      <c r="Y13" s="341">
        <f>W13/$X$11*100</f>
        <v>1.7346851236342598</v>
      </c>
      <c r="Z13" s="342">
        <v>1.05</v>
      </c>
      <c r="AA13" s="340" t="s">
        <v>338</v>
      </c>
      <c r="AB13" s="334">
        <f>Z13/$AA$11*100</f>
        <v>0.2244692904632619</v>
      </c>
      <c r="AC13" s="344">
        <f t="shared" si="0"/>
        <v>7510.47619047619</v>
      </c>
      <c r="AD13" s="340" t="s">
        <v>338</v>
      </c>
      <c r="AF13" s="334"/>
      <c r="AI13" s="344"/>
      <c r="AK13" s="348"/>
    </row>
    <row r="14" spans="1:37" ht="18" customHeight="1">
      <c r="A14" s="335" t="s">
        <v>340</v>
      </c>
      <c r="B14" s="217"/>
      <c r="C14" s="217"/>
      <c r="D14" s="217">
        <v>835</v>
      </c>
      <c r="E14" s="217"/>
      <c r="F14" s="217"/>
      <c r="G14" s="217">
        <v>423</v>
      </c>
      <c r="H14" s="217"/>
      <c r="I14" s="217"/>
      <c r="J14" s="217">
        <v>412</v>
      </c>
      <c r="K14" s="217"/>
      <c r="L14" s="217"/>
      <c r="M14" s="217">
        <v>804</v>
      </c>
      <c r="N14" s="217"/>
      <c r="O14" s="217"/>
      <c r="P14" s="217">
        <v>418</v>
      </c>
      <c r="Q14" s="217"/>
      <c r="R14" s="217"/>
      <c r="S14" s="217">
        <v>386</v>
      </c>
      <c r="T14" s="317"/>
      <c r="V14" s="1" t="s">
        <v>310</v>
      </c>
      <c r="W14" s="339">
        <v>6200</v>
      </c>
      <c r="X14" s="340" t="s">
        <v>338</v>
      </c>
      <c r="Y14" s="341">
        <f>W14/$X$11*100</f>
        <v>1.363815339403045</v>
      </c>
      <c r="Z14" s="342">
        <v>1.49</v>
      </c>
      <c r="AA14" s="340" t="s">
        <v>338</v>
      </c>
      <c r="AB14" s="334">
        <f>Z14/$AA$11*100</f>
        <v>0.3185326121812002</v>
      </c>
      <c r="AC14" s="344">
        <f t="shared" si="0"/>
        <v>4161.073825503356</v>
      </c>
      <c r="AD14" s="340" t="s">
        <v>338</v>
      </c>
      <c r="AF14" s="334"/>
      <c r="AI14" s="344"/>
      <c r="AK14" s="348"/>
    </row>
    <row r="15" spans="1:37" ht="18" customHeight="1">
      <c r="A15" s="335" t="s">
        <v>341</v>
      </c>
      <c r="B15" s="217"/>
      <c r="C15" s="217"/>
      <c r="D15" s="217">
        <v>940</v>
      </c>
      <c r="E15" s="217"/>
      <c r="F15" s="217"/>
      <c r="G15" s="217">
        <v>493</v>
      </c>
      <c r="H15" s="217"/>
      <c r="I15" s="217"/>
      <c r="J15" s="217">
        <v>447</v>
      </c>
      <c r="K15" s="217"/>
      <c r="L15" s="217"/>
      <c r="M15" s="217">
        <v>763</v>
      </c>
      <c r="N15" s="217"/>
      <c r="O15" s="217"/>
      <c r="P15" s="217">
        <v>407</v>
      </c>
      <c r="Q15" s="217"/>
      <c r="R15" s="217"/>
      <c r="S15" s="217">
        <v>356</v>
      </c>
      <c r="T15" s="317"/>
      <c r="V15" s="338" t="s">
        <v>138</v>
      </c>
      <c r="W15" s="339">
        <v>13559</v>
      </c>
      <c r="X15" s="340">
        <v>61871</v>
      </c>
      <c r="Y15" s="341">
        <f>W15/X15*100</f>
        <v>21.914952077710073</v>
      </c>
      <c r="Z15" s="342">
        <v>3.55</v>
      </c>
      <c r="AA15" s="343">
        <v>317.96</v>
      </c>
      <c r="AB15" s="334">
        <f>Z15/AA15*100</f>
        <v>1.1164926405837212</v>
      </c>
      <c r="AC15" s="344">
        <f t="shared" si="0"/>
        <v>3819.43661971831</v>
      </c>
      <c r="AD15" s="345">
        <f>X15/AA15</f>
        <v>194.58736948043781</v>
      </c>
      <c r="AF15" s="334"/>
      <c r="AI15" s="344"/>
      <c r="AK15" s="344"/>
    </row>
    <row r="16" spans="1:37" ht="18" customHeight="1">
      <c r="A16" s="335" t="s">
        <v>342</v>
      </c>
      <c r="B16" s="217"/>
      <c r="C16" s="217"/>
      <c r="D16" s="217">
        <v>871</v>
      </c>
      <c r="E16" s="217"/>
      <c r="F16" s="217"/>
      <c r="G16" s="217">
        <v>455</v>
      </c>
      <c r="H16" s="217"/>
      <c r="I16" s="217"/>
      <c r="J16" s="217">
        <v>416</v>
      </c>
      <c r="K16" s="217"/>
      <c r="L16" s="217"/>
      <c r="M16" s="217">
        <v>808</v>
      </c>
      <c r="N16" s="217"/>
      <c r="O16" s="217"/>
      <c r="P16" s="217">
        <v>426</v>
      </c>
      <c r="Q16" s="217"/>
      <c r="R16" s="217"/>
      <c r="S16" s="217">
        <v>382</v>
      </c>
      <c r="T16" s="317"/>
      <c r="V16" s="338" t="s">
        <v>139</v>
      </c>
      <c r="W16" s="339">
        <f>SUM(W17:W18)</f>
        <v>33026</v>
      </c>
      <c r="X16" s="340">
        <v>109084</v>
      </c>
      <c r="Y16" s="341">
        <f>W16/$X$16*100</f>
        <v>30.27575079755051</v>
      </c>
      <c r="Z16" s="342">
        <v>8.32</v>
      </c>
      <c r="AA16" s="343">
        <v>371.13</v>
      </c>
      <c r="AB16" s="334">
        <f>Z16/$AA$16*100</f>
        <v>2.241802063966804</v>
      </c>
      <c r="AC16" s="344">
        <f t="shared" si="0"/>
        <v>3969.471153846154</v>
      </c>
      <c r="AD16" s="345">
        <f>X16/AA16</f>
        <v>293.9239619540323</v>
      </c>
      <c r="AF16" s="334"/>
      <c r="AI16" s="344"/>
      <c r="AK16" s="344"/>
    </row>
    <row r="17" spans="1:37" ht="18" customHeight="1">
      <c r="A17" s="335" t="s">
        <v>343</v>
      </c>
      <c r="B17" s="217"/>
      <c r="C17" s="217"/>
      <c r="D17" s="217">
        <v>857</v>
      </c>
      <c r="E17" s="217"/>
      <c r="F17" s="217"/>
      <c r="G17" s="217">
        <v>424</v>
      </c>
      <c r="H17" s="217"/>
      <c r="I17" s="217"/>
      <c r="J17" s="217">
        <v>433</v>
      </c>
      <c r="K17" s="217"/>
      <c r="L17" s="217"/>
      <c r="M17" s="217">
        <v>719</v>
      </c>
      <c r="N17" s="217"/>
      <c r="O17" s="217"/>
      <c r="P17" s="217">
        <v>388</v>
      </c>
      <c r="Q17" s="217"/>
      <c r="R17" s="217"/>
      <c r="S17" s="217">
        <v>331</v>
      </c>
      <c r="T17" s="317"/>
      <c r="V17" s="1" t="s">
        <v>308</v>
      </c>
      <c r="W17" s="339">
        <v>25456</v>
      </c>
      <c r="X17" s="340" t="s">
        <v>338</v>
      </c>
      <c r="Y17" s="341">
        <f>W17/$X$16*100</f>
        <v>23.336144622492757</v>
      </c>
      <c r="Z17" s="342">
        <v>5.86</v>
      </c>
      <c r="AA17" s="340" t="s">
        <v>338</v>
      </c>
      <c r="AB17" s="334">
        <f>Z17/$AA$16*100</f>
        <v>1.5789615498612346</v>
      </c>
      <c r="AC17" s="344">
        <f t="shared" si="0"/>
        <v>4344.027303754266</v>
      </c>
      <c r="AD17" s="340" t="s">
        <v>338</v>
      </c>
      <c r="AF17" s="334"/>
      <c r="AI17" s="344"/>
      <c r="AK17" s="348"/>
    </row>
    <row r="18" spans="1:37" ht="18" customHeight="1">
      <c r="A18" s="335" t="s">
        <v>344</v>
      </c>
      <c r="B18" s="217"/>
      <c r="C18" s="217"/>
      <c r="D18" s="217">
        <v>894</v>
      </c>
      <c r="E18" s="217"/>
      <c r="F18" s="217"/>
      <c r="G18" s="217">
        <v>467</v>
      </c>
      <c r="H18" s="217"/>
      <c r="I18" s="217"/>
      <c r="J18" s="217">
        <v>427</v>
      </c>
      <c r="K18" s="217"/>
      <c r="L18" s="217"/>
      <c r="M18" s="217">
        <v>753</v>
      </c>
      <c r="N18" s="217"/>
      <c r="O18" s="217"/>
      <c r="P18" s="217">
        <v>400</v>
      </c>
      <c r="Q18" s="217"/>
      <c r="R18" s="217"/>
      <c r="S18" s="217">
        <v>353</v>
      </c>
      <c r="T18" s="317"/>
      <c r="V18" s="1" t="s">
        <v>309</v>
      </c>
      <c r="W18" s="339">
        <v>7570</v>
      </c>
      <c r="X18" s="340" t="s">
        <v>338</v>
      </c>
      <c r="Y18" s="341">
        <f>W18/$X$16*100</f>
        <v>6.939606175057754</v>
      </c>
      <c r="Z18" s="342">
        <v>2.46</v>
      </c>
      <c r="AA18" s="340" t="s">
        <v>338</v>
      </c>
      <c r="AB18" s="334">
        <f>Z18/$AA$16*100</f>
        <v>0.6628405141055694</v>
      </c>
      <c r="AC18" s="344">
        <f t="shared" si="0"/>
        <v>3077.235772357724</v>
      </c>
      <c r="AD18" s="340" t="s">
        <v>338</v>
      </c>
      <c r="AF18" s="334"/>
      <c r="AI18" s="344"/>
      <c r="AK18" s="348"/>
    </row>
    <row r="19" spans="1:37" ht="18" customHeight="1">
      <c r="A19" s="335" t="s">
        <v>345</v>
      </c>
      <c r="B19" s="217"/>
      <c r="C19" s="217"/>
      <c r="D19" s="217">
        <v>818</v>
      </c>
      <c r="E19" s="217"/>
      <c r="F19" s="217"/>
      <c r="G19" s="217">
        <v>427</v>
      </c>
      <c r="H19" s="217"/>
      <c r="I19" s="217"/>
      <c r="J19" s="217">
        <v>391</v>
      </c>
      <c r="K19" s="217"/>
      <c r="L19" s="217"/>
      <c r="M19" s="217">
        <v>870</v>
      </c>
      <c r="N19" s="217"/>
      <c r="O19" s="217"/>
      <c r="P19" s="217">
        <v>450</v>
      </c>
      <c r="Q19" s="217"/>
      <c r="R19" s="217"/>
      <c r="S19" s="217">
        <v>420</v>
      </c>
      <c r="T19" s="317"/>
      <c r="V19" s="338" t="s">
        <v>140</v>
      </c>
      <c r="W19" s="339">
        <v>10218</v>
      </c>
      <c r="X19" s="340">
        <v>25301</v>
      </c>
      <c r="Y19" s="341">
        <f>W19/X19*100</f>
        <v>40.385755503735034</v>
      </c>
      <c r="Z19" s="342">
        <v>2.09</v>
      </c>
      <c r="AA19" s="343">
        <v>268.68</v>
      </c>
      <c r="AB19" s="334">
        <f>Z19/AA19*100</f>
        <v>0.7778770284353133</v>
      </c>
      <c r="AC19" s="344">
        <f t="shared" si="0"/>
        <v>4888.995215311005</v>
      </c>
      <c r="AD19" s="345">
        <f>X19/AA19</f>
        <v>94.16778323656393</v>
      </c>
      <c r="AF19" s="334"/>
      <c r="AI19" s="344"/>
      <c r="AK19" s="344"/>
    </row>
    <row r="20" spans="1:37" ht="18" customHeight="1">
      <c r="A20" s="349" t="s">
        <v>346</v>
      </c>
      <c r="B20" s="350"/>
      <c r="C20" s="350"/>
      <c r="D20" s="350">
        <v>814</v>
      </c>
      <c r="E20" s="350"/>
      <c r="F20" s="350"/>
      <c r="G20" s="350">
        <v>395</v>
      </c>
      <c r="H20" s="350"/>
      <c r="I20" s="350"/>
      <c r="J20" s="350">
        <v>419</v>
      </c>
      <c r="K20" s="350"/>
      <c r="L20" s="350"/>
      <c r="M20" s="350">
        <v>935</v>
      </c>
      <c r="N20" s="350"/>
      <c r="O20" s="350"/>
      <c r="P20" s="350">
        <v>502</v>
      </c>
      <c r="Q20" s="350"/>
      <c r="R20" s="350"/>
      <c r="S20" s="350">
        <v>433</v>
      </c>
      <c r="T20" s="317"/>
      <c r="V20" s="338" t="s">
        <v>142</v>
      </c>
      <c r="W20" s="339">
        <f>SUM(W21:W23)</f>
        <v>22984</v>
      </c>
      <c r="X20" s="340">
        <v>74982</v>
      </c>
      <c r="Y20" s="341">
        <f>W20/$X$20*100</f>
        <v>30.652689978928276</v>
      </c>
      <c r="Z20" s="342">
        <v>5.68</v>
      </c>
      <c r="AA20" s="343">
        <v>306</v>
      </c>
      <c r="AB20" s="334">
        <f>Z20/$AA$20*100</f>
        <v>1.8562091503267972</v>
      </c>
      <c r="AC20" s="344">
        <f t="shared" si="0"/>
        <v>4046.478873239437</v>
      </c>
      <c r="AD20" s="345">
        <f>X20/AA20</f>
        <v>245.0392156862745</v>
      </c>
      <c r="AF20" s="334"/>
      <c r="AI20" s="344"/>
      <c r="AK20" s="344"/>
    </row>
    <row r="21" spans="1:37" ht="18" customHeight="1">
      <c r="A21" s="66"/>
      <c r="B21" s="66"/>
      <c r="C21" s="66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17"/>
      <c r="V21" s="1" t="s">
        <v>308</v>
      </c>
      <c r="W21" s="339">
        <v>9128</v>
      </c>
      <c r="X21" s="340" t="s">
        <v>338</v>
      </c>
      <c r="Y21" s="341">
        <f>W21/$X$20*100</f>
        <v>12.173588327865355</v>
      </c>
      <c r="Z21" s="342">
        <v>2.58</v>
      </c>
      <c r="AA21" s="340" t="s">
        <v>338</v>
      </c>
      <c r="AB21" s="334">
        <f>Z21/$AA$20*100</f>
        <v>0.8431372549019609</v>
      </c>
      <c r="AC21" s="344">
        <f t="shared" si="0"/>
        <v>3537.984496124031</v>
      </c>
      <c r="AD21" s="340" t="s">
        <v>338</v>
      </c>
      <c r="AF21" s="334"/>
      <c r="AI21" s="344"/>
      <c r="AK21" s="348"/>
    </row>
    <row r="22" spans="1:37" ht="18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V22" s="1" t="s">
        <v>309</v>
      </c>
      <c r="W22" s="339">
        <v>8342</v>
      </c>
      <c r="X22" s="340" t="s">
        <v>338</v>
      </c>
      <c r="Y22" s="341">
        <f>W22/$X$20*100</f>
        <v>11.125336747486063</v>
      </c>
      <c r="Z22" s="342">
        <v>1.88</v>
      </c>
      <c r="AA22" s="340" t="s">
        <v>338</v>
      </c>
      <c r="AB22" s="334">
        <f>Z22/$AA$20*100</f>
        <v>0.6143790849673202</v>
      </c>
      <c r="AC22" s="344">
        <f t="shared" si="0"/>
        <v>4437.234042553192</v>
      </c>
      <c r="AD22" s="340" t="s">
        <v>338</v>
      </c>
      <c r="AF22" s="334"/>
      <c r="AI22" s="344"/>
      <c r="AK22" s="348"/>
    </row>
    <row r="23" spans="1:37" ht="18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316"/>
      <c r="T23" s="66"/>
      <c r="V23" s="1" t="s">
        <v>310</v>
      </c>
      <c r="W23" s="339">
        <v>5514</v>
      </c>
      <c r="X23" s="340" t="s">
        <v>338</v>
      </c>
      <c r="Y23" s="341">
        <f>W23/$X$20*100</f>
        <v>7.353764903576858</v>
      </c>
      <c r="Z23" s="342">
        <v>1.22</v>
      </c>
      <c r="AA23" s="340" t="s">
        <v>338</v>
      </c>
      <c r="AB23" s="334">
        <f>Z23/$AA$20*100</f>
        <v>0.39869281045751637</v>
      </c>
      <c r="AC23" s="344">
        <f t="shared" si="0"/>
        <v>4519.672131147541</v>
      </c>
      <c r="AD23" s="340" t="s">
        <v>338</v>
      </c>
      <c r="AF23" s="334"/>
      <c r="AI23" s="344"/>
      <c r="AK23" s="348"/>
    </row>
    <row r="24" spans="1:37" ht="18" customHeight="1" thickBo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V24" s="338" t="s">
        <v>143</v>
      </c>
      <c r="W24" s="339">
        <v>7624</v>
      </c>
      <c r="X24" s="340">
        <v>24517</v>
      </c>
      <c r="Y24" s="341">
        <f>W24/X24*100</f>
        <v>31.096789982461146</v>
      </c>
      <c r="Z24" s="342">
        <v>2.39</v>
      </c>
      <c r="AA24" s="343">
        <v>81.96</v>
      </c>
      <c r="AB24" s="334">
        <f>Z24/AA24*100</f>
        <v>2.9160566129819427</v>
      </c>
      <c r="AC24" s="344">
        <f t="shared" si="0"/>
        <v>3189.9581589958157</v>
      </c>
      <c r="AD24" s="345">
        <f>X24/AA24</f>
        <v>299.1337237676916</v>
      </c>
      <c r="AF24" s="334"/>
      <c r="AI24" s="344"/>
      <c r="AK24" s="344"/>
    </row>
    <row r="25" spans="1:37" ht="18" customHeight="1">
      <c r="A25" s="447" t="s">
        <v>302</v>
      </c>
      <c r="B25" s="551" t="s">
        <v>326</v>
      </c>
      <c r="C25" s="492"/>
      <c r="D25" s="492"/>
      <c r="E25" s="492"/>
      <c r="F25" s="492"/>
      <c r="G25" s="492"/>
      <c r="H25" s="492"/>
      <c r="I25" s="492"/>
      <c r="J25" s="493"/>
      <c r="K25" s="554" t="s">
        <v>347</v>
      </c>
      <c r="L25" s="446"/>
      <c r="M25" s="447"/>
      <c r="N25" s="549" t="s">
        <v>348</v>
      </c>
      <c r="O25" s="580"/>
      <c r="P25" s="583"/>
      <c r="Q25" s="549" t="s">
        <v>349</v>
      </c>
      <c r="R25" s="580"/>
      <c r="S25" s="580"/>
      <c r="T25" s="66"/>
      <c r="V25" s="338" t="s">
        <v>311</v>
      </c>
      <c r="W25" s="339">
        <f>SUM(W26:W28)</f>
        <v>37970</v>
      </c>
      <c r="X25" s="340">
        <v>109450</v>
      </c>
      <c r="Y25" s="341">
        <f>W25/$X$25*100</f>
        <v>34.69164001827318</v>
      </c>
      <c r="Z25" s="342">
        <v>8.34</v>
      </c>
      <c r="AA25" s="343">
        <v>755.17</v>
      </c>
      <c r="AB25" s="334">
        <f>Z25/$AA$25*100</f>
        <v>1.1043870916482381</v>
      </c>
      <c r="AC25" s="344">
        <f t="shared" si="0"/>
        <v>4552.7577937649885</v>
      </c>
      <c r="AD25" s="345">
        <f>X25/AA25</f>
        <v>144.934253214508</v>
      </c>
      <c r="AF25" s="334"/>
      <c r="AI25" s="344"/>
      <c r="AK25" s="344"/>
    </row>
    <row r="26" spans="1:37" ht="18" customHeight="1">
      <c r="A26" s="553"/>
      <c r="B26" s="555" t="s">
        <v>312</v>
      </c>
      <c r="C26" s="556"/>
      <c r="D26" s="556"/>
      <c r="E26" s="556"/>
      <c r="F26" s="556"/>
      <c r="G26" s="556"/>
      <c r="H26" s="556"/>
      <c r="I26" s="556"/>
      <c r="J26" s="557"/>
      <c r="K26" s="517"/>
      <c r="L26" s="472"/>
      <c r="M26" s="526"/>
      <c r="N26" s="565"/>
      <c r="O26" s="581"/>
      <c r="P26" s="584"/>
      <c r="Q26" s="565"/>
      <c r="R26" s="581"/>
      <c r="S26" s="581"/>
      <c r="T26" s="66"/>
      <c r="V26" s="1" t="s">
        <v>308</v>
      </c>
      <c r="W26" s="339">
        <v>24732</v>
      </c>
      <c r="X26" s="340" t="s">
        <v>338</v>
      </c>
      <c r="Y26" s="341">
        <f>W26/$X$25*100</f>
        <v>22.59661946094107</v>
      </c>
      <c r="Z26" s="342">
        <v>4.93</v>
      </c>
      <c r="AA26" s="340" t="s">
        <v>338</v>
      </c>
      <c r="AB26" s="334">
        <f>Z26/$AA$25*100</f>
        <v>0.65283313690957</v>
      </c>
      <c r="AC26" s="344">
        <f t="shared" si="0"/>
        <v>5016.632860040569</v>
      </c>
      <c r="AD26" s="340" t="s">
        <v>338</v>
      </c>
      <c r="AF26" s="334"/>
      <c r="AI26" s="344"/>
      <c r="AK26" s="348"/>
    </row>
    <row r="27" spans="1:37" ht="18" customHeight="1">
      <c r="A27" s="552"/>
      <c r="B27" s="555" t="s">
        <v>313</v>
      </c>
      <c r="C27" s="556"/>
      <c r="D27" s="557"/>
      <c r="E27" s="555" t="s">
        <v>3</v>
      </c>
      <c r="F27" s="556"/>
      <c r="G27" s="557"/>
      <c r="H27" s="555" t="s">
        <v>4</v>
      </c>
      <c r="I27" s="556"/>
      <c r="J27" s="557"/>
      <c r="K27" s="518"/>
      <c r="L27" s="474"/>
      <c r="M27" s="448"/>
      <c r="N27" s="550"/>
      <c r="O27" s="582"/>
      <c r="P27" s="585"/>
      <c r="Q27" s="550"/>
      <c r="R27" s="582"/>
      <c r="S27" s="582"/>
      <c r="T27" s="66"/>
      <c r="V27" s="1" t="s">
        <v>309</v>
      </c>
      <c r="W27" s="339">
        <v>6642</v>
      </c>
      <c r="X27" s="340" t="s">
        <v>338</v>
      </c>
      <c r="Y27" s="341">
        <f>W27/$X$25*100</f>
        <v>6.068524440383737</v>
      </c>
      <c r="Z27" s="342">
        <v>2.37</v>
      </c>
      <c r="AA27" s="340" t="s">
        <v>338</v>
      </c>
      <c r="AB27" s="334">
        <f>Z27/$AA$25*100</f>
        <v>0.3138366195691037</v>
      </c>
      <c r="AC27" s="344">
        <f t="shared" si="0"/>
        <v>2802.53164556962</v>
      </c>
      <c r="AD27" s="340" t="s">
        <v>338</v>
      </c>
      <c r="AF27" s="334"/>
      <c r="AI27" s="344"/>
      <c r="AK27" s="348"/>
    </row>
    <row r="28" spans="1:37" ht="18" customHeight="1">
      <c r="A28" s="324" t="s">
        <v>306</v>
      </c>
      <c r="B28" s="558">
        <f>SUM(D29:D40)</f>
        <v>25</v>
      </c>
      <c r="C28" s="558"/>
      <c r="D28" s="558"/>
      <c r="E28" s="558">
        <f>SUM(G29:G40)</f>
        <v>15</v>
      </c>
      <c r="F28" s="558"/>
      <c r="G28" s="558"/>
      <c r="H28" s="558">
        <f>SUM(J29:J40)</f>
        <v>10</v>
      </c>
      <c r="I28" s="558"/>
      <c r="J28" s="558"/>
      <c r="K28" s="558">
        <f>SUM(M29:M40)</f>
        <v>245</v>
      </c>
      <c r="L28" s="558"/>
      <c r="M28" s="558"/>
      <c r="N28" s="558">
        <f>SUM(P29:P40)</f>
        <v>6267</v>
      </c>
      <c r="O28" s="558"/>
      <c r="P28" s="558"/>
      <c r="Q28" s="558">
        <f>SUM(S29:S40)</f>
        <v>2007</v>
      </c>
      <c r="R28" s="558"/>
      <c r="S28" s="558"/>
      <c r="T28" s="66"/>
      <c r="V28" s="338" t="s">
        <v>310</v>
      </c>
      <c r="W28" s="339">
        <v>6596</v>
      </c>
      <c r="X28" s="340" t="s">
        <v>338</v>
      </c>
      <c r="Y28" s="341">
        <f>W28/$X$25*100</f>
        <v>6.026496116948378</v>
      </c>
      <c r="Z28" s="342">
        <v>1.04</v>
      </c>
      <c r="AA28" s="340" t="s">
        <v>338</v>
      </c>
      <c r="AB28" s="334">
        <f>Z28/$AA$25*100</f>
        <v>0.13771733516956447</v>
      </c>
      <c r="AC28" s="344">
        <f t="shared" si="0"/>
        <v>6342.307692307692</v>
      </c>
      <c r="AD28" s="340" t="s">
        <v>338</v>
      </c>
      <c r="AF28" s="334"/>
      <c r="AI28" s="344"/>
      <c r="AK28" s="356"/>
    </row>
    <row r="29" spans="1:37" ht="18" customHeight="1">
      <c r="A29" s="89" t="s">
        <v>334</v>
      </c>
      <c r="B29" s="217"/>
      <c r="C29" s="217"/>
      <c r="D29" s="217">
        <v>4</v>
      </c>
      <c r="E29" s="217"/>
      <c r="F29" s="217"/>
      <c r="G29" s="357">
        <v>1</v>
      </c>
      <c r="H29" s="217"/>
      <c r="I29" s="217"/>
      <c r="J29" s="357">
        <v>3</v>
      </c>
      <c r="K29" s="217"/>
      <c r="L29" s="217"/>
      <c r="M29" s="217">
        <v>26</v>
      </c>
      <c r="N29" s="217"/>
      <c r="O29" s="217"/>
      <c r="P29" s="217">
        <v>313</v>
      </c>
      <c r="Q29" s="217"/>
      <c r="R29" s="217"/>
      <c r="S29" s="217">
        <v>146</v>
      </c>
      <c r="T29" s="66"/>
      <c r="V29" s="338" t="s">
        <v>314</v>
      </c>
      <c r="W29" s="339">
        <v>7431</v>
      </c>
      <c r="X29" s="340">
        <v>47207</v>
      </c>
      <c r="Y29" s="341">
        <f>W29/X29*100</f>
        <v>15.74130955154956</v>
      </c>
      <c r="Z29" s="342">
        <v>1.96</v>
      </c>
      <c r="AA29" s="358">
        <v>83.85</v>
      </c>
      <c r="AB29" s="334">
        <f>Z29/AA29*100</f>
        <v>2.337507453786524</v>
      </c>
      <c r="AC29" s="344">
        <f t="shared" si="0"/>
        <v>3791.326530612245</v>
      </c>
      <c r="AD29" s="345">
        <f>X29/AA29</f>
        <v>562.9934406678593</v>
      </c>
      <c r="AF29" s="334"/>
      <c r="AI29" s="344"/>
      <c r="AK29" s="344"/>
    </row>
    <row r="30" spans="1:37" ht="18" customHeight="1">
      <c r="A30" s="335" t="s">
        <v>335</v>
      </c>
      <c r="B30" s="217"/>
      <c r="C30" s="217"/>
      <c r="D30" s="217">
        <v>2</v>
      </c>
      <c r="E30" s="217"/>
      <c r="F30" s="217"/>
      <c r="G30" s="357">
        <v>2</v>
      </c>
      <c r="H30" s="217"/>
      <c r="I30" s="217"/>
      <c r="J30" s="357" t="s">
        <v>350</v>
      </c>
      <c r="K30" s="217"/>
      <c r="L30" s="217"/>
      <c r="M30" s="217">
        <v>23</v>
      </c>
      <c r="N30" s="217"/>
      <c r="O30" s="217"/>
      <c r="P30" s="217">
        <v>419</v>
      </c>
      <c r="Q30" s="217"/>
      <c r="R30" s="217"/>
      <c r="S30" s="217">
        <v>160</v>
      </c>
      <c r="T30" s="66"/>
      <c r="V30" s="338" t="s">
        <v>147</v>
      </c>
      <c r="W30" s="339">
        <v>36432</v>
      </c>
      <c r="X30" s="340">
        <v>47977</v>
      </c>
      <c r="Y30" s="341">
        <f>W30/X30*100</f>
        <v>75.936386185047</v>
      </c>
      <c r="Z30" s="342">
        <v>5.81</v>
      </c>
      <c r="AA30" s="343">
        <v>13.56</v>
      </c>
      <c r="AB30" s="334">
        <f>Z30/AA30*100</f>
        <v>42.84660766961652</v>
      </c>
      <c r="AC30" s="344">
        <f t="shared" si="0"/>
        <v>6270.567986230637</v>
      </c>
      <c r="AD30" s="345">
        <f>X30/AA30</f>
        <v>3538.126843657817</v>
      </c>
      <c r="AF30" s="334"/>
      <c r="AI30" s="344"/>
      <c r="AK30" s="344"/>
    </row>
    <row r="31" spans="1:37" ht="18" customHeight="1">
      <c r="A31" s="335" t="s">
        <v>336</v>
      </c>
      <c r="B31" s="217"/>
      <c r="C31" s="217"/>
      <c r="D31" s="217">
        <v>1</v>
      </c>
      <c r="E31" s="217"/>
      <c r="F31" s="217"/>
      <c r="G31" s="217">
        <v>1</v>
      </c>
      <c r="H31" s="217"/>
      <c r="I31" s="217"/>
      <c r="J31" s="357" t="s">
        <v>350</v>
      </c>
      <c r="K31" s="217"/>
      <c r="L31" s="217"/>
      <c r="M31" s="217">
        <v>28</v>
      </c>
      <c r="N31" s="217"/>
      <c r="O31" s="217"/>
      <c r="P31" s="217">
        <v>690</v>
      </c>
      <c r="Q31" s="217"/>
      <c r="R31" s="217"/>
      <c r="S31" s="217">
        <v>225</v>
      </c>
      <c r="T31" s="66"/>
      <c r="V31" s="338" t="s">
        <v>149</v>
      </c>
      <c r="W31" s="339">
        <v>13670</v>
      </c>
      <c r="X31" s="340">
        <v>35712</v>
      </c>
      <c r="Y31" s="341">
        <f>W31/X31*100</f>
        <v>38.27844982078853</v>
      </c>
      <c r="Z31" s="342">
        <v>3.02</v>
      </c>
      <c r="AA31" s="343">
        <v>110.44</v>
      </c>
      <c r="AB31" s="334">
        <f>Z31/AA31*100</f>
        <v>2.7345164795363996</v>
      </c>
      <c r="AC31" s="344">
        <f t="shared" si="0"/>
        <v>4526.490066225166</v>
      </c>
      <c r="AD31" s="345">
        <f>X31/AA31</f>
        <v>323.3611010503441</v>
      </c>
      <c r="AF31" s="334"/>
      <c r="AI31" s="344"/>
      <c r="AK31" s="344"/>
    </row>
    <row r="32" spans="1:37" ht="18" customHeight="1">
      <c r="A32" s="335" t="s">
        <v>337</v>
      </c>
      <c r="B32" s="217"/>
      <c r="C32" s="217"/>
      <c r="D32" s="217">
        <v>2</v>
      </c>
      <c r="E32" s="217"/>
      <c r="F32" s="217"/>
      <c r="G32" s="217">
        <v>1</v>
      </c>
      <c r="H32" s="217"/>
      <c r="I32" s="217"/>
      <c r="J32" s="357">
        <v>1</v>
      </c>
      <c r="K32" s="217"/>
      <c r="L32" s="217"/>
      <c r="M32" s="217">
        <v>15</v>
      </c>
      <c r="N32" s="217"/>
      <c r="O32" s="217"/>
      <c r="P32" s="217">
        <v>562</v>
      </c>
      <c r="Q32" s="217"/>
      <c r="R32" s="217"/>
      <c r="S32" s="217">
        <v>168</v>
      </c>
      <c r="T32" s="66"/>
      <c r="U32" s="359"/>
      <c r="V32" s="360" t="s">
        <v>150</v>
      </c>
      <c r="W32" s="361">
        <v>23345</v>
      </c>
      <c r="X32" s="362">
        <v>26896</v>
      </c>
      <c r="Y32" s="363">
        <f>W32/X32*100</f>
        <v>86.79729327781082</v>
      </c>
      <c r="Z32" s="364">
        <v>3.72</v>
      </c>
      <c r="AA32" s="365">
        <v>20.38</v>
      </c>
      <c r="AB32" s="366">
        <f>Z32/AA32*100</f>
        <v>18.2531894013739</v>
      </c>
      <c r="AC32" s="367">
        <f t="shared" si="0"/>
        <v>6275.537634408602</v>
      </c>
      <c r="AD32" s="368">
        <f>X32/AA32</f>
        <v>1319.7252208047105</v>
      </c>
      <c r="AF32" s="334"/>
      <c r="AI32" s="344"/>
      <c r="AK32" s="344"/>
    </row>
    <row r="33" spans="1:37" ht="18" customHeight="1">
      <c r="A33" s="335" t="s">
        <v>339</v>
      </c>
      <c r="B33" s="217"/>
      <c r="C33" s="217"/>
      <c r="D33" s="217">
        <v>2</v>
      </c>
      <c r="E33" s="217"/>
      <c r="F33" s="217"/>
      <c r="G33" s="357" t="s">
        <v>350</v>
      </c>
      <c r="H33" s="217"/>
      <c r="I33" s="217"/>
      <c r="J33" s="357">
        <v>2</v>
      </c>
      <c r="K33" s="217"/>
      <c r="L33" s="217"/>
      <c r="M33" s="217">
        <v>13</v>
      </c>
      <c r="N33" s="217"/>
      <c r="O33" s="217"/>
      <c r="P33" s="217">
        <v>577</v>
      </c>
      <c r="Q33" s="217"/>
      <c r="R33" s="217"/>
      <c r="S33" s="217">
        <v>163</v>
      </c>
      <c r="T33" s="66"/>
      <c r="U33" s="51" t="s">
        <v>351</v>
      </c>
      <c r="W33" s="369"/>
      <c r="X33" s="369"/>
      <c r="Y33" s="369"/>
      <c r="Z33" s="369"/>
      <c r="AA33" s="369"/>
      <c r="AB33" s="369"/>
      <c r="AC33" s="369"/>
      <c r="AD33" s="369"/>
      <c r="AE33" s="66"/>
      <c r="AF33" s="370"/>
      <c r="AG33" s="66"/>
      <c r="AH33" s="66"/>
      <c r="AI33" s="371"/>
      <c r="AJ33" s="66"/>
      <c r="AK33" s="371"/>
    </row>
    <row r="34" spans="1:20" ht="18" customHeight="1">
      <c r="A34" s="335" t="s">
        <v>340</v>
      </c>
      <c r="B34" s="217"/>
      <c r="C34" s="217"/>
      <c r="D34" s="357">
        <v>3</v>
      </c>
      <c r="E34" s="217"/>
      <c r="F34" s="217"/>
      <c r="G34" s="357">
        <v>3</v>
      </c>
      <c r="H34" s="217"/>
      <c r="I34" s="217"/>
      <c r="J34" s="357" t="s">
        <v>350</v>
      </c>
      <c r="K34" s="217"/>
      <c r="L34" s="217"/>
      <c r="M34" s="217">
        <v>22</v>
      </c>
      <c r="N34" s="217"/>
      <c r="O34" s="217"/>
      <c r="P34" s="217">
        <v>504</v>
      </c>
      <c r="Q34" s="217"/>
      <c r="R34" s="217"/>
      <c r="S34" s="217">
        <v>174</v>
      </c>
      <c r="T34" s="66"/>
    </row>
    <row r="35" spans="1:23" ht="18" customHeight="1">
      <c r="A35" s="335" t="s">
        <v>341</v>
      </c>
      <c r="B35" s="217"/>
      <c r="C35" s="217"/>
      <c r="D35" s="217">
        <v>2</v>
      </c>
      <c r="E35" s="217"/>
      <c r="F35" s="217"/>
      <c r="G35" s="357">
        <v>1</v>
      </c>
      <c r="H35" s="217"/>
      <c r="I35" s="217"/>
      <c r="J35" s="357">
        <v>1</v>
      </c>
      <c r="K35" s="217"/>
      <c r="L35" s="217"/>
      <c r="M35" s="217">
        <v>29</v>
      </c>
      <c r="N35" s="217"/>
      <c r="O35" s="217"/>
      <c r="P35" s="217">
        <v>485</v>
      </c>
      <c r="Q35" s="217"/>
      <c r="R35" s="217"/>
      <c r="S35" s="217">
        <v>174</v>
      </c>
      <c r="T35" s="66"/>
      <c r="U35" s="66"/>
      <c r="V35" s="66"/>
      <c r="W35" s="66"/>
    </row>
    <row r="36" spans="1:20" ht="18" customHeight="1">
      <c r="A36" s="335" t="s">
        <v>342</v>
      </c>
      <c r="B36" s="217"/>
      <c r="C36" s="217"/>
      <c r="D36" s="357" t="s">
        <v>350</v>
      </c>
      <c r="E36" s="217"/>
      <c r="F36" s="217"/>
      <c r="G36" s="357" t="s">
        <v>350</v>
      </c>
      <c r="H36" s="217"/>
      <c r="I36" s="217"/>
      <c r="J36" s="357" t="s">
        <v>350</v>
      </c>
      <c r="K36" s="217"/>
      <c r="L36" s="217"/>
      <c r="M36" s="217">
        <v>15</v>
      </c>
      <c r="N36" s="217"/>
      <c r="O36" s="217"/>
      <c r="P36" s="217">
        <v>380</v>
      </c>
      <c r="Q36" s="217"/>
      <c r="R36" s="217"/>
      <c r="S36" s="217">
        <v>158</v>
      </c>
      <c r="T36" s="66"/>
    </row>
    <row r="37" spans="1:20" ht="18" customHeight="1">
      <c r="A37" s="335" t="s">
        <v>343</v>
      </c>
      <c r="B37" s="217"/>
      <c r="C37" s="217"/>
      <c r="D37" s="217">
        <v>1</v>
      </c>
      <c r="E37" s="217"/>
      <c r="F37" s="217"/>
      <c r="G37" s="357" t="s">
        <v>350</v>
      </c>
      <c r="H37" s="217"/>
      <c r="I37" s="217"/>
      <c r="J37" s="357">
        <v>1</v>
      </c>
      <c r="K37" s="217"/>
      <c r="L37" s="217"/>
      <c r="M37" s="217">
        <v>22</v>
      </c>
      <c r="N37" s="217"/>
      <c r="O37" s="217"/>
      <c r="P37" s="217">
        <v>444</v>
      </c>
      <c r="Q37" s="217"/>
      <c r="R37" s="217"/>
      <c r="S37" s="217">
        <v>152</v>
      </c>
      <c r="T37" s="66"/>
    </row>
    <row r="38" spans="1:20" ht="18" customHeight="1">
      <c r="A38" s="335" t="s">
        <v>344</v>
      </c>
      <c r="B38" s="217"/>
      <c r="C38" s="217"/>
      <c r="D38" s="217">
        <v>3</v>
      </c>
      <c r="E38" s="217"/>
      <c r="F38" s="217"/>
      <c r="G38" s="217">
        <v>2</v>
      </c>
      <c r="H38" s="217"/>
      <c r="I38" s="217"/>
      <c r="J38" s="357">
        <v>1</v>
      </c>
      <c r="K38" s="217"/>
      <c r="L38" s="217"/>
      <c r="M38" s="217">
        <v>16</v>
      </c>
      <c r="N38" s="217"/>
      <c r="O38" s="217"/>
      <c r="P38" s="217">
        <v>660</v>
      </c>
      <c r="Q38" s="217"/>
      <c r="R38" s="217"/>
      <c r="S38" s="217">
        <v>174</v>
      </c>
      <c r="T38" s="66"/>
    </row>
    <row r="39" spans="1:20" ht="18" customHeight="1">
      <c r="A39" s="335" t="s">
        <v>345</v>
      </c>
      <c r="B39" s="217"/>
      <c r="C39" s="217"/>
      <c r="D39" s="217">
        <v>4</v>
      </c>
      <c r="E39" s="217"/>
      <c r="F39" s="217"/>
      <c r="G39" s="357">
        <v>4</v>
      </c>
      <c r="H39" s="217"/>
      <c r="I39" s="217"/>
      <c r="J39" s="357" t="s">
        <v>350</v>
      </c>
      <c r="K39" s="217"/>
      <c r="L39" s="217"/>
      <c r="M39" s="217">
        <v>16</v>
      </c>
      <c r="N39" s="217"/>
      <c r="O39" s="217"/>
      <c r="P39" s="217">
        <v>737</v>
      </c>
      <c r="Q39" s="217"/>
      <c r="R39" s="217"/>
      <c r="S39" s="217">
        <v>149</v>
      </c>
      <c r="T39" s="66"/>
    </row>
    <row r="40" spans="1:20" ht="18" customHeight="1">
      <c r="A40" s="349" t="s">
        <v>346</v>
      </c>
      <c r="B40" s="350"/>
      <c r="C40" s="350"/>
      <c r="D40" s="372">
        <v>1</v>
      </c>
      <c r="E40" s="350"/>
      <c r="F40" s="350"/>
      <c r="G40" s="373" t="s">
        <v>350</v>
      </c>
      <c r="H40" s="350"/>
      <c r="I40" s="350"/>
      <c r="J40" s="372">
        <v>1</v>
      </c>
      <c r="K40" s="350"/>
      <c r="L40" s="350"/>
      <c r="M40" s="350">
        <v>20</v>
      </c>
      <c r="N40" s="350"/>
      <c r="O40" s="350"/>
      <c r="P40" s="350">
        <v>496</v>
      </c>
      <c r="Q40" s="350"/>
      <c r="R40" s="350"/>
      <c r="S40" s="350">
        <v>164</v>
      </c>
      <c r="T40" s="66"/>
    </row>
    <row r="41" spans="1:28" ht="18" customHeight="1">
      <c r="A41" s="66" t="s">
        <v>352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35" ht="18" customHeight="1">
      <c r="A42" s="66"/>
      <c r="B42" s="66"/>
      <c r="C42" s="66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66"/>
      <c r="U42" s="374" t="s">
        <v>353</v>
      </c>
      <c r="V42" s="374"/>
      <c r="W42" s="374"/>
      <c r="X42" s="374"/>
      <c r="Y42" s="374"/>
      <c r="Z42" s="374"/>
      <c r="AA42" s="374"/>
      <c r="AB42" s="375"/>
      <c r="AC42" s="375"/>
      <c r="AD42" s="375"/>
      <c r="AE42" s="375"/>
      <c r="AF42" s="375"/>
      <c r="AG42" s="375"/>
      <c r="AH42" s="375"/>
      <c r="AI42" s="375"/>
    </row>
    <row r="43" spans="20:37" ht="18" customHeight="1" thickBot="1">
      <c r="T43" s="66"/>
      <c r="U43" s="66"/>
      <c r="V43" s="66"/>
      <c r="W43" s="66"/>
      <c r="X43" s="66"/>
      <c r="Y43" s="66"/>
      <c r="Z43" s="66"/>
      <c r="AA43" s="316" t="s">
        <v>354</v>
      </c>
      <c r="AB43" s="66"/>
      <c r="AC43" s="140"/>
      <c r="AD43" s="140"/>
      <c r="AE43" s="140"/>
      <c r="AF43" s="140"/>
      <c r="AG43" s="140"/>
      <c r="AH43" s="140"/>
      <c r="AI43" s="140"/>
      <c r="AJ43" s="140"/>
      <c r="AK43" s="140"/>
    </row>
    <row r="44" spans="20:39" ht="18" customHeight="1">
      <c r="T44" s="66"/>
      <c r="U44" s="574" t="s">
        <v>355</v>
      </c>
      <c r="V44" s="575"/>
      <c r="W44" s="554" t="s">
        <v>315</v>
      </c>
      <c r="X44" s="571" t="s">
        <v>356</v>
      </c>
      <c r="Y44" s="554" t="s">
        <v>357</v>
      </c>
      <c r="Z44" s="571" t="s">
        <v>356</v>
      </c>
      <c r="AA44" s="554" t="s">
        <v>357</v>
      </c>
      <c r="AB44" s="472"/>
      <c r="AC44" s="472"/>
      <c r="AD44" s="140"/>
      <c r="AE44" s="140"/>
      <c r="AF44" s="140"/>
      <c r="AG44" s="140"/>
      <c r="AH44" s="140"/>
      <c r="AI44" s="140"/>
      <c r="AJ44" s="140"/>
      <c r="AK44" s="140"/>
      <c r="AL44" s="314"/>
      <c r="AM44" s="314"/>
    </row>
    <row r="45" spans="20:39" ht="18" customHeight="1">
      <c r="T45" s="66"/>
      <c r="U45" s="576"/>
      <c r="V45" s="577"/>
      <c r="W45" s="518"/>
      <c r="X45" s="572"/>
      <c r="Y45" s="518"/>
      <c r="Z45" s="572"/>
      <c r="AA45" s="518"/>
      <c r="AB45" s="472"/>
      <c r="AC45" s="573"/>
      <c r="AD45" s="140"/>
      <c r="AE45" s="140"/>
      <c r="AF45" s="140"/>
      <c r="AG45" s="140"/>
      <c r="AH45" s="140"/>
      <c r="AI45" s="140"/>
      <c r="AJ45" s="140"/>
      <c r="AK45" s="140"/>
      <c r="AL45" s="314"/>
      <c r="AM45" s="314"/>
    </row>
    <row r="46" spans="20:37" ht="18" customHeight="1">
      <c r="T46" s="66"/>
      <c r="U46" s="376"/>
      <c r="V46" s="377"/>
      <c r="W46" s="378"/>
      <c r="X46" s="379"/>
      <c r="Y46" s="376"/>
      <c r="Z46" s="380"/>
      <c r="AA46" s="381"/>
      <c r="AB46" s="66"/>
      <c r="AC46" s="382"/>
      <c r="AD46" s="140"/>
      <c r="AE46" s="140"/>
      <c r="AF46" s="140"/>
      <c r="AG46" s="140"/>
      <c r="AH46" s="140"/>
      <c r="AI46" s="140"/>
      <c r="AJ46" s="140"/>
      <c r="AK46" s="140"/>
    </row>
    <row r="47" spans="20:37" ht="18" customHeight="1">
      <c r="T47" s="66"/>
      <c r="U47" s="383"/>
      <c r="V47" s="1" t="s">
        <v>358</v>
      </c>
      <c r="W47" s="384">
        <v>9016</v>
      </c>
      <c r="X47" s="385" t="s">
        <v>142</v>
      </c>
      <c r="Y47" s="386">
        <v>843</v>
      </c>
      <c r="Z47" s="387" t="s">
        <v>154</v>
      </c>
      <c r="AA47" s="386">
        <v>90</v>
      </c>
      <c r="AB47" s="388"/>
      <c r="AC47" s="389"/>
      <c r="AD47" s="140"/>
      <c r="AE47" s="140"/>
      <c r="AF47" s="140"/>
      <c r="AG47" s="140"/>
      <c r="AH47" s="140"/>
      <c r="AI47" s="140"/>
      <c r="AJ47" s="140"/>
      <c r="AK47" s="140"/>
    </row>
    <row r="48" spans="17:37" ht="18" customHeight="1">
      <c r="Q48" s="390"/>
      <c r="R48" s="390"/>
      <c r="S48" s="390"/>
      <c r="T48" s="390"/>
      <c r="U48" s="391"/>
      <c r="V48" s="1">
        <v>16</v>
      </c>
      <c r="W48" s="384">
        <v>9420</v>
      </c>
      <c r="X48" s="385" t="s">
        <v>143</v>
      </c>
      <c r="Y48" s="386">
        <v>161</v>
      </c>
      <c r="Z48" s="387" t="s">
        <v>180</v>
      </c>
      <c r="AA48" s="351">
        <v>287</v>
      </c>
      <c r="AB48" s="388"/>
      <c r="AC48" s="389"/>
      <c r="AD48" s="140"/>
      <c r="AE48" s="140"/>
      <c r="AF48" s="140"/>
      <c r="AG48" s="140"/>
      <c r="AH48" s="140"/>
      <c r="AI48" s="140"/>
      <c r="AJ48" s="140"/>
      <c r="AK48" s="140"/>
    </row>
    <row r="49" spans="17:37" ht="18" customHeight="1">
      <c r="Q49" s="383"/>
      <c r="R49" s="383"/>
      <c r="S49" s="383"/>
      <c r="T49" s="383"/>
      <c r="U49" s="391"/>
      <c r="V49" s="1">
        <v>17</v>
      </c>
      <c r="W49" s="384">
        <v>9965</v>
      </c>
      <c r="X49" s="385" t="s">
        <v>175</v>
      </c>
      <c r="Y49" s="386">
        <v>690</v>
      </c>
      <c r="Z49" s="387"/>
      <c r="AA49" s="351"/>
      <c r="AB49" s="388"/>
      <c r="AC49" s="389"/>
      <c r="AD49" s="140"/>
      <c r="AE49" s="140"/>
      <c r="AF49" s="140"/>
      <c r="AG49" s="140"/>
      <c r="AH49" s="140"/>
      <c r="AI49" s="140"/>
      <c r="AJ49" s="140"/>
      <c r="AK49" s="140"/>
    </row>
    <row r="50" spans="1:37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315"/>
      <c r="R50" s="315"/>
      <c r="S50" s="315"/>
      <c r="T50" s="315"/>
      <c r="U50" s="391"/>
      <c r="V50" s="1">
        <v>18</v>
      </c>
      <c r="W50" s="384">
        <v>10562</v>
      </c>
      <c r="X50" s="385" t="s">
        <v>359</v>
      </c>
      <c r="Y50" s="386">
        <v>259</v>
      </c>
      <c r="Z50" s="385"/>
      <c r="AA50" s="386"/>
      <c r="AB50" s="388"/>
      <c r="AC50" s="389"/>
      <c r="AD50" s="140"/>
      <c r="AE50" s="140"/>
      <c r="AF50" s="140"/>
      <c r="AG50" s="140"/>
      <c r="AH50" s="140"/>
      <c r="AI50" s="140"/>
      <c r="AJ50" s="140"/>
      <c r="AK50" s="140"/>
    </row>
    <row r="51" spans="1:41" ht="18" customHeight="1">
      <c r="A51" s="503" t="s">
        <v>360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392"/>
      <c r="R51" s="392"/>
      <c r="S51" s="392"/>
      <c r="T51" s="317"/>
      <c r="U51" s="393"/>
      <c r="V51" s="394">
        <v>19</v>
      </c>
      <c r="W51" s="395">
        <v>11220</v>
      </c>
      <c r="X51" s="385" t="s">
        <v>361</v>
      </c>
      <c r="Y51" s="386">
        <v>784</v>
      </c>
      <c r="Z51" s="385"/>
      <c r="AA51" s="351"/>
      <c r="AB51" s="388"/>
      <c r="AC51" s="389"/>
      <c r="AD51" s="140"/>
      <c r="AE51" s="140"/>
      <c r="AF51" s="140"/>
      <c r="AG51" s="140"/>
      <c r="AH51" s="140"/>
      <c r="AI51" s="140"/>
      <c r="AJ51" s="140"/>
      <c r="AK51" s="140"/>
      <c r="AO51" s="392"/>
    </row>
    <row r="52" spans="1:41" ht="18" customHeight="1">
      <c r="A52" s="472" t="s">
        <v>362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392"/>
      <c r="R52" s="392"/>
      <c r="S52" s="392"/>
      <c r="T52" s="317"/>
      <c r="U52" s="66"/>
      <c r="V52" s="336"/>
      <c r="W52" s="396"/>
      <c r="X52" s="385" t="s">
        <v>145</v>
      </c>
      <c r="Y52" s="386">
        <v>33</v>
      </c>
      <c r="Z52" s="387"/>
      <c r="AA52" s="351"/>
      <c r="AB52" s="388"/>
      <c r="AC52" s="389"/>
      <c r="AD52" s="140"/>
      <c r="AE52" s="140"/>
      <c r="AF52" s="140"/>
      <c r="AG52" s="140"/>
      <c r="AH52" s="140"/>
      <c r="AI52" s="140"/>
      <c r="AJ52" s="140"/>
      <c r="AK52" s="140"/>
      <c r="AO52" s="392"/>
    </row>
    <row r="53" spans="1:41" ht="18" customHeight="1" thickBot="1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6" t="s">
        <v>354</v>
      </c>
      <c r="Q53" s="392"/>
      <c r="R53" s="392"/>
      <c r="S53" s="392"/>
      <c r="T53" s="317"/>
      <c r="U53" s="66"/>
      <c r="V53" s="66"/>
      <c r="W53" s="397"/>
      <c r="X53" s="385" t="s">
        <v>147</v>
      </c>
      <c r="Y53" s="386">
        <v>329</v>
      </c>
      <c r="Z53" s="387"/>
      <c r="AA53" s="351"/>
      <c r="AB53" s="388"/>
      <c r="AC53" s="389"/>
      <c r="AD53" s="140"/>
      <c r="AE53" s="140"/>
      <c r="AF53" s="140"/>
      <c r="AG53" s="140"/>
      <c r="AH53" s="140"/>
      <c r="AI53" s="140"/>
      <c r="AJ53" s="140"/>
      <c r="AK53" s="140"/>
      <c r="AN53" s="392"/>
      <c r="AO53" s="392"/>
    </row>
    <row r="54" spans="1:41" ht="18" customHeight="1">
      <c r="A54" s="447" t="s">
        <v>363</v>
      </c>
      <c r="B54" s="398" t="s">
        <v>316</v>
      </c>
      <c r="C54" s="398"/>
      <c r="D54" s="399"/>
      <c r="E54" s="398" t="s">
        <v>364</v>
      </c>
      <c r="F54" s="399"/>
      <c r="G54" s="398" t="s">
        <v>365</v>
      </c>
      <c r="H54" s="399"/>
      <c r="I54" s="398" t="s">
        <v>366</v>
      </c>
      <c r="J54" s="399"/>
      <c r="K54" s="398" t="s">
        <v>367</v>
      </c>
      <c r="L54" s="399"/>
      <c r="M54" s="398" t="s">
        <v>368</v>
      </c>
      <c r="N54" s="399"/>
      <c r="O54" s="398" t="s">
        <v>369</v>
      </c>
      <c r="P54" s="398"/>
      <c r="Q54" s="392"/>
      <c r="R54" s="392"/>
      <c r="S54" s="392"/>
      <c r="T54" s="317"/>
      <c r="U54" s="66"/>
      <c r="V54" s="338" t="s">
        <v>137</v>
      </c>
      <c r="W54" s="400">
        <v>4190</v>
      </c>
      <c r="X54" s="387" t="s">
        <v>149</v>
      </c>
      <c r="Y54" s="386">
        <v>236</v>
      </c>
      <c r="Z54" s="387"/>
      <c r="AA54" s="351"/>
      <c r="AB54" s="388"/>
      <c r="AC54" s="389"/>
      <c r="AD54" s="140"/>
      <c r="AE54" s="140"/>
      <c r="AF54" s="140"/>
      <c r="AG54" s="140"/>
      <c r="AH54" s="140"/>
      <c r="AI54" s="140"/>
      <c r="AJ54" s="140"/>
      <c r="AK54" s="140"/>
      <c r="AN54" s="392"/>
      <c r="AO54" s="392"/>
    </row>
    <row r="55" spans="1:41" ht="18" customHeight="1">
      <c r="A55" s="552"/>
      <c r="B55" s="353" t="s">
        <v>313</v>
      </c>
      <c r="C55" s="401" t="s">
        <v>3</v>
      </c>
      <c r="D55" s="354" t="s">
        <v>4</v>
      </c>
      <c r="E55" s="354" t="s">
        <v>3</v>
      </c>
      <c r="F55" s="354" t="s">
        <v>4</v>
      </c>
      <c r="G55" s="354" t="s">
        <v>3</v>
      </c>
      <c r="H55" s="354" t="s">
        <v>4</v>
      </c>
      <c r="I55" s="354" t="s">
        <v>3</v>
      </c>
      <c r="J55" s="354" t="s">
        <v>4</v>
      </c>
      <c r="K55" s="354" t="s">
        <v>3</v>
      </c>
      <c r="L55" s="354" t="s">
        <v>4</v>
      </c>
      <c r="M55" s="354" t="s">
        <v>3</v>
      </c>
      <c r="N55" s="354" t="s">
        <v>4</v>
      </c>
      <c r="O55" s="354" t="s">
        <v>3</v>
      </c>
      <c r="P55" s="353" t="s">
        <v>4</v>
      </c>
      <c r="Q55" s="392"/>
      <c r="R55" s="392"/>
      <c r="S55" s="392"/>
      <c r="T55" s="317"/>
      <c r="U55" s="66"/>
      <c r="V55" s="338" t="s">
        <v>138</v>
      </c>
      <c r="W55" s="400">
        <v>532</v>
      </c>
      <c r="X55" s="387" t="s">
        <v>150</v>
      </c>
      <c r="Y55" s="386">
        <v>180</v>
      </c>
      <c r="Z55" s="387"/>
      <c r="AA55" s="351"/>
      <c r="AB55" s="388"/>
      <c r="AC55" s="389"/>
      <c r="AD55" s="140"/>
      <c r="AE55" s="140"/>
      <c r="AF55" s="140"/>
      <c r="AG55" s="140"/>
      <c r="AH55" s="140"/>
      <c r="AI55" s="140"/>
      <c r="AJ55" s="140"/>
      <c r="AK55" s="140"/>
      <c r="AN55" s="392"/>
      <c r="AO55" s="392"/>
    </row>
    <row r="56" spans="1:40" ht="18" customHeight="1">
      <c r="A56" s="320" t="s">
        <v>370</v>
      </c>
      <c r="B56" s="206">
        <v>9976</v>
      </c>
      <c r="C56" s="206">
        <v>5305</v>
      </c>
      <c r="D56" s="206">
        <v>4671</v>
      </c>
      <c r="E56" s="206">
        <v>24</v>
      </c>
      <c r="F56" s="206">
        <v>16</v>
      </c>
      <c r="G56" s="206">
        <v>4</v>
      </c>
      <c r="H56" s="206">
        <v>2</v>
      </c>
      <c r="I56" s="206">
        <v>5</v>
      </c>
      <c r="J56" s="206">
        <v>1</v>
      </c>
      <c r="K56" s="206">
        <v>9</v>
      </c>
      <c r="L56" s="206">
        <v>3</v>
      </c>
      <c r="M56" s="206">
        <v>19</v>
      </c>
      <c r="N56" s="206">
        <v>6</v>
      </c>
      <c r="O56" s="206">
        <v>21</v>
      </c>
      <c r="P56" s="206">
        <v>8</v>
      </c>
      <c r="Q56" s="402"/>
      <c r="R56" s="402"/>
      <c r="S56" s="402"/>
      <c r="T56" s="66"/>
      <c r="U56" s="66"/>
      <c r="V56" s="338" t="s">
        <v>139</v>
      </c>
      <c r="W56" s="400">
        <v>1854</v>
      </c>
      <c r="X56" s="385" t="s">
        <v>371</v>
      </c>
      <c r="Y56" s="386">
        <v>116</v>
      </c>
      <c r="Z56" s="387"/>
      <c r="AA56" s="351"/>
      <c r="AB56" s="388"/>
      <c r="AC56" s="389"/>
      <c r="AD56" s="140"/>
      <c r="AE56" s="140"/>
      <c r="AF56" s="140"/>
      <c r="AG56" s="140"/>
      <c r="AH56" s="140"/>
      <c r="AI56" s="140"/>
      <c r="AJ56" s="140"/>
      <c r="AK56" s="140"/>
      <c r="AN56" s="392"/>
    </row>
    <row r="57" spans="1:40" ht="18" customHeight="1">
      <c r="A57" s="1">
        <v>17</v>
      </c>
      <c r="B57" s="403">
        <f>SUM(C57,D57)</f>
        <v>10376</v>
      </c>
      <c r="C57" s="217">
        <f>SUM(E57,G57,I57,K57,M57,O57,B64,D64,F64,H64,J64,L64,N64,B71,D71,F71,H71,J71,L71,N71)</f>
        <v>5484</v>
      </c>
      <c r="D57" s="217">
        <f>SUM(F57,H57,J57,L57,N57,P57,C64,E64,G64,I64,K64,M64,O64,C71,E71,G71,I71,K71,M71,O71)</f>
        <v>4892</v>
      </c>
      <c r="E57" s="217">
        <v>26</v>
      </c>
      <c r="F57" s="217">
        <v>19</v>
      </c>
      <c r="G57" s="217">
        <v>2</v>
      </c>
      <c r="H57" s="357">
        <v>1</v>
      </c>
      <c r="I57" s="217">
        <v>2</v>
      </c>
      <c r="J57" s="217">
        <v>4</v>
      </c>
      <c r="K57" s="217">
        <v>9</v>
      </c>
      <c r="L57" s="217">
        <v>9</v>
      </c>
      <c r="M57" s="217">
        <v>18</v>
      </c>
      <c r="N57" s="217">
        <v>10</v>
      </c>
      <c r="O57" s="217">
        <v>22</v>
      </c>
      <c r="P57" s="217">
        <v>13</v>
      </c>
      <c r="Q57" s="402"/>
      <c r="R57" s="402"/>
      <c r="S57" s="402"/>
      <c r="T57" s="66"/>
      <c r="U57" s="66"/>
      <c r="V57" s="338" t="s">
        <v>140</v>
      </c>
      <c r="W57" s="400">
        <v>194</v>
      </c>
      <c r="X57" s="387" t="s">
        <v>152</v>
      </c>
      <c r="Y57" s="386">
        <v>114</v>
      </c>
      <c r="Z57" s="387"/>
      <c r="AA57" s="404"/>
      <c r="AB57" s="357"/>
      <c r="AC57" s="382"/>
      <c r="AD57" s="140"/>
      <c r="AE57" s="140"/>
      <c r="AF57" s="140"/>
      <c r="AG57" s="140"/>
      <c r="AH57" s="140"/>
      <c r="AI57" s="140"/>
      <c r="AJ57" s="140"/>
      <c r="AK57" s="140"/>
      <c r="AN57" s="392"/>
    </row>
    <row r="58" spans="1:37" ht="18" customHeight="1">
      <c r="A58" s="405">
        <v>18</v>
      </c>
      <c r="B58" s="406">
        <f>SUM(C58,D58)</f>
        <v>10294</v>
      </c>
      <c r="C58" s="407">
        <f>SUM(E58,G58,I58,K58,M58,O58,B65,D65,F65,H65,J65,L65,N65,B72,D72,F72,H72,J72,L72,N72)</f>
        <v>5405</v>
      </c>
      <c r="D58" s="407">
        <f>SUM(F58,H58,J58,L58,N58,P58,C65,E65,G65,I65,K65,M65,O65,C72,E72,G72,I72,K72,M72,O72)</f>
        <v>4889</v>
      </c>
      <c r="E58" s="408">
        <v>22</v>
      </c>
      <c r="F58" s="408">
        <v>16</v>
      </c>
      <c r="G58" s="408">
        <v>1</v>
      </c>
      <c r="H58" s="408">
        <v>3</v>
      </c>
      <c r="I58" s="408">
        <v>3</v>
      </c>
      <c r="J58" s="408">
        <v>1</v>
      </c>
      <c r="K58" s="408">
        <v>6</v>
      </c>
      <c r="L58" s="408">
        <v>5</v>
      </c>
      <c r="M58" s="408">
        <v>11</v>
      </c>
      <c r="N58" s="408">
        <v>7</v>
      </c>
      <c r="O58" s="408">
        <v>25</v>
      </c>
      <c r="P58" s="408">
        <v>10</v>
      </c>
      <c r="Q58" s="402"/>
      <c r="R58" s="402"/>
      <c r="S58" s="402"/>
      <c r="T58" s="66"/>
      <c r="U58" s="359"/>
      <c r="V58" s="360" t="s">
        <v>141</v>
      </c>
      <c r="W58" s="409">
        <v>178</v>
      </c>
      <c r="X58" s="410" t="s">
        <v>178</v>
      </c>
      <c r="Y58" s="411">
        <v>150</v>
      </c>
      <c r="Z58" s="412"/>
      <c r="AA58" s="413"/>
      <c r="AB58" s="414"/>
      <c r="AC58" s="414"/>
      <c r="AD58" s="140"/>
      <c r="AE58" s="140"/>
      <c r="AF58" s="140"/>
      <c r="AG58" s="140"/>
      <c r="AH58" s="140"/>
      <c r="AI58" s="140"/>
      <c r="AJ58" s="140"/>
      <c r="AK58" s="140"/>
    </row>
    <row r="59" spans="1:37" ht="18" customHeight="1">
      <c r="A59" s="415"/>
      <c r="B59" s="416"/>
      <c r="C59" s="416"/>
      <c r="D59" s="416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T59" s="382"/>
      <c r="U59" s="376" t="s">
        <v>372</v>
      </c>
      <c r="V59" s="376"/>
      <c r="W59" s="418"/>
      <c r="X59" s="357"/>
      <c r="Y59" s="419"/>
      <c r="Z59" s="357"/>
      <c r="AA59" s="357"/>
      <c r="AB59" s="414"/>
      <c r="AC59" s="414"/>
      <c r="AD59" s="140"/>
      <c r="AE59" s="140"/>
      <c r="AF59" s="140"/>
      <c r="AG59" s="140"/>
      <c r="AH59" s="140"/>
      <c r="AI59" s="140"/>
      <c r="AJ59" s="140"/>
      <c r="AK59" s="140"/>
    </row>
    <row r="60" spans="1:37" ht="18" customHeight="1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T60" s="382"/>
      <c r="U60" s="66" t="s">
        <v>373</v>
      </c>
      <c r="V60" s="89"/>
      <c r="W60" s="414"/>
      <c r="X60" s="414"/>
      <c r="Y60" s="414"/>
      <c r="Z60" s="414"/>
      <c r="AA60" s="414"/>
      <c r="AB60" s="414"/>
      <c r="AC60" s="414"/>
      <c r="AD60" s="140"/>
      <c r="AE60" s="140"/>
      <c r="AF60" s="140"/>
      <c r="AG60" s="140"/>
      <c r="AH60" s="140"/>
      <c r="AI60" s="140"/>
      <c r="AJ60" s="140"/>
      <c r="AK60" s="140"/>
    </row>
    <row r="61" spans="1:60" ht="18" customHeight="1">
      <c r="A61" s="447" t="s">
        <v>374</v>
      </c>
      <c r="B61" s="398" t="s">
        <v>375</v>
      </c>
      <c r="C61" s="399"/>
      <c r="D61" s="398" t="s">
        <v>376</v>
      </c>
      <c r="E61" s="399"/>
      <c r="F61" s="398" t="s">
        <v>377</v>
      </c>
      <c r="G61" s="399"/>
      <c r="H61" s="398" t="s">
        <v>378</v>
      </c>
      <c r="I61" s="399"/>
      <c r="J61" s="398" t="s">
        <v>379</v>
      </c>
      <c r="K61" s="399"/>
      <c r="L61" s="398" t="s">
        <v>380</v>
      </c>
      <c r="M61" s="399"/>
      <c r="N61" s="398" t="s">
        <v>381</v>
      </c>
      <c r="O61" s="398"/>
      <c r="P61" s="66"/>
      <c r="Q61" s="392"/>
      <c r="R61" s="392"/>
      <c r="S61" s="392"/>
      <c r="T61" s="382"/>
      <c r="U61" s="135"/>
      <c r="V61" s="135"/>
      <c r="W61" s="135"/>
      <c r="X61" s="135"/>
      <c r="Y61" s="135"/>
      <c r="Z61" s="135"/>
      <c r="AA61" s="135"/>
      <c r="AB61" s="135"/>
      <c r="AC61" s="140"/>
      <c r="AD61" s="140"/>
      <c r="AE61" s="140"/>
      <c r="AF61" s="140"/>
      <c r="AG61" s="140"/>
      <c r="AH61" s="140"/>
      <c r="AI61" s="140"/>
      <c r="AJ61" s="140"/>
      <c r="AK61" s="140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  <c r="BG61" s="392"/>
      <c r="BH61" s="392"/>
    </row>
    <row r="62" spans="1:60" ht="18" customHeight="1">
      <c r="A62" s="552"/>
      <c r="B62" s="354" t="s">
        <v>3</v>
      </c>
      <c r="C62" s="354" t="s">
        <v>4</v>
      </c>
      <c r="D62" s="354" t="s">
        <v>3</v>
      </c>
      <c r="E62" s="354" t="s">
        <v>4</v>
      </c>
      <c r="F62" s="354" t="s">
        <v>3</v>
      </c>
      <c r="G62" s="354" t="s">
        <v>4</v>
      </c>
      <c r="H62" s="354" t="s">
        <v>3</v>
      </c>
      <c r="I62" s="354" t="s">
        <v>4</v>
      </c>
      <c r="J62" s="354" t="s">
        <v>3</v>
      </c>
      <c r="K62" s="354" t="s">
        <v>4</v>
      </c>
      <c r="L62" s="354" t="s">
        <v>3</v>
      </c>
      <c r="M62" s="354" t="s">
        <v>4</v>
      </c>
      <c r="N62" s="354" t="s">
        <v>3</v>
      </c>
      <c r="O62" s="353" t="s">
        <v>4</v>
      </c>
      <c r="P62" s="66"/>
      <c r="Q62" s="392"/>
      <c r="R62" s="392"/>
      <c r="S62" s="392"/>
      <c r="T62" s="382"/>
      <c r="U62" s="66"/>
      <c r="V62" s="66"/>
      <c r="W62" s="420" t="s">
        <v>382</v>
      </c>
      <c r="X62" s="417"/>
      <c r="Y62" s="417"/>
      <c r="Z62" s="417"/>
      <c r="AA62" s="66"/>
      <c r="AB62" s="66"/>
      <c r="AC62" s="392"/>
      <c r="AD62" s="140"/>
      <c r="AE62" s="140"/>
      <c r="AF62" s="140"/>
      <c r="AG62" s="140"/>
      <c r="AH62" s="140"/>
      <c r="AI62" s="140"/>
      <c r="AJ62" s="140"/>
      <c r="AK62" s="140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2"/>
      <c r="BE62" s="392"/>
      <c r="BF62" s="392"/>
      <c r="BG62" s="392"/>
      <c r="BH62" s="392"/>
    </row>
    <row r="63" spans="1:60" ht="18" customHeight="1" thickBot="1">
      <c r="A63" s="320" t="s">
        <v>370</v>
      </c>
      <c r="B63" s="403">
        <v>31</v>
      </c>
      <c r="C63" s="217">
        <v>18</v>
      </c>
      <c r="D63" s="217">
        <v>42</v>
      </c>
      <c r="E63" s="217">
        <v>18</v>
      </c>
      <c r="F63" s="217">
        <v>51</v>
      </c>
      <c r="G63" s="217">
        <v>27</v>
      </c>
      <c r="H63" s="217">
        <v>89</v>
      </c>
      <c r="I63" s="217">
        <v>45</v>
      </c>
      <c r="J63" s="217">
        <v>168</v>
      </c>
      <c r="K63" s="217">
        <v>88</v>
      </c>
      <c r="L63" s="217">
        <v>320</v>
      </c>
      <c r="M63" s="217">
        <v>143</v>
      </c>
      <c r="N63" s="217">
        <v>362</v>
      </c>
      <c r="O63" s="217">
        <v>169</v>
      </c>
      <c r="P63" s="66"/>
      <c r="Q63" s="392"/>
      <c r="R63" s="392"/>
      <c r="S63" s="392"/>
      <c r="T63" s="382"/>
      <c r="U63" s="66"/>
      <c r="V63" s="66"/>
      <c r="W63" s="66"/>
      <c r="X63" s="66"/>
      <c r="Y63" s="66"/>
      <c r="Z63" s="66"/>
      <c r="AA63" s="316" t="s">
        <v>354</v>
      </c>
      <c r="AB63" s="66"/>
      <c r="AC63" s="392"/>
      <c r="AD63" s="140"/>
      <c r="AE63" s="140"/>
      <c r="AF63" s="140"/>
      <c r="AG63" s="140"/>
      <c r="AH63" s="140"/>
      <c r="AI63" s="140"/>
      <c r="AJ63" s="140"/>
      <c r="AK63" s="140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392"/>
      <c r="BB63" s="392"/>
      <c r="BC63" s="392"/>
      <c r="BD63" s="392"/>
      <c r="BE63" s="392"/>
      <c r="BF63" s="392"/>
      <c r="BG63" s="392"/>
      <c r="BH63" s="392"/>
    </row>
    <row r="64" spans="1:60" ht="18" customHeight="1">
      <c r="A64" s="1">
        <v>17</v>
      </c>
      <c r="B64" s="403">
        <v>39</v>
      </c>
      <c r="C64" s="217">
        <v>22</v>
      </c>
      <c r="D64" s="217">
        <v>33</v>
      </c>
      <c r="E64" s="217">
        <v>21</v>
      </c>
      <c r="F64" s="217">
        <v>58</v>
      </c>
      <c r="G64" s="217">
        <v>36</v>
      </c>
      <c r="H64" s="217">
        <v>83</v>
      </c>
      <c r="I64" s="217">
        <v>47</v>
      </c>
      <c r="J64" s="217">
        <v>182</v>
      </c>
      <c r="K64" s="217">
        <v>85</v>
      </c>
      <c r="L64" s="217">
        <v>289</v>
      </c>
      <c r="M64" s="217">
        <v>140</v>
      </c>
      <c r="N64" s="217">
        <v>371</v>
      </c>
      <c r="O64" s="217">
        <v>154</v>
      </c>
      <c r="P64" s="66"/>
      <c r="Q64" s="392"/>
      <c r="R64" s="392"/>
      <c r="S64" s="392"/>
      <c r="T64" s="382"/>
      <c r="U64" s="352"/>
      <c r="V64" s="546" t="s">
        <v>383</v>
      </c>
      <c r="W64" s="548" t="s">
        <v>315</v>
      </c>
      <c r="X64" s="421" t="s">
        <v>317</v>
      </c>
      <c r="Y64" s="548" t="s">
        <v>318</v>
      </c>
      <c r="Z64" s="548" t="s">
        <v>384</v>
      </c>
      <c r="AA64" s="548" t="s">
        <v>385</v>
      </c>
      <c r="AB64" s="549" t="s">
        <v>386</v>
      </c>
      <c r="AC64" s="317"/>
      <c r="AD64" s="140"/>
      <c r="AE64" s="140"/>
      <c r="AF64" s="140"/>
      <c r="AG64" s="140"/>
      <c r="AH64" s="140"/>
      <c r="AI64" s="140"/>
      <c r="AJ64" s="140"/>
      <c r="AK64" s="140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392"/>
      <c r="BG64" s="392"/>
      <c r="BH64" s="392"/>
    </row>
    <row r="65" spans="1:60" ht="18" customHeight="1">
      <c r="A65" s="405">
        <v>18</v>
      </c>
      <c r="B65" s="408">
        <v>31</v>
      </c>
      <c r="C65" s="408">
        <v>16</v>
      </c>
      <c r="D65" s="408">
        <v>37</v>
      </c>
      <c r="E65" s="408">
        <v>13</v>
      </c>
      <c r="F65" s="408">
        <v>58</v>
      </c>
      <c r="G65" s="408">
        <v>25</v>
      </c>
      <c r="H65" s="408">
        <v>86</v>
      </c>
      <c r="I65" s="408">
        <v>37</v>
      </c>
      <c r="J65" s="408">
        <v>133</v>
      </c>
      <c r="K65" s="408">
        <v>85</v>
      </c>
      <c r="L65" s="408">
        <v>299</v>
      </c>
      <c r="M65" s="408">
        <v>129</v>
      </c>
      <c r="N65" s="408">
        <v>336</v>
      </c>
      <c r="O65" s="408">
        <v>166</v>
      </c>
      <c r="P65" s="66"/>
      <c r="Q65" s="392"/>
      <c r="R65" s="392"/>
      <c r="S65" s="392"/>
      <c r="T65" s="382"/>
      <c r="U65" s="355"/>
      <c r="V65" s="547"/>
      <c r="W65" s="515"/>
      <c r="X65" s="213" t="s">
        <v>387</v>
      </c>
      <c r="Y65" s="515"/>
      <c r="Z65" s="515"/>
      <c r="AA65" s="515"/>
      <c r="AB65" s="550"/>
      <c r="AC65" s="317"/>
      <c r="AD65" s="140"/>
      <c r="AE65" s="140"/>
      <c r="AF65" s="140"/>
      <c r="AG65" s="140"/>
      <c r="AH65" s="140"/>
      <c r="AI65" s="140"/>
      <c r="AJ65" s="140"/>
      <c r="AK65" s="140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392"/>
      <c r="BG65" s="392"/>
      <c r="BH65" s="392"/>
    </row>
    <row r="66" spans="1:60" ht="18" customHeight="1">
      <c r="A66" s="415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66"/>
      <c r="Q66" s="392"/>
      <c r="R66" s="392"/>
      <c r="S66" s="392"/>
      <c r="T66" s="382"/>
      <c r="U66" s="376"/>
      <c r="V66" s="377"/>
      <c r="W66" s="423"/>
      <c r="X66" s="424"/>
      <c r="Y66" s="425"/>
      <c r="Z66" s="425"/>
      <c r="AA66" s="425"/>
      <c r="AB66" s="426"/>
      <c r="AC66" s="317"/>
      <c r="AD66" s="140"/>
      <c r="AE66" s="140"/>
      <c r="AF66" s="140"/>
      <c r="AG66" s="140"/>
      <c r="AH66" s="140"/>
      <c r="AI66" s="140"/>
      <c r="AJ66" s="140"/>
      <c r="AK66" s="140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392"/>
      <c r="BG66" s="392"/>
      <c r="BH66" s="392"/>
    </row>
    <row r="67" spans="1:60" ht="18" customHeight="1" thickBot="1">
      <c r="A67" s="317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66"/>
      <c r="M67" s="66"/>
      <c r="N67" s="66"/>
      <c r="O67" s="316"/>
      <c r="P67" s="66"/>
      <c r="Q67" s="392"/>
      <c r="R67" s="392"/>
      <c r="S67" s="392"/>
      <c r="T67" s="382"/>
      <c r="U67" s="89"/>
      <c r="V67" s="1" t="s">
        <v>388</v>
      </c>
      <c r="W67" s="427">
        <f>SUM(X67:AB67)</f>
        <v>9016</v>
      </c>
      <c r="X67" s="428">
        <v>2389</v>
      </c>
      <c r="Y67" s="428">
        <v>2596</v>
      </c>
      <c r="Z67" s="428">
        <v>211</v>
      </c>
      <c r="AA67" s="428">
        <v>1729</v>
      </c>
      <c r="AB67" s="429">
        <v>2091</v>
      </c>
      <c r="AC67" s="430"/>
      <c r="AD67" s="140"/>
      <c r="AE67" s="140"/>
      <c r="AF67" s="140"/>
      <c r="AG67" s="140"/>
      <c r="AH67" s="140"/>
      <c r="AI67" s="140"/>
      <c r="AJ67" s="140"/>
      <c r="AK67" s="140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392"/>
      <c r="BF67" s="392"/>
      <c r="BG67" s="392"/>
      <c r="BH67" s="392"/>
    </row>
    <row r="68" spans="1:60" ht="18" customHeight="1">
      <c r="A68" s="447" t="s">
        <v>363</v>
      </c>
      <c r="B68" s="398" t="s">
        <v>389</v>
      </c>
      <c r="C68" s="399"/>
      <c r="D68" s="398" t="s">
        <v>390</v>
      </c>
      <c r="E68" s="399"/>
      <c r="F68" s="398" t="s">
        <v>391</v>
      </c>
      <c r="G68" s="399"/>
      <c r="H68" s="551" t="s">
        <v>392</v>
      </c>
      <c r="I68" s="493"/>
      <c r="J68" s="551" t="s">
        <v>393</v>
      </c>
      <c r="K68" s="493"/>
      <c r="L68" s="551" t="s">
        <v>394</v>
      </c>
      <c r="M68" s="493"/>
      <c r="N68" s="398" t="s">
        <v>395</v>
      </c>
      <c r="O68" s="398"/>
      <c r="P68" s="66"/>
      <c r="Q68" s="392"/>
      <c r="R68" s="392"/>
      <c r="S68" s="392"/>
      <c r="T68" s="382"/>
      <c r="U68" s="335"/>
      <c r="V68" s="1">
        <v>16</v>
      </c>
      <c r="W68" s="427">
        <f>SUM(X68:AB68)</f>
        <v>9420</v>
      </c>
      <c r="X68" s="431">
        <v>2301</v>
      </c>
      <c r="Y68" s="431">
        <v>3113</v>
      </c>
      <c r="Z68" s="431">
        <v>229</v>
      </c>
      <c r="AA68" s="431">
        <v>1454</v>
      </c>
      <c r="AB68" s="432">
        <v>2323</v>
      </c>
      <c r="AC68" s="430"/>
      <c r="AD68" s="140"/>
      <c r="AE68" s="140"/>
      <c r="AF68" s="140"/>
      <c r="AG68" s="140"/>
      <c r="AH68" s="140"/>
      <c r="AI68" s="140"/>
      <c r="AJ68" s="140"/>
      <c r="AK68" s="140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</row>
    <row r="69" spans="1:60" ht="18" customHeight="1">
      <c r="A69" s="552"/>
      <c r="B69" s="354" t="s">
        <v>3</v>
      </c>
      <c r="C69" s="354" t="s">
        <v>4</v>
      </c>
      <c r="D69" s="354" t="s">
        <v>3</v>
      </c>
      <c r="E69" s="354" t="s">
        <v>4</v>
      </c>
      <c r="F69" s="354" t="s">
        <v>3</v>
      </c>
      <c r="G69" s="354" t="s">
        <v>4</v>
      </c>
      <c r="H69" s="354" t="s">
        <v>3</v>
      </c>
      <c r="I69" s="354" t="s">
        <v>4</v>
      </c>
      <c r="J69" s="354" t="s">
        <v>3</v>
      </c>
      <c r="K69" s="401" t="s">
        <v>4</v>
      </c>
      <c r="L69" s="354" t="s">
        <v>3</v>
      </c>
      <c r="M69" s="354" t="s">
        <v>4</v>
      </c>
      <c r="N69" s="354" t="s">
        <v>3</v>
      </c>
      <c r="O69" s="353" t="s">
        <v>4</v>
      </c>
      <c r="P69" s="66"/>
      <c r="Q69" s="392"/>
      <c r="R69" s="392"/>
      <c r="S69" s="392"/>
      <c r="T69" s="382"/>
      <c r="U69" s="335"/>
      <c r="V69" s="1">
        <v>17</v>
      </c>
      <c r="W69" s="427">
        <f>SUM(X69:AB69)</f>
        <v>9965</v>
      </c>
      <c r="X69" s="431">
        <v>2288</v>
      </c>
      <c r="Y69" s="431">
        <v>3537</v>
      </c>
      <c r="Z69" s="431">
        <v>218</v>
      </c>
      <c r="AA69" s="431">
        <v>1569</v>
      </c>
      <c r="AB69" s="432">
        <v>2353</v>
      </c>
      <c r="AC69" s="430"/>
      <c r="AD69" s="140"/>
      <c r="AE69" s="140"/>
      <c r="AF69" s="140"/>
      <c r="AG69" s="140"/>
      <c r="AH69" s="140"/>
      <c r="AI69" s="140"/>
      <c r="AJ69" s="140"/>
      <c r="AK69" s="140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</row>
    <row r="70" spans="1:60" ht="18" customHeight="1">
      <c r="A70" s="320" t="s">
        <v>370</v>
      </c>
      <c r="B70" s="403">
        <v>441</v>
      </c>
      <c r="C70" s="217">
        <v>218</v>
      </c>
      <c r="D70" s="217">
        <v>692</v>
      </c>
      <c r="E70" s="217">
        <v>359</v>
      </c>
      <c r="F70" s="217">
        <v>914</v>
      </c>
      <c r="G70" s="217">
        <v>533</v>
      </c>
      <c r="H70" s="217">
        <v>872</v>
      </c>
      <c r="I70" s="217">
        <v>801</v>
      </c>
      <c r="J70" s="217">
        <v>715</v>
      </c>
      <c r="K70" s="217">
        <v>971</v>
      </c>
      <c r="L70" s="217">
        <v>526</v>
      </c>
      <c r="M70" s="217">
        <v>1244</v>
      </c>
      <c r="N70" s="357" t="s">
        <v>282</v>
      </c>
      <c r="O70" s="357">
        <v>1</v>
      </c>
      <c r="P70" s="66"/>
      <c r="Q70" s="392"/>
      <c r="R70" s="392"/>
      <c r="S70" s="392"/>
      <c r="T70" s="382"/>
      <c r="U70" s="335"/>
      <c r="V70" s="1">
        <v>18</v>
      </c>
      <c r="W70" s="427">
        <f>SUM(X70:AB70)</f>
        <v>10562</v>
      </c>
      <c r="X70" s="433">
        <v>2217</v>
      </c>
      <c r="Y70" s="433">
        <v>4099</v>
      </c>
      <c r="Z70" s="433">
        <v>222</v>
      </c>
      <c r="AA70" s="433">
        <v>1689</v>
      </c>
      <c r="AB70" s="434">
        <v>2335</v>
      </c>
      <c r="AC70" s="430"/>
      <c r="AD70" s="140"/>
      <c r="AE70" s="140"/>
      <c r="AF70" s="140"/>
      <c r="AG70" s="140"/>
      <c r="AH70" s="140"/>
      <c r="AI70" s="140"/>
      <c r="AJ70" s="140"/>
      <c r="AK70" s="140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</row>
    <row r="71" spans="1:60" ht="18" customHeight="1">
      <c r="A71" s="1">
        <v>17</v>
      </c>
      <c r="B71" s="403">
        <v>426</v>
      </c>
      <c r="C71" s="217">
        <v>220</v>
      </c>
      <c r="D71" s="217">
        <v>665</v>
      </c>
      <c r="E71" s="217">
        <v>381</v>
      </c>
      <c r="F71" s="217">
        <v>981</v>
      </c>
      <c r="G71" s="217">
        <v>535</v>
      </c>
      <c r="H71" s="217">
        <v>943</v>
      </c>
      <c r="I71" s="217">
        <v>820</v>
      </c>
      <c r="J71" s="217">
        <v>789</v>
      </c>
      <c r="K71" s="217">
        <v>991</v>
      </c>
      <c r="L71" s="217">
        <v>546</v>
      </c>
      <c r="M71" s="217">
        <v>1384</v>
      </c>
      <c r="N71" s="357" t="s">
        <v>282</v>
      </c>
      <c r="O71" s="357" t="s">
        <v>282</v>
      </c>
      <c r="P71" s="66"/>
      <c r="Q71" s="392"/>
      <c r="R71" s="392"/>
      <c r="S71" s="392"/>
      <c r="T71" s="317"/>
      <c r="U71" s="435"/>
      <c r="V71" s="436">
        <v>19</v>
      </c>
      <c r="W71" s="437">
        <v>11220</v>
      </c>
      <c r="X71" s="438">
        <v>2098</v>
      </c>
      <c r="Y71" s="439">
        <v>4738</v>
      </c>
      <c r="Z71" s="439">
        <v>233</v>
      </c>
      <c r="AA71" s="439">
        <v>1648</v>
      </c>
      <c r="AB71" s="440">
        <v>2503</v>
      </c>
      <c r="AC71" s="430"/>
      <c r="AD71" s="140"/>
      <c r="AE71" s="140"/>
      <c r="AF71" s="140"/>
      <c r="AG71" s="140"/>
      <c r="AH71" s="140"/>
      <c r="AI71" s="140"/>
      <c r="AJ71" s="140"/>
      <c r="AK71" s="140"/>
      <c r="AQ71" s="392"/>
      <c r="AR71" s="392"/>
      <c r="AS71" s="392"/>
      <c r="AT71" s="392"/>
      <c r="AU71" s="392"/>
      <c r="AV71" s="392"/>
      <c r="AW71" s="392"/>
      <c r="AX71" s="392"/>
      <c r="AY71" s="392"/>
      <c r="AZ71" s="392"/>
      <c r="BA71" s="392"/>
      <c r="BB71" s="392"/>
      <c r="BC71" s="392"/>
      <c r="BD71" s="392"/>
      <c r="BE71" s="392"/>
      <c r="BF71" s="392"/>
      <c r="BG71" s="392"/>
      <c r="BH71" s="392"/>
    </row>
    <row r="72" spans="1:60" ht="18" customHeight="1">
      <c r="A72" s="405">
        <v>18</v>
      </c>
      <c r="B72" s="408">
        <v>450</v>
      </c>
      <c r="C72" s="408">
        <v>213</v>
      </c>
      <c r="D72" s="408">
        <v>665</v>
      </c>
      <c r="E72" s="408">
        <v>335</v>
      </c>
      <c r="F72" s="408">
        <v>934</v>
      </c>
      <c r="G72" s="408">
        <v>543</v>
      </c>
      <c r="H72" s="408">
        <v>939</v>
      </c>
      <c r="I72" s="408">
        <v>792</v>
      </c>
      <c r="J72" s="408">
        <v>764</v>
      </c>
      <c r="K72" s="408">
        <v>994</v>
      </c>
      <c r="L72" s="408">
        <v>605</v>
      </c>
      <c r="M72" s="407">
        <v>1499</v>
      </c>
      <c r="N72" s="441" t="s">
        <v>282</v>
      </c>
      <c r="O72" s="441" t="s">
        <v>282</v>
      </c>
      <c r="P72" s="66"/>
      <c r="Q72" s="392"/>
      <c r="R72" s="392"/>
      <c r="S72" s="392"/>
      <c r="T72" s="392"/>
      <c r="U72" s="376" t="s">
        <v>396</v>
      </c>
      <c r="V72" s="376"/>
      <c r="W72" s="376"/>
      <c r="X72" s="376"/>
      <c r="Y72" s="376"/>
      <c r="Z72" s="376"/>
      <c r="AA72" s="376"/>
      <c r="AB72" s="376"/>
      <c r="AC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</row>
    <row r="73" spans="1:60" ht="18" customHeight="1">
      <c r="A73" s="66" t="s">
        <v>352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3"/>
      <c r="O73" s="443"/>
      <c r="P73" s="66"/>
      <c r="Q73" s="392"/>
      <c r="R73" s="392"/>
      <c r="S73" s="392"/>
      <c r="T73" s="392"/>
      <c r="U73" s="66" t="s">
        <v>397</v>
      </c>
      <c r="V73" s="66"/>
      <c r="W73" s="66"/>
      <c r="X73" s="66"/>
      <c r="Y73" s="66"/>
      <c r="Z73" s="66"/>
      <c r="AA73" s="66"/>
      <c r="AB73" s="66"/>
      <c r="AC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  <c r="BG73" s="392"/>
      <c r="BH73" s="392"/>
    </row>
    <row r="74" spans="1:60" ht="18" customHeight="1">
      <c r="A74" s="66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92"/>
      <c r="R74" s="392"/>
      <c r="S74" s="392"/>
      <c r="T74" s="392"/>
      <c r="U74" s="66"/>
      <c r="V74" s="66"/>
      <c r="W74" s="66"/>
      <c r="X74" s="66"/>
      <c r="Y74" s="66"/>
      <c r="Z74" s="66"/>
      <c r="AA74" s="66"/>
      <c r="AB74" s="66"/>
      <c r="AC74" s="392"/>
      <c r="AQ74" s="392"/>
      <c r="AR74" s="392"/>
      <c r="AS74" s="392"/>
      <c r="AT74" s="392"/>
      <c r="AU74" s="392"/>
      <c r="AV74" s="392"/>
      <c r="AW74" s="392"/>
      <c r="AX74" s="392"/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</row>
    <row r="75" spans="1:60" ht="15" customHeight="1">
      <c r="A75" s="392"/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  <c r="AK75" s="392"/>
      <c r="AQ75" s="392"/>
      <c r="AR75" s="392"/>
      <c r="AS75" s="392"/>
      <c r="AT75" s="392"/>
      <c r="AU75" s="392"/>
      <c r="AV75" s="392"/>
      <c r="AW75" s="392"/>
      <c r="AX75" s="392"/>
      <c r="AY75" s="392"/>
      <c r="AZ75" s="392"/>
      <c r="BA75" s="392"/>
      <c r="BB75" s="392"/>
      <c r="BC75" s="392"/>
      <c r="BD75" s="392"/>
      <c r="BE75" s="392"/>
      <c r="BF75" s="392"/>
      <c r="BG75" s="392"/>
      <c r="BH75" s="392"/>
    </row>
    <row r="76" spans="1:60" ht="15" customHeight="1">
      <c r="A76" s="392"/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AD76" s="392"/>
      <c r="AE76" s="392"/>
      <c r="AF76" s="392"/>
      <c r="AG76" s="392"/>
      <c r="AH76" s="392"/>
      <c r="AI76" s="392"/>
      <c r="AJ76" s="392"/>
      <c r="AK76" s="392"/>
      <c r="AQ76" s="392"/>
      <c r="AR76" s="392"/>
      <c r="AS76" s="392"/>
      <c r="AT76" s="392"/>
      <c r="AU76" s="392"/>
      <c r="AV76" s="392"/>
      <c r="AW76" s="392"/>
      <c r="AX76" s="392"/>
      <c r="AY76" s="392"/>
      <c r="AZ76" s="392"/>
      <c r="BA76" s="392"/>
      <c r="BB76" s="392"/>
      <c r="BC76" s="392"/>
      <c r="BD76" s="392"/>
      <c r="BE76" s="392"/>
      <c r="BF76" s="392"/>
      <c r="BG76" s="392"/>
      <c r="BH76" s="392"/>
    </row>
    <row r="77" spans="1:60" ht="15" customHeight="1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AD77" s="392"/>
      <c r="AE77" s="392"/>
      <c r="AF77" s="392"/>
      <c r="AG77" s="392"/>
      <c r="AH77" s="392"/>
      <c r="AI77" s="392"/>
      <c r="AJ77" s="392"/>
      <c r="AK77" s="392"/>
      <c r="AQ77" s="392"/>
      <c r="AR77" s="392"/>
      <c r="AS77" s="392"/>
      <c r="AT77" s="392"/>
      <c r="AU77" s="392"/>
      <c r="AV77" s="392"/>
      <c r="AW77" s="392"/>
      <c r="AX77" s="392"/>
      <c r="AY77" s="392"/>
      <c r="AZ77" s="392"/>
      <c r="BA77" s="392"/>
      <c r="BB77" s="392"/>
      <c r="BC77" s="392"/>
      <c r="BD77" s="392"/>
      <c r="BE77" s="392"/>
      <c r="BF77" s="392"/>
      <c r="BG77" s="392"/>
      <c r="BH77" s="392"/>
    </row>
    <row r="78" spans="1:60" ht="15" customHeight="1">
      <c r="A78" s="392"/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AD78" s="392"/>
      <c r="AE78" s="392"/>
      <c r="AF78" s="392"/>
      <c r="AG78" s="392"/>
      <c r="AH78" s="392"/>
      <c r="AI78" s="392"/>
      <c r="AJ78" s="392"/>
      <c r="AK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2"/>
      <c r="BE78" s="392"/>
      <c r="BF78" s="392"/>
      <c r="BG78" s="392"/>
      <c r="BH78" s="392"/>
    </row>
    <row r="79" spans="1:60" ht="15" customHeight="1">
      <c r="A79" s="392"/>
      <c r="B79" s="392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AD79" s="392"/>
      <c r="AE79" s="392"/>
      <c r="AF79" s="392"/>
      <c r="AG79" s="392"/>
      <c r="AH79" s="392"/>
      <c r="AI79" s="392"/>
      <c r="AJ79" s="392"/>
      <c r="AK79" s="392"/>
      <c r="AQ79" s="392"/>
      <c r="AR79" s="392"/>
      <c r="AS79" s="392"/>
      <c r="AT79" s="392"/>
      <c r="AU79" s="392"/>
      <c r="AV79" s="392"/>
      <c r="AW79" s="392"/>
      <c r="AX79" s="392"/>
      <c r="AY79" s="392"/>
      <c r="AZ79" s="392"/>
      <c r="BA79" s="392"/>
      <c r="BB79" s="392"/>
      <c r="BC79" s="392"/>
      <c r="BD79" s="392"/>
      <c r="BE79" s="392"/>
      <c r="BF79" s="392"/>
      <c r="BG79" s="392"/>
      <c r="BH79" s="392"/>
    </row>
    <row r="80" spans="1:60" ht="15" customHeight="1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AD80" s="392"/>
      <c r="AE80" s="392"/>
      <c r="AF80" s="392"/>
      <c r="AG80" s="392"/>
      <c r="AH80" s="392"/>
      <c r="AI80" s="392"/>
      <c r="AJ80" s="392"/>
      <c r="AK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</row>
    <row r="81" spans="1:60" ht="15" customHeight="1">
      <c r="A81" s="392"/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AD81" s="392"/>
      <c r="AE81" s="392"/>
      <c r="AF81" s="392"/>
      <c r="AG81" s="392"/>
      <c r="AH81" s="392"/>
      <c r="AI81" s="392"/>
      <c r="AJ81" s="392"/>
      <c r="AK81" s="392"/>
      <c r="AQ81" s="392"/>
      <c r="AR81" s="392"/>
      <c r="AS81" s="392"/>
      <c r="AT81" s="392"/>
      <c r="AU81" s="392"/>
      <c r="AV81" s="392"/>
      <c r="AW81" s="392"/>
      <c r="AX81" s="392"/>
      <c r="AY81" s="392"/>
      <c r="AZ81" s="392"/>
      <c r="BA81" s="392"/>
      <c r="BB81" s="392"/>
      <c r="BC81" s="392"/>
      <c r="BD81" s="392"/>
      <c r="BE81" s="392"/>
      <c r="BF81" s="392"/>
      <c r="BG81" s="392"/>
      <c r="BH81" s="392"/>
    </row>
    <row r="82" spans="1:60" ht="15" customHeight="1">
      <c r="A82" s="392"/>
      <c r="B82" s="392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AD82" s="392"/>
      <c r="AE82" s="392"/>
      <c r="AF82" s="392"/>
      <c r="AG82" s="392"/>
      <c r="AH82" s="392"/>
      <c r="AI82" s="392"/>
      <c r="AJ82" s="392"/>
      <c r="AK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</row>
    <row r="83" spans="1:60" ht="15" customHeight="1">
      <c r="A83" s="392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AD83" s="392"/>
      <c r="AE83" s="392"/>
      <c r="AF83" s="392"/>
      <c r="AG83" s="392"/>
      <c r="AH83" s="392"/>
      <c r="AI83" s="392"/>
      <c r="AJ83" s="392"/>
      <c r="AK83" s="392"/>
      <c r="AQ83" s="392"/>
      <c r="AR83" s="392"/>
      <c r="AS83" s="392"/>
      <c r="AT83" s="392"/>
      <c r="AU83" s="392"/>
      <c r="AV83" s="392"/>
      <c r="AW83" s="392"/>
      <c r="AX83" s="392"/>
      <c r="AY83" s="392"/>
      <c r="AZ83" s="392"/>
      <c r="BA83" s="392"/>
      <c r="BB83" s="392"/>
      <c r="BC83" s="392"/>
      <c r="BD83" s="392"/>
      <c r="BE83" s="392"/>
      <c r="BF83" s="392"/>
      <c r="BG83" s="392"/>
      <c r="BH83" s="392"/>
    </row>
    <row r="84" spans="1:60" ht="15" customHeight="1">
      <c r="A84" s="392"/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AD84" s="392"/>
      <c r="AE84" s="392"/>
      <c r="AF84" s="392"/>
      <c r="AG84" s="392"/>
      <c r="AH84" s="392"/>
      <c r="AI84" s="392"/>
      <c r="AJ84" s="392"/>
      <c r="AK84" s="392"/>
      <c r="AQ84" s="392"/>
      <c r="AR84" s="392"/>
      <c r="AS84" s="392"/>
      <c r="AT84" s="392"/>
      <c r="AU84" s="392"/>
      <c r="AV84" s="392"/>
      <c r="AW84" s="392"/>
      <c r="AX84" s="392"/>
      <c r="AY84" s="392"/>
      <c r="AZ84" s="392"/>
      <c r="BA84" s="392"/>
      <c r="BB84" s="392"/>
      <c r="BC84" s="392"/>
      <c r="BD84" s="392"/>
      <c r="BE84" s="392"/>
      <c r="BF84" s="392"/>
      <c r="BG84" s="392"/>
      <c r="BH84" s="392"/>
    </row>
    <row r="85" spans="1:60" ht="15" customHeight="1">
      <c r="A85" s="392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AD85" s="392"/>
      <c r="AE85" s="392"/>
      <c r="AF85" s="392"/>
      <c r="AG85" s="392"/>
      <c r="AH85" s="392"/>
      <c r="AI85" s="392"/>
      <c r="AJ85" s="392"/>
      <c r="AK85" s="392"/>
      <c r="AQ85" s="392"/>
      <c r="AR85" s="392"/>
      <c r="AS85" s="392"/>
      <c r="AT85" s="392"/>
      <c r="AU85" s="392"/>
      <c r="AV85" s="392"/>
      <c r="AW85" s="392"/>
      <c r="AX85" s="392"/>
      <c r="AY85" s="392"/>
      <c r="AZ85" s="392"/>
      <c r="BA85" s="392"/>
      <c r="BB85" s="392"/>
      <c r="BC85" s="392"/>
      <c r="BD85" s="392"/>
      <c r="BE85" s="392"/>
      <c r="BF85" s="392"/>
      <c r="BG85" s="392"/>
      <c r="BH85" s="392"/>
    </row>
    <row r="86" spans="1:60" ht="15" customHeight="1">
      <c r="A86" s="392"/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AD86" s="392"/>
      <c r="AE86" s="392"/>
      <c r="AF86" s="392"/>
      <c r="AG86" s="392"/>
      <c r="AH86" s="392"/>
      <c r="AI86" s="392"/>
      <c r="AJ86" s="392"/>
      <c r="AK86" s="392"/>
      <c r="AQ86" s="392"/>
      <c r="AR86" s="392"/>
      <c r="AS86" s="392"/>
      <c r="AT86" s="392"/>
      <c r="AU86" s="392"/>
      <c r="AV86" s="392"/>
      <c r="AW86" s="392"/>
      <c r="AX86" s="392"/>
      <c r="AY86" s="392"/>
      <c r="AZ86" s="392"/>
      <c r="BA86" s="392"/>
      <c r="BB86" s="392"/>
      <c r="BC86" s="392"/>
      <c r="BD86" s="392"/>
      <c r="BE86" s="392"/>
      <c r="BF86" s="392"/>
      <c r="BG86" s="392"/>
      <c r="BH86" s="392"/>
    </row>
    <row r="87" spans="1:60" ht="15" customHeight="1">
      <c r="A87" s="392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AD87" s="392"/>
      <c r="AE87" s="392"/>
      <c r="AF87" s="392"/>
      <c r="AG87" s="392"/>
      <c r="AH87" s="392"/>
      <c r="AI87" s="392"/>
      <c r="AJ87" s="392"/>
      <c r="AK87" s="392"/>
      <c r="AQ87" s="392"/>
      <c r="AR87" s="392"/>
      <c r="AS87" s="392"/>
      <c r="AT87" s="392"/>
      <c r="AU87" s="392"/>
      <c r="AV87" s="392"/>
      <c r="AW87" s="392"/>
      <c r="AX87" s="392"/>
      <c r="AY87" s="392"/>
      <c r="AZ87" s="392"/>
      <c r="BA87" s="392"/>
      <c r="BB87" s="392"/>
      <c r="BC87" s="392"/>
      <c r="BD87" s="392"/>
      <c r="BE87" s="392"/>
      <c r="BF87" s="392"/>
      <c r="BG87" s="392"/>
      <c r="BH87" s="392"/>
    </row>
    <row r="88" spans="1:60" ht="15" customHeight="1">
      <c r="A88" s="392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Q88" s="392"/>
      <c r="AR88" s="392"/>
      <c r="AS88" s="392"/>
      <c r="AT88" s="392"/>
      <c r="AU88" s="392"/>
      <c r="AV88" s="392"/>
      <c r="AW88" s="392"/>
      <c r="AX88" s="392"/>
      <c r="AY88" s="392"/>
      <c r="AZ88" s="392"/>
      <c r="BA88" s="392"/>
      <c r="BB88" s="392"/>
      <c r="BC88" s="392"/>
      <c r="BD88" s="392"/>
      <c r="BE88" s="392"/>
      <c r="BF88" s="392"/>
      <c r="BG88" s="392"/>
      <c r="BH88" s="392"/>
    </row>
    <row r="89" spans="1:60" ht="15" customHeight="1">
      <c r="A89" s="392"/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2"/>
      <c r="AE89" s="392"/>
      <c r="AF89" s="392"/>
      <c r="AG89" s="392"/>
      <c r="AH89" s="392"/>
      <c r="AI89" s="392"/>
      <c r="AJ89" s="392"/>
      <c r="AK89" s="392"/>
      <c r="AQ89" s="392"/>
      <c r="AR89" s="392"/>
      <c r="AS89" s="392"/>
      <c r="AT89" s="392"/>
      <c r="AU89" s="392"/>
      <c r="AV89" s="392"/>
      <c r="AW89" s="392"/>
      <c r="AX89" s="392"/>
      <c r="AY89" s="392"/>
      <c r="AZ89" s="392"/>
      <c r="BA89" s="392"/>
      <c r="BB89" s="392"/>
      <c r="BC89" s="392"/>
      <c r="BD89" s="392"/>
      <c r="BE89" s="392"/>
      <c r="BF89" s="392"/>
      <c r="BG89" s="392"/>
      <c r="BH89" s="392"/>
    </row>
    <row r="90" spans="1:60" ht="15" customHeight="1">
      <c r="A90" s="392"/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</row>
    <row r="91" spans="1:60" ht="15" customHeight="1">
      <c r="A91" s="392"/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AQ91" s="392"/>
      <c r="AR91" s="392"/>
      <c r="AS91" s="392"/>
      <c r="AT91" s="392"/>
      <c r="AU91" s="392"/>
      <c r="AV91" s="392"/>
      <c r="AW91" s="392"/>
      <c r="AX91" s="392"/>
      <c r="AY91" s="392"/>
      <c r="AZ91" s="392"/>
      <c r="BA91" s="392"/>
      <c r="BB91" s="392"/>
      <c r="BC91" s="392"/>
      <c r="BD91" s="392"/>
      <c r="BE91" s="392"/>
      <c r="BF91" s="392"/>
      <c r="BG91" s="392"/>
      <c r="BH91" s="392"/>
    </row>
    <row r="92" spans="1:60" ht="15" customHeight="1">
      <c r="A92" s="392"/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AQ92" s="392"/>
      <c r="AR92" s="392"/>
      <c r="AS92" s="392"/>
      <c r="AT92" s="392"/>
      <c r="AU92" s="392"/>
      <c r="AV92" s="392"/>
      <c r="AW92" s="392"/>
      <c r="AX92" s="392"/>
      <c r="AY92" s="392"/>
      <c r="AZ92" s="392"/>
      <c r="BA92" s="392"/>
      <c r="BB92" s="392"/>
      <c r="BC92" s="392"/>
      <c r="BD92" s="392"/>
      <c r="BE92" s="392"/>
      <c r="BF92" s="392"/>
      <c r="BG92" s="392"/>
      <c r="BH92" s="392"/>
    </row>
    <row r="93" spans="1:60" ht="14.25">
      <c r="A93" s="392"/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AQ93" s="392"/>
      <c r="AR93" s="392"/>
      <c r="AS93" s="392"/>
      <c r="AT93" s="392"/>
      <c r="AU93" s="392"/>
      <c r="AV93" s="392"/>
      <c r="AW93" s="392"/>
      <c r="AX93" s="392"/>
      <c r="AY93" s="392"/>
      <c r="AZ93" s="392"/>
      <c r="BA93" s="392"/>
      <c r="BB93" s="392"/>
      <c r="BC93" s="392"/>
      <c r="BD93" s="392"/>
      <c r="BE93" s="392"/>
      <c r="BF93" s="392"/>
      <c r="BG93" s="392"/>
      <c r="BH93" s="392"/>
    </row>
    <row r="94" spans="17:60" ht="14.25">
      <c r="Q94" s="392"/>
      <c r="AQ94" s="392"/>
      <c r="AR94" s="392"/>
      <c r="AS94" s="392"/>
      <c r="AT94" s="392"/>
      <c r="AU94" s="392"/>
      <c r="AV94" s="392"/>
      <c r="AW94" s="392"/>
      <c r="AX94" s="392"/>
      <c r="AY94" s="392"/>
      <c r="AZ94" s="392"/>
      <c r="BA94" s="392"/>
      <c r="BB94" s="392"/>
      <c r="BC94" s="392"/>
      <c r="BD94" s="392"/>
      <c r="BE94" s="392"/>
      <c r="BF94" s="392"/>
      <c r="BG94" s="392"/>
      <c r="BH94" s="392"/>
    </row>
    <row r="95" spans="43:60" ht="14.25">
      <c r="AQ95" s="392"/>
      <c r="AR95" s="392"/>
      <c r="AS95" s="392"/>
      <c r="AT95" s="392"/>
      <c r="AU95" s="392"/>
      <c r="AV95" s="392"/>
      <c r="AW95" s="392"/>
      <c r="AX95" s="392"/>
      <c r="AY95" s="392"/>
      <c r="AZ95" s="392"/>
      <c r="BA95" s="392"/>
      <c r="BB95" s="392"/>
      <c r="BC95" s="392"/>
      <c r="BD95" s="392"/>
      <c r="BE95" s="392"/>
      <c r="BF95" s="392"/>
      <c r="BG95" s="392"/>
      <c r="BH95" s="392"/>
    </row>
  </sheetData>
  <mergeCells count="68">
    <mergeCell ref="A52:P52"/>
    <mergeCell ref="Q25:S27"/>
    <mergeCell ref="AB6:AB8"/>
    <mergeCell ref="Q28:S28"/>
    <mergeCell ref="A51:P51"/>
    <mergeCell ref="N25:P27"/>
    <mergeCell ref="B28:D28"/>
    <mergeCell ref="E28:G28"/>
    <mergeCell ref="H28:J28"/>
    <mergeCell ref="K28:M28"/>
    <mergeCell ref="N28:P28"/>
    <mergeCell ref="U44:V45"/>
    <mergeCell ref="W44:W45"/>
    <mergeCell ref="AC6:AC8"/>
    <mergeCell ref="N8:P8"/>
    <mergeCell ref="Q8:S8"/>
    <mergeCell ref="U9:V9"/>
    <mergeCell ref="AD6:AD8"/>
    <mergeCell ref="AA6:AA8"/>
    <mergeCell ref="Y44:Y45"/>
    <mergeCell ref="X44:X45"/>
    <mergeCell ref="AC44:AC45"/>
    <mergeCell ref="Z44:Z45"/>
    <mergeCell ref="AA44:AA45"/>
    <mergeCell ref="AB44:AB45"/>
    <mergeCell ref="A2:S2"/>
    <mergeCell ref="U2:AD2"/>
    <mergeCell ref="A3:S3"/>
    <mergeCell ref="A5:A7"/>
    <mergeCell ref="B5:J5"/>
    <mergeCell ref="K5:S5"/>
    <mergeCell ref="U5:V8"/>
    <mergeCell ref="X6:X8"/>
    <mergeCell ref="Y6:Y8"/>
    <mergeCell ref="Z6:Z8"/>
    <mergeCell ref="W5:Y5"/>
    <mergeCell ref="Z5:AB5"/>
    <mergeCell ref="AC5:AD5"/>
    <mergeCell ref="B6:D7"/>
    <mergeCell ref="E6:G7"/>
    <mergeCell ref="H6:J7"/>
    <mergeCell ref="K6:M7"/>
    <mergeCell ref="N6:P7"/>
    <mergeCell ref="Q6:S7"/>
    <mergeCell ref="W6:W8"/>
    <mergeCell ref="B8:D8"/>
    <mergeCell ref="E8:G8"/>
    <mergeCell ref="H8:J8"/>
    <mergeCell ref="K8:M8"/>
    <mergeCell ref="A25:A27"/>
    <mergeCell ref="B25:J25"/>
    <mergeCell ref="K25:M27"/>
    <mergeCell ref="B26:J26"/>
    <mergeCell ref="B27:D27"/>
    <mergeCell ref="E27:G27"/>
    <mergeCell ref="H27:J27"/>
    <mergeCell ref="H68:I68"/>
    <mergeCell ref="J68:K68"/>
    <mergeCell ref="L68:M68"/>
    <mergeCell ref="A54:A55"/>
    <mergeCell ref="A61:A62"/>
    <mergeCell ref="A68:A69"/>
    <mergeCell ref="V64:V65"/>
    <mergeCell ref="W64:W65"/>
    <mergeCell ref="AB64:AB65"/>
    <mergeCell ref="Y64:Y65"/>
    <mergeCell ref="Z64:Z65"/>
    <mergeCell ref="AA64:AA6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2008-10-21T06:52:13Z</cp:lastPrinted>
  <dcterms:created xsi:type="dcterms:W3CDTF">2005-08-11T05:59:40Z</dcterms:created>
  <dcterms:modified xsi:type="dcterms:W3CDTF">2009-05-29T06:21:27Z</dcterms:modified>
  <cp:category/>
  <cp:version/>
  <cp:contentType/>
  <cp:contentStatus/>
</cp:coreProperties>
</file>