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205" activeTab="0"/>
  </bookViews>
  <sheets>
    <sheet name="242" sheetId="1" r:id="rId1"/>
    <sheet name="244" sheetId="2" r:id="rId2"/>
    <sheet name="246" sheetId="3" r:id="rId3"/>
    <sheet name="248" sheetId="4" r:id="rId4"/>
    <sheet name="250" sheetId="5" r:id="rId5"/>
    <sheet name="252" sheetId="6" r:id="rId6"/>
  </sheets>
  <definedNames/>
  <calcPr fullCalcOnLoad="1"/>
</workbook>
</file>

<file path=xl/sharedStrings.xml><?xml version="1.0" encoding="utf-8"?>
<sst xmlns="http://schemas.openxmlformats.org/spreadsheetml/2006/main" count="2038" uniqueCount="504">
  <si>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</si>
  <si>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</si>
  <si>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</si>
  <si>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</si>
  <si>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</si>
  <si>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</si>
  <si>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</si>
  <si>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</si>
  <si>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</si>
  <si>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</si>
  <si>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</si>
  <si>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</si>
  <si>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</si>
  <si>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</si>
  <si>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</si>
  <si>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</si>
  <si>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</si>
  <si>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</si>
  <si>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</si>
  <si>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</si>
  <si>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</si>
  <si>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</si>
  <si>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</si>
  <si>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</si>
  <si>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</si>
  <si>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</si>
  <si>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</si>
  <si>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</si>
  <si>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河北郡</t>
  </si>
  <si>
    <t>津幡町</t>
  </si>
  <si>
    <t>内灘町</t>
  </si>
  <si>
    <t>羽咋郡</t>
  </si>
  <si>
    <t>志賀町</t>
  </si>
  <si>
    <t>鹿島郡</t>
  </si>
  <si>
    <t>穴水町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</si>
  <si>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</si>
  <si>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</si>
  <si>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資料　石川県健康推進課「医療施設調査」「医師・歯科医師・薬剤師調査」「衛生行政業務報告」</t>
  </si>
  <si>
    <t>白山市</t>
  </si>
  <si>
    <t>能美市</t>
  </si>
  <si>
    <t>宝達志水町</t>
  </si>
  <si>
    <t>能登町</t>
  </si>
  <si>
    <t>中能登町</t>
  </si>
  <si>
    <t>242 衛生及び環境</t>
  </si>
  <si>
    <t>衛生及び環境 243</t>
  </si>
  <si>
    <t>-</t>
  </si>
  <si>
    <t>２１　　衛　　　　生　　　　及　　　　び　　　　環　　　　境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</si>
  <si>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</si>
  <si>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</si>
  <si>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</si>
  <si>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</si>
  <si>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r>
      <t xml:space="preserve">  １８</t>
    </r>
  </si>
  <si>
    <t>野々市町</t>
  </si>
  <si>
    <t>鳳珠郡</t>
  </si>
  <si>
    <r>
      <t xml:space="preserve">  １７</t>
    </r>
  </si>
  <si>
    <t>-</t>
  </si>
  <si>
    <t>平成 １４ 年</t>
  </si>
  <si>
    <t xml:space="preserve">  １５</t>
  </si>
  <si>
    <t>…</t>
  </si>
  <si>
    <t xml:space="preserve">  １６</t>
  </si>
  <si>
    <t>かほく市</t>
  </si>
  <si>
    <t xml:space="preserve">１４６　　市 町 別 医 療 関 係 施 設 数 及 び 医 療 関 係 者 数 </t>
  </si>
  <si>
    <t>年次及び市町別</t>
  </si>
  <si>
    <t>１８年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</si>
  <si>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</si>
  <si>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</si>
  <si>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</si>
  <si>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</si>
  <si>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</si>
  <si>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</si>
  <si>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</si>
  <si>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</si>
  <si>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</si>
  <si>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</si>
  <si>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</si>
  <si>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</si>
  <si>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</si>
  <si>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</si>
  <si>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</si>
  <si>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</si>
  <si>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</si>
  <si>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</si>
  <si>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</si>
  <si>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</si>
  <si>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</si>
  <si>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</si>
  <si>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</si>
  <si>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</si>
  <si>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</si>
  <si>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</si>
  <si>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</si>
  <si>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</si>
  <si>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</si>
  <si>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</si>
  <si>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</si>
  <si>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</si>
  <si>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</si>
  <si>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</si>
  <si>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</si>
  <si>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</si>
  <si>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</si>
  <si>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</si>
  <si>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</si>
  <si>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</si>
  <si>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</si>
  <si>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244 衛生及び環境</t>
  </si>
  <si>
    <t>衛生及び環境 245</t>
  </si>
  <si>
    <t>１４７　　主　　要　　死　　因　　別　　死　　亡　　数　　等</t>
  </si>
  <si>
    <t>死　　　　因　　　　別</t>
  </si>
  <si>
    <t>死　　　　　亡　　　　　数　　（人）</t>
  </si>
  <si>
    <t>死　　　　因　　　　別</t>
  </si>
  <si>
    <t>死　　　　亡　　　　率　　（人 口 10 万 対）</t>
  </si>
  <si>
    <t>平成１４年</t>
  </si>
  <si>
    <t>１５年</t>
  </si>
  <si>
    <t>１６年</t>
  </si>
  <si>
    <t>１７年</t>
  </si>
  <si>
    <t>筋骨格系及び結合組織の疾患</t>
  </si>
  <si>
    <t>血管性及び詳細不明の認知症</t>
  </si>
  <si>
    <t>-</t>
  </si>
  <si>
    <t>眼及び附属器の疾患</t>
  </si>
  <si>
    <t>-</t>
  </si>
  <si>
    <t>耳及び乳様突起の疾患</t>
  </si>
  <si>
    <t>-</t>
  </si>
  <si>
    <t>（　再　　　　　　掲　）</t>
  </si>
  <si>
    <t>注　　死因分類については平成７年から国際疾病分類の第10回修正（ICD－10）を使用した。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</si>
  <si>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</si>
  <si>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</si>
  <si>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</si>
  <si>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</si>
  <si>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</si>
  <si>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</si>
  <si>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</si>
  <si>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</si>
  <si>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</si>
  <si>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１６</t>
  </si>
  <si>
    <t>　　１７</t>
  </si>
  <si>
    <t>１７</t>
  </si>
  <si>
    <t>　　１８</t>
  </si>
  <si>
    <t>１８</t>
  </si>
  <si>
    <t>　　１９</t>
  </si>
  <si>
    <t>石川県南加賀保健所</t>
  </si>
  <si>
    <t>墓　地</t>
  </si>
  <si>
    <t>火葬場</t>
  </si>
  <si>
    <t>納骨堂</t>
  </si>
  <si>
    <t>ホテル</t>
  </si>
  <si>
    <t>旅　館</t>
  </si>
  <si>
    <t>下　宿</t>
  </si>
  <si>
    <t>理容所</t>
  </si>
  <si>
    <t>美容所</t>
  </si>
  <si>
    <t>―</t>
  </si>
  <si>
    <t>６　　　歳</t>
  </si>
  <si>
    <t>７　　　歳</t>
  </si>
  <si>
    <t>８　　　歳</t>
  </si>
  <si>
    <t>９　　　歳</t>
  </si>
  <si>
    <t>男</t>
  </si>
  <si>
    <t>女</t>
  </si>
  <si>
    <t>その他</t>
  </si>
  <si>
    <t>総    数</t>
  </si>
  <si>
    <t>コレラ</t>
  </si>
  <si>
    <t>　１６</t>
  </si>
  <si>
    <t>　１７</t>
  </si>
  <si>
    <t>　１８</t>
  </si>
  <si>
    <t>246 衛生及び環境</t>
  </si>
  <si>
    <t>衛生及び環境 247</t>
  </si>
  <si>
    <t>１４８　　保　健　所　職　員　現　員　数（各年４月１日現在）</t>
  </si>
  <si>
    <t>１５２　　結  核  予  防  法  に  基  づ  く  検  診  成  績</t>
  </si>
  <si>
    <t>年　　次　　及　　び　　　　　　　　保　　健　　所　　別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</si>
  <si>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</si>
  <si>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臨　床　　　　検　査　　　　技　師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</si>
  <si>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</si>
  <si>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</si>
  <si>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</si>
  <si>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</si>
  <si>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</si>
  <si>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</si>
  <si>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</si>
  <si>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年度及び保健所別</t>
  </si>
  <si>
    <t>ツ  ベ  ル  ク  リ  ン  反  応</t>
  </si>
  <si>
    <t>Ｂ　 Ｃ 　Ｇ　　　　　　　　　　　　接 種 者 数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</si>
  <si>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</si>
  <si>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</si>
  <si>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>発見結核 患 者 数</t>
  </si>
  <si>
    <t>結核発病
のおそれ
のある者</t>
  </si>
  <si>
    <t>平成 １４ 年度</t>
  </si>
  <si>
    <t>平　成　１５　年</t>
  </si>
  <si>
    <t>１５</t>
  </si>
  <si>
    <t>　　１６</t>
  </si>
  <si>
    <t>-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</si>
  <si>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</si>
  <si>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</si>
  <si>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</si>
  <si>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</si>
  <si>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金沢市保健所</t>
  </si>
  <si>
    <t>金沢市保健所</t>
  </si>
  <si>
    <t>注　平成１５年度及び平成１７年度において結核予防法の改正により、対象者が変更になった。</t>
  </si>
  <si>
    <t>注  　事務職員、技能労務職員を除き、地域センター職員を加えた人数である。</t>
  </si>
  <si>
    <t>資料　石川県健康推進課「保健所運営報告」「地域保健事業報告」</t>
  </si>
  <si>
    <t>資料　石川県厚生政策課、金沢市保健所</t>
  </si>
  <si>
    <t>１４９　　環　境　衛　生　関　係　施　設　数</t>
  </si>
  <si>
    <t>年　度</t>
  </si>
  <si>
    <t>埋　葬  　年間　　　　件数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</si>
  <si>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</si>
  <si>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</si>
  <si>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</si>
  <si>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</si>
  <si>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</si>
  <si>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 xml:space="preserve"> </t>
  </si>
  <si>
    <t>平成１４年度</t>
  </si>
  <si>
    <t>１５</t>
  </si>
  <si>
    <t>１５３　　児　童　生　徒　年　齢　別　平  均  体  位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</si>
  <si>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</si>
  <si>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</si>
  <si>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</si>
  <si>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</si>
  <si>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</si>
  <si>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資料　石川県健康推進課「衛生行政業務報告」</t>
  </si>
  <si>
    <t>身長</t>
  </si>
  <si>
    <t>平成 9年</t>
  </si>
  <si>
    <t xml:space="preserve">  14</t>
  </si>
  <si>
    <t xml:space="preserve">  19</t>
  </si>
  <si>
    <t>１５０　　食　品　衛　生　監　視　対　象　施　設　数</t>
  </si>
  <si>
    <t>体重</t>
  </si>
  <si>
    <r>
      <t xml:space="preserve">飲食店　営 </t>
    </r>
    <r>
      <rPr>
        <sz val="12"/>
        <rFont val="ＭＳ 明朝"/>
        <family val="1"/>
      </rPr>
      <t xml:space="preserve"> 業</t>
    </r>
  </si>
  <si>
    <t>喫茶店　営  業</t>
  </si>
  <si>
    <t>菓　子　製造業</t>
  </si>
  <si>
    <t>アイス　　ｸﾘｰﾑ類　　製造業</t>
  </si>
  <si>
    <t>乳　類　  販売業</t>
  </si>
  <si>
    <r>
      <t xml:space="preserve">食 </t>
    </r>
    <r>
      <rPr>
        <sz val="12"/>
        <rFont val="ＭＳ 明朝"/>
        <family val="1"/>
      </rPr>
      <t xml:space="preserve"> 肉　販売業</t>
    </r>
  </si>
  <si>
    <t>魚介類　販売業</t>
  </si>
  <si>
    <t>めん類　製造業</t>
  </si>
  <si>
    <t>醤  油　製造業</t>
  </si>
  <si>
    <t>豆  腐　製造業</t>
  </si>
  <si>
    <t>乳さく   　取　業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</si>
  <si>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</si>
  <si>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そう菜　  販売業</t>
  </si>
  <si>
    <t>菓  子　販売業</t>
  </si>
  <si>
    <t xml:space="preserve">  19</t>
  </si>
  <si>
    <t>座高</t>
  </si>
  <si>
    <r>
      <t xml:space="preserve">平成 </t>
    </r>
    <r>
      <rPr>
        <sz val="12"/>
        <rFont val="ＭＳ 明朝"/>
        <family val="1"/>
      </rPr>
      <t>9年</t>
    </r>
  </si>
  <si>
    <t>平成１４年度</t>
  </si>
  <si>
    <t xml:space="preserve">  19</t>
  </si>
  <si>
    <t>１５</t>
  </si>
  <si>
    <t>区　      　　分</t>
  </si>
  <si>
    <t>中　　　　　　　学　　　　　　　校</t>
  </si>
  <si>
    <t>高　　　　　等　　　　　学　　　　　校</t>
  </si>
  <si>
    <t>資料　石川県健康推進課「衛生行政業務報告」</t>
  </si>
  <si>
    <t>１２　　歳</t>
  </si>
  <si>
    <t>１３　　歳</t>
  </si>
  <si>
    <t>１４　　歳</t>
  </si>
  <si>
    <t>１５　　歳</t>
  </si>
  <si>
    <t>１６　　歳</t>
  </si>
  <si>
    <t>１７　　歳</t>
  </si>
  <si>
    <t xml:space="preserve">  14</t>
  </si>
  <si>
    <t>１５１　　感　染　症　及　び　食　中　毒　患　者　数</t>
  </si>
  <si>
    <t>年　次　</t>
  </si>
  <si>
    <t>感　　　　　　　　染　　　　　　　　症</t>
  </si>
  <si>
    <t>食中毒</t>
  </si>
  <si>
    <t xml:space="preserve">  14</t>
  </si>
  <si>
    <t>二　　　　類</t>
  </si>
  <si>
    <t>三　類</t>
  </si>
  <si>
    <t>四　　　　　類</t>
  </si>
  <si>
    <t>五　　　　　　類</t>
  </si>
  <si>
    <t>細菌性　　赤  痢</t>
  </si>
  <si>
    <t>ジフテ    リ  ア</t>
  </si>
  <si>
    <t>腸  チ    フ  ス</t>
  </si>
  <si>
    <t>パラチ    フ  ス</t>
  </si>
  <si>
    <t>腸　管　出血性　大腸菌　感染症</t>
  </si>
  <si>
    <t>E型肝炎</t>
  </si>
  <si>
    <t>Ａ型肝炎</t>
  </si>
  <si>
    <t>ツツガ　　ムシ病</t>
  </si>
  <si>
    <t>日　本　　脳　炎</t>
  </si>
  <si>
    <t>レジオ　　ネラ症</t>
  </si>
  <si>
    <t>その他</t>
  </si>
  <si>
    <t>クロイツ　　　フェルト･　　ヤコブ病</t>
  </si>
  <si>
    <t>後 天 性　　免疫不全　　症 候 群</t>
  </si>
  <si>
    <t>梅　毒</t>
  </si>
  <si>
    <t>破傷風</t>
  </si>
  <si>
    <t>ウイルス性肝炎(E型･A型肝炎を除く）</t>
  </si>
  <si>
    <t xml:space="preserve">  19</t>
  </si>
  <si>
    <t>平成１４年</t>
  </si>
  <si>
    <t>-</t>
  </si>
  <si>
    <t>…</t>
  </si>
  <si>
    <t>資料　石川県統計情報室「石川県学校保健統計調査」</t>
  </si>
  <si>
    <t>　１５</t>
  </si>
  <si>
    <t>-</t>
  </si>
  <si>
    <t>…</t>
  </si>
  <si>
    <t>注１　平成15年11月5日から感染症分類が変更になった。</t>
  </si>
  <si>
    <t>　２　ウイルス性肝炎の平成14年の報告数は急性ウイルス性肝炎の報告数である。</t>
  </si>
  <si>
    <t>資料　石川県健康推進課、薬事衛生課</t>
  </si>
  <si>
    <t>計</t>
  </si>
  <si>
    <t>（構成比：％）</t>
  </si>
  <si>
    <t>二　　酸　　化　　硫　　黄　（ppm）</t>
  </si>
  <si>
    <t>二　　酸　　化　　窒　　素（ppm）</t>
  </si>
  <si>
    <t>件　数</t>
  </si>
  <si>
    <t>構成比</t>
  </si>
  <si>
    <r>
      <t>　 １９</t>
    </r>
  </si>
  <si>
    <r>
      <t xml:space="preserve">   １９</t>
    </r>
  </si>
  <si>
    <r>
      <t xml:space="preserve">   １８</t>
    </r>
  </si>
  <si>
    <t>資料　石川県環境政策課「環境大気調査報告書」</t>
  </si>
  <si>
    <t>資料　石川県環境政策課「公害苦情件数調査結果」</t>
  </si>
  <si>
    <t>248 衛生及び環境　　</t>
  </si>
  <si>
    <t>衛生及び環境 249</t>
  </si>
  <si>
    <t>１５４　　　ご　　　み　　　及　　　び　　　し　　　尿　　　処　　　理　　　状　　　況　</t>
  </si>
  <si>
    <t>年 度 及 び 市 町 別</t>
  </si>
  <si>
    <t>ご　　　　　　　　　　　　　　　　　　　　　　　　　　　　　　み</t>
  </si>
  <si>
    <t>し　　　　　　　　　　　　　　　　　　　　　　　尿</t>
  </si>
  <si>
    <t>ごみ処理計画                  収 集 人 口</t>
  </si>
  <si>
    <t>総　　　　計</t>
  </si>
  <si>
    <t>資源化量</t>
  </si>
  <si>
    <t>集　団　　　回収量</t>
  </si>
  <si>
    <t>リサイ　　クル率</t>
  </si>
  <si>
    <t>し尿処理計画　　　　　　　　　区域内人口　　　　　　　</t>
  </si>
  <si>
    <t>し　　尿　　処　　理　　量　（kL）</t>
  </si>
  <si>
    <t>自 家　　　処 理　　　人 口</t>
  </si>
  <si>
    <t>水　洗　化　人　口</t>
  </si>
  <si>
    <t>水洗化率</t>
  </si>
  <si>
    <t>ご　　　み　　　処　　　理　　　量　（ｔ）</t>
  </si>
  <si>
    <t>自　家　　　　処理量　</t>
  </si>
  <si>
    <r>
      <t>直 接</t>
    </r>
    <r>
      <rPr>
        <sz val="12"/>
        <rFont val="ＭＳ 明朝"/>
        <family val="1"/>
      </rPr>
      <t xml:space="preserve"> 焼 却</t>
    </r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</si>
  <si>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</si>
  <si>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</si>
  <si>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総    　　量</t>
  </si>
  <si>
    <t>し尿処理施設</t>
  </si>
  <si>
    <t>その他</t>
  </si>
  <si>
    <t>（人）</t>
  </si>
  <si>
    <t>（t）</t>
  </si>
  <si>
    <t>（ｔ）</t>
  </si>
  <si>
    <t>（％）</t>
  </si>
  <si>
    <t>（人）</t>
  </si>
  <si>
    <t>（％）</t>
  </si>
  <si>
    <t>平　成　１４　年　度</t>
  </si>
  <si>
    <t>-</t>
  </si>
  <si>
    <t>１５</t>
  </si>
  <si>
    <t>七尾市</t>
  </si>
  <si>
    <t>-</t>
  </si>
  <si>
    <t>小松市</t>
  </si>
  <si>
    <t>輪島市</t>
  </si>
  <si>
    <t>珠洲市</t>
  </si>
  <si>
    <t>加賀市</t>
  </si>
  <si>
    <t>-</t>
  </si>
  <si>
    <t>羽咋市</t>
  </si>
  <si>
    <t>かほく市</t>
  </si>
  <si>
    <t>川北町</t>
  </si>
  <si>
    <t>津幡町</t>
  </si>
  <si>
    <t>内灘町</t>
  </si>
  <si>
    <t>志賀町</t>
  </si>
  <si>
    <t>宝達志水町</t>
  </si>
  <si>
    <t>-</t>
  </si>
  <si>
    <t>中能登町</t>
  </si>
  <si>
    <t>穴水町</t>
  </si>
  <si>
    <t>注１　金沢市、小松市、加賀市を除く市町のごみ（の一部）は、一部事務組合で処理している。</t>
  </si>
  <si>
    <t>　２　金沢市、輪島市の一部以外の市町のし尿は、一部事務組合で処理している。</t>
  </si>
  <si>
    <t>資料　石川県廃棄物対策課「石川の廃棄物処理（一般廃棄物）」</t>
  </si>
  <si>
    <t>１５５　　大　　気　　汚　　染　　物　　質　　測　　定　　年　　平　　均　　値　</t>
  </si>
  <si>
    <t>１５６　　大 気 汚 染、水 質 汚 濁、騒 音 な ど 公 害 苦 情 受 理 件 数</t>
  </si>
  <si>
    <t>年　　　　次</t>
  </si>
  <si>
    <t>年　　　　次</t>
  </si>
  <si>
    <t>総　　  　数</t>
  </si>
  <si>
    <t>大 気 汚 染</t>
  </si>
  <si>
    <t>水 質 汚 濁</t>
  </si>
  <si>
    <t>土 壌 汚 染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</si>
  <si>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</si>
  <si>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</si>
  <si>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</si>
  <si>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</si>
  <si>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</si>
  <si>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</si>
  <si>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１５ 年</t>
    </r>
  </si>
  <si>
    <t>平 成 １５ 年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</si>
  <si>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１６</t>
    </r>
  </si>
  <si>
    <r>
      <t xml:space="preserve">   </t>
    </r>
    <r>
      <rPr>
        <sz val="12"/>
        <rFont val="ＭＳ 明朝"/>
        <family val="1"/>
      </rPr>
      <t>１６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</si>
  <si>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１７</t>
    </r>
  </si>
  <si>
    <r>
      <t xml:space="preserve">   </t>
    </r>
    <r>
      <rPr>
        <sz val="12"/>
        <rFont val="ＭＳ 明朝"/>
        <family val="1"/>
      </rPr>
      <t>１７</t>
    </r>
  </si>
  <si>
    <t>-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</si>
  <si>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１８</t>
    </r>
  </si>
  <si>
    <r>
      <t xml:space="preserve">   </t>
    </r>
    <r>
      <rPr>
        <sz val="12"/>
        <rFont val="ＭＳ 明朝"/>
        <family val="1"/>
      </rPr>
      <t>１８</t>
    </r>
  </si>
  <si>
    <t>年　　　　次</t>
  </si>
  <si>
    <t>浮　遊　粒　子　状　物　質　（mg/m3）</t>
  </si>
  <si>
    <t>光　化　学　オ　キ　シ　ダ　ン　ト　（ppm）</t>
  </si>
  <si>
    <t>一酸化炭素　　　　（ppm）</t>
  </si>
  <si>
    <t>全炭化水素</t>
  </si>
  <si>
    <t>騒　　  　音</t>
  </si>
  <si>
    <t>振　　  　動</t>
  </si>
  <si>
    <t>地 盤 沈 下</t>
  </si>
  <si>
    <t>悪　  　　臭</t>
  </si>
  <si>
    <t>そ　　の　　他</t>
  </si>
  <si>
    <t>（ppmＣ）</t>
  </si>
  <si>
    <t>（単位：人、％）</t>
  </si>
  <si>
    <t>公　　共　　下　　水　　道</t>
  </si>
  <si>
    <t>１９</t>
  </si>
  <si>
    <t>野々市町</t>
  </si>
  <si>
    <t>250 衛生及び環境</t>
  </si>
  <si>
    <t>衛生及び環境 251</t>
  </si>
  <si>
    <t>１５７　　　　汚　　水　　処　　理　　施　　設　　整　　備　　状　　況</t>
  </si>
  <si>
    <t>年 度 及 び　　　市  町  別</t>
  </si>
  <si>
    <t>住民基本台帳人口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</si>
  <si>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</si>
  <si>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</si>
  <si>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</si>
  <si>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</si>
  <si>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</si>
  <si>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整　備　率</t>
  </si>
  <si>
    <t>平成 １５ 年度</t>
  </si>
  <si>
    <t>１６</t>
  </si>
  <si>
    <t>-</t>
  </si>
  <si>
    <t>かほく市</t>
  </si>
  <si>
    <t>白山市</t>
  </si>
  <si>
    <t>能美市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</si>
  <si>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</si>
  <si>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</si>
  <si>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</si>
  <si>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</si>
  <si>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</si>
  <si>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</si>
  <si>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</si>
  <si>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</si>
  <si>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-</t>
  </si>
  <si>
    <t>能登町</t>
  </si>
  <si>
    <r>
      <t>注１　住民基本台帳人口及び整備人口は各翌年</t>
    </r>
    <r>
      <rPr>
        <sz val="12"/>
        <rFont val="ＭＳ 明朝"/>
        <family val="1"/>
      </rPr>
      <t>３月31日現在である。</t>
    </r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</si>
  <si>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</si>
  <si>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</si>
  <si>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</si>
  <si>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地点数</t>
  </si>
  <si>
    <t>ＡＡ</t>
  </si>
  <si>
    <t>／</t>
  </si>
  <si>
    <t>～</t>
  </si>
  <si>
    <t>&lt;0.5</t>
  </si>
  <si>
    <t>×</t>
  </si>
  <si>
    <t>Ａ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</si>
  <si>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</si>
  <si>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</si>
  <si>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</si>
  <si>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</si>
  <si>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</si>
  <si>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</si>
  <si>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</si>
  <si>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</si>
  <si>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大　　日　　川</t>
  </si>
  <si>
    <t>&lt;1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</si>
  <si>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</si>
  <si>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</si>
  <si>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</si>
  <si>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</si>
  <si>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</si>
  <si>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</si>
  <si>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</si>
  <si>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河北潟・大野川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</si>
  <si>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</si>
  <si>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</si>
  <si>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</si>
  <si>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</si>
  <si>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</si>
  <si>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</si>
  <si>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</si>
  <si>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</si>
  <si>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</si>
  <si>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</si>
  <si>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</si>
  <si>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</si>
  <si>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</si>
  <si>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</si>
  <si>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252 衛生及び環境</t>
  </si>
  <si>
    <t>衛生及び環境 253</t>
  </si>
  <si>
    <t>１５８　　主　　要　　河　　川　　水　　質　　状　　況　（平成１９年度）</t>
  </si>
  <si>
    <t>水  　域　  名</t>
  </si>
  <si>
    <t>類 型</t>
  </si>
  <si>
    <t>水素イオン濃度  ｐＨ</t>
  </si>
  <si>
    <t>溶 存 酸 素 量  ＤＯ (mg/L)</t>
  </si>
  <si>
    <t>生物化学的酸素要求量　ＢＯＤ (mg/L)　　　　（化学的酸素要求量  ＣＯＤ）</t>
  </si>
  <si>
    <t>浮 遊 物 質 量  ＳＳ (mg/L)
（ｎ―ヘキサン抽出物質（油分））</t>
  </si>
  <si>
    <t>大 腸 菌 群 数（ＭＮＰ／100mL）</t>
  </si>
  <si>
    <t>ｍ／ｎ</t>
  </si>
  <si>
    <t>最低値～最高値</t>
  </si>
  <si>
    <t>ｍ／ｎ</t>
  </si>
  <si>
    <t>河　　　　　　　　　　川</t>
  </si>
  <si>
    <t>&lt;1</t>
  </si>
  <si>
    <t>河川総括</t>
  </si>
  <si>
    <t>河　　　　　　　　　川</t>
  </si>
  <si>
    <t>―</t>
  </si>
  <si>
    <t>梯川</t>
  </si>
  <si>
    <t>／</t>
  </si>
  <si>
    <t>郷谷川</t>
  </si>
  <si>
    <t>&lt;0.5</t>
  </si>
  <si>
    <t>&lt;1</t>
  </si>
  <si>
    <t>前川</t>
  </si>
  <si>
    <t>―</t>
  </si>
  <si>
    <t>×</t>
  </si>
  <si>
    <t>～</t>
  </si>
  <si>
    <t>&lt;1</t>
  </si>
  <si>
    <t>犀川</t>
  </si>
  <si>
    <t>／</t>
  </si>
  <si>
    <t>金腐川</t>
  </si>
  <si>
    <t>―</t>
  </si>
  <si>
    <t>湖沼</t>
  </si>
  <si>
    <t>湖沼Ａ</t>
  </si>
  <si>
    <t>湖沼Ｂ</t>
  </si>
  <si>
    <t>海域</t>
  </si>
  <si>
    <t>海域Ｂ</t>
  </si>
  <si>
    <t>海域Ｃ</t>
  </si>
  <si>
    <t>注１  ｍ/ｎとは「環境基準値を超える検体数/総検体数」である。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</si>
  <si>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</si>
  <si>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</si>
  <si>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</si>
  <si>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石川県水環境創造課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</si>
</sst>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\&quot;#,##0.0;&quot;\&quot;\-#,##0.0"/>
    <numFmt numFmtId="202" formatCode="0.000_ "/>
    <numFmt numFmtId="203" formatCode="#,##0_);[Red]\(#,##0\)"/>
  </numFmts>
  <fonts count="4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7" fillId="4" borderId="0" applyNumberFormat="0" applyBorder="0" applyAlignment="0" applyProtection="0"/>
  </cellStyleXfs>
  <cellXfs count="624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8" fontId="15" fillId="0" borderId="1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right" vertical="center"/>
    </xf>
    <xf numFmtId="38" fontId="15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8" fontId="15" fillId="0" borderId="10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3" fillId="0" borderId="10" xfId="0" applyNumberFormat="1" applyFont="1" applyFill="1" applyBorder="1" applyAlignment="1" applyProtection="1">
      <alignment horizontal="center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15" fillId="0" borderId="0" xfId="49" applyFont="1" applyFill="1" applyBorder="1" applyAlignment="1">
      <alignment horizontal="right" vertical="center"/>
    </xf>
    <xf numFmtId="38" fontId="0" fillId="0" borderId="1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distributed" vertical="center"/>
      <protection/>
    </xf>
    <xf numFmtId="38" fontId="15" fillId="0" borderId="25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2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13" fillId="0" borderId="13" xfId="49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0" fontId="15" fillId="0" borderId="34" xfId="0" applyFont="1" applyFill="1" applyBorder="1" applyAlignment="1" applyProtection="1" quotePrefix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15" fillId="0" borderId="3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5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195" fontId="0" fillId="0" borderId="1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38" fontId="15" fillId="0" borderId="38" xfId="49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95" fontId="15" fillId="0" borderId="13" xfId="0" applyNumberFormat="1" applyFont="1" applyFill="1" applyBorder="1" applyAlignment="1" applyProtection="1">
      <alignment horizontal="right" vertical="center"/>
      <protection/>
    </xf>
    <xf numFmtId="38" fontId="15" fillId="0" borderId="13" xfId="49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 quotePrefix="1">
      <alignment horizontal="center" vertical="center"/>
      <protection/>
    </xf>
    <xf numFmtId="177" fontId="0" fillId="0" borderId="39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25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5" fillId="0" borderId="19" xfId="0" applyFont="1" applyFill="1" applyBorder="1" applyAlignment="1" applyProtection="1" quotePrefix="1">
      <alignment horizontal="center" vertical="center"/>
      <protection/>
    </xf>
    <xf numFmtId="177" fontId="15" fillId="0" borderId="21" xfId="0" applyNumberFormat="1" applyFont="1" applyFill="1" applyBorder="1" applyAlignment="1" applyProtection="1">
      <alignment vertical="center"/>
      <protection/>
    </xf>
    <xf numFmtId="177" fontId="15" fillId="0" borderId="28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188" fontId="0" fillId="0" borderId="41" xfId="0" applyNumberFormat="1" applyFont="1" applyFill="1" applyBorder="1" applyAlignment="1" applyProtection="1">
      <alignment vertical="center"/>
      <protection/>
    </xf>
    <xf numFmtId="188" fontId="0" fillId="0" borderId="35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15" fillId="0" borderId="14" xfId="49" applyFont="1" applyFill="1" applyBorder="1" applyAlignment="1" applyProtection="1" quotePrefix="1">
      <alignment horizontal="center"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15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vertical="top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0" fontId="15" fillId="0" borderId="34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97" fontId="15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 quotePrefix="1">
      <alignment horizontal="right" vertical="center"/>
      <protection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7" fontId="0" fillId="0" borderId="13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182" fontId="15" fillId="0" borderId="13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vertical="center"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29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178" fontId="15" fillId="0" borderId="0" xfId="49" applyNumberFormat="1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horizontal="center" vertical="center"/>
      <protection/>
    </xf>
    <xf numFmtId="178" fontId="13" fillId="0" borderId="0" xfId="49" applyNumberFormat="1" applyFont="1" applyFill="1" applyBorder="1" applyAlignment="1" applyProtection="1">
      <alignment horizontal="center" vertical="center"/>
      <protection/>
    </xf>
    <xf numFmtId="178" fontId="15" fillId="0" borderId="0" xfId="49" applyNumberFormat="1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78" fontId="15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>
      <alignment horizontal="distributed" vertical="center"/>
    </xf>
    <xf numFmtId="38" fontId="13" fillId="0" borderId="10" xfId="49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178" fontId="13" fillId="0" borderId="0" xfId="49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8" fontId="13" fillId="0" borderId="0" xfId="49" applyNumberFormat="1" applyFon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184" fontId="13" fillId="0" borderId="28" xfId="49" applyNumberFormat="1" applyFont="1" applyFill="1" applyBorder="1" applyAlignment="1" applyProtection="1">
      <alignment vertical="center"/>
      <protection/>
    </xf>
    <xf numFmtId="176" fontId="13" fillId="0" borderId="28" xfId="49" applyNumberFormat="1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192" fontId="0" fillId="0" borderId="28" xfId="49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textRotation="255"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Border="1" applyAlignment="1" applyProtection="1">
      <alignment horizontal="left" vertical="center"/>
      <protection/>
    </xf>
    <xf numFmtId="177" fontId="15" fillId="0" borderId="25" xfId="0" applyNumberFormat="1" applyFont="1" applyFill="1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38" fillId="0" borderId="25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distributed" vertical="center" wrapText="1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19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left" vertical="center"/>
      <protection/>
    </xf>
    <xf numFmtId="177" fontId="0" fillId="0" borderId="50" xfId="0" applyNumberFormat="1" applyFont="1" applyFill="1" applyBorder="1" applyAlignment="1" applyProtection="1">
      <alignment vertical="center"/>
      <protection/>
    </xf>
    <xf numFmtId="177" fontId="0" fillId="0" borderId="50" xfId="0" applyNumberFormat="1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right" vertical="center"/>
      <protection/>
    </xf>
    <xf numFmtId="182" fontId="0" fillId="0" borderId="50" xfId="0" applyNumberFormat="1" applyFont="1" applyFill="1" applyBorder="1" applyAlignment="1" applyProtection="1">
      <alignment horizontal="left" vertical="center"/>
      <protection/>
    </xf>
    <xf numFmtId="0" fontId="0" fillId="0" borderId="50" xfId="0" applyNumberFormat="1" applyFont="1" applyFill="1" applyBorder="1" applyAlignment="1" applyProtection="1">
      <alignment horizontal="left" vertical="center"/>
      <protection/>
    </xf>
    <xf numFmtId="0" fontId="39" fillId="0" borderId="50" xfId="0" applyFont="1" applyFill="1" applyBorder="1" applyAlignment="1" applyProtection="1">
      <alignment horizontal="left" vertical="center"/>
      <protection/>
    </xf>
    <xf numFmtId="0" fontId="39" fillId="0" borderId="5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left" vertical="center"/>
      <protection/>
    </xf>
    <xf numFmtId="177" fontId="0" fillId="0" borderId="54" xfId="0" applyNumberFormat="1" applyFont="1" applyFill="1" applyBorder="1" applyAlignment="1" applyProtection="1">
      <alignment vertical="center"/>
      <protection/>
    </xf>
    <xf numFmtId="177" fontId="0" fillId="0" borderId="54" xfId="0" applyNumberFormat="1" applyFont="1" applyFill="1" applyBorder="1" applyAlignment="1" applyProtection="1">
      <alignment horizontal="left" vertical="center"/>
      <protection/>
    </xf>
    <xf numFmtId="177" fontId="0" fillId="0" borderId="54" xfId="0" applyNumberFormat="1" applyFont="1" applyFill="1" applyBorder="1" applyAlignment="1" applyProtection="1">
      <alignment horizontal="right" vertical="center"/>
      <protection/>
    </xf>
    <xf numFmtId="182" fontId="0" fillId="0" borderId="54" xfId="0" applyNumberFormat="1" applyFont="1" applyFill="1" applyBorder="1" applyAlignment="1" applyProtection="1">
      <alignment horizontal="left" vertical="center"/>
      <protection/>
    </xf>
    <xf numFmtId="0" fontId="0" fillId="0" borderId="54" xfId="0" applyNumberFormat="1" applyFont="1" applyFill="1" applyBorder="1" applyAlignment="1" applyProtection="1">
      <alignment horizontal="left" vertical="center"/>
      <protection/>
    </xf>
    <xf numFmtId="0" fontId="39" fillId="0" borderId="54" xfId="0" applyFont="1" applyFill="1" applyBorder="1" applyAlignment="1" applyProtection="1">
      <alignment horizontal="left" vertical="center"/>
      <protection/>
    </xf>
    <xf numFmtId="0" fontId="39" fillId="0" borderId="54" xfId="0" applyFont="1" applyFill="1" applyBorder="1" applyAlignment="1">
      <alignment horizontal="left" vertical="center"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 horizontal="left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177" fontId="0" fillId="0" borderId="57" xfId="0" applyNumberFormat="1" applyFont="1" applyFill="1" applyBorder="1" applyAlignment="1" applyProtection="1">
      <alignment vertical="center"/>
      <protection/>
    </xf>
    <xf numFmtId="177" fontId="0" fillId="0" borderId="59" xfId="0" applyNumberFormat="1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horizontal="right" vertical="center"/>
      <protection/>
    </xf>
    <xf numFmtId="177" fontId="0" fillId="0" borderId="57" xfId="0" applyNumberFormat="1" applyFont="1" applyFill="1" applyBorder="1" applyAlignment="1" applyProtection="1">
      <alignment horizontal="right" vertical="center"/>
      <protection/>
    </xf>
    <xf numFmtId="190" fontId="0" fillId="0" borderId="57" xfId="0" applyNumberFormat="1" applyFont="1" applyFill="1" applyBorder="1" applyAlignment="1" applyProtection="1">
      <alignment horizontal="left" vertical="center"/>
      <protection/>
    </xf>
    <xf numFmtId="0" fontId="0" fillId="0" borderId="57" xfId="0" applyNumberFormat="1" applyFont="1" applyFill="1" applyBorder="1" applyAlignment="1" applyProtection="1">
      <alignment horizontal="left" vertical="center"/>
      <protection/>
    </xf>
    <xf numFmtId="0" fontId="39" fillId="0" borderId="57" xfId="0" applyFont="1" applyFill="1" applyBorder="1" applyAlignment="1" applyProtection="1">
      <alignment horizontal="left" vertical="center"/>
      <protection/>
    </xf>
    <xf numFmtId="0" fontId="39" fillId="0" borderId="57" xfId="0" applyFont="1" applyFill="1" applyBorder="1" applyAlignment="1">
      <alignment horizontal="left" vertical="center"/>
    </xf>
    <xf numFmtId="0" fontId="0" fillId="0" borderId="60" xfId="0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177" fontId="0" fillId="0" borderId="60" xfId="0" applyNumberFormat="1" applyFont="1" applyFill="1" applyBorder="1" applyAlignment="1" applyProtection="1">
      <alignment horizontal="left" vertical="center"/>
      <protection/>
    </xf>
    <xf numFmtId="0" fontId="0" fillId="0" borderId="60" xfId="0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7" fontId="0" fillId="0" borderId="57" xfId="0" applyNumberFormat="1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2" fontId="0" fillId="0" borderId="57" xfId="0" applyNumberFormat="1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178" fontId="0" fillId="0" borderId="57" xfId="0" applyNumberFormat="1" applyFont="1" applyFill="1" applyBorder="1" applyAlignment="1" applyProtection="1">
      <alignment horizontal="left" vertical="center"/>
      <protection/>
    </xf>
    <xf numFmtId="192" fontId="0" fillId="0" borderId="54" xfId="0" applyNumberFormat="1" applyFont="1" applyFill="1" applyBorder="1" applyAlignment="1" applyProtection="1">
      <alignment horizontal="left" vertical="center"/>
      <protection/>
    </xf>
    <xf numFmtId="177" fontId="0" fillId="0" borderId="50" xfId="0" applyNumberFormat="1" applyFont="1" applyFill="1" applyBorder="1" applyAlignment="1" applyProtection="1">
      <alignment horizontal="right" vertical="center"/>
      <protection/>
    </xf>
    <xf numFmtId="3" fontId="0" fillId="0" borderId="54" xfId="0" applyNumberFormat="1" applyFont="1" applyFill="1" applyBorder="1" applyAlignment="1" applyProtection="1">
      <alignment horizontal="left" vertical="center"/>
      <protection/>
    </xf>
    <xf numFmtId="178" fontId="0" fillId="0" borderId="54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177" fontId="0" fillId="0" borderId="35" xfId="0" applyNumberFormat="1" applyFont="1" applyFill="1" applyBorder="1" applyAlignment="1" applyProtection="1">
      <alignment vertical="center"/>
      <protection/>
    </xf>
    <xf numFmtId="177" fontId="0" fillId="0" borderId="35" xfId="0" applyNumberFormat="1" applyFont="1" applyFill="1" applyBorder="1" applyAlignment="1" applyProtection="1">
      <alignment horizontal="left" vertical="center"/>
      <protection/>
    </xf>
    <xf numFmtId="1" fontId="0" fillId="0" borderId="35" xfId="0" applyNumberFormat="1" applyFont="1" applyFill="1" applyBorder="1" applyAlignment="1" applyProtection="1">
      <alignment horizontal="left" vertical="center"/>
      <protection/>
    </xf>
    <xf numFmtId="177" fontId="0" fillId="0" borderId="35" xfId="0" applyNumberFormat="1" applyFont="1" applyFill="1" applyBorder="1" applyAlignment="1" applyProtection="1">
      <alignment horizontal="right" vertical="center"/>
      <protection/>
    </xf>
    <xf numFmtId="3" fontId="0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35" xfId="0" applyNumberFormat="1" applyFont="1" applyFill="1" applyBorder="1" applyAlignment="1" applyProtection="1">
      <alignment horizontal="left" vertical="center"/>
      <protection/>
    </xf>
    <xf numFmtId="0" fontId="39" fillId="0" borderId="35" xfId="0" applyFont="1" applyFill="1" applyBorder="1" applyAlignment="1" applyProtection="1">
      <alignment horizontal="left" vertical="center"/>
      <protection/>
    </xf>
    <xf numFmtId="0" fontId="39" fillId="0" borderId="35" xfId="0" applyFont="1" applyFill="1" applyBorder="1" applyAlignment="1">
      <alignment horizontal="left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horizontal="lef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9" fillId="0" borderId="13" xfId="0" applyFont="1" applyFill="1" applyBorder="1" applyAlignment="1" applyProtection="1">
      <alignment horizontal="left" vertical="center"/>
      <protection/>
    </xf>
    <xf numFmtId="0" fontId="39" fillId="0" borderId="13" xfId="0" applyFont="1" applyFill="1" applyBorder="1" applyAlignment="1">
      <alignment horizontal="left" vertical="center"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177" fontId="0" fillId="0" borderId="28" xfId="0" applyNumberFormat="1" applyFont="1" applyFill="1" applyBorder="1" applyAlignment="1" applyProtection="1">
      <alignment vertical="center"/>
      <protection/>
    </xf>
    <xf numFmtId="192" fontId="0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177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left" vertical="center"/>
      <protection/>
    </xf>
    <xf numFmtId="0" fontId="39" fillId="0" borderId="28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19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496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886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267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01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1729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00225" y="153352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180975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180975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180975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180975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180975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95250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19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4964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95250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886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95250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2679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01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95250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1729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S52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28" customWidth="1"/>
    <col min="2" max="2" width="12.5" style="28" customWidth="1"/>
    <col min="3" max="10" width="9.59765625" style="28" customWidth="1"/>
    <col min="11" max="11" width="10.59765625" style="28" customWidth="1"/>
    <col min="12" max="23" width="9.59765625" style="28" customWidth="1"/>
    <col min="24" max="16384" width="10.59765625" style="28" customWidth="1"/>
  </cols>
  <sheetData>
    <row r="1" spans="1:22" s="27" customFormat="1" ht="19.5" customHeight="1">
      <c r="A1" s="1" t="s">
        <v>43</v>
      </c>
      <c r="V1" s="2" t="s">
        <v>44</v>
      </c>
    </row>
    <row r="2" spans="1:23" ht="24.75" customHeight="1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3"/>
    </row>
    <row r="3" spans="1:23" ht="19.5" customHeight="1">
      <c r="A3" s="84" t="s">
        <v>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4"/>
    </row>
    <row r="4" spans="2:22" ht="18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 t="s">
        <v>0</v>
      </c>
    </row>
    <row r="5" spans="1:22" ht="15.75" customHeight="1">
      <c r="A5" s="85" t="s">
        <v>62</v>
      </c>
      <c r="B5" s="86"/>
      <c r="C5" s="91" t="s">
        <v>1</v>
      </c>
      <c r="D5" s="92"/>
      <c r="E5" s="92"/>
      <c r="F5" s="92"/>
      <c r="G5" s="92"/>
      <c r="H5" s="92"/>
      <c r="I5" s="92"/>
      <c r="J5" s="92"/>
      <c r="K5" s="93"/>
      <c r="L5" s="91" t="s">
        <v>2</v>
      </c>
      <c r="M5" s="93"/>
      <c r="N5" s="94" t="s">
        <v>3</v>
      </c>
      <c r="O5" s="77" t="s">
        <v>47</v>
      </c>
      <c r="P5" s="77" t="s">
        <v>4</v>
      </c>
      <c r="Q5" s="77" t="s">
        <v>5</v>
      </c>
      <c r="R5" s="77" t="s">
        <v>48</v>
      </c>
      <c r="S5" s="67" t="s">
        <v>6</v>
      </c>
      <c r="T5" s="70" t="s">
        <v>7</v>
      </c>
      <c r="U5" s="67" t="s">
        <v>8</v>
      </c>
      <c r="V5" s="70" t="s">
        <v>9</v>
      </c>
    </row>
    <row r="6" spans="1:22" ht="15.75" customHeight="1">
      <c r="A6" s="87"/>
      <c r="B6" s="88"/>
      <c r="C6" s="73" t="s">
        <v>49</v>
      </c>
      <c r="D6" s="74"/>
      <c r="E6" s="74"/>
      <c r="F6" s="61"/>
      <c r="G6" s="73" t="s">
        <v>10</v>
      </c>
      <c r="H6" s="74"/>
      <c r="I6" s="74"/>
      <c r="J6" s="74"/>
      <c r="K6" s="61"/>
      <c r="L6" s="75" t="s">
        <v>11</v>
      </c>
      <c r="M6" s="75" t="s">
        <v>50</v>
      </c>
      <c r="N6" s="95"/>
      <c r="O6" s="78"/>
      <c r="P6" s="78"/>
      <c r="Q6" s="78"/>
      <c r="R6" s="78"/>
      <c r="S6" s="68"/>
      <c r="T6" s="71"/>
      <c r="U6" s="68"/>
      <c r="V6" s="71"/>
    </row>
    <row r="7" spans="1:22" ht="15.75" customHeight="1">
      <c r="A7" s="89"/>
      <c r="B7" s="90"/>
      <c r="C7" s="32" t="s">
        <v>12</v>
      </c>
      <c r="D7" s="32" t="s">
        <v>13</v>
      </c>
      <c r="E7" s="32" t="s">
        <v>14</v>
      </c>
      <c r="F7" s="32" t="s">
        <v>15</v>
      </c>
      <c r="G7" s="32" t="s">
        <v>12</v>
      </c>
      <c r="H7" s="32" t="s">
        <v>13</v>
      </c>
      <c r="I7" s="32" t="s">
        <v>14</v>
      </c>
      <c r="J7" s="32" t="s">
        <v>16</v>
      </c>
      <c r="K7" s="32" t="s">
        <v>17</v>
      </c>
      <c r="L7" s="76"/>
      <c r="M7" s="76"/>
      <c r="N7" s="96"/>
      <c r="O7" s="76"/>
      <c r="P7" s="76"/>
      <c r="Q7" s="76"/>
      <c r="R7" s="76"/>
      <c r="S7" s="69"/>
      <c r="T7" s="72"/>
      <c r="U7" s="69"/>
      <c r="V7" s="72"/>
    </row>
    <row r="8" spans="1:37" s="54" customFormat="1" ht="15.75" customHeight="1">
      <c r="A8" s="79" t="s">
        <v>56</v>
      </c>
      <c r="B8" s="80"/>
      <c r="C8" s="50">
        <v>114</v>
      </c>
      <c r="D8" s="51">
        <v>13</v>
      </c>
      <c r="E8" s="51" t="s">
        <v>45</v>
      </c>
      <c r="F8" s="51">
        <v>101</v>
      </c>
      <c r="G8" s="52">
        <v>20593</v>
      </c>
      <c r="H8" s="53">
        <v>3948</v>
      </c>
      <c r="I8" s="53">
        <v>254</v>
      </c>
      <c r="J8" s="53">
        <v>18</v>
      </c>
      <c r="K8" s="53">
        <v>16373</v>
      </c>
      <c r="L8" s="53">
        <v>828</v>
      </c>
      <c r="M8" s="53">
        <v>2125</v>
      </c>
      <c r="N8" s="53">
        <v>452</v>
      </c>
      <c r="O8" s="53">
        <v>337</v>
      </c>
      <c r="P8" s="53">
        <v>2941</v>
      </c>
      <c r="Q8" s="53">
        <v>603</v>
      </c>
      <c r="R8" s="53">
        <v>2274</v>
      </c>
      <c r="S8" s="53">
        <v>441</v>
      </c>
      <c r="T8" s="53">
        <v>269</v>
      </c>
      <c r="U8" s="53">
        <v>8971</v>
      </c>
      <c r="V8" s="53">
        <v>4232</v>
      </c>
      <c r="X8" s="55"/>
      <c r="Y8" s="55"/>
      <c r="Z8" s="55"/>
      <c r="AA8" s="55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22" s="54" customFormat="1" ht="15.75" customHeight="1">
      <c r="A9" s="65" t="s">
        <v>57</v>
      </c>
      <c r="B9" s="66"/>
      <c r="C9" s="50">
        <v>113</v>
      </c>
      <c r="D9" s="51">
        <v>13</v>
      </c>
      <c r="E9" s="51" t="s">
        <v>45</v>
      </c>
      <c r="F9" s="51">
        <v>100</v>
      </c>
      <c r="G9" s="52">
        <v>20185</v>
      </c>
      <c r="H9" s="53">
        <v>3899</v>
      </c>
      <c r="I9" s="53">
        <v>192</v>
      </c>
      <c r="J9" s="53">
        <v>18</v>
      </c>
      <c r="K9" s="53">
        <v>16076</v>
      </c>
      <c r="L9" s="53">
        <v>838</v>
      </c>
      <c r="M9" s="53">
        <v>2043</v>
      </c>
      <c r="N9" s="53">
        <v>463</v>
      </c>
      <c r="O9" s="53">
        <v>343</v>
      </c>
      <c r="P9" s="51" t="s">
        <v>58</v>
      </c>
      <c r="Q9" s="51" t="s">
        <v>58</v>
      </c>
      <c r="R9" s="51" t="s">
        <v>58</v>
      </c>
      <c r="S9" s="51" t="s">
        <v>58</v>
      </c>
      <c r="T9" s="51" t="s">
        <v>58</v>
      </c>
      <c r="U9" s="51" t="s">
        <v>58</v>
      </c>
      <c r="V9" s="51" t="s">
        <v>58</v>
      </c>
    </row>
    <row r="10" spans="1:22" s="54" customFormat="1" ht="15.75" customHeight="1">
      <c r="A10" s="65" t="s">
        <v>59</v>
      </c>
      <c r="B10" s="66"/>
      <c r="C10" s="50">
        <v>111</v>
      </c>
      <c r="D10" s="51">
        <v>13</v>
      </c>
      <c r="E10" s="51" t="s">
        <v>45</v>
      </c>
      <c r="F10" s="51">
        <v>98</v>
      </c>
      <c r="G10" s="52">
        <v>20003</v>
      </c>
      <c r="H10" s="53">
        <v>3889</v>
      </c>
      <c r="I10" s="53">
        <v>142</v>
      </c>
      <c r="J10" s="53">
        <v>18</v>
      </c>
      <c r="K10" s="53">
        <v>15954</v>
      </c>
      <c r="L10" s="53">
        <v>843</v>
      </c>
      <c r="M10" s="53">
        <v>2035</v>
      </c>
      <c r="N10" s="53">
        <v>466</v>
      </c>
      <c r="O10" s="53">
        <v>361</v>
      </c>
      <c r="P10" s="52">
        <v>2981</v>
      </c>
      <c r="Q10" s="52">
        <v>628</v>
      </c>
      <c r="R10" s="52">
        <v>2375</v>
      </c>
      <c r="S10" s="52">
        <v>443</v>
      </c>
      <c r="T10" s="52">
        <v>286</v>
      </c>
      <c r="U10" s="52">
        <v>9399</v>
      </c>
      <c r="V10" s="52">
        <v>4014</v>
      </c>
    </row>
    <row r="11" spans="1:22" s="54" customFormat="1" ht="15.75" customHeight="1">
      <c r="A11" s="65" t="s">
        <v>54</v>
      </c>
      <c r="B11" s="66"/>
      <c r="C11" s="50">
        <v>109</v>
      </c>
      <c r="D11" s="52">
        <v>13</v>
      </c>
      <c r="E11" s="51" t="s">
        <v>45</v>
      </c>
      <c r="F11" s="52">
        <v>96</v>
      </c>
      <c r="G11" s="52">
        <v>19948</v>
      </c>
      <c r="H11" s="52">
        <v>3889</v>
      </c>
      <c r="I11" s="52">
        <v>142</v>
      </c>
      <c r="J11" s="52">
        <v>18</v>
      </c>
      <c r="K11" s="52">
        <v>15899</v>
      </c>
      <c r="L11" s="52">
        <v>855</v>
      </c>
      <c r="M11" s="52">
        <v>1862</v>
      </c>
      <c r="N11" s="52">
        <v>469</v>
      </c>
      <c r="O11" s="52">
        <v>372</v>
      </c>
      <c r="P11" s="51" t="s">
        <v>58</v>
      </c>
      <c r="Q11" s="51" t="s">
        <v>58</v>
      </c>
      <c r="R11" s="51" t="s">
        <v>58</v>
      </c>
      <c r="S11" s="51" t="s">
        <v>58</v>
      </c>
      <c r="T11" s="51" t="s">
        <v>58</v>
      </c>
      <c r="U11" s="51" t="s">
        <v>58</v>
      </c>
      <c r="V11" s="51" t="s">
        <v>58</v>
      </c>
    </row>
    <row r="12" spans="1:22" s="57" customFormat="1" ht="15.75" customHeight="1">
      <c r="A12" s="81" t="s">
        <v>51</v>
      </c>
      <c r="B12" s="82"/>
      <c r="C12" s="5">
        <v>106</v>
      </c>
      <c r="D12" s="7">
        <v>13</v>
      </c>
      <c r="E12" s="49" t="s">
        <v>45</v>
      </c>
      <c r="F12" s="7">
        <v>93</v>
      </c>
      <c r="G12" s="7">
        <v>19770</v>
      </c>
      <c r="H12" s="7">
        <v>3868</v>
      </c>
      <c r="I12" s="7">
        <v>142</v>
      </c>
      <c r="J12" s="7">
        <v>18</v>
      </c>
      <c r="K12" s="7">
        <v>15742</v>
      </c>
      <c r="L12" s="7">
        <v>858</v>
      </c>
      <c r="M12" s="7">
        <v>1732</v>
      </c>
      <c r="N12" s="7">
        <v>476</v>
      </c>
      <c r="O12" s="7">
        <v>379</v>
      </c>
      <c r="P12" s="49">
        <v>2980</v>
      </c>
      <c r="Q12" s="49">
        <v>626</v>
      </c>
      <c r="R12" s="49">
        <v>2484</v>
      </c>
      <c r="S12" s="49">
        <v>455</v>
      </c>
      <c r="T12" s="49">
        <v>283</v>
      </c>
      <c r="U12" s="49">
        <v>10179</v>
      </c>
      <c r="V12" s="49">
        <v>3922</v>
      </c>
    </row>
    <row r="13" spans="1:22" s="57" customFormat="1" ht="15.75" customHeight="1">
      <c r="A13" s="8"/>
      <c r="B13" s="9"/>
      <c r="C13" s="18"/>
      <c r="D13" s="19"/>
      <c r="E13" s="1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3"/>
      <c r="Q13" s="23"/>
      <c r="R13" s="23"/>
      <c r="S13" s="23"/>
      <c r="T13" s="23"/>
      <c r="U13" s="23"/>
      <c r="V13" s="23"/>
    </row>
    <row r="14" spans="1:22" s="57" customFormat="1" ht="15.75" customHeight="1">
      <c r="A14" s="63" t="s">
        <v>18</v>
      </c>
      <c r="B14" s="64"/>
      <c r="C14" s="5">
        <v>49</v>
      </c>
      <c r="D14" s="24">
        <v>7</v>
      </c>
      <c r="E14" s="23" t="s">
        <v>45</v>
      </c>
      <c r="F14" s="24">
        <v>42</v>
      </c>
      <c r="G14" s="7">
        <v>10192</v>
      </c>
      <c r="H14" s="25">
        <v>2212</v>
      </c>
      <c r="I14" s="25">
        <v>25</v>
      </c>
      <c r="J14" s="25">
        <v>6</v>
      </c>
      <c r="K14" s="25">
        <v>7949</v>
      </c>
      <c r="L14" s="25">
        <v>394</v>
      </c>
      <c r="M14" s="25">
        <v>803</v>
      </c>
      <c r="N14" s="22">
        <v>215</v>
      </c>
      <c r="O14" s="22">
        <v>151</v>
      </c>
      <c r="P14" s="34">
        <v>1617</v>
      </c>
      <c r="Q14" s="22">
        <v>294</v>
      </c>
      <c r="R14" s="34">
        <v>1479</v>
      </c>
      <c r="S14" s="22">
        <v>113</v>
      </c>
      <c r="T14" s="22">
        <v>166</v>
      </c>
      <c r="U14" s="34">
        <v>5132</v>
      </c>
      <c r="V14" s="34">
        <v>1491</v>
      </c>
    </row>
    <row r="15" spans="1:22" s="57" customFormat="1" ht="15.75" customHeight="1">
      <c r="A15" s="63" t="s">
        <v>19</v>
      </c>
      <c r="B15" s="64"/>
      <c r="C15" s="5">
        <v>8</v>
      </c>
      <c r="D15" s="24">
        <v>1</v>
      </c>
      <c r="E15" s="23" t="s">
        <v>45</v>
      </c>
      <c r="F15" s="24">
        <v>7</v>
      </c>
      <c r="G15" s="7">
        <v>1616</v>
      </c>
      <c r="H15" s="25">
        <v>257</v>
      </c>
      <c r="I15" s="25">
        <v>100</v>
      </c>
      <c r="J15" s="25">
        <v>4</v>
      </c>
      <c r="K15" s="25">
        <v>1255</v>
      </c>
      <c r="L15" s="25">
        <v>44</v>
      </c>
      <c r="M15" s="25">
        <v>150</v>
      </c>
      <c r="N15" s="22">
        <v>32</v>
      </c>
      <c r="O15" s="22">
        <v>26</v>
      </c>
      <c r="P15" s="22">
        <v>156</v>
      </c>
      <c r="Q15" s="22">
        <v>38</v>
      </c>
      <c r="R15" s="22">
        <v>118</v>
      </c>
      <c r="S15" s="22">
        <v>40</v>
      </c>
      <c r="T15" s="22">
        <v>19</v>
      </c>
      <c r="U15" s="22">
        <v>857</v>
      </c>
      <c r="V15" s="22">
        <v>341</v>
      </c>
    </row>
    <row r="16" spans="1:22" s="57" customFormat="1" ht="15.75" customHeight="1">
      <c r="A16" s="63" t="s">
        <v>20</v>
      </c>
      <c r="B16" s="64"/>
      <c r="C16" s="5">
        <v>13</v>
      </c>
      <c r="D16" s="24">
        <v>1</v>
      </c>
      <c r="E16" s="23" t="s">
        <v>45</v>
      </c>
      <c r="F16" s="24">
        <v>12</v>
      </c>
      <c r="G16" s="7">
        <v>1395</v>
      </c>
      <c r="H16" s="25">
        <v>346</v>
      </c>
      <c r="I16" s="25">
        <v>10</v>
      </c>
      <c r="J16" s="25">
        <v>4</v>
      </c>
      <c r="K16" s="25">
        <v>1035</v>
      </c>
      <c r="L16" s="25">
        <v>77</v>
      </c>
      <c r="M16" s="25">
        <v>216</v>
      </c>
      <c r="N16" s="22">
        <v>46</v>
      </c>
      <c r="O16" s="22">
        <v>37</v>
      </c>
      <c r="P16" s="22">
        <v>191</v>
      </c>
      <c r="Q16" s="22">
        <v>65</v>
      </c>
      <c r="R16" s="22">
        <v>169</v>
      </c>
      <c r="S16" s="22">
        <v>39</v>
      </c>
      <c r="T16" s="22">
        <v>22</v>
      </c>
      <c r="U16" s="22">
        <v>723</v>
      </c>
      <c r="V16" s="22">
        <v>523</v>
      </c>
    </row>
    <row r="17" spans="1:22" s="57" customFormat="1" ht="15.75" customHeight="1">
      <c r="A17" s="63" t="s">
        <v>21</v>
      </c>
      <c r="B17" s="64"/>
      <c r="C17" s="5">
        <v>1</v>
      </c>
      <c r="D17" s="23" t="s">
        <v>45</v>
      </c>
      <c r="E17" s="23" t="s">
        <v>45</v>
      </c>
      <c r="F17" s="24">
        <v>1</v>
      </c>
      <c r="G17" s="7">
        <v>199</v>
      </c>
      <c r="H17" s="23" t="s">
        <v>45</v>
      </c>
      <c r="I17" s="23" t="s">
        <v>45</v>
      </c>
      <c r="J17" s="25">
        <v>4</v>
      </c>
      <c r="K17" s="25">
        <v>195</v>
      </c>
      <c r="L17" s="25">
        <v>29</v>
      </c>
      <c r="M17" s="25">
        <v>39</v>
      </c>
      <c r="N17" s="22">
        <v>12</v>
      </c>
      <c r="O17" s="22">
        <v>9</v>
      </c>
      <c r="P17" s="22">
        <v>41</v>
      </c>
      <c r="Q17" s="22">
        <v>11</v>
      </c>
      <c r="R17" s="22">
        <v>34</v>
      </c>
      <c r="S17" s="22">
        <v>22</v>
      </c>
      <c r="T17" s="22">
        <v>3</v>
      </c>
      <c r="U17" s="22">
        <v>131</v>
      </c>
      <c r="V17" s="22">
        <v>83</v>
      </c>
    </row>
    <row r="18" spans="1:22" s="57" customFormat="1" ht="15.75" customHeight="1">
      <c r="A18" s="63" t="s">
        <v>22</v>
      </c>
      <c r="B18" s="64"/>
      <c r="C18" s="5">
        <v>1</v>
      </c>
      <c r="D18" s="23" t="s">
        <v>45</v>
      </c>
      <c r="E18" s="23" t="s">
        <v>45</v>
      </c>
      <c r="F18" s="24">
        <v>1</v>
      </c>
      <c r="G18" s="7">
        <v>199</v>
      </c>
      <c r="H18" s="23" t="s">
        <v>45</v>
      </c>
      <c r="I18" s="25">
        <v>7</v>
      </c>
      <c r="J18" s="23" t="s">
        <v>45</v>
      </c>
      <c r="K18" s="25">
        <v>192</v>
      </c>
      <c r="L18" s="25">
        <v>10</v>
      </c>
      <c r="M18" s="25">
        <v>4</v>
      </c>
      <c r="N18" s="22">
        <v>7</v>
      </c>
      <c r="O18" s="22">
        <v>3</v>
      </c>
      <c r="P18" s="22">
        <v>25</v>
      </c>
      <c r="Q18" s="22">
        <v>8</v>
      </c>
      <c r="R18" s="22">
        <v>16</v>
      </c>
      <c r="S18" s="22">
        <v>12</v>
      </c>
      <c r="T18" s="22">
        <v>6</v>
      </c>
      <c r="U18" s="22">
        <v>107</v>
      </c>
      <c r="V18" s="22">
        <v>65</v>
      </c>
    </row>
    <row r="19" spans="1:22" s="57" customFormat="1" ht="15.75" customHeight="1">
      <c r="A19" s="63" t="s">
        <v>23</v>
      </c>
      <c r="B19" s="64"/>
      <c r="C19" s="5">
        <v>8</v>
      </c>
      <c r="D19" s="22">
        <v>2</v>
      </c>
      <c r="E19" s="23" t="s">
        <v>45</v>
      </c>
      <c r="F19" s="24">
        <v>6</v>
      </c>
      <c r="G19" s="7">
        <v>1575</v>
      </c>
      <c r="H19" s="25">
        <v>299</v>
      </c>
      <c r="I19" s="23" t="s">
        <v>45</v>
      </c>
      <c r="J19" s="23" t="s">
        <v>45</v>
      </c>
      <c r="K19" s="25">
        <v>1276</v>
      </c>
      <c r="L19" s="25">
        <v>45</v>
      </c>
      <c r="M19" s="25">
        <v>85</v>
      </c>
      <c r="N19" s="22">
        <v>28</v>
      </c>
      <c r="O19" s="22">
        <v>36</v>
      </c>
      <c r="P19" s="22">
        <v>115</v>
      </c>
      <c r="Q19" s="22">
        <v>32</v>
      </c>
      <c r="R19" s="22">
        <v>99</v>
      </c>
      <c r="S19" s="22">
        <v>19</v>
      </c>
      <c r="T19" s="22">
        <v>10</v>
      </c>
      <c r="U19" s="22">
        <v>580</v>
      </c>
      <c r="V19" s="22">
        <v>327</v>
      </c>
    </row>
    <row r="20" spans="1:22" s="57" customFormat="1" ht="15.75" customHeight="1">
      <c r="A20" s="63" t="s">
        <v>24</v>
      </c>
      <c r="B20" s="64"/>
      <c r="C20" s="5">
        <v>1</v>
      </c>
      <c r="D20" s="22" t="s">
        <v>45</v>
      </c>
      <c r="E20" s="23" t="s">
        <v>45</v>
      </c>
      <c r="F20" s="24">
        <v>1</v>
      </c>
      <c r="G20" s="7">
        <v>190</v>
      </c>
      <c r="H20" s="23" t="s">
        <v>45</v>
      </c>
      <c r="I20" s="23" t="s">
        <v>45</v>
      </c>
      <c r="J20" s="23" t="s">
        <v>45</v>
      </c>
      <c r="K20" s="25">
        <v>190</v>
      </c>
      <c r="L20" s="25">
        <v>24</v>
      </c>
      <c r="M20" s="25">
        <v>105</v>
      </c>
      <c r="N20" s="22">
        <v>13</v>
      </c>
      <c r="O20" s="22">
        <v>9</v>
      </c>
      <c r="P20" s="22">
        <v>45</v>
      </c>
      <c r="Q20" s="22">
        <v>14</v>
      </c>
      <c r="R20" s="22">
        <v>41</v>
      </c>
      <c r="S20" s="22">
        <v>13</v>
      </c>
      <c r="T20" s="22">
        <v>1</v>
      </c>
      <c r="U20" s="22">
        <v>179</v>
      </c>
      <c r="V20" s="22">
        <v>76</v>
      </c>
    </row>
    <row r="21" spans="1:22" s="57" customFormat="1" ht="15.75" customHeight="1">
      <c r="A21" s="63" t="s">
        <v>60</v>
      </c>
      <c r="B21" s="64"/>
      <c r="C21" s="16">
        <v>3</v>
      </c>
      <c r="D21" s="22">
        <v>1</v>
      </c>
      <c r="E21" s="23" t="s">
        <v>45</v>
      </c>
      <c r="F21" s="17">
        <v>2</v>
      </c>
      <c r="G21" s="22">
        <v>639</v>
      </c>
      <c r="H21" s="17">
        <v>400</v>
      </c>
      <c r="I21" s="23" t="s">
        <v>45</v>
      </c>
      <c r="J21" s="23" t="s">
        <v>45</v>
      </c>
      <c r="K21" s="22">
        <v>239</v>
      </c>
      <c r="L21" s="17">
        <v>20</v>
      </c>
      <c r="M21" s="22">
        <v>4</v>
      </c>
      <c r="N21" s="22">
        <v>9</v>
      </c>
      <c r="O21" s="22">
        <v>10</v>
      </c>
      <c r="P21" s="22">
        <v>38</v>
      </c>
      <c r="Q21" s="22">
        <v>14</v>
      </c>
      <c r="R21" s="22">
        <v>26</v>
      </c>
      <c r="S21" s="22">
        <v>22</v>
      </c>
      <c r="T21" s="22">
        <v>3</v>
      </c>
      <c r="U21" s="22">
        <v>270</v>
      </c>
      <c r="V21" s="22">
        <v>93</v>
      </c>
    </row>
    <row r="22" spans="1:22" s="57" customFormat="1" ht="15.75" customHeight="1">
      <c r="A22" s="63" t="s">
        <v>38</v>
      </c>
      <c r="B22" s="64"/>
      <c r="C22" s="16">
        <v>4</v>
      </c>
      <c r="D22" s="22" t="s">
        <v>45</v>
      </c>
      <c r="E22" s="23" t="s">
        <v>45</v>
      </c>
      <c r="F22" s="17">
        <v>4</v>
      </c>
      <c r="G22" s="17">
        <v>539</v>
      </c>
      <c r="H22" s="17">
        <v>30</v>
      </c>
      <c r="I22" s="23" t="s">
        <v>45</v>
      </c>
      <c r="J22" s="23" t="s">
        <v>45</v>
      </c>
      <c r="K22" s="17">
        <v>509</v>
      </c>
      <c r="L22" s="17">
        <v>63</v>
      </c>
      <c r="M22" s="17">
        <v>85</v>
      </c>
      <c r="N22" s="17">
        <v>30</v>
      </c>
      <c r="O22" s="22">
        <v>29</v>
      </c>
      <c r="P22" s="22">
        <v>122</v>
      </c>
      <c r="Q22" s="22">
        <v>43</v>
      </c>
      <c r="R22" s="22">
        <v>154</v>
      </c>
      <c r="S22" s="22">
        <v>48</v>
      </c>
      <c r="T22" s="22">
        <v>17</v>
      </c>
      <c r="U22" s="22">
        <v>514</v>
      </c>
      <c r="V22" s="22">
        <v>201</v>
      </c>
    </row>
    <row r="23" spans="1:22" s="57" customFormat="1" ht="15.75" customHeight="1">
      <c r="A23" s="63" t="s">
        <v>39</v>
      </c>
      <c r="B23" s="64"/>
      <c r="C23" s="16">
        <v>3</v>
      </c>
      <c r="D23" s="22" t="s">
        <v>45</v>
      </c>
      <c r="E23" s="23" t="s">
        <v>45</v>
      </c>
      <c r="F23" s="17">
        <v>3</v>
      </c>
      <c r="G23" s="17">
        <v>518</v>
      </c>
      <c r="H23" s="22" t="s">
        <v>45</v>
      </c>
      <c r="I23" s="22" t="s">
        <v>45</v>
      </c>
      <c r="J23" s="22" t="s">
        <v>45</v>
      </c>
      <c r="K23" s="17">
        <v>518</v>
      </c>
      <c r="L23" s="17">
        <v>27</v>
      </c>
      <c r="M23" s="17">
        <v>8</v>
      </c>
      <c r="N23" s="17">
        <v>13</v>
      </c>
      <c r="O23" s="22">
        <v>11</v>
      </c>
      <c r="P23" s="22">
        <v>73</v>
      </c>
      <c r="Q23" s="22">
        <v>18</v>
      </c>
      <c r="R23" s="22">
        <v>60</v>
      </c>
      <c r="S23" s="22">
        <v>31</v>
      </c>
      <c r="T23" s="22">
        <v>4</v>
      </c>
      <c r="U23" s="22">
        <v>332</v>
      </c>
      <c r="V23" s="22">
        <v>151</v>
      </c>
    </row>
    <row r="24" spans="1:22" s="57" customFormat="1" ht="15.75" customHeight="1">
      <c r="A24" s="8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57" customFormat="1" ht="15.75" customHeight="1">
      <c r="A25" s="58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57" customFormat="1" ht="15.75" customHeight="1">
      <c r="A26" s="63" t="s">
        <v>25</v>
      </c>
      <c r="B26" s="64"/>
      <c r="C26" s="22" t="s">
        <v>45</v>
      </c>
      <c r="D26" s="22" t="s">
        <v>45</v>
      </c>
      <c r="E26" s="22" t="s">
        <v>45</v>
      </c>
      <c r="F26" s="22" t="s">
        <v>45</v>
      </c>
      <c r="G26" s="22" t="s">
        <v>45</v>
      </c>
      <c r="H26" s="12" t="s">
        <v>45</v>
      </c>
      <c r="I26" s="12" t="s">
        <v>45</v>
      </c>
      <c r="J26" s="12" t="s">
        <v>45</v>
      </c>
      <c r="K26" s="22" t="s">
        <v>45</v>
      </c>
      <c r="L26" s="12">
        <v>2</v>
      </c>
      <c r="M26" s="12">
        <v>19</v>
      </c>
      <c r="N26" s="22">
        <v>2</v>
      </c>
      <c r="O26" s="22">
        <v>1</v>
      </c>
      <c r="P26" s="22">
        <v>3</v>
      </c>
      <c r="Q26" s="22">
        <v>2</v>
      </c>
      <c r="R26" s="22">
        <v>7</v>
      </c>
      <c r="S26" s="22">
        <v>4</v>
      </c>
      <c r="T26" s="22">
        <v>2</v>
      </c>
      <c r="U26" s="22">
        <v>9</v>
      </c>
      <c r="V26" s="22">
        <v>7</v>
      </c>
    </row>
    <row r="27" spans="1:22" ht="15.75" customHeight="1">
      <c r="A27" s="13"/>
      <c r="B27" s="35" t="s">
        <v>26</v>
      </c>
      <c r="C27" s="21" t="s">
        <v>45</v>
      </c>
      <c r="D27" s="21" t="s">
        <v>45</v>
      </c>
      <c r="E27" s="21" t="s">
        <v>45</v>
      </c>
      <c r="F27" s="21" t="s">
        <v>45</v>
      </c>
      <c r="G27" s="21" t="s">
        <v>45</v>
      </c>
      <c r="H27" s="15" t="s">
        <v>45</v>
      </c>
      <c r="I27" s="15" t="s">
        <v>45</v>
      </c>
      <c r="J27" s="15" t="s">
        <v>45</v>
      </c>
      <c r="K27" s="21" t="s">
        <v>45</v>
      </c>
      <c r="L27" s="26">
        <v>2</v>
      </c>
      <c r="M27" s="26">
        <v>19</v>
      </c>
      <c r="N27" s="21">
        <v>2</v>
      </c>
      <c r="O27" s="21">
        <v>1</v>
      </c>
      <c r="P27" s="21">
        <v>3</v>
      </c>
      <c r="Q27" s="21">
        <v>2</v>
      </c>
      <c r="R27" s="21">
        <v>7</v>
      </c>
      <c r="S27" s="21">
        <v>4</v>
      </c>
      <c r="T27" s="21">
        <v>2</v>
      </c>
      <c r="U27" s="21">
        <v>9</v>
      </c>
      <c r="V27" s="21">
        <v>7</v>
      </c>
    </row>
    <row r="28" spans="1:22" ht="15.75" customHeight="1">
      <c r="A28" s="13"/>
      <c r="B28" s="36"/>
      <c r="C28" s="3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6"/>
      <c r="O28" s="6"/>
      <c r="P28" s="6"/>
      <c r="Q28" s="6"/>
      <c r="R28" s="6"/>
      <c r="S28" s="6"/>
      <c r="T28" s="6"/>
      <c r="U28" s="6"/>
      <c r="V28" s="6"/>
    </row>
    <row r="29" spans="1:22" ht="15.75" customHeight="1">
      <c r="A29" s="63" t="s">
        <v>27</v>
      </c>
      <c r="B29" s="64"/>
      <c r="C29" s="5">
        <v>4</v>
      </c>
      <c r="D29" s="7">
        <v>1</v>
      </c>
      <c r="E29" s="22" t="s">
        <v>45</v>
      </c>
      <c r="F29" s="24">
        <v>3</v>
      </c>
      <c r="G29" s="24">
        <v>574</v>
      </c>
      <c r="H29" s="24">
        <v>268</v>
      </c>
      <c r="I29" s="22" t="s">
        <v>45</v>
      </c>
      <c r="J29" s="22" t="s">
        <v>45</v>
      </c>
      <c r="K29" s="24">
        <v>306</v>
      </c>
      <c r="L29" s="24">
        <v>45</v>
      </c>
      <c r="M29" s="22">
        <v>147</v>
      </c>
      <c r="N29" s="22">
        <v>21</v>
      </c>
      <c r="O29" s="22">
        <v>17</v>
      </c>
      <c r="P29" s="22">
        <v>65</v>
      </c>
      <c r="Q29" s="22">
        <v>26</v>
      </c>
      <c r="R29" s="22">
        <v>66</v>
      </c>
      <c r="S29" s="22">
        <v>19</v>
      </c>
      <c r="T29" s="22">
        <v>9</v>
      </c>
      <c r="U29" s="22">
        <v>247</v>
      </c>
      <c r="V29" s="22">
        <v>174</v>
      </c>
    </row>
    <row r="30" spans="1:22" ht="15.75" customHeight="1">
      <c r="A30" s="14"/>
      <c r="B30" s="35" t="s">
        <v>52</v>
      </c>
      <c r="C30" s="38">
        <v>4</v>
      </c>
      <c r="D30" s="39">
        <v>1</v>
      </c>
      <c r="E30" s="21" t="s">
        <v>45</v>
      </c>
      <c r="F30" s="40">
        <v>3</v>
      </c>
      <c r="G30" s="40">
        <v>574</v>
      </c>
      <c r="H30" s="40">
        <v>268</v>
      </c>
      <c r="I30" s="21" t="s">
        <v>45</v>
      </c>
      <c r="J30" s="21" t="s">
        <v>45</v>
      </c>
      <c r="K30" s="40">
        <v>306</v>
      </c>
      <c r="L30" s="40">
        <v>45</v>
      </c>
      <c r="M30" s="21">
        <v>147</v>
      </c>
      <c r="N30" s="21">
        <v>21</v>
      </c>
      <c r="O30" s="21">
        <v>17</v>
      </c>
      <c r="P30" s="21">
        <v>65</v>
      </c>
      <c r="Q30" s="21">
        <v>26</v>
      </c>
      <c r="R30" s="21">
        <v>66</v>
      </c>
      <c r="S30" s="21">
        <v>19</v>
      </c>
      <c r="T30" s="21">
        <v>9</v>
      </c>
      <c r="U30" s="21">
        <v>247</v>
      </c>
      <c r="V30" s="21">
        <v>174</v>
      </c>
    </row>
    <row r="31" spans="1:25" ht="15.75" customHeight="1">
      <c r="A31" s="14"/>
      <c r="B31" s="35"/>
      <c r="C31" s="3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6"/>
      <c r="O31" s="6"/>
      <c r="P31" s="6"/>
      <c r="Q31" s="6"/>
      <c r="R31" s="6"/>
      <c r="S31" s="6"/>
      <c r="T31" s="6"/>
      <c r="U31" s="6"/>
      <c r="V31" s="6"/>
      <c r="X31" s="33"/>
      <c r="Y31" s="33"/>
    </row>
    <row r="32" spans="1:25" ht="15.75" customHeight="1">
      <c r="A32" s="63" t="s">
        <v>28</v>
      </c>
      <c r="B32" s="64"/>
      <c r="C32" s="5">
        <f>SUM(C33:C34)</f>
        <v>3</v>
      </c>
      <c r="D32" s="21" t="s">
        <v>45</v>
      </c>
      <c r="E32" s="21" t="s">
        <v>45</v>
      </c>
      <c r="F32" s="7">
        <f>SUM(F33:F34)</f>
        <v>3</v>
      </c>
      <c r="G32" s="7">
        <f aca="true" t="shared" si="0" ref="G32:V32">SUM(G33:G34)</f>
        <v>1098</v>
      </c>
      <c r="H32" s="7">
        <f t="shared" si="0"/>
        <v>56</v>
      </c>
      <c r="I32" s="21" t="s">
        <v>45</v>
      </c>
      <c r="J32" s="21" t="s">
        <v>45</v>
      </c>
      <c r="K32" s="7">
        <f t="shared" si="0"/>
        <v>1042</v>
      </c>
      <c r="L32" s="7">
        <f t="shared" si="0"/>
        <v>33</v>
      </c>
      <c r="M32" s="7">
        <f t="shared" si="0"/>
        <v>8</v>
      </c>
      <c r="N32" s="7">
        <f t="shared" si="0"/>
        <v>18</v>
      </c>
      <c r="O32" s="7">
        <f t="shared" si="0"/>
        <v>14</v>
      </c>
      <c r="P32" s="7">
        <f t="shared" si="0"/>
        <v>402</v>
      </c>
      <c r="Q32" s="7">
        <f t="shared" si="0"/>
        <v>33</v>
      </c>
      <c r="R32" s="7">
        <f t="shared" si="0"/>
        <v>119</v>
      </c>
      <c r="S32" s="7">
        <f t="shared" si="0"/>
        <v>24</v>
      </c>
      <c r="T32" s="7">
        <f t="shared" si="0"/>
        <v>16</v>
      </c>
      <c r="U32" s="7">
        <f t="shared" si="0"/>
        <v>749</v>
      </c>
      <c r="V32" s="7">
        <f t="shared" si="0"/>
        <v>83</v>
      </c>
      <c r="X32" s="33"/>
      <c r="Y32" s="33"/>
    </row>
    <row r="33" spans="1:25" ht="15.75" customHeight="1">
      <c r="A33" s="14"/>
      <c r="B33" s="35" t="s">
        <v>29</v>
      </c>
      <c r="C33" s="38">
        <v>1</v>
      </c>
      <c r="D33" s="21" t="s">
        <v>45</v>
      </c>
      <c r="E33" s="21" t="s">
        <v>45</v>
      </c>
      <c r="F33" s="40">
        <v>1</v>
      </c>
      <c r="G33" s="40">
        <v>80</v>
      </c>
      <c r="H33" s="21" t="s">
        <v>45</v>
      </c>
      <c r="I33" s="21" t="s">
        <v>45</v>
      </c>
      <c r="J33" s="21" t="s">
        <v>45</v>
      </c>
      <c r="K33" s="40">
        <v>80</v>
      </c>
      <c r="L33" s="40">
        <v>21</v>
      </c>
      <c r="M33" s="40">
        <v>7</v>
      </c>
      <c r="N33" s="21">
        <v>11</v>
      </c>
      <c r="O33" s="21">
        <v>6</v>
      </c>
      <c r="P33" s="21">
        <v>28</v>
      </c>
      <c r="Q33" s="21">
        <v>14</v>
      </c>
      <c r="R33" s="21">
        <v>30</v>
      </c>
      <c r="S33" s="21">
        <v>12</v>
      </c>
      <c r="T33" s="21">
        <v>1</v>
      </c>
      <c r="U33" s="21">
        <v>102</v>
      </c>
      <c r="V33" s="21">
        <v>41</v>
      </c>
      <c r="X33" s="33"/>
      <c r="Y33" s="33"/>
    </row>
    <row r="34" spans="1:22" ht="15.75" customHeight="1">
      <c r="A34" s="14"/>
      <c r="B34" s="35" t="s">
        <v>30</v>
      </c>
      <c r="C34" s="38">
        <v>2</v>
      </c>
      <c r="D34" s="21" t="s">
        <v>45</v>
      </c>
      <c r="E34" s="21" t="s">
        <v>45</v>
      </c>
      <c r="F34" s="40">
        <v>2</v>
      </c>
      <c r="G34" s="41">
        <v>1018</v>
      </c>
      <c r="H34" s="41">
        <v>56</v>
      </c>
      <c r="I34" s="21" t="s">
        <v>45</v>
      </c>
      <c r="J34" s="21" t="s">
        <v>45</v>
      </c>
      <c r="K34" s="41">
        <v>962</v>
      </c>
      <c r="L34" s="40">
        <v>12</v>
      </c>
      <c r="M34" s="40">
        <v>1</v>
      </c>
      <c r="N34" s="21">
        <v>7</v>
      </c>
      <c r="O34" s="21">
        <v>8</v>
      </c>
      <c r="P34" s="21">
        <v>374</v>
      </c>
      <c r="Q34" s="21">
        <v>19</v>
      </c>
      <c r="R34" s="21">
        <v>89</v>
      </c>
      <c r="S34" s="21">
        <v>12</v>
      </c>
      <c r="T34" s="21">
        <v>15</v>
      </c>
      <c r="U34" s="21">
        <v>647</v>
      </c>
      <c r="V34" s="21">
        <v>42</v>
      </c>
    </row>
    <row r="35" spans="1:22" ht="15.75" customHeight="1">
      <c r="A35" s="14"/>
      <c r="B35" s="35"/>
      <c r="C35" s="37"/>
      <c r="D35" s="21"/>
      <c r="E35" s="21"/>
      <c r="F35" s="31"/>
      <c r="G35" s="31"/>
      <c r="H35" s="31"/>
      <c r="I35" s="31"/>
      <c r="J35" s="31"/>
      <c r="K35" s="31"/>
      <c r="L35" s="31"/>
      <c r="M35" s="31"/>
      <c r="N35" s="6"/>
      <c r="O35" s="6"/>
      <c r="P35" s="6"/>
      <c r="Q35" s="6"/>
      <c r="R35" s="6"/>
      <c r="S35" s="6"/>
      <c r="T35" s="6"/>
      <c r="U35" s="6"/>
      <c r="V35" s="6"/>
    </row>
    <row r="36" spans="1:22" ht="15.75" customHeight="1">
      <c r="A36" s="63" t="s">
        <v>31</v>
      </c>
      <c r="B36" s="64"/>
      <c r="C36" s="5">
        <f>SUM(C37:C38)</f>
        <v>4</v>
      </c>
      <c r="D36" s="21" t="s">
        <v>45</v>
      </c>
      <c r="E36" s="21" t="s">
        <v>45</v>
      </c>
      <c r="F36" s="7">
        <f>SUM(F37:F38)</f>
        <v>4</v>
      </c>
      <c r="G36" s="7">
        <f>SUM(G37:G38)</f>
        <v>348</v>
      </c>
      <c r="H36" s="21" t="s">
        <v>45</v>
      </c>
      <c r="I36" s="21" t="s">
        <v>45</v>
      </c>
      <c r="J36" s="21" t="s">
        <v>45</v>
      </c>
      <c r="K36" s="7">
        <f aca="true" t="shared" si="1" ref="K36:V36">SUM(K37:K38)</f>
        <v>348</v>
      </c>
      <c r="L36" s="7">
        <f t="shared" si="1"/>
        <v>13</v>
      </c>
      <c r="M36" s="7">
        <f t="shared" si="1"/>
        <v>57</v>
      </c>
      <c r="N36" s="7">
        <f t="shared" si="1"/>
        <v>11</v>
      </c>
      <c r="O36" s="7">
        <f t="shared" si="1"/>
        <v>9</v>
      </c>
      <c r="P36" s="7">
        <f t="shared" si="1"/>
        <v>32</v>
      </c>
      <c r="Q36" s="7">
        <f t="shared" si="1"/>
        <v>11</v>
      </c>
      <c r="R36" s="7">
        <f t="shared" si="1"/>
        <v>33</v>
      </c>
      <c r="S36" s="7">
        <f t="shared" si="1"/>
        <v>20</v>
      </c>
      <c r="T36" s="17" t="s">
        <v>55</v>
      </c>
      <c r="U36" s="7">
        <f t="shared" si="1"/>
        <v>138</v>
      </c>
      <c r="V36" s="7">
        <f t="shared" si="1"/>
        <v>109</v>
      </c>
    </row>
    <row r="37" spans="1:22" ht="15.75" customHeight="1">
      <c r="A37" s="42"/>
      <c r="B37" s="35" t="s">
        <v>32</v>
      </c>
      <c r="C37" s="38">
        <v>3</v>
      </c>
      <c r="D37" s="21" t="s">
        <v>45</v>
      </c>
      <c r="E37" s="21" t="s">
        <v>45</v>
      </c>
      <c r="F37" s="40">
        <v>3</v>
      </c>
      <c r="G37" s="40">
        <v>248</v>
      </c>
      <c r="H37" s="21" t="s">
        <v>45</v>
      </c>
      <c r="I37" s="21" t="s">
        <v>45</v>
      </c>
      <c r="J37" s="21" t="s">
        <v>45</v>
      </c>
      <c r="K37" s="40">
        <v>248</v>
      </c>
      <c r="L37" s="40">
        <v>8</v>
      </c>
      <c r="M37" s="40">
        <v>57</v>
      </c>
      <c r="N37" s="21">
        <v>7</v>
      </c>
      <c r="O37" s="21">
        <v>6</v>
      </c>
      <c r="P37" s="21">
        <v>21</v>
      </c>
      <c r="Q37" s="21">
        <v>7</v>
      </c>
      <c r="R37" s="21">
        <v>15</v>
      </c>
      <c r="S37" s="21">
        <v>13</v>
      </c>
      <c r="T37" s="21" t="s">
        <v>55</v>
      </c>
      <c r="U37" s="21">
        <v>90</v>
      </c>
      <c r="V37" s="21">
        <v>76</v>
      </c>
    </row>
    <row r="38" spans="1:22" ht="15.75" customHeight="1">
      <c r="A38" s="42"/>
      <c r="B38" s="35" t="s">
        <v>40</v>
      </c>
      <c r="C38" s="26">
        <v>1</v>
      </c>
      <c r="D38" s="21" t="s">
        <v>45</v>
      </c>
      <c r="E38" s="21" t="s">
        <v>45</v>
      </c>
      <c r="F38" s="21">
        <v>1</v>
      </c>
      <c r="G38" s="21">
        <v>100</v>
      </c>
      <c r="H38" s="21" t="s">
        <v>45</v>
      </c>
      <c r="I38" s="21" t="s">
        <v>45</v>
      </c>
      <c r="J38" s="21" t="s">
        <v>45</v>
      </c>
      <c r="K38" s="21">
        <v>100</v>
      </c>
      <c r="L38" s="26">
        <v>5</v>
      </c>
      <c r="M38" s="21" t="s">
        <v>45</v>
      </c>
      <c r="N38" s="21">
        <v>4</v>
      </c>
      <c r="O38" s="21">
        <v>3</v>
      </c>
      <c r="P38" s="21">
        <v>11</v>
      </c>
      <c r="Q38" s="21">
        <v>4</v>
      </c>
      <c r="R38" s="21">
        <v>18</v>
      </c>
      <c r="S38" s="21">
        <v>7</v>
      </c>
      <c r="T38" s="21" t="s">
        <v>55</v>
      </c>
      <c r="U38" s="21">
        <v>48</v>
      </c>
      <c r="V38" s="21">
        <v>33</v>
      </c>
    </row>
    <row r="39" spans="1:22" ht="15.75" customHeight="1">
      <c r="A39" s="42"/>
      <c r="B39" s="35"/>
      <c r="C39" s="37"/>
      <c r="D39" s="31"/>
      <c r="E39" s="31"/>
      <c r="F39" s="31"/>
      <c r="G39" s="31"/>
      <c r="H39" s="31"/>
      <c r="I39" s="31"/>
      <c r="J39" s="31"/>
      <c r="K39" s="31"/>
      <c r="L39" s="31"/>
      <c r="M39" s="21"/>
      <c r="N39" s="6"/>
      <c r="O39" s="6"/>
      <c r="P39" s="6"/>
      <c r="Q39" s="6"/>
      <c r="R39" s="6"/>
      <c r="S39" s="6"/>
      <c r="T39" s="6"/>
      <c r="U39" s="6"/>
      <c r="V39" s="6"/>
    </row>
    <row r="40" spans="1:22" s="20" customFormat="1" ht="15.75" customHeight="1">
      <c r="A40" s="63" t="s">
        <v>33</v>
      </c>
      <c r="B40" s="64"/>
      <c r="C40" s="21" t="s">
        <v>45</v>
      </c>
      <c r="D40" s="21" t="s">
        <v>45</v>
      </c>
      <c r="E40" s="21" t="s">
        <v>45</v>
      </c>
      <c r="F40" s="21" t="s">
        <v>45</v>
      </c>
      <c r="G40" s="21" t="s">
        <v>45</v>
      </c>
      <c r="H40" s="21" t="s">
        <v>45</v>
      </c>
      <c r="I40" s="21" t="s">
        <v>45</v>
      </c>
      <c r="J40" s="21" t="s">
        <v>45</v>
      </c>
      <c r="K40" s="21" t="s">
        <v>45</v>
      </c>
      <c r="L40" s="22">
        <v>10</v>
      </c>
      <c r="M40" s="22" t="s">
        <v>45</v>
      </c>
      <c r="N40" s="22">
        <v>7</v>
      </c>
      <c r="O40" s="22">
        <v>4</v>
      </c>
      <c r="P40" s="22">
        <v>10</v>
      </c>
      <c r="Q40" s="22">
        <v>8</v>
      </c>
      <c r="R40" s="22">
        <v>9</v>
      </c>
      <c r="S40" s="22">
        <v>11</v>
      </c>
      <c r="T40" s="22" t="s">
        <v>55</v>
      </c>
      <c r="U40" s="22">
        <v>22</v>
      </c>
      <c r="V40" s="22">
        <v>27</v>
      </c>
    </row>
    <row r="41" spans="1:22" ht="15.75" customHeight="1">
      <c r="A41" s="14"/>
      <c r="B41" s="35" t="s">
        <v>42</v>
      </c>
      <c r="C41" s="26" t="s">
        <v>45</v>
      </c>
      <c r="D41" s="21" t="s">
        <v>45</v>
      </c>
      <c r="E41" s="21" t="s">
        <v>45</v>
      </c>
      <c r="F41" s="21" t="s">
        <v>45</v>
      </c>
      <c r="G41" s="21" t="s">
        <v>45</v>
      </c>
      <c r="H41" s="21" t="s">
        <v>45</v>
      </c>
      <c r="I41" s="21" t="s">
        <v>45</v>
      </c>
      <c r="J41" s="21" t="s">
        <v>45</v>
      </c>
      <c r="K41" s="21" t="s">
        <v>45</v>
      </c>
      <c r="L41" s="21">
        <v>10</v>
      </c>
      <c r="M41" s="21" t="s">
        <v>45</v>
      </c>
      <c r="N41" s="21">
        <v>7</v>
      </c>
      <c r="O41" s="21">
        <v>4</v>
      </c>
      <c r="P41" s="21">
        <v>10</v>
      </c>
      <c r="Q41" s="21">
        <v>8</v>
      </c>
      <c r="R41" s="21">
        <v>9</v>
      </c>
      <c r="S41" s="21">
        <v>11</v>
      </c>
      <c r="T41" s="21" t="s">
        <v>55</v>
      </c>
      <c r="U41" s="21">
        <v>22</v>
      </c>
      <c r="V41" s="21">
        <v>27</v>
      </c>
    </row>
    <row r="42" spans="1:22" ht="15.75" customHeight="1">
      <c r="A42" s="14"/>
      <c r="B42" s="35"/>
      <c r="C42" s="26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15.75" customHeight="1">
      <c r="A43" s="63" t="s">
        <v>53</v>
      </c>
      <c r="B43" s="64"/>
      <c r="C43" s="12">
        <f>SUM(C44:C45)</f>
        <v>4</v>
      </c>
      <c r="D43" s="21" t="s">
        <v>45</v>
      </c>
      <c r="E43" s="21" t="s">
        <v>45</v>
      </c>
      <c r="F43" s="12">
        <f aca="true" t="shared" si="2" ref="F43:V43">SUM(F44:F45)</f>
        <v>4</v>
      </c>
      <c r="G43" s="12">
        <f t="shared" si="2"/>
        <v>688</v>
      </c>
      <c r="H43" s="21" t="s">
        <v>45</v>
      </c>
      <c r="I43" s="21" t="s">
        <v>45</v>
      </c>
      <c r="J43" s="21" t="s">
        <v>45</v>
      </c>
      <c r="K43" s="12">
        <f t="shared" si="2"/>
        <v>688</v>
      </c>
      <c r="L43" s="12">
        <f t="shared" si="2"/>
        <v>22</v>
      </c>
      <c r="M43" s="12">
        <f t="shared" si="2"/>
        <v>2</v>
      </c>
      <c r="N43" s="12">
        <f t="shared" si="2"/>
        <v>12</v>
      </c>
      <c r="O43" s="12">
        <f t="shared" si="2"/>
        <v>13</v>
      </c>
      <c r="P43" s="12">
        <f t="shared" si="2"/>
        <v>45</v>
      </c>
      <c r="Q43" s="12">
        <f t="shared" si="2"/>
        <v>9</v>
      </c>
      <c r="R43" s="12">
        <f t="shared" si="2"/>
        <v>54</v>
      </c>
      <c r="S43" s="12">
        <f t="shared" si="2"/>
        <v>18</v>
      </c>
      <c r="T43" s="12">
        <f t="shared" si="2"/>
        <v>5</v>
      </c>
      <c r="U43" s="12">
        <f t="shared" si="2"/>
        <v>189</v>
      </c>
      <c r="V43" s="12">
        <f t="shared" si="2"/>
        <v>171</v>
      </c>
    </row>
    <row r="44" spans="1:22" ht="15.75" customHeight="1">
      <c r="A44" s="14"/>
      <c r="B44" s="35" t="s">
        <v>34</v>
      </c>
      <c r="C44" s="26">
        <v>2</v>
      </c>
      <c r="D44" s="21" t="s">
        <v>45</v>
      </c>
      <c r="E44" s="21" t="s">
        <v>45</v>
      </c>
      <c r="F44" s="21">
        <v>2</v>
      </c>
      <c r="G44" s="21">
        <v>320</v>
      </c>
      <c r="H44" s="21" t="s">
        <v>45</v>
      </c>
      <c r="I44" s="21" t="s">
        <v>45</v>
      </c>
      <c r="J44" s="21" t="s">
        <v>45</v>
      </c>
      <c r="K44" s="21">
        <v>320</v>
      </c>
      <c r="L44" s="43">
        <v>10</v>
      </c>
      <c r="M44" s="21" t="s">
        <v>45</v>
      </c>
      <c r="N44" s="43">
        <v>5</v>
      </c>
      <c r="O44" s="21">
        <v>6</v>
      </c>
      <c r="P44" s="21">
        <v>20</v>
      </c>
      <c r="Q44" s="21">
        <v>5</v>
      </c>
      <c r="R44" s="21">
        <v>27</v>
      </c>
      <c r="S44" s="21">
        <v>6</v>
      </c>
      <c r="T44" s="21">
        <v>5</v>
      </c>
      <c r="U44" s="21">
        <v>110</v>
      </c>
      <c r="V44" s="21">
        <v>57</v>
      </c>
    </row>
    <row r="45" spans="1:22" ht="15.75" customHeight="1">
      <c r="A45" s="14"/>
      <c r="B45" s="35" t="s">
        <v>41</v>
      </c>
      <c r="C45" s="21">
        <v>2</v>
      </c>
      <c r="D45" s="21" t="s">
        <v>45</v>
      </c>
      <c r="E45" s="21" t="s">
        <v>45</v>
      </c>
      <c r="F45" s="21">
        <v>2</v>
      </c>
      <c r="G45" s="21">
        <v>368</v>
      </c>
      <c r="H45" s="23" t="s">
        <v>45</v>
      </c>
      <c r="I45" s="23" t="s">
        <v>45</v>
      </c>
      <c r="J45" s="23" t="s">
        <v>45</v>
      </c>
      <c r="K45" s="21">
        <v>368</v>
      </c>
      <c r="L45" s="21">
        <v>12</v>
      </c>
      <c r="M45" s="21">
        <v>2</v>
      </c>
      <c r="N45" s="21">
        <v>7</v>
      </c>
      <c r="O45" s="21">
        <v>7</v>
      </c>
      <c r="P45" s="21">
        <v>25</v>
      </c>
      <c r="Q45" s="21">
        <v>4</v>
      </c>
      <c r="R45" s="21">
        <v>27</v>
      </c>
      <c r="S45" s="21">
        <v>12</v>
      </c>
      <c r="T45" s="21" t="s">
        <v>55</v>
      </c>
      <c r="U45" s="21">
        <v>79</v>
      </c>
      <c r="V45" s="21">
        <v>114</v>
      </c>
    </row>
    <row r="46" spans="1:22" ht="15.75" customHeight="1">
      <c r="A46" s="47"/>
      <c r="B46" s="4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3.5" customHeight="1">
      <c r="A47" s="43" t="s">
        <v>35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6"/>
      <c r="O47" s="6"/>
      <c r="P47" s="6"/>
      <c r="Q47" s="6"/>
      <c r="R47" s="6"/>
      <c r="S47" s="6"/>
      <c r="T47" s="6"/>
      <c r="U47" s="6"/>
      <c r="V47" s="6"/>
    </row>
    <row r="48" spans="1:22" ht="13.5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23"/>
      <c r="O48" s="22"/>
      <c r="P48" s="22"/>
      <c r="Q48" s="22"/>
      <c r="R48" s="22"/>
      <c r="S48" s="22"/>
      <c r="T48" s="22"/>
      <c r="U48" s="22"/>
      <c r="V48" s="22"/>
    </row>
    <row r="49" spans="1:22" ht="13.5" customHeight="1">
      <c r="A49" s="45" t="s">
        <v>37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1"/>
      <c r="O49" s="21"/>
      <c r="P49" s="21"/>
      <c r="Q49" s="21"/>
      <c r="R49" s="21"/>
      <c r="S49" s="21"/>
      <c r="T49" s="21"/>
      <c r="U49" s="21"/>
      <c r="V49" s="21"/>
    </row>
    <row r="50" spans="1:45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</row>
    <row r="51" spans="1:23" ht="13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3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</sheetData>
  <mergeCells count="39">
    <mergeCell ref="A8:B8"/>
    <mergeCell ref="A12:B12"/>
    <mergeCell ref="A2:V2"/>
    <mergeCell ref="A3:V3"/>
    <mergeCell ref="A5:B7"/>
    <mergeCell ref="C5:K5"/>
    <mergeCell ref="L5:M5"/>
    <mergeCell ref="N5:N7"/>
    <mergeCell ref="O5:O7"/>
    <mergeCell ref="P5:P7"/>
    <mergeCell ref="U5:U7"/>
    <mergeCell ref="V5:V7"/>
    <mergeCell ref="C6:F6"/>
    <mergeCell ref="G6:K6"/>
    <mergeCell ref="L6:L7"/>
    <mergeCell ref="M6:M7"/>
    <mergeCell ref="Q5:Q7"/>
    <mergeCell ref="R5:R7"/>
    <mergeCell ref="S5:S7"/>
    <mergeCell ref="T5:T7"/>
    <mergeCell ref="A9:B9"/>
    <mergeCell ref="A10:B10"/>
    <mergeCell ref="A11:B11"/>
    <mergeCell ref="A14:B14"/>
    <mergeCell ref="A15:B15"/>
    <mergeCell ref="A16:B16"/>
    <mergeCell ref="A32:B32"/>
    <mergeCell ref="A36:B36"/>
    <mergeCell ref="A17:B17"/>
    <mergeCell ref="A18:B18"/>
    <mergeCell ref="A19:B19"/>
    <mergeCell ref="A20:B20"/>
    <mergeCell ref="A21:B21"/>
    <mergeCell ref="A22:B22"/>
    <mergeCell ref="A23:B23"/>
    <mergeCell ref="A40:B40"/>
    <mergeCell ref="A43:B43"/>
    <mergeCell ref="A26:B26"/>
    <mergeCell ref="A29:B29"/>
  </mergeCells>
  <printOptions/>
  <pageMargins left="1.7716535433070868" right="0" top="0.984251968503937" bottom="0.984251968503937" header="0.5118110236220472" footer="0.5118110236220472"/>
  <pageSetup fitToHeight="1" fitToWidth="1" horizontalDpi="300" verticalDpi="300" orientation="landscape" paperSize="8" scale="6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38.59765625" style="99" customWidth="1"/>
    <col min="2" max="6" width="12.59765625" style="99" customWidth="1"/>
    <col min="7" max="7" width="10.59765625" style="99" customWidth="1"/>
    <col min="8" max="8" width="38.59765625" style="99" customWidth="1"/>
    <col min="9" max="13" width="12.59765625" style="99" customWidth="1"/>
    <col min="14" max="16384" width="10.59765625" style="99" customWidth="1"/>
  </cols>
  <sheetData>
    <row r="1" spans="1:13" s="97" customFormat="1" ht="19.5" customHeight="1">
      <c r="A1" s="1" t="s">
        <v>105</v>
      </c>
      <c r="L1" s="2"/>
      <c r="M1" s="2" t="s">
        <v>106</v>
      </c>
    </row>
    <row r="2" spans="1:13" ht="19.5" customHeight="1">
      <c r="A2" s="98" t="s">
        <v>107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18" customHeight="1" thickBot="1">
      <c r="L3" s="100"/>
    </row>
    <row r="4" spans="1:13" ht="15.75" customHeight="1">
      <c r="A4" s="101" t="s">
        <v>108</v>
      </c>
      <c r="B4" s="102" t="s">
        <v>109</v>
      </c>
      <c r="C4" s="103"/>
      <c r="D4" s="103"/>
      <c r="E4" s="103"/>
      <c r="F4" s="103"/>
      <c r="H4" s="101" t="s">
        <v>110</v>
      </c>
      <c r="I4" s="104" t="s">
        <v>111</v>
      </c>
      <c r="J4" s="103"/>
      <c r="K4" s="103"/>
      <c r="L4" s="103"/>
      <c r="M4" s="103"/>
    </row>
    <row r="5" spans="1:13" ht="15.75" customHeight="1">
      <c r="A5" s="105"/>
      <c r="B5" s="106"/>
      <c r="C5" s="106"/>
      <c r="D5" s="106"/>
      <c r="E5" s="106"/>
      <c r="F5" s="107"/>
      <c r="H5" s="105"/>
      <c r="I5" s="108"/>
      <c r="J5" s="106"/>
      <c r="K5" s="106"/>
      <c r="L5" s="106"/>
      <c r="M5" s="107"/>
    </row>
    <row r="6" spans="1:13" ht="15.75" customHeight="1">
      <c r="A6" s="109"/>
      <c r="B6" s="110" t="s">
        <v>112</v>
      </c>
      <c r="C6" s="110" t="s">
        <v>113</v>
      </c>
      <c r="D6" s="110" t="s">
        <v>114</v>
      </c>
      <c r="E6" s="111" t="s">
        <v>115</v>
      </c>
      <c r="F6" s="112" t="s">
        <v>63</v>
      </c>
      <c r="H6" s="109"/>
      <c r="I6" s="110" t="s">
        <v>112</v>
      </c>
      <c r="J6" s="110" t="s">
        <v>113</v>
      </c>
      <c r="K6" s="110" t="s">
        <v>114</v>
      </c>
      <c r="L6" s="111" t="s">
        <v>115</v>
      </c>
      <c r="M6" s="112" t="s">
        <v>63</v>
      </c>
    </row>
    <row r="7" spans="1:13" ht="15.75" customHeight="1">
      <c r="A7" s="113" t="s">
        <v>64</v>
      </c>
      <c r="B7" s="114">
        <v>9584</v>
      </c>
      <c r="C7" s="114">
        <v>10068</v>
      </c>
      <c r="D7" s="114">
        <v>9976</v>
      </c>
      <c r="E7" s="114">
        <v>10376</v>
      </c>
      <c r="F7" s="115">
        <v>10294</v>
      </c>
      <c r="H7" s="113" t="s">
        <v>64</v>
      </c>
      <c r="I7" s="116">
        <v>817.8</v>
      </c>
      <c r="J7" s="116">
        <v>860.4</v>
      </c>
      <c r="K7" s="116">
        <v>854.3</v>
      </c>
      <c r="L7" s="116">
        <v>890.2</v>
      </c>
      <c r="M7" s="117">
        <v>886.5</v>
      </c>
    </row>
    <row r="8" spans="1:13" ht="15.75" customHeight="1">
      <c r="A8" s="118"/>
      <c r="B8" s="119"/>
      <c r="C8" s="119"/>
      <c r="D8" s="119"/>
      <c r="E8" s="119"/>
      <c r="F8" s="120"/>
      <c r="H8" s="118"/>
      <c r="I8" s="121"/>
      <c r="J8" s="121"/>
      <c r="K8" s="121"/>
      <c r="L8" s="121"/>
      <c r="M8" s="122"/>
    </row>
    <row r="9" spans="1:13" ht="15.75" customHeight="1">
      <c r="A9" s="123" t="s">
        <v>65</v>
      </c>
      <c r="B9" s="124">
        <v>2983</v>
      </c>
      <c r="C9" s="124">
        <v>3011</v>
      </c>
      <c r="D9" s="124">
        <v>3104</v>
      </c>
      <c r="E9" s="124">
        <v>3100</v>
      </c>
      <c r="F9" s="120">
        <v>3159</v>
      </c>
      <c r="H9" s="123" t="s">
        <v>65</v>
      </c>
      <c r="I9" s="125">
        <v>254.5</v>
      </c>
      <c r="J9" s="125">
        <v>257.3</v>
      </c>
      <c r="K9" s="125">
        <v>265.8</v>
      </c>
      <c r="L9" s="125">
        <v>266</v>
      </c>
      <c r="M9" s="126">
        <v>272</v>
      </c>
    </row>
    <row r="10" spans="1:13" ht="15.75" customHeight="1">
      <c r="A10" s="123" t="s">
        <v>66</v>
      </c>
      <c r="B10" s="124">
        <v>1478</v>
      </c>
      <c r="C10" s="124">
        <v>1555</v>
      </c>
      <c r="D10" s="124">
        <v>1568</v>
      </c>
      <c r="E10" s="124">
        <v>1768</v>
      </c>
      <c r="F10" s="120">
        <v>1684</v>
      </c>
      <c r="H10" s="123" t="s">
        <v>66</v>
      </c>
      <c r="I10" s="125">
        <v>126.1</v>
      </c>
      <c r="J10" s="125">
        <v>132.9</v>
      </c>
      <c r="K10" s="125">
        <v>134.3</v>
      </c>
      <c r="L10" s="125">
        <v>151.7</v>
      </c>
      <c r="M10" s="126">
        <v>145</v>
      </c>
    </row>
    <row r="11" spans="1:13" ht="15.75" customHeight="1">
      <c r="A11" s="123" t="s">
        <v>67</v>
      </c>
      <c r="B11" s="124">
        <v>1287</v>
      </c>
      <c r="C11" s="124">
        <v>1350</v>
      </c>
      <c r="D11" s="124">
        <v>1282</v>
      </c>
      <c r="E11" s="124">
        <v>1237</v>
      </c>
      <c r="F11" s="120">
        <v>1206</v>
      </c>
      <c r="H11" s="123" t="s">
        <v>67</v>
      </c>
      <c r="I11" s="125">
        <v>109.8</v>
      </c>
      <c r="J11" s="125">
        <v>115.4</v>
      </c>
      <c r="K11" s="125">
        <v>109.8</v>
      </c>
      <c r="L11" s="125">
        <v>106.1</v>
      </c>
      <c r="M11" s="126">
        <v>103.9</v>
      </c>
    </row>
    <row r="12" spans="1:13" ht="15.75" customHeight="1">
      <c r="A12" s="123" t="s">
        <v>68</v>
      </c>
      <c r="B12" s="124">
        <v>918</v>
      </c>
      <c r="C12" s="124">
        <v>934</v>
      </c>
      <c r="D12" s="124">
        <v>952</v>
      </c>
      <c r="E12" s="124">
        <v>1118</v>
      </c>
      <c r="F12" s="120">
        <v>1094</v>
      </c>
      <c r="H12" s="123" t="s">
        <v>68</v>
      </c>
      <c r="I12" s="125">
        <v>78.3</v>
      </c>
      <c r="J12" s="125">
        <v>79.8</v>
      </c>
      <c r="K12" s="125">
        <v>81.5</v>
      </c>
      <c r="L12" s="125">
        <v>95.9</v>
      </c>
      <c r="M12" s="126">
        <v>94.2</v>
      </c>
    </row>
    <row r="13" spans="1:13" ht="15.75" customHeight="1">
      <c r="A13" s="123" t="s">
        <v>69</v>
      </c>
      <c r="B13" s="124">
        <v>419</v>
      </c>
      <c r="C13" s="124">
        <v>460</v>
      </c>
      <c r="D13" s="124">
        <v>375</v>
      </c>
      <c r="E13" s="124">
        <v>399</v>
      </c>
      <c r="F13" s="120">
        <v>412</v>
      </c>
      <c r="H13" s="123" t="s">
        <v>69</v>
      </c>
      <c r="I13" s="125">
        <v>35.8</v>
      </c>
      <c r="J13" s="125">
        <v>39.3</v>
      </c>
      <c r="K13" s="125">
        <v>32.1</v>
      </c>
      <c r="L13" s="125">
        <v>34.2</v>
      </c>
      <c r="M13" s="126">
        <v>35.5</v>
      </c>
    </row>
    <row r="14" spans="1:13" ht="15.75" customHeight="1">
      <c r="A14" s="118"/>
      <c r="B14" s="124"/>
      <c r="C14" s="127"/>
      <c r="D14" s="127"/>
      <c r="E14" s="127"/>
      <c r="F14" s="120"/>
      <c r="H14" s="118"/>
      <c r="I14" s="128"/>
      <c r="J14" s="128"/>
      <c r="K14" s="128"/>
      <c r="L14" s="128"/>
      <c r="M14" s="126"/>
    </row>
    <row r="15" spans="1:13" ht="15.75" customHeight="1">
      <c r="A15" s="118" t="s">
        <v>70</v>
      </c>
      <c r="B15" s="124">
        <v>271</v>
      </c>
      <c r="C15" s="124">
        <v>303</v>
      </c>
      <c r="D15" s="124">
        <v>270</v>
      </c>
      <c r="E15" s="124">
        <v>265</v>
      </c>
      <c r="F15" s="120">
        <v>265</v>
      </c>
      <c r="H15" s="118" t="s">
        <v>70</v>
      </c>
      <c r="I15" s="125">
        <v>23.1</v>
      </c>
      <c r="J15" s="125">
        <v>25.9</v>
      </c>
      <c r="K15" s="125">
        <v>23.1</v>
      </c>
      <c r="L15" s="125">
        <v>22.7</v>
      </c>
      <c r="M15" s="126">
        <v>22.8</v>
      </c>
    </row>
    <row r="16" spans="1:13" ht="15.75" customHeight="1">
      <c r="A16" s="118" t="s">
        <v>71</v>
      </c>
      <c r="B16" s="124">
        <v>226</v>
      </c>
      <c r="C16" s="124">
        <v>240</v>
      </c>
      <c r="D16" s="124">
        <v>252</v>
      </c>
      <c r="E16" s="124">
        <v>222</v>
      </c>
      <c r="F16" s="120">
        <v>261</v>
      </c>
      <c r="H16" s="118" t="s">
        <v>71</v>
      </c>
      <c r="I16" s="125">
        <v>19.3</v>
      </c>
      <c r="J16" s="125">
        <v>20.5</v>
      </c>
      <c r="K16" s="125">
        <v>21.6</v>
      </c>
      <c r="L16" s="125">
        <v>19</v>
      </c>
      <c r="M16" s="126">
        <v>22.5</v>
      </c>
    </row>
    <row r="17" spans="1:13" ht="15.75" customHeight="1">
      <c r="A17" s="118" t="s">
        <v>72</v>
      </c>
      <c r="B17" s="124">
        <v>134</v>
      </c>
      <c r="C17" s="124">
        <v>147</v>
      </c>
      <c r="D17" s="124">
        <v>149</v>
      </c>
      <c r="E17" s="124">
        <v>173</v>
      </c>
      <c r="F17" s="120">
        <v>185</v>
      </c>
      <c r="H17" s="118" t="s">
        <v>72</v>
      </c>
      <c r="I17" s="125">
        <v>11.4</v>
      </c>
      <c r="J17" s="125">
        <v>12.6</v>
      </c>
      <c r="K17" s="125">
        <v>12.8</v>
      </c>
      <c r="L17" s="125">
        <v>14.8</v>
      </c>
      <c r="M17" s="126">
        <v>15.9</v>
      </c>
    </row>
    <row r="18" spans="1:13" ht="15.75" customHeight="1">
      <c r="A18" s="118" t="s">
        <v>73</v>
      </c>
      <c r="B18" s="124">
        <v>134</v>
      </c>
      <c r="C18" s="124">
        <v>143</v>
      </c>
      <c r="D18" s="124">
        <v>136</v>
      </c>
      <c r="E18" s="124">
        <v>148</v>
      </c>
      <c r="F18" s="120">
        <v>132</v>
      </c>
      <c r="H18" s="118" t="s">
        <v>73</v>
      </c>
      <c r="I18" s="125">
        <v>11.4</v>
      </c>
      <c r="J18" s="125">
        <v>12.2</v>
      </c>
      <c r="K18" s="125">
        <v>11.6</v>
      </c>
      <c r="L18" s="125">
        <v>12.7</v>
      </c>
      <c r="M18" s="126">
        <v>11.4</v>
      </c>
    </row>
    <row r="19" spans="1:13" ht="15.75" customHeight="1">
      <c r="A19" s="118" t="s">
        <v>74</v>
      </c>
      <c r="B19" s="124">
        <v>128</v>
      </c>
      <c r="C19" s="124">
        <v>134</v>
      </c>
      <c r="D19" s="124">
        <v>136</v>
      </c>
      <c r="E19" s="124">
        <v>143</v>
      </c>
      <c r="F19" s="120">
        <v>121</v>
      </c>
      <c r="H19" s="118" t="s">
        <v>74</v>
      </c>
      <c r="I19" s="125">
        <v>10.9</v>
      </c>
      <c r="J19" s="125">
        <v>11.5</v>
      </c>
      <c r="K19" s="125">
        <v>11.6</v>
      </c>
      <c r="L19" s="125">
        <v>12.3</v>
      </c>
      <c r="M19" s="126">
        <v>10.4</v>
      </c>
    </row>
    <row r="20" spans="1:13" ht="15.75" customHeight="1">
      <c r="A20" s="118"/>
      <c r="B20" s="124"/>
      <c r="C20" s="127"/>
      <c r="D20" s="127"/>
      <c r="E20" s="127"/>
      <c r="F20" s="120"/>
      <c r="H20" s="118"/>
      <c r="I20" s="128"/>
      <c r="J20" s="128"/>
      <c r="K20" s="128"/>
      <c r="L20" s="128"/>
      <c r="M20" s="126"/>
    </row>
    <row r="21" spans="1:13" ht="15.75" customHeight="1">
      <c r="A21" s="129" t="s">
        <v>75</v>
      </c>
      <c r="B21" s="124">
        <v>127</v>
      </c>
      <c r="C21" s="124">
        <v>133</v>
      </c>
      <c r="D21" s="124">
        <v>121</v>
      </c>
      <c r="E21" s="124">
        <v>128</v>
      </c>
      <c r="F21" s="120">
        <v>137</v>
      </c>
      <c r="H21" s="129" t="s">
        <v>75</v>
      </c>
      <c r="I21" s="125">
        <v>10.8</v>
      </c>
      <c r="J21" s="125">
        <v>11.4</v>
      </c>
      <c r="K21" s="125">
        <v>10.4</v>
      </c>
      <c r="L21" s="125">
        <v>11</v>
      </c>
      <c r="M21" s="126">
        <v>11.8</v>
      </c>
    </row>
    <row r="22" spans="1:13" ht="15.75" customHeight="1">
      <c r="A22" s="118" t="s">
        <v>76</v>
      </c>
      <c r="B22" s="124">
        <v>79</v>
      </c>
      <c r="C22" s="124">
        <v>95</v>
      </c>
      <c r="D22" s="124">
        <v>117</v>
      </c>
      <c r="E22" s="124">
        <v>85</v>
      </c>
      <c r="F22" s="120">
        <v>110</v>
      </c>
      <c r="H22" s="118" t="s">
        <v>76</v>
      </c>
      <c r="I22" s="125">
        <v>6.7</v>
      </c>
      <c r="J22" s="125">
        <v>8.1</v>
      </c>
      <c r="K22" s="125">
        <v>10</v>
      </c>
      <c r="L22" s="125">
        <v>7.3</v>
      </c>
      <c r="M22" s="126">
        <v>9.5</v>
      </c>
    </row>
    <row r="23" spans="1:13" ht="15.75" customHeight="1">
      <c r="A23" s="118" t="s">
        <v>77</v>
      </c>
      <c r="B23" s="124">
        <v>65</v>
      </c>
      <c r="C23" s="124">
        <v>111</v>
      </c>
      <c r="D23" s="124">
        <v>102</v>
      </c>
      <c r="E23" s="124">
        <v>100</v>
      </c>
      <c r="F23" s="120">
        <v>91</v>
      </c>
      <c r="H23" s="118" t="s">
        <v>77</v>
      </c>
      <c r="I23" s="125">
        <v>5.5</v>
      </c>
      <c r="J23" s="125">
        <v>9.5</v>
      </c>
      <c r="K23" s="125">
        <v>8.7</v>
      </c>
      <c r="L23" s="125">
        <v>8.6</v>
      </c>
      <c r="M23" s="126">
        <v>7.8</v>
      </c>
    </row>
    <row r="24" spans="1:13" ht="15.75" customHeight="1">
      <c r="A24" s="118" t="s">
        <v>78</v>
      </c>
      <c r="B24" s="124">
        <v>65</v>
      </c>
      <c r="C24" s="124">
        <v>84</v>
      </c>
      <c r="D24" s="124">
        <v>74</v>
      </c>
      <c r="E24" s="124">
        <v>97</v>
      </c>
      <c r="F24" s="120">
        <v>88</v>
      </c>
      <c r="H24" s="118" t="s">
        <v>78</v>
      </c>
      <c r="I24" s="125">
        <v>5.5</v>
      </c>
      <c r="J24" s="125">
        <v>7.2</v>
      </c>
      <c r="K24" s="125">
        <v>6.3</v>
      </c>
      <c r="L24" s="125">
        <v>8.3</v>
      </c>
      <c r="M24" s="126">
        <v>7.6</v>
      </c>
    </row>
    <row r="25" spans="1:13" ht="15.75" customHeight="1">
      <c r="A25" s="118" t="s">
        <v>79</v>
      </c>
      <c r="B25" s="124">
        <v>53</v>
      </c>
      <c r="C25" s="124">
        <v>59</v>
      </c>
      <c r="D25" s="124">
        <v>61</v>
      </c>
      <c r="E25" s="124">
        <v>53</v>
      </c>
      <c r="F25" s="120">
        <v>52</v>
      </c>
      <c r="H25" s="118" t="s">
        <v>79</v>
      </c>
      <c r="I25" s="125">
        <v>4.5</v>
      </c>
      <c r="J25" s="125">
        <v>5</v>
      </c>
      <c r="K25" s="125">
        <v>5.2</v>
      </c>
      <c r="L25" s="125">
        <v>4.5</v>
      </c>
      <c r="M25" s="126">
        <v>4.5</v>
      </c>
    </row>
    <row r="26" spans="1:13" ht="15.75" customHeight="1">
      <c r="A26" s="118"/>
      <c r="B26" s="124"/>
      <c r="C26" s="127"/>
      <c r="D26" s="127"/>
      <c r="E26" s="127"/>
      <c r="F26" s="120"/>
      <c r="H26" s="118"/>
      <c r="I26" s="128"/>
      <c r="J26" s="128"/>
      <c r="K26" s="128"/>
      <c r="L26" s="128"/>
      <c r="M26" s="126"/>
    </row>
    <row r="27" spans="1:13" ht="15.75" customHeight="1">
      <c r="A27" s="118" t="s">
        <v>80</v>
      </c>
      <c r="B27" s="124">
        <v>56</v>
      </c>
      <c r="C27" s="124">
        <v>52</v>
      </c>
      <c r="D27" s="124">
        <v>57</v>
      </c>
      <c r="E27" s="124">
        <v>47</v>
      </c>
      <c r="F27" s="120">
        <v>48</v>
      </c>
      <c r="H27" s="118" t="s">
        <v>80</v>
      </c>
      <c r="I27" s="125">
        <v>4.8</v>
      </c>
      <c r="J27" s="125">
        <v>4.4</v>
      </c>
      <c r="K27" s="125">
        <v>4.9</v>
      </c>
      <c r="L27" s="125">
        <v>4</v>
      </c>
      <c r="M27" s="126">
        <v>4.1</v>
      </c>
    </row>
    <row r="28" spans="1:13" ht="15.75" customHeight="1">
      <c r="A28" s="118" t="s">
        <v>81</v>
      </c>
      <c r="B28" s="124">
        <v>50</v>
      </c>
      <c r="C28" s="124">
        <v>66</v>
      </c>
      <c r="D28" s="124">
        <v>53</v>
      </c>
      <c r="E28" s="124">
        <v>53</v>
      </c>
      <c r="F28" s="120">
        <v>65</v>
      </c>
      <c r="H28" s="118" t="s">
        <v>81</v>
      </c>
      <c r="I28" s="125">
        <v>4.3</v>
      </c>
      <c r="J28" s="125">
        <v>5.6</v>
      </c>
      <c r="K28" s="125">
        <v>4.5</v>
      </c>
      <c r="L28" s="125">
        <v>4.5</v>
      </c>
      <c r="M28" s="126">
        <v>5.6</v>
      </c>
    </row>
    <row r="29" spans="1:13" ht="15.75" customHeight="1">
      <c r="A29" s="118" t="s">
        <v>82</v>
      </c>
      <c r="B29" s="124">
        <v>43</v>
      </c>
      <c r="C29" s="124">
        <v>41</v>
      </c>
      <c r="D29" s="124">
        <v>38</v>
      </c>
      <c r="E29" s="124">
        <v>29</v>
      </c>
      <c r="F29" s="120">
        <v>20</v>
      </c>
      <c r="H29" s="118" t="s">
        <v>82</v>
      </c>
      <c r="I29" s="125">
        <v>3.7</v>
      </c>
      <c r="J29" s="125">
        <v>3.5</v>
      </c>
      <c r="K29" s="125">
        <v>3.3</v>
      </c>
      <c r="L29" s="125">
        <v>2.5</v>
      </c>
      <c r="M29" s="126">
        <v>1.7</v>
      </c>
    </row>
    <row r="30" spans="1:13" ht="15.75" customHeight="1">
      <c r="A30" s="130" t="s">
        <v>116</v>
      </c>
      <c r="B30" s="124">
        <v>43</v>
      </c>
      <c r="C30" s="124">
        <v>42</v>
      </c>
      <c r="D30" s="124">
        <v>37</v>
      </c>
      <c r="E30" s="124">
        <v>47</v>
      </c>
      <c r="F30" s="120">
        <v>45</v>
      </c>
      <c r="H30" s="130" t="s">
        <v>116</v>
      </c>
      <c r="I30" s="125">
        <v>3.7</v>
      </c>
      <c r="J30" s="125">
        <v>3.6</v>
      </c>
      <c r="K30" s="125">
        <v>3.2</v>
      </c>
      <c r="L30" s="125">
        <v>4</v>
      </c>
      <c r="M30" s="126">
        <v>3.9</v>
      </c>
    </row>
    <row r="31" spans="1:13" ht="15.75" customHeight="1">
      <c r="A31" s="118" t="s">
        <v>83</v>
      </c>
      <c r="B31" s="124">
        <v>27</v>
      </c>
      <c r="C31" s="124">
        <v>34</v>
      </c>
      <c r="D31" s="124">
        <v>34</v>
      </c>
      <c r="E31" s="124">
        <v>32</v>
      </c>
      <c r="F31" s="120">
        <v>34</v>
      </c>
      <c r="H31" s="118" t="s">
        <v>83</v>
      </c>
      <c r="I31" s="125">
        <v>2.3</v>
      </c>
      <c r="J31" s="125">
        <v>2.9</v>
      </c>
      <c r="K31" s="125">
        <v>2.9</v>
      </c>
      <c r="L31" s="125">
        <v>2.7</v>
      </c>
      <c r="M31" s="126">
        <v>2.9</v>
      </c>
    </row>
    <row r="32" spans="1:13" ht="15.75" customHeight="1">
      <c r="A32" s="118"/>
      <c r="B32" s="124"/>
      <c r="C32" s="127"/>
      <c r="D32" s="127"/>
      <c r="E32" s="127"/>
      <c r="F32" s="120"/>
      <c r="H32" s="118"/>
      <c r="I32" s="128"/>
      <c r="J32" s="128"/>
      <c r="K32" s="128"/>
      <c r="L32" s="128"/>
      <c r="M32" s="126"/>
    </row>
    <row r="33" spans="1:13" ht="15.75" customHeight="1">
      <c r="A33" s="130" t="s">
        <v>117</v>
      </c>
      <c r="B33" s="124">
        <v>31</v>
      </c>
      <c r="C33" s="124">
        <v>24</v>
      </c>
      <c r="D33" s="124">
        <v>32</v>
      </c>
      <c r="E33" s="124">
        <v>40</v>
      </c>
      <c r="F33" s="120">
        <v>44</v>
      </c>
      <c r="H33" s="130" t="s">
        <v>117</v>
      </c>
      <c r="I33" s="125">
        <v>2.6</v>
      </c>
      <c r="J33" s="125">
        <v>2.1</v>
      </c>
      <c r="K33" s="125">
        <v>2.7</v>
      </c>
      <c r="L33" s="125">
        <v>3.4</v>
      </c>
      <c r="M33" s="126">
        <v>3.8</v>
      </c>
    </row>
    <row r="34" spans="1:13" ht="15.75" customHeight="1">
      <c r="A34" s="118" t="s">
        <v>84</v>
      </c>
      <c r="B34" s="124">
        <v>44</v>
      </c>
      <c r="C34" s="124">
        <v>34</v>
      </c>
      <c r="D34" s="124">
        <v>32</v>
      </c>
      <c r="E34" s="124">
        <v>18</v>
      </c>
      <c r="F34" s="120">
        <v>23</v>
      </c>
      <c r="H34" s="118" t="s">
        <v>84</v>
      </c>
      <c r="I34" s="125">
        <v>3.8</v>
      </c>
      <c r="J34" s="125">
        <v>2.9</v>
      </c>
      <c r="K34" s="125">
        <v>2.7</v>
      </c>
      <c r="L34" s="125">
        <v>1.5</v>
      </c>
      <c r="M34" s="126">
        <v>2</v>
      </c>
    </row>
    <row r="35" spans="1:13" ht="15.75" customHeight="1">
      <c r="A35" s="118" t="s">
        <v>85</v>
      </c>
      <c r="B35" s="124">
        <v>21</v>
      </c>
      <c r="C35" s="124">
        <v>26</v>
      </c>
      <c r="D35" s="124">
        <v>28</v>
      </c>
      <c r="E35" s="124">
        <v>24</v>
      </c>
      <c r="F35" s="120">
        <v>19</v>
      </c>
      <c r="H35" s="118" t="s">
        <v>85</v>
      </c>
      <c r="I35" s="125">
        <v>1.8</v>
      </c>
      <c r="J35" s="125">
        <v>2.2</v>
      </c>
      <c r="K35" s="125">
        <v>2.4</v>
      </c>
      <c r="L35" s="125">
        <v>2.1</v>
      </c>
      <c r="M35" s="126">
        <v>1.6</v>
      </c>
    </row>
    <row r="36" spans="1:13" ht="15.75" customHeight="1">
      <c r="A36" s="118" t="s">
        <v>86</v>
      </c>
      <c r="B36" s="124">
        <v>21</v>
      </c>
      <c r="C36" s="124">
        <v>31</v>
      </c>
      <c r="D36" s="124">
        <v>24</v>
      </c>
      <c r="E36" s="124">
        <v>32</v>
      </c>
      <c r="F36" s="120">
        <v>26</v>
      </c>
      <c r="H36" s="118" t="s">
        <v>86</v>
      </c>
      <c r="I36" s="125">
        <v>1.8</v>
      </c>
      <c r="J36" s="125">
        <v>2.6</v>
      </c>
      <c r="K36" s="125">
        <v>2.1</v>
      </c>
      <c r="L36" s="125">
        <v>2.7</v>
      </c>
      <c r="M36" s="126">
        <v>2.2</v>
      </c>
    </row>
    <row r="37" spans="1:13" ht="15.75" customHeight="1">
      <c r="A37" s="118" t="s">
        <v>87</v>
      </c>
      <c r="B37" s="124">
        <v>10</v>
      </c>
      <c r="C37" s="124">
        <v>14</v>
      </c>
      <c r="D37" s="124">
        <v>21</v>
      </c>
      <c r="E37" s="124">
        <v>6</v>
      </c>
      <c r="F37" s="120">
        <v>12</v>
      </c>
      <c r="H37" s="118" t="s">
        <v>87</v>
      </c>
      <c r="I37" s="125">
        <v>0.9</v>
      </c>
      <c r="J37" s="125">
        <v>1.2</v>
      </c>
      <c r="K37" s="125">
        <v>1.8</v>
      </c>
      <c r="L37" s="125">
        <v>0.5</v>
      </c>
      <c r="M37" s="126">
        <v>1</v>
      </c>
    </row>
    <row r="38" spans="1:13" ht="15.75" customHeight="1">
      <c r="A38" s="118"/>
      <c r="B38" s="124"/>
      <c r="C38" s="127"/>
      <c r="D38" s="127"/>
      <c r="E38" s="127"/>
      <c r="F38" s="120"/>
      <c r="H38" s="118"/>
      <c r="I38" s="128"/>
      <c r="J38" s="128"/>
      <c r="K38" s="128"/>
      <c r="L38" s="128"/>
      <c r="M38" s="126"/>
    </row>
    <row r="39" spans="1:13" ht="15.75" customHeight="1">
      <c r="A39" s="118" t="s">
        <v>88</v>
      </c>
      <c r="B39" s="124">
        <v>14</v>
      </c>
      <c r="C39" s="124">
        <v>18</v>
      </c>
      <c r="D39" s="124">
        <v>18</v>
      </c>
      <c r="E39" s="124">
        <v>18</v>
      </c>
      <c r="F39" s="120">
        <v>13</v>
      </c>
      <c r="H39" s="118" t="s">
        <v>88</v>
      </c>
      <c r="I39" s="125">
        <v>1.2</v>
      </c>
      <c r="J39" s="125">
        <v>1.5</v>
      </c>
      <c r="K39" s="125">
        <v>1.5</v>
      </c>
      <c r="L39" s="125">
        <v>1.5</v>
      </c>
      <c r="M39" s="126">
        <v>1.1</v>
      </c>
    </row>
    <row r="40" spans="1:13" ht="15.75" customHeight="1">
      <c r="A40" s="118" t="s">
        <v>89</v>
      </c>
      <c r="B40" s="124">
        <v>18</v>
      </c>
      <c r="C40" s="124">
        <v>16</v>
      </c>
      <c r="D40" s="124">
        <v>18</v>
      </c>
      <c r="E40" s="124">
        <v>23</v>
      </c>
      <c r="F40" s="120">
        <v>23</v>
      </c>
      <c r="H40" s="118" t="s">
        <v>89</v>
      </c>
      <c r="I40" s="125">
        <v>1.5</v>
      </c>
      <c r="J40" s="125">
        <v>1.4</v>
      </c>
      <c r="K40" s="125">
        <v>1.5</v>
      </c>
      <c r="L40" s="125">
        <v>2</v>
      </c>
      <c r="M40" s="126">
        <v>2</v>
      </c>
    </row>
    <row r="41" spans="1:13" ht="15.75" customHeight="1">
      <c r="A41" s="118" t="s">
        <v>90</v>
      </c>
      <c r="B41" s="124">
        <v>29</v>
      </c>
      <c r="C41" s="124">
        <v>18</v>
      </c>
      <c r="D41" s="124">
        <v>14</v>
      </c>
      <c r="E41" s="124">
        <v>19</v>
      </c>
      <c r="F41" s="120">
        <v>12</v>
      </c>
      <c r="H41" s="118" t="s">
        <v>90</v>
      </c>
      <c r="I41" s="125">
        <v>2.5</v>
      </c>
      <c r="J41" s="125">
        <v>1.5</v>
      </c>
      <c r="K41" s="125">
        <v>1.2</v>
      </c>
      <c r="L41" s="125">
        <v>1.6</v>
      </c>
      <c r="M41" s="126">
        <v>1</v>
      </c>
    </row>
    <row r="42" spans="1:13" ht="15.75" customHeight="1">
      <c r="A42" s="118" t="s">
        <v>91</v>
      </c>
      <c r="B42" s="124">
        <v>13</v>
      </c>
      <c r="C42" s="124">
        <v>6</v>
      </c>
      <c r="D42" s="124">
        <v>12</v>
      </c>
      <c r="E42" s="124">
        <v>10</v>
      </c>
      <c r="F42" s="120">
        <v>10</v>
      </c>
      <c r="H42" s="118" t="s">
        <v>91</v>
      </c>
      <c r="I42" s="125">
        <v>1.1</v>
      </c>
      <c r="J42" s="125">
        <v>0.5</v>
      </c>
      <c r="K42" s="125">
        <v>1</v>
      </c>
      <c r="L42" s="125">
        <v>0.9</v>
      </c>
      <c r="M42" s="126">
        <v>0.9</v>
      </c>
    </row>
    <row r="43" spans="1:13" ht="15.75" customHeight="1">
      <c r="A43" s="118" t="s">
        <v>92</v>
      </c>
      <c r="B43" s="124">
        <v>11</v>
      </c>
      <c r="C43" s="124">
        <v>15</v>
      </c>
      <c r="D43" s="124">
        <v>11</v>
      </c>
      <c r="E43" s="124">
        <v>14</v>
      </c>
      <c r="F43" s="120">
        <v>19</v>
      </c>
      <c r="H43" s="118" t="s">
        <v>92</v>
      </c>
      <c r="I43" s="125">
        <v>0.9</v>
      </c>
      <c r="J43" s="125">
        <v>1.3</v>
      </c>
      <c r="K43" s="125">
        <v>0.9</v>
      </c>
      <c r="L43" s="125">
        <v>1.2</v>
      </c>
      <c r="M43" s="126">
        <v>1.6</v>
      </c>
    </row>
    <row r="44" spans="1:13" ht="15.75" customHeight="1">
      <c r="A44" s="118"/>
      <c r="B44" s="124"/>
      <c r="C44" s="127"/>
      <c r="D44" s="127"/>
      <c r="E44" s="127"/>
      <c r="F44" s="120"/>
      <c r="H44" s="118"/>
      <c r="I44" s="128"/>
      <c r="J44" s="128"/>
      <c r="K44" s="128"/>
      <c r="L44" s="128"/>
      <c r="M44" s="126"/>
    </row>
    <row r="45" spans="1:13" ht="15.75" customHeight="1">
      <c r="A45" s="118" t="s">
        <v>93</v>
      </c>
      <c r="B45" s="124">
        <v>20</v>
      </c>
      <c r="C45" s="124">
        <v>12</v>
      </c>
      <c r="D45" s="124">
        <v>8</v>
      </c>
      <c r="E45" s="124">
        <v>11</v>
      </c>
      <c r="F45" s="120">
        <v>10</v>
      </c>
      <c r="H45" s="118" t="s">
        <v>93</v>
      </c>
      <c r="I45" s="125">
        <v>1.7</v>
      </c>
      <c r="J45" s="125">
        <v>1</v>
      </c>
      <c r="K45" s="125">
        <v>0.7</v>
      </c>
      <c r="L45" s="125">
        <v>0.9</v>
      </c>
      <c r="M45" s="126">
        <v>0.9</v>
      </c>
    </row>
    <row r="46" spans="1:13" ht="15.75" customHeight="1">
      <c r="A46" s="118" t="s">
        <v>94</v>
      </c>
      <c r="B46" s="124">
        <v>7</v>
      </c>
      <c r="C46" s="124">
        <v>8</v>
      </c>
      <c r="D46" s="124">
        <v>7</v>
      </c>
      <c r="E46" s="124">
        <v>8</v>
      </c>
      <c r="F46" s="120">
        <v>2</v>
      </c>
      <c r="H46" s="118" t="s">
        <v>94</v>
      </c>
      <c r="I46" s="125">
        <v>0.6</v>
      </c>
      <c r="J46" s="125">
        <v>0.7</v>
      </c>
      <c r="K46" s="125">
        <v>0.6</v>
      </c>
      <c r="L46" s="125">
        <v>0.7</v>
      </c>
      <c r="M46" s="126">
        <v>0.2</v>
      </c>
    </row>
    <row r="47" spans="1:13" ht="15.75" customHeight="1">
      <c r="A47" s="118" t="s">
        <v>95</v>
      </c>
      <c r="B47" s="124">
        <v>2</v>
      </c>
      <c r="C47" s="124">
        <v>4</v>
      </c>
      <c r="D47" s="124">
        <v>3</v>
      </c>
      <c r="E47" s="124">
        <v>6</v>
      </c>
      <c r="F47" s="120">
        <v>1</v>
      </c>
      <c r="H47" s="118" t="s">
        <v>95</v>
      </c>
      <c r="I47" s="125">
        <v>0.2</v>
      </c>
      <c r="J47" s="125">
        <v>0.3</v>
      </c>
      <c r="K47" s="125">
        <v>0.3</v>
      </c>
      <c r="L47" s="125">
        <v>0.5</v>
      </c>
      <c r="M47" s="126">
        <v>0.1</v>
      </c>
    </row>
    <row r="48" spans="1:13" ht="15.75" customHeight="1">
      <c r="A48" s="118" t="s">
        <v>96</v>
      </c>
      <c r="B48" s="124">
        <v>1</v>
      </c>
      <c r="C48" s="124">
        <v>18</v>
      </c>
      <c r="D48" s="124">
        <v>3</v>
      </c>
      <c r="E48" s="124">
        <v>10</v>
      </c>
      <c r="F48" s="120">
        <v>8</v>
      </c>
      <c r="H48" s="118" t="s">
        <v>96</v>
      </c>
      <c r="I48" s="125">
        <v>0.1</v>
      </c>
      <c r="J48" s="125">
        <v>1.5</v>
      </c>
      <c r="K48" s="125">
        <v>0.3</v>
      </c>
      <c r="L48" s="125">
        <v>0.9</v>
      </c>
      <c r="M48" s="126">
        <v>0.7</v>
      </c>
    </row>
    <row r="49" spans="1:13" ht="15.75" customHeight="1">
      <c r="A49" s="118" t="s">
        <v>97</v>
      </c>
      <c r="B49" s="124">
        <v>8</v>
      </c>
      <c r="C49" s="124">
        <v>9</v>
      </c>
      <c r="D49" s="124">
        <v>3</v>
      </c>
      <c r="E49" s="124">
        <v>2</v>
      </c>
      <c r="F49" s="120">
        <v>2</v>
      </c>
      <c r="H49" s="118" t="s">
        <v>97</v>
      </c>
      <c r="I49" s="125">
        <v>0.7</v>
      </c>
      <c r="J49" s="125">
        <v>0.8</v>
      </c>
      <c r="K49" s="125">
        <v>0.3</v>
      </c>
      <c r="L49" s="125">
        <v>0.2</v>
      </c>
      <c r="M49" s="126">
        <v>0.2</v>
      </c>
    </row>
    <row r="50" spans="1:13" ht="15.75" customHeight="1">
      <c r="A50" s="118"/>
      <c r="B50" s="124"/>
      <c r="C50" s="127"/>
      <c r="D50" s="127"/>
      <c r="E50" s="127"/>
      <c r="F50" s="120"/>
      <c r="H50" s="118"/>
      <c r="I50" s="128"/>
      <c r="J50" s="128"/>
      <c r="K50" s="128"/>
      <c r="L50" s="128"/>
      <c r="M50" s="126"/>
    </row>
    <row r="51" spans="1:13" ht="15.75" customHeight="1">
      <c r="A51" s="118" t="s">
        <v>98</v>
      </c>
      <c r="B51" s="124">
        <v>1</v>
      </c>
      <c r="C51" s="124">
        <v>3</v>
      </c>
      <c r="D51" s="124">
        <v>2</v>
      </c>
      <c r="E51" s="124">
        <v>1</v>
      </c>
      <c r="F51" s="131" t="s">
        <v>118</v>
      </c>
      <c r="H51" s="118" t="s">
        <v>98</v>
      </c>
      <c r="I51" s="125">
        <v>0.1</v>
      </c>
      <c r="J51" s="125">
        <v>0.3</v>
      </c>
      <c r="K51" s="125">
        <v>0.2</v>
      </c>
      <c r="L51" s="125">
        <v>0.1</v>
      </c>
      <c r="M51" s="124" t="s">
        <v>118</v>
      </c>
    </row>
    <row r="52" spans="1:13" ht="15.75" customHeight="1">
      <c r="A52" s="123" t="s">
        <v>99</v>
      </c>
      <c r="B52" s="124" t="s">
        <v>118</v>
      </c>
      <c r="C52" s="124" t="s">
        <v>118</v>
      </c>
      <c r="D52" s="124" t="s">
        <v>118</v>
      </c>
      <c r="E52" s="124" t="s">
        <v>118</v>
      </c>
      <c r="F52" s="131" t="s">
        <v>118</v>
      </c>
      <c r="H52" s="123" t="s">
        <v>99</v>
      </c>
      <c r="I52" s="125" t="s">
        <v>118</v>
      </c>
      <c r="J52" s="125" t="s">
        <v>118</v>
      </c>
      <c r="K52" s="125" t="s">
        <v>118</v>
      </c>
      <c r="L52" s="125" t="s">
        <v>118</v>
      </c>
      <c r="M52" s="124" t="s">
        <v>118</v>
      </c>
    </row>
    <row r="53" spans="1:13" ht="15.75" customHeight="1">
      <c r="A53" s="132" t="s">
        <v>119</v>
      </c>
      <c r="B53" s="124" t="s">
        <v>120</v>
      </c>
      <c r="C53" s="124" t="s">
        <v>120</v>
      </c>
      <c r="D53" s="124" t="s">
        <v>120</v>
      </c>
      <c r="E53" s="124" t="s">
        <v>120</v>
      </c>
      <c r="F53" s="131" t="s">
        <v>120</v>
      </c>
      <c r="H53" s="132" t="s">
        <v>119</v>
      </c>
      <c r="I53" s="125" t="s">
        <v>120</v>
      </c>
      <c r="J53" s="125" t="s">
        <v>120</v>
      </c>
      <c r="K53" s="125" t="s">
        <v>120</v>
      </c>
      <c r="L53" s="125" t="s">
        <v>120</v>
      </c>
      <c r="M53" s="124" t="s">
        <v>120</v>
      </c>
    </row>
    <row r="54" spans="1:13" ht="15.75" customHeight="1">
      <c r="A54" s="118" t="s">
        <v>121</v>
      </c>
      <c r="B54" s="124" t="s">
        <v>122</v>
      </c>
      <c r="C54" s="124" t="s">
        <v>122</v>
      </c>
      <c r="D54" s="124" t="s">
        <v>122</v>
      </c>
      <c r="E54" s="124" t="s">
        <v>122</v>
      </c>
      <c r="F54" s="131" t="s">
        <v>122</v>
      </c>
      <c r="H54" s="118" t="s">
        <v>121</v>
      </c>
      <c r="I54" s="125" t="s">
        <v>122</v>
      </c>
      <c r="J54" s="125" t="s">
        <v>122</v>
      </c>
      <c r="K54" s="125" t="s">
        <v>122</v>
      </c>
      <c r="L54" s="125" t="s">
        <v>122</v>
      </c>
      <c r="M54" s="124" t="s">
        <v>122</v>
      </c>
    </row>
    <row r="55" spans="1:13" ht="15.75" customHeight="1">
      <c r="A55" s="118" t="s">
        <v>100</v>
      </c>
      <c r="B55" s="124">
        <v>1</v>
      </c>
      <c r="C55" s="124">
        <v>2</v>
      </c>
      <c r="D55" s="124" t="s">
        <v>122</v>
      </c>
      <c r="E55" s="124" t="s">
        <v>122</v>
      </c>
      <c r="F55" s="131" t="s">
        <v>122</v>
      </c>
      <c r="H55" s="118" t="s">
        <v>100</v>
      </c>
      <c r="I55" s="125">
        <v>0.1</v>
      </c>
      <c r="J55" s="125">
        <v>0.2</v>
      </c>
      <c r="K55" s="125" t="s">
        <v>122</v>
      </c>
      <c r="L55" s="125" t="s">
        <v>122</v>
      </c>
      <c r="M55" s="124" t="s">
        <v>122</v>
      </c>
    </row>
    <row r="56" spans="1:13" ht="15.75" customHeight="1">
      <c r="A56" s="118"/>
      <c r="B56" s="124"/>
      <c r="C56" s="133"/>
      <c r="D56" s="133"/>
      <c r="E56" s="133"/>
      <c r="F56" s="120"/>
      <c r="H56" s="118"/>
      <c r="I56" s="134"/>
      <c r="J56" s="134"/>
      <c r="K56" s="134"/>
      <c r="L56" s="134"/>
      <c r="M56" s="126"/>
    </row>
    <row r="57" spans="1:13" ht="15.75" customHeight="1">
      <c r="A57" s="135"/>
      <c r="B57" s="136"/>
      <c r="C57" s="137"/>
      <c r="D57" s="137"/>
      <c r="E57" s="137"/>
      <c r="F57" s="120"/>
      <c r="H57" s="135"/>
      <c r="I57" s="138"/>
      <c r="J57" s="138"/>
      <c r="K57" s="138"/>
      <c r="L57" s="138"/>
      <c r="M57" s="126"/>
    </row>
    <row r="58" spans="1:13" ht="15.75" customHeight="1">
      <c r="A58" s="60" t="s">
        <v>123</v>
      </c>
      <c r="B58" s="139"/>
      <c r="C58" s="133"/>
      <c r="D58" s="133"/>
      <c r="E58" s="133"/>
      <c r="F58" s="120"/>
      <c r="H58" s="60" t="s">
        <v>123</v>
      </c>
      <c r="I58" s="134"/>
      <c r="J58" s="134"/>
      <c r="K58" s="134"/>
      <c r="L58" s="134"/>
      <c r="M58" s="126"/>
    </row>
    <row r="59" spans="1:13" ht="15.75" customHeight="1">
      <c r="A59" s="118" t="s">
        <v>101</v>
      </c>
      <c r="B59" s="124">
        <v>25</v>
      </c>
      <c r="C59" s="124">
        <v>17</v>
      </c>
      <c r="D59" s="124">
        <v>12</v>
      </c>
      <c r="E59" s="124">
        <v>14</v>
      </c>
      <c r="F59" s="120">
        <v>12</v>
      </c>
      <c r="H59" s="118" t="s">
        <v>101</v>
      </c>
      <c r="I59" s="125">
        <v>2.1</v>
      </c>
      <c r="J59" s="125">
        <v>1.5</v>
      </c>
      <c r="K59" s="125">
        <v>1</v>
      </c>
      <c r="L59" s="125">
        <v>1.2</v>
      </c>
      <c r="M59" s="126">
        <v>1</v>
      </c>
    </row>
    <row r="60" spans="1:13" ht="15.75" customHeight="1">
      <c r="A60" s="118" t="s">
        <v>102</v>
      </c>
      <c r="B60" s="124">
        <v>510</v>
      </c>
      <c r="C60" s="124">
        <v>516</v>
      </c>
      <c r="D60" s="124">
        <v>539</v>
      </c>
      <c r="E60" s="124">
        <v>567</v>
      </c>
      <c r="F60" s="120">
        <v>554</v>
      </c>
      <c r="H60" s="118" t="s">
        <v>102</v>
      </c>
      <c r="I60" s="125">
        <v>43.5</v>
      </c>
      <c r="J60" s="125">
        <v>44.1</v>
      </c>
      <c r="K60" s="125">
        <v>46.2</v>
      </c>
      <c r="L60" s="125">
        <v>48.6</v>
      </c>
      <c r="M60" s="126">
        <v>47.7</v>
      </c>
    </row>
    <row r="61" spans="1:13" ht="15.75" customHeight="1">
      <c r="A61" s="118" t="s">
        <v>103</v>
      </c>
      <c r="B61" s="124">
        <v>571</v>
      </c>
      <c r="C61" s="124">
        <v>568</v>
      </c>
      <c r="D61" s="124">
        <v>590</v>
      </c>
      <c r="E61" s="124">
        <v>620</v>
      </c>
      <c r="F61" s="120">
        <v>629</v>
      </c>
      <c r="H61" s="118" t="s">
        <v>103</v>
      </c>
      <c r="I61" s="125">
        <v>48.7</v>
      </c>
      <c r="J61" s="125">
        <v>48.5</v>
      </c>
      <c r="K61" s="125">
        <v>50.5</v>
      </c>
      <c r="L61" s="125">
        <v>53.2</v>
      </c>
      <c r="M61" s="126">
        <v>54.2</v>
      </c>
    </row>
    <row r="62" spans="1:13" ht="15.75" customHeight="1">
      <c r="A62" s="118" t="s">
        <v>68</v>
      </c>
      <c r="B62" s="124">
        <v>918</v>
      </c>
      <c r="C62" s="124">
        <v>934</v>
      </c>
      <c r="D62" s="124">
        <v>952</v>
      </c>
      <c r="E62" s="124">
        <v>1118</v>
      </c>
      <c r="F62" s="120">
        <v>1094</v>
      </c>
      <c r="H62" s="118" t="s">
        <v>68</v>
      </c>
      <c r="I62" s="125">
        <v>78.3</v>
      </c>
      <c r="J62" s="125">
        <v>79.8</v>
      </c>
      <c r="K62" s="125">
        <v>81.5</v>
      </c>
      <c r="L62" s="125">
        <v>95.9</v>
      </c>
      <c r="M62" s="126">
        <v>94.2</v>
      </c>
    </row>
    <row r="63" spans="1:13" ht="15.75" customHeight="1">
      <c r="A63" s="140" t="s">
        <v>104</v>
      </c>
      <c r="B63" s="124">
        <v>115</v>
      </c>
      <c r="C63" s="124">
        <v>125</v>
      </c>
      <c r="D63" s="124">
        <v>93</v>
      </c>
      <c r="E63" s="124">
        <v>98</v>
      </c>
      <c r="F63" s="141">
        <v>90</v>
      </c>
      <c r="H63" s="118" t="s">
        <v>104</v>
      </c>
      <c r="I63" s="125">
        <v>9.8</v>
      </c>
      <c r="J63" s="125">
        <v>10.7</v>
      </c>
      <c r="K63" s="125">
        <v>8</v>
      </c>
      <c r="L63" s="125">
        <v>8.4</v>
      </c>
      <c r="M63" s="142">
        <v>7.8</v>
      </c>
    </row>
    <row r="64" spans="1:13" ht="15" customHeight="1">
      <c r="A64" s="99" t="s">
        <v>124</v>
      </c>
      <c r="B64" s="143"/>
      <c r="C64" s="143"/>
      <c r="D64" s="143"/>
      <c r="E64" s="143"/>
      <c r="F64" s="144"/>
      <c r="G64" s="143"/>
      <c r="H64" s="143"/>
      <c r="I64" s="143"/>
      <c r="J64" s="143"/>
      <c r="K64" s="143"/>
      <c r="L64" s="143"/>
      <c r="M64" s="144"/>
    </row>
    <row r="65" spans="1:13" ht="15" customHeight="1">
      <c r="A65" s="99" t="s">
        <v>125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</row>
  </sheetData>
  <mergeCells count="5">
    <mergeCell ref="A2:M2"/>
    <mergeCell ref="A4:A6"/>
    <mergeCell ref="B4:F5"/>
    <mergeCell ref="H4:H6"/>
    <mergeCell ref="I4:M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2.09765625" style="99" customWidth="1"/>
    <col min="2" max="2" width="10.59765625" style="99" customWidth="1"/>
    <col min="3" max="3" width="9.09765625" style="99" customWidth="1"/>
    <col min="4" max="5" width="8.59765625" style="99" customWidth="1"/>
    <col min="6" max="6" width="9.09765625" style="99" customWidth="1"/>
    <col min="7" max="15" width="8.59765625" style="99" customWidth="1"/>
    <col min="16" max="16" width="10.09765625" style="99" customWidth="1"/>
    <col min="17" max="18" width="8.59765625" style="99" customWidth="1"/>
    <col min="19" max="19" width="10.59765625" style="99" customWidth="1"/>
    <col min="20" max="21" width="8.59765625" style="99" customWidth="1"/>
    <col min="22" max="24" width="10.59765625" style="99" customWidth="1"/>
    <col min="25" max="35" width="9.09765625" style="99" customWidth="1"/>
    <col min="36" max="36" width="10.09765625" style="99" customWidth="1"/>
    <col min="37" max="16384" width="10.59765625" style="99" customWidth="1"/>
  </cols>
  <sheetData>
    <row r="1" spans="1:36" s="97" customFormat="1" ht="19.5" customHeight="1">
      <c r="A1" s="1" t="s">
        <v>162</v>
      </c>
      <c r="AJ1" s="2" t="s">
        <v>163</v>
      </c>
    </row>
    <row r="2" spans="1:36" ht="19.5" customHeight="1">
      <c r="A2" s="84" t="s">
        <v>164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4"/>
      <c r="S2" s="4"/>
      <c r="T2" s="4"/>
      <c r="U2" s="4"/>
      <c r="V2" s="145"/>
      <c r="W2" s="84" t="s">
        <v>165</v>
      </c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5" ht="18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 t="s">
        <v>126</v>
      </c>
      <c r="V3" s="148"/>
      <c r="X3" s="146"/>
      <c r="Z3" s="146"/>
      <c r="AB3" s="146"/>
      <c r="AD3" s="146"/>
      <c r="AF3" s="146"/>
      <c r="AG3" s="146"/>
      <c r="AH3" s="146"/>
      <c r="AI3" s="148" t="s">
        <v>0</v>
      </c>
    </row>
    <row r="4" spans="1:35" ht="19.5" customHeight="1">
      <c r="A4" s="149" t="s">
        <v>166</v>
      </c>
      <c r="B4" s="150"/>
      <c r="C4" s="151" t="s">
        <v>127</v>
      </c>
      <c r="D4" s="151" t="s">
        <v>128</v>
      </c>
      <c r="E4" s="151" t="s">
        <v>129</v>
      </c>
      <c r="F4" s="151" t="s">
        <v>130</v>
      </c>
      <c r="G4" s="152" t="s">
        <v>167</v>
      </c>
      <c r="H4" s="152" t="s">
        <v>168</v>
      </c>
      <c r="I4" s="152" t="s">
        <v>169</v>
      </c>
      <c r="J4" s="152" t="s">
        <v>170</v>
      </c>
      <c r="K4" s="151" t="s">
        <v>171</v>
      </c>
      <c r="L4" s="151" t="s">
        <v>172</v>
      </c>
      <c r="M4" s="151" t="s">
        <v>131</v>
      </c>
      <c r="N4" s="152" t="s">
        <v>173</v>
      </c>
      <c r="O4" s="152" t="s">
        <v>174</v>
      </c>
      <c r="P4" s="153" t="s">
        <v>175</v>
      </c>
      <c r="U4" s="154"/>
      <c r="V4" s="155" t="s">
        <v>176</v>
      </c>
      <c r="W4" s="101"/>
      <c r="X4" s="156" t="s">
        <v>177</v>
      </c>
      <c r="Y4" s="157"/>
      <c r="Z4" s="157"/>
      <c r="AA4" s="158"/>
      <c r="AB4" s="159" t="s">
        <v>178</v>
      </c>
      <c r="AC4" s="160"/>
      <c r="AD4" s="153" t="s">
        <v>179</v>
      </c>
      <c r="AE4" s="160"/>
      <c r="AF4" s="153" t="s">
        <v>180</v>
      </c>
      <c r="AG4" s="160"/>
      <c r="AH4" s="152" t="s">
        <v>181</v>
      </c>
      <c r="AI4" s="161" t="s">
        <v>182</v>
      </c>
    </row>
    <row r="5" spans="1:35" ht="19.5" customHeight="1">
      <c r="A5" s="162"/>
      <c r="B5" s="163"/>
      <c r="C5" s="164"/>
      <c r="D5" s="164"/>
      <c r="E5" s="164"/>
      <c r="F5" s="164"/>
      <c r="G5" s="165"/>
      <c r="H5" s="165"/>
      <c r="I5" s="165"/>
      <c r="J5" s="165"/>
      <c r="K5" s="164"/>
      <c r="L5" s="164"/>
      <c r="M5" s="164"/>
      <c r="N5" s="165"/>
      <c r="O5" s="165"/>
      <c r="P5" s="166"/>
      <c r="U5" s="154"/>
      <c r="V5" s="106"/>
      <c r="W5" s="109"/>
      <c r="X5" s="167" t="s">
        <v>132</v>
      </c>
      <c r="Y5" s="168"/>
      <c r="Z5" s="167" t="s">
        <v>133</v>
      </c>
      <c r="AA5" s="168"/>
      <c r="AB5" s="169"/>
      <c r="AC5" s="170"/>
      <c r="AD5" s="169"/>
      <c r="AE5" s="170"/>
      <c r="AF5" s="169"/>
      <c r="AG5" s="170"/>
      <c r="AH5" s="171"/>
      <c r="AI5" s="172"/>
    </row>
    <row r="6" spans="1:35" ht="19.5" customHeight="1">
      <c r="A6" s="173"/>
      <c r="B6" s="170"/>
      <c r="C6" s="174"/>
      <c r="D6" s="174"/>
      <c r="E6" s="174"/>
      <c r="F6" s="174"/>
      <c r="G6" s="171"/>
      <c r="H6" s="171"/>
      <c r="I6" s="171"/>
      <c r="J6" s="171"/>
      <c r="K6" s="174"/>
      <c r="L6" s="174"/>
      <c r="M6" s="174"/>
      <c r="N6" s="171"/>
      <c r="O6" s="171"/>
      <c r="P6" s="169"/>
      <c r="U6" s="154"/>
      <c r="V6" s="79" t="s">
        <v>183</v>
      </c>
      <c r="W6" s="80"/>
      <c r="X6" s="175"/>
      <c r="Y6" s="127">
        <v>42435</v>
      </c>
      <c r="Z6" s="137"/>
      <c r="AA6" s="127">
        <v>23872</v>
      </c>
      <c r="AB6" s="137"/>
      <c r="AC6" s="127">
        <v>18281</v>
      </c>
      <c r="AD6" s="137"/>
      <c r="AE6" s="127">
        <v>283455</v>
      </c>
      <c r="AF6" s="137"/>
      <c r="AG6" s="127">
        <v>62994</v>
      </c>
      <c r="AH6" s="127">
        <v>10</v>
      </c>
      <c r="AI6" s="127">
        <v>14</v>
      </c>
    </row>
    <row r="7" spans="1:35" ht="19.5" customHeight="1">
      <c r="A7" s="176" t="s">
        <v>184</v>
      </c>
      <c r="B7" s="177"/>
      <c r="C7" s="178">
        <v>250</v>
      </c>
      <c r="D7" s="148">
        <v>13</v>
      </c>
      <c r="E7" s="148">
        <v>42</v>
      </c>
      <c r="F7" s="148">
        <v>27</v>
      </c>
      <c r="G7" s="148">
        <v>8</v>
      </c>
      <c r="H7" s="148">
        <v>16</v>
      </c>
      <c r="I7" s="148">
        <v>1</v>
      </c>
      <c r="J7" s="148">
        <v>17</v>
      </c>
      <c r="K7" s="148">
        <v>107</v>
      </c>
      <c r="L7" s="179" t="s">
        <v>45</v>
      </c>
      <c r="M7" s="148">
        <v>10</v>
      </c>
      <c r="N7" s="148">
        <v>1</v>
      </c>
      <c r="O7" s="148">
        <v>3</v>
      </c>
      <c r="P7" s="148">
        <v>5</v>
      </c>
      <c r="U7" s="154"/>
      <c r="V7" s="65" t="s">
        <v>185</v>
      </c>
      <c r="W7" s="66"/>
      <c r="X7" s="175"/>
      <c r="Y7" s="127">
        <v>11377</v>
      </c>
      <c r="Z7" s="180"/>
      <c r="AA7" s="127">
        <v>432</v>
      </c>
      <c r="AB7" s="180"/>
      <c r="AC7" s="127">
        <v>10789</v>
      </c>
      <c r="AD7" s="180"/>
      <c r="AE7" s="127">
        <v>288504</v>
      </c>
      <c r="AF7" s="180"/>
      <c r="AG7" s="127">
        <v>77375</v>
      </c>
      <c r="AH7" s="127">
        <v>12</v>
      </c>
      <c r="AI7" s="127">
        <v>7</v>
      </c>
    </row>
    <row r="8" spans="1:35" ht="19.5" customHeight="1">
      <c r="A8" s="181" t="s">
        <v>186</v>
      </c>
      <c r="B8" s="182"/>
      <c r="C8" s="178">
        <v>192</v>
      </c>
      <c r="D8" s="148">
        <v>8</v>
      </c>
      <c r="E8" s="148">
        <v>42</v>
      </c>
      <c r="F8" s="148">
        <v>29</v>
      </c>
      <c r="G8" s="148">
        <v>9</v>
      </c>
      <c r="H8" s="148">
        <v>11</v>
      </c>
      <c r="I8" s="148">
        <v>3</v>
      </c>
      <c r="J8" s="148">
        <v>13</v>
      </c>
      <c r="K8" s="148">
        <v>58</v>
      </c>
      <c r="L8" s="179">
        <v>1</v>
      </c>
      <c r="M8" s="148">
        <v>10</v>
      </c>
      <c r="N8" s="148">
        <v>1</v>
      </c>
      <c r="O8" s="148">
        <v>2</v>
      </c>
      <c r="P8" s="148">
        <v>5</v>
      </c>
      <c r="U8" s="148"/>
      <c r="V8" s="65" t="s">
        <v>134</v>
      </c>
      <c r="W8" s="66"/>
      <c r="X8" s="175"/>
      <c r="Y8" s="127">
        <v>11761</v>
      </c>
      <c r="Z8" s="180"/>
      <c r="AA8" s="127">
        <v>254</v>
      </c>
      <c r="AB8" s="180"/>
      <c r="AC8" s="127">
        <v>11375</v>
      </c>
      <c r="AD8" s="180"/>
      <c r="AE8" s="127">
        <v>279180</v>
      </c>
      <c r="AF8" s="180"/>
      <c r="AG8" s="127">
        <v>86133</v>
      </c>
      <c r="AH8" s="127">
        <v>24</v>
      </c>
      <c r="AI8" s="127">
        <v>36</v>
      </c>
    </row>
    <row r="9" spans="1:35" ht="19.5" customHeight="1">
      <c r="A9" s="181" t="s">
        <v>135</v>
      </c>
      <c r="B9" s="182"/>
      <c r="C9" s="178">
        <v>191</v>
      </c>
      <c r="D9" s="148">
        <v>8</v>
      </c>
      <c r="E9" s="148">
        <v>40</v>
      </c>
      <c r="F9" s="148">
        <v>29</v>
      </c>
      <c r="G9" s="148">
        <v>8</v>
      </c>
      <c r="H9" s="148">
        <v>13</v>
      </c>
      <c r="I9" s="148">
        <v>3</v>
      </c>
      <c r="J9" s="148">
        <v>12</v>
      </c>
      <c r="K9" s="148">
        <v>58</v>
      </c>
      <c r="L9" s="148">
        <v>1</v>
      </c>
      <c r="M9" s="148">
        <v>10</v>
      </c>
      <c r="N9" s="148">
        <v>1</v>
      </c>
      <c r="O9" s="148">
        <v>2</v>
      </c>
      <c r="P9" s="148">
        <v>6</v>
      </c>
      <c r="U9" s="148"/>
      <c r="V9" s="65" t="s">
        <v>136</v>
      </c>
      <c r="W9" s="66"/>
      <c r="X9" s="175"/>
      <c r="Y9" s="127">
        <v>167</v>
      </c>
      <c r="Z9" s="180"/>
      <c r="AA9" s="127">
        <v>143</v>
      </c>
      <c r="AB9" s="180"/>
      <c r="AC9" s="127">
        <v>10452</v>
      </c>
      <c r="AD9" s="180"/>
      <c r="AE9" s="127">
        <v>80733</v>
      </c>
      <c r="AF9" s="180"/>
      <c r="AG9" s="127">
        <v>55723</v>
      </c>
      <c r="AH9" s="127">
        <v>15</v>
      </c>
      <c r="AI9" s="127">
        <v>36</v>
      </c>
    </row>
    <row r="10" spans="1:35" ht="19.5" customHeight="1">
      <c r="A10" s="181" t="s">
        <v>137</v>
      </c>
      <c r="B10" s="182"/>
      <c r="C10" s="178">
        <v>178</v>
      </c>
      <c r="D10" s="148">
        <v>5</v>
      </c>
      <c r="E10" s="148">
        <v>40</v>
      </c>
      <c r="F10" s="148">
        <v>29</v>
      </c>
      <c r="G10" s="148">
        <v>7</v>
      </c>
      <c r="H10" s="148">
        <v>10</v>
      </c>
      <c r="I10" s="148">
        <v>2</v>
      </c>
      <c r="J10" s="148">
        <v>11</v>
      </c>
      <c r="K10" s="148">
        <v>59</v>
      </c>
      <c r="L10" s="148" t="s">
        <v>45</v>
      </c>
      <c r="M10" s="148">
        <v>10</v>
      </c>
      <c r="N10" s="148">
        <v>1</v>
      </c>
      <c r="O10" s="148" t="s">
        <v>45</v>
      </c>
      <c r="P10" s="148">
        <v>4</v>
      </c>
      <c r="U10" s="148"/>
      <c r="V10" s="81" t="s">
        <v>138</v>
      </c>
      <c r="W10" s="82"/>
      <c r="X10" s="183"/>
      <c r="Y10" s="25">
        <f>SUM(Y12:Y16)</f>
        <v>179</v>
      </c>
      <c r="Z10" s="115"/>
      <c r="AA10" s="25">
        <f>SUM(AA12:AA16)</f>
        <v>154</v>
      </c>
      <c r="AB10" s="115"/>
      <c r="AC10" s="25">
        <f>SUM(AC12:AC16)</f>
        <v>10147</v>
      </c>
      <c r="AD10" s="115"/>
      <c r="AE10" s="25">
        <f>SUM(AE12:AE16)</f>
        <v>89308</v>
      </c>
      <c r="AF10" s="115"/>
      <c r="AG10" s="25">
        <f>SUM(AG12:AG16)</f>
        <v>62559</v>
      </c>
      <c r="AH10" s="25">
        <f>SUM(AH12:AH16)</f>
        <v>4</v>
      </c>
      <c r="AI10" s="25">
        <f>SUM(AI12:AI16)</f>
        <v>34</v>
      </c>
    </row>
    <row r="11" spans="1:35" ht="19.5" customHeight="1">
      <c r="A11" s="184" t="s">
        <v>139</v>
      </c>
      <c r="B11" s="185"/>
      <c r="C11" s="186">
        <f aca="true" t="shared" si="0" ref="C11:K11">SUM(C13:C17)</f>
        <v>169</v>
      </c>
      <c r="D11" s="24">
        <f t="shared" si="0"/>
        <v>6</v>
      </c>
      <c r="E11" s="24">
        <f t="shared" si="0"/>
        <v>39</v>
      </c>
      <c r="F11" s="24">
        <f t="shared" si="0"/>
        <v>30</v>
      </c>
      <c r="G11" s="24">
        <f t="shared" si="0"/>
        <v>7</v>
      </c>
      <c r="H11" s="24">
        <f t="shared" si="0"/>
        <v>10</v>
      </c>
      <c r="I11" s="24">
        <f t="shared" si="0"/>
        <v>1</v>
      </c>
      <c r="J11" s="24">
        <f t="shared" si="0"/>
        <v>10</v>
      </c>
      <c r="K11" s="24">
        <f t="shared" si="0"/>
        <v>56</v>
      </c>
      <c r="L11" s="12" t="s">
        <v>187</v>
      </c>
      <c r="M11" s="24">
        <f>SUM(M13:M17)</f>
        <v>8</v>
      </c>
      <c r="N11" s="24">
        <f>SUM(N13:N17)</f>
        <v>1</v>
      </c>
      <c r="O11" s="12" t="s">
        <v>187</v>
      </c>
      <c r="P11" s="24">
        <f>SUM(P13:P17)</f>
        <v>1</v>
      </c>
      <c r="U11" s="148"/>
      <c r="V11" s="187"/>
      <c r="W11" s="188"/>
      <c r="X11" s="189"/>
      <c r="Y11" s="190"/>
      <c r="Z11" s="144"/>
      <c r="AA11" s="190"/>
      <c r="AB11" s="144"/>
      <c r="AC11" s="190"/>
      <c r="AD11" s="144"/>
      <c r="AE11" s="190"/>
      <c r="AF11" s="144"/>
      <c r="AG11" s="190"/>
      <c r="AH11" s="190"/>
      <c r="AI11" s="190"/>
    </row>
    <row r="12" spans="1:35" ht="19.5" customHeight="1">
      <c r="A12" s="187"/>
      <c r="B12" s="191"/>
      <c r="C12" s="192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U12" s="15"/>
      <c r="V12" s="193" t="s">
        <v>140</v>
      </c>
      <c r="W12" s="194"/>
      <c r="X12" s="175"/>
      <c r="Y12" s="127">
        <v>133</v>
      </c>
      <c r="Z12" s="137"/>
      <c r="AA12" s="127">
        <v>116</v>
      </c>
      <c r="AB12" s="137"/>
      <c r="AC12" s="127">
        <v>2124</v>
      </c>
      <c r="AD12" s="137"/>
      <c r="AE12" s="127">
        <v>16080</v>
      </c>
      <c r="AF12" s="137"/>
      <c r="AG12" s="127">
        <v>4457</v>
      </c>
      <c r="AH12" s="127">
        <v>2</v>
      </c>
      <c r="AI12" s="195">
        <v>1</v>
      </c>
    </row>
    <row r="13" spans="1:35" ht="19.5" customHeight="1">
      <c r="A13" s="196" t="s">
        <v>188</v>
      </c>
      <c r="B13" s="197"/>
      <c r="C13" s="198">
        <f>SUM(D13:P13)</f>
        <v>31</v>
      </c>
      <c r="D13" s="187">
        <v>1</v>
      </c>
      <c r="E13" s="187">
        <v>7</v>
      </c>
      <c r="F13" s="187">
        <v>3</v>
      </c>
      <c r="G13" s="187">
        <v>1</v>
      </c>
      <c r="H13" s="187">
        <v>2</v>
      </c>
      <c r="I13" s="12" t="s">
        <v>187</v>
      </c>
      <c r="J13" s="148">
        <v>1</v>
      </c>
      <c r="K13" s="187">
        <v>12</v>
      </c>
      <c r="L13" s="12" t="s">
        <v>187</v>
      </c>
      <c r="M13" s="148">
        <v>3</v>
      </c>
      <c r="N13" s="12" t="s">
        <v>187</v>
      </c>
      <c r="O13" s="12" t="s">
        <v>187</v>
      </c>
      <c r="P13" s="148">
        <v>1</v>
      </c>
      <c r="U13" s="154"/>
      <c r="V13" s="193" t="s">
        <v>189</v>
      </c>
      <c r="W13" s="194"/>
      <c r="X13" s="175"/>
      <c r="Y13" s="127">
        <v>23</v>
      </c>
      <c r="Z13" s="137"/>
      <c r="AA13" s="127">
        <v>19</v>
      </c>
      <c r="AB13" s="137"/>
      <c r="AC13" s="127">
        <v>2412</v>
      </c>
      <c r="AD13" s="137"/>
      <c r="AE13" s="127">
        <v>15676</v>
      </c>
      <c r="AF13" s="137"/>
      <c r="AG13" s="127">
        <v>14484</v>
      </c>
      <c r="AH13" s="199" t="s">
        <v>187</v>
      </c>
      <c r="AI13" s="195">
        <v>2</v>
      </c>
    </row>
    <row r="14" spans="1:35" ht="19.5" customHeight="1">
      <c r="A14" s="196" t="s">
        <v>189</v>
      </c>
      <c r="B14" s="197"/>
      <c r="C14" s="198">
        <f>SUM(D14:P14)</f>
        <v>34</v>
      </c>
      <c r="D14" s="187">
        <v>2</v>
      </c>
      <c r="E14" s="187">
        <v>6</v>
      </c>
      <c r="F14" s="187">
        <v>3</v>
      </c>
      <c r="G14" s="187">
        <v>2</v>
      </c>
      <c r="H14" s="187">
        <v>2</v>
      </c>
      <c r="I14" s="148">
        <v>1</v>
      </c>
      <c r="J14" s="148">
        <v>3</v>
      </c>
      <c r="K14" s="187">
        <v>13</v>
      </c>
      <c r="L14" s="12" t="s">
        <v>187</v>
      </c>
      <c r="M14" s="148">
        <v>2</v>
      </c>
      <c r="N14" s="12" t="s">
        <v>187</v>
      </c>
      <c r="O14" s="12" t="s">
        <v>187</v>
      </c>
      <c r="P14" s="12" t="s">
        <v>187</v>
      </c>
      <c r="U14" s="148"/>
      <c r="V14" s="193" t="s">
        <v>190</v>
      </c>
      <c r="W14" s="194"/>
      <c r="X14" s="175"/>
      <c r="Y14" s="127">
        <v>20</v>
      </c>
      <c r="Z14" s="137"/>
      <c r="AA14" s="127">
        <v>16</v>
      </c>
      <c r="AB14" s="137"/>
      <c r="AC14" s="127">
        <v>979</v>
      </c>
      <c r="AD14" s="137"/>
      <c r="AE14" s="127">
        <v>16485</v>
      </c>
      <c r="AF14" s="137"/>
      <c r="AG14" s="127">
        <v>1806</v>
      </c>
      <c r="AH14" s="195">
        <v>1</v>
      </c>
      <c r="AI14" s="199" t="s">
        <v>187</v>
      </c>
    </row>
    <row r="15" spans="1:35" ht="19.5" customHeight="1">
      <c r="A15" s="196" t="s">
        <v>190</v>
      </c>
      <c r="B15" s="197"/>
      <c r="C15" s="198">
        <f>SUM(D15:P15)</f>
        <v>31</v>
      </c>
      <c r="D15" s="187">
        <v>1</v>
      </c>
      <c r="E15" s="187">
        <v>8</v>
      </c>
      <c r="F15" s="187">
        <v>3</v>
      </c>
      <c r="G15" s="12" t="s">
        <v>187</v>
      </c>
      <c r="H15" s="187">
        <v>2</v>
      </c>
      <c r="I15" s="12" t="s">
        <v>187</v>
      </c>
      <c r="J15" s="148">
        <v>2</v>
      </c>
      <c r="K15" s="187">
        <v>15</v>
      </c>
      <c r="L15" s="12" t="s">
        <v>187</v>
      </c>
      <c r="M15" s="12" t="s">
        <v>187</v>
      </c>
      <c r="N15" s="12" t="s">
        <v>187</v>
      </c>
      <c r="O15" s="12" t="s">
        <v>187</v>
      </c>
      <c r="P15" s="12" t="s">
        <v>187</v>
      </c>
      <c r="U15" s="148"/>
      <c r="V15" s="193" t="s">
        <v>191</v>
      </c>
      <c r="W15" s="194"/>
      <c r="X15" s="175"/>
      <c r="Y15" s="127">
        <v>3</v>
      </c>
      <c r="Z15" s="137"/>
      <c r="AA15" s="127">
        <v>3</v>
      </c>
      <c r="AB15" s="137"/>
      <c r="AC15" s="127">
        <v>402</v>
      </c>
      <c r="AD15" s="137"/>
      <c r="AE15" s="127">
        <v>8039</v>
      </c>
      <c r="AF15" s="137"/>
      <c r="AG15" s="127">
        <v>1667</v>
      </c>
      <c r="AH15" s="199" t="s">
        <v>187</v>
      </c>
      <c r="AI15" s="199" t="s">
        <v>187</v>
      </c>
    </row>
    <row r="16" spans="1:35" ht="19.5" customHeight="1">
      <c r="A16" s="196" t="s">
        <v>191</v>
      </c>
      <c r="B16" s="197"/>
      <c r="C16" s="198">
        <f>SUM(D16:P16)</f>
        <v>23</v>
      </c>
      <c r="D16" s="187">
        <v>1</v>
      </c>
      <c r="E16" s="187">
        <v>5</v>
      </c>
      <c r="F16" s="187">
        <v>3</v>
      </c>
      <c r="G16" s="12" t="s">
        <v>187</v>
      </c>
      <c r="H16" s="187">
        <v>2</v>
      </c>
      <c r="I16" s="12" t="s">
        <v>187</v>
      </c>
      <c r="J16" s="148">
        <v>1</v>
      </c>
      <c r="K16" s="187">
        <v>10</v>
      </c>
      <c r="L16" s="12" t="s">
        <v>187</v>
      </c>
      <c r="M16" s="148">
        <v>1</v>
      </c>
      <c r="N16" s="12" t="s">
        <v>187</v>
      </c>
      <c r="O16" s="12" t="s">
        <v>187</v>
      </c>
      <c r="P16" s="12" t="s">
        <v>187</v>
      </c>
      <c r="U16" s="148"/>
      <c r="V16" s="200" t="s">
        <v>192</v>
      </c>
      <c r="W16" s="201"/>
      <c r="X16" s="202"/>
      <c r="Y16" s="199" t="s">
        <v>187</v>
      </c>
      <c r="Z16" s="203"/>
      <c r="AA16" s="199" t="s">
        <v>120</v>
      </c>
      <c r="AB16" s="204"/>
      <c r="AC16" s="205">
        <v>4230</v>
      </c>
      <c r="AD16" s="204"/>
      <c r="AE16" s="205">
        <v>33028</v>
      </c>
      <c r="AF16" s="204"/>
      <c r="AG16" s="205">
        <v>40145</v>
      </c>
      <c r="AH16" s="205">
        <v>1</v>
      </c>
      <c r="AI16" s="199">
        <v>31</v>
      </c>
    </row>
    <row r="17" spans="1:35" ht="19.5" customHeight="1">
      <c r="A17" s="206" t="s">
        <v>193</v>
      </c>
      <c r="B17" s="207"/>
      <c r="C17" s="208">
        <v>50</v>
      </c>
      <c r="D17" s="209">
        <v>1</v>
      </c>
      <c r="E17" s="209">
        <v>13</v>
      </c>
      <c r="F17" s="209">
        <v>18</v>
      </c>
      <c r="G17" s="209">
        <v>4</v>
      </c>
      <c r="H17" s="209">
        <v>2</v>
      </c>
      <c r="I17" s="210" t="s">
        <v>120</v>
      </c>
      <c r="J17" s="209">
        <v>3</v>
      </c>
      <c r="K17" s="209">
        <v>6</v>
      </c>
      <c r="L17" s="211" t="s">
        <v>120</v>
      </c>
      <c r="M17" s="212">
        <v>2</v>
      </c>
      <c r="N17" s="212">
        <v>1</v>
      </c>
      <c r="O17" s="211" t="s">
        <v>120</v>
      </c>
      <c r="P17" s="210" t="s">
        <v>120</v>
      </c>
      <c r="U17" s="148"/>
      <c r="V17" s="213" t="s">
        <v>194</v>
      </c>
      <c r="W17" s="214"/>
      <c r="X17" s="137"/>
      <c r="Y17" s="127"/>
      <c r="Z17" s="137"/>
      <c r="AA17" s="127"/>
      <c r="AB17" s="137"/>
      <c r="AC17" s="127"/>
      <c r="AD17" s="137"/>
      <c r="AE17" s="215"/>
      <c r="AF17" s="144"/>
      <c r="AG17" s="215"/>
      <c r="AH17" s="215"/>
      <c r="AI17" s="215"/>
    </row>
    <row r="18" spans="1:22" ht="15" customHeight="1">
      <c r="A18" s="216" t="s">
        <v>195</v>
      </c>
      <c r="B18" s="217"/>
      <c r="C18" s="187"/>
      <c r="D18" s="187"/>
      <c r="E18" s="187"/>
      <c r="F18" s="187"/>
      <c r="G18" s="148"/>
      <c r="H18" s="187"/>
      <c r="I18" s="148"/>
      <c r="J18" s="187"/>
      <c r="K18" s="148"/>
      <c r="L18" s="187"/>
      <c r="M18" s="148"/>
      <c r="N18" s="148"/>
      <c r="O18" s="148"/>
      <c r="P18" s="148"/>
      <c r="Q18" s="148"/>
      <c r="R18" s="148"/>
      <c r="S18" s="148"/>
      <c r="T18" s="148"/>
      <c r="U18" s="148"/>
      <c r="V18" s="99" t="s">
        <v>196</v>
      </c>
    </row>
    <row r="19" spans="1:22" ht="15" customHeight="1">
      <c r="A19" s="99" t="s">
        <v>197</v>
      </c>
      <c r="B19" s="144"/>
      <c r="C19" s="187"/>
      <c r="D19" s="18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</row>
    <row r="20" spans="2:22" ht="15" customHeight="1">
      <c r="B20" s="144"/>
      <c r="C20" s="187"/>
      <c r="D20" s="18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22:36" ht="15" customHeight="1">
      <c r="V21" s="148"/>
      <c r="Y21" s="144"/>
      <c r="Z21" s="215"/>
      <c r="AA21" s="144"/>
      <c r="AB21" s="215"/>
      <c r="AC21" s="144"/>
      <c r="AD21" s="215"/>
      <c r="AE21" s="144"/>
      <c r="AF21" s="215"/>
      <c r="AG21" s="144"/>
      <c r="AH21" s="215"/>
      <c r="AI21" s="218"/>
      <c r="AJ21" s="218"/>
    </row>
    <row r="22" spans="22:36" ht="15" customHeight="1">
      <c r="V22" s="148"/>
      <c r="Y22" s="144"/>
      <c r="Z22" s="215"/>
      <c r="AA22" s="144"/>
      <c r="AB22" s="215"/>
      <c r="AC22" s="144"/>
      <c r="AD22" s="215"/>
      <c r="AE22" s="144"/>
      <c r="AF22" s="215"/>
      <c r="AG22" s="144"/>
      <c r="AH22" s="215"/>
      <c r="AI22" s="218"/>
      <c r="AJ22" s="215"/>
    </row>
    <row r="23" spans="1:36" ht="19.5" customHeight="1">
      <c r="A23" s="84" t="s">
        <v>198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4"/>
      <c r="V23" s="148"/>
      <c r="Y23" s="144"/>
      <c r="Z23" s="154"/>
      <c r="AA23" s="144"/>
      <c r="AB23" s="154"/>
      <c r="AC23" s="144"/>
      <c r="AD23" s="154"/>
      <c r="AE23" s="144"/>
      <c r="AF23" s="154"/>
      <c r="AG23" s="144"/>
      <c r="AH23" s="154"/>
      <c r="AI23" s="154"/>
      <c r="AJ23" s="154"/>
    </row>
    <row r="24" ht="18" customHeight="1" thickBot="1">
      <c r="V24" s="148"/>
    </row>
    <row r="25" spans="1:22" ht="18" customHeight="1">
      <c r="A25" s="101" t="s">
        <v>199</v>
      </c>
      <c r="B25" s="151" t="s">
        <v>141</v>
      </c>
      <c r="C25" s="151" t="s">
        <v>142</v>
      </c>
      <c r="D25" s="151" t="s">
        <v>143</v>
      </c>
      <c r="E25" s="152" t="s">
        <v>200</v>
      </c>
      <c r="F25" s="152" t="s">
        <v>201</v>
      </c>
      <c r="G25" s="152" t="s">
        <v>202</v>
      </c>
      <c r="H25" s="151" t="s">
        <v>144</v>
      </c>
      <c r="I25" s="151" t="s">
        <v>145</v>
      </c>
      <c r="J25" s="152" t="s">
        <v>203</v>
      </c>
      <c r="K25" s="151" t="s">
        <v>146</v>
      </c>
      <c r="L25" s="152" t="s">
        <v>204</v>
      </c>
      <c r="M25" s="151" t="s">
        <v>147</v>
      </c>
      <c r="N25" s="151" t="s">
        <v>148</v>
      </c>
      <c r="O25" s="153" t="s">
        <v>205</v>
      </c>
      <c r="P25" s="219"/>
      <c r="Q25" s="220"/>
      <c r="R25" s="220"/>
      <c r="S25" s="220"/>
      <c r="T25" s="220"/>
      <c r="U25" s="220"/>
      <c r="V25" s="148"/>
    </row>
    <row r="26" spans="1:23" ht="18" customHeight="1">
      <c r="A26" s="105"/>
      <c r="B26" s="164"/>
      <c r="C26" s="164"/>
      <c r="D26" s="164"/>
      <c r="E26" s="165"/>
      <c r="F26" s="165"/>
      <c r="G26" s="165"/>
      <c r="H26" s="164"/>
      <c r="I26" s="164"/>
      <c r="J26" s="165"/>
      <c r="K26" s="164"/>
      <c r="L26" s="165"/>
      <c r="M26" s="164"/>
      <c r="N26" s="164"/>
      <c r="O26" s="166"/>
      <c r="P26" s="221"/>
      <c r="Q26" s="220"/>
      <c r="R26" s="220"/>
      <c r="S26" s="220"/>
      <c r="T26" s="220"/>
      <c r="U26" s="220"/>
      <c r="V26" s="220"/>
      <c r="W26" s="99" t="s">
        <v>206</v>
      </c>
    </row>
    <row r="27" spans="1:36" ht="18" customHeight="1">
      <c r="A27" s="109"/>
      <c r="B27" s="174"/>
      <c r="C27" s="174"/>
      <c r="D27" s="174"/>
      <c r="E27" s="171"/>
      <c r="F27" s="171"/>
      <c r="G27" s="171"/>
      <c r="H27" s="174"/>
      <c r="I27" s="174"/>
      <c r="J27" s="171"/>
      <c r="K27" s="174"/>
      <c r="L27" s="171"/>
      <c r="M27" s="174"/>
      <c r="N27" s="174"/>
      <c r="O27" s="169"/>
      <c r="P27" s="221"/>
      <c r="Q27" s="146"/>
      <c r="R27" s="146"/>
      <c r="S27" s="146"/>
      <c r="T27" s="146"/>
      <c r="V27" s="220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</row>
    <row r="28" spans="1:36" ht="18" customHeight="1">
      <c r="A28" s="223" t="s">
        <v>207</v>
      </c>
      <c r="B28" s="224">
        <v>10121</v>
      </c>
      <c r="C28" s="225">
        <v>526</v>
      </c>
      <c r="D28" s="225">
        <v>70</v>
      </c>
      <c r="E28" s="225" t="s">
        <v>149</v>
      </c>
      <c r="F28" s="225">
        <v>10308</v>
      </c>
      <c r="G28" s="225">
        <v>36</v>
      </c>
      <c r="H28" s="225">
        <v>125</v>
      </c>
      <c r="I28" s="225">
        <v>977</v>
      </c>
      <c r="J28" s="225">
        <v>364</v>
      </c>
      <c r="K28" s="225">
        <v>1</v>
      </c>
      <c r="L28" s="225">
        <v>359</v>
      </c>
      <c r="M28" s="225">
        <v>1419</v>
      </c>
      <c r="N28" s="225">
        <v>2253</v>
      </c>
      <c r="O28" s="225">
        <v>1831</v>
      </c>
      <c r="P28" s="226"/>
      <c r="Q28" s="220"/>
      <c r="R28" s="220"/>
      <c r="S28" s="220"/>
      <c r="T28" s="220"/>
      <c r="U28" s="220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</row>
    <row r="29" spans="1:36" ht="18" customHeight="1">
      <c r="A29" s="227" t="s">
        <v>208</v>
      </c>
      <c r="B29" s="225">
        <v>10133</v>
      </c>
      <c r="C29" s="225">
        <v>524</v>
      </c>
      <c r="D29" s="225">
        <v>70</v>
      </c>
      <c r="E29" s="225" t="s">
        <v>149</v>
      </c>
      <c r="F29" s="225">
        <v>10542</v>
      </c>
      <c r="G29" s="225">
        <v>33</v>
      </c>
      <c r="H29" s="225">
        <v>122</v>
      </c>
      <c r="I29" s="225">
        <v>968</v>
      </c>
      <c r="J29" s="225">
        <v>360</v>
      </c>
      <c r="K29" s="225">
        <v>2</v>
      </c>
      <c r="L29" s="225">
        <v>366</v>
      </c>
      <c r="M29" s="225">
        <v>1422</v>
      </c>
      <c r="N29" s="225">
        <v>2285</v>
      </c>
      <c r="O29" s="225">
        <v>1793</v>
      </c>
      <c r="P29" s="226"/>
      <c r="U29" s="220"/>
      <c r="V29" s="220"/>
      <c r="W29" s="84" t="s">
        <v>209</v>
      </c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8" customHeight="1" thickBot="1">
      <c r="A30" s="227" t="s">
        <v>134</v>
      </c>
      <c r="B30" s="225">
        <v>9644</v>
      </c>
      <c r="C30" s="225">
        <v>472</v>
      </c>
      <c r="D30" s="225">
        <v>69</v>
      </c>
      <c r="E30" s="225" t="s">
        <v>149</v>
      </c>
      <c r="F30" s="225">
        <v>10688</v>
      </c>
      <c r="G30" s="225">
        <v>35</v>
      </c>
      <c r="H30" s="225">
        <v>121</v>
      </c>
      <c r="I30" s="225">
        <v>954</v>
      </c>
      <c r="J30" s="225">
        <v>349</v>
      </c>
      <c r="K30" s="225">
        <v>2</v>
      </c>
      <c r="L30" s="225">
        <v>370</v>
      </c>
      <c r="M30" s="225">
        <v>1427</v>
      </c>
      <c r="N30" s="225">
        <v>2326</v>
      </c>
      <c r="O30" s="225">
        <v>1763</v>
      </c>
      <c r="P30" s="226"/>
      <c r="U30" s="220"/>
      <c r="V30" s="220"/>
      <c r="W30" s="137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9" t="s">
        <v>210</v>
      </c>
    </row>
    <row r="31" spans="1:36" ht="18" customHeight="1">
      <c r="A31" s="227" t="s">
        <v>136</v>
      </c>
      <c r="B31" s="230">
        <v>9656</v>
      </c>
      <c r="C31" s="225">
        <v>443</v>
      </c>
      <c r="D31" s="225">
        <v>69</v>
      </c>
      <c r="E31" s="225" t="s">
        <v>149</v>
      </c>
      <c r="F31" s="225">
        <v>10799</v>
      </c>
      <c r="G31" s="225">
        <v>30</v>
      </c>
      <c r="H31" s="225">
        <v>120</v>
      </c>
      <c r="I31" s="225">
        <v>848</v>
      </c>
      <c r="J31" s="225">
        <v>333</v>
      </c>
      <c r="K31" s="225">
        <v>1</v>
      </c>
      <c r="L31" s="225">
        <v>368</v>
      </c>
      <c r="M31" s="225">
        <v>1437</v>
      </c>
      <c r="N31" s="225">
        <v>2335</v>
      </c>
      <c r="O31" s="225">
        <v>1553</v>
      </c>
      <c r="P31" s="226"/>
      <c r="U31" s="220"/>
      <c r="V31" s="220"/>
      <c r="W31" s="231" t="s">
        <v>211</v>
      </c>
      <c r="X31" s="232"/>
      <c r="Y31" s="233" t="s">
        <v>212</v>
      </c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</row>
    <row r="32" spans="1:36" ht="18" customHeight="1">
      <c r="A32" s="235" t="s">
        <v>138</v>
      </c>
      <c r="B32" s="236">
        <v>9666</v>
      </c>
      <c r="C32" s="237">
        <v>438</v>
      </c>
      <c r="D32" s="237">
        <v>72</v>
      </c>
      <c r="E32" s="238" t="s">
        <v>149</v>
      </c>
      <c r="F32" s="239">
        <v>10768</v>
      </c>
      <c r="G32" s="239">
        <v>32</v>
      </c>
      <c r="H32" s="239">
        <v>124</v>
      </c>
      <c r="I32" s="239">
        <v>829</v>
      </c>
      <c r="J32" s="239">
        <v>329</v>
      </c>
      <c r="K32" s="239">
        <v>1</v>
      </c>
      <c r="L32" s="239">
        <v>390</v>
      </c>
      <c r="M32" s="239">
        <v>1429</v>
      </c>
      <c r="N32" s="239">
        <v>2380</v>
      </c>
      <c r="O32" s="239">
        <v>1356</v>
      </c>
      <c r="P32" s="240"/>
      <c r="U32" s="220"/>
      <c r="V32" s="220"/>
      <c r="W32" s="241"/>
      <c r="X32" s="242"/>
      <c r="Y32" s="243" t="s">
        <v>150</v>
      </c>
      <c r="Z32" s="244"/>
      <c r="AA32" s="243" t="s">
        <v>151</v>
      </c>
      <c r="AB32" s="244"/>
      <c r="AC32" s="243" t="s">
        <v>152</v>
      </c>
      <c r="AD32" s="244"/>
      <c r="AE32" s="243" t="s">
        <v>153</v>
      </c>
      <c r="AF32" s="244"/>
      <c r="AG32" s="243" t="s">
        <v>213</v>
      </c>
      <c r="AH32" s="244"/>
      <c r="AI32" s="243" t="s">
        <v>214</v>
      </c>
      <c r="AJ32" s="245"/>
    </row>
    <row r="33" spans="1:36" ht="18" customHeight="1">
      <c r="A33" s="99" t="s">
        <v>215</v>
      </c>
      <c r="U33" s="220"/>
      <c r="V33" s="220"/>
      <c r="W33" s="246"/>
      <c r="X33" s="247"/>
      <c r="Y33" s="248" t="s">
        <v>154</v>
      </c>
      <c r="Z33" s="248" t="s">
        <v>155</v>
      </c>
      <c r="AA33" s="248" t="s">
        <v>154</v>
      </c>
      <c r="AB33" s="248" t="s">
        <v>155</v>
      </c>
      <c r="AC33" s="248" t="s">
        <v>154</v>
      </c>
      <c r="AD33" s="248" t="s">
        <v>155</v>
      </c>
      <c r="AE33" s="248" t="s">
        <v>154</v>
      </c>
      <c r="AF33" s="248" t="s">
        <v>155</v>
      </c>
      <c r="AG33" s="248" t="s">
        <v>154</v>
      </c>
      <c r="AH33" s="248" t="s">
        <v>155</v>
      </c>
      <c r="AI33" s="248" t="s">
        <v>154</v>
      </c>
      <c r="AJ33" s="249" t="s">
        <v>155</v>
      </c>
    </row>
    <row r="34" spans="21:36" ht="18" customHeight="1">
      <c r="U34" s="220"/>
      <c r="V34" s="220"/>
      <c r="W34" s="250" t="s">
        <v>216</v>
      </c>
      <c r="X34" s="251" t="s">
        <v>217</v>
      </c>
      <c r="Y34" s="252">
        <v>117</v>
      </c>
      <c r="Z34" s="253">
        <v>116.4</v>
      </c>
      <c r="AA34" s="254">
        <v>122.8</v>
      </c>
      <c r="AB34" s="253">
        <v>122.6</v>
      </c>
      <c r="AC34" s="254">
        <v>128.7</v>
      </c>
      <c r="AD34" s="253">
        <v>128</v>
      </c>
      <c r="AE34" s="254">
        <v>134.2</v>
      </c>
      <c r="AF34" s="253">
        <v>134</v>
      </c>
      <c r="AG34" s="254">
        <v>139</v>
      </c>
      <c r="AH34" s="253">
        <v>141.4</v>
      </c>
      <c r="AI34" s="254">
        <v>145.3</v>
      </c>
      <c r="AJ34" s="253">
        <v>147.8</v>
      </c>
    </row>
    <row r="35" spans="21:36" ht="18" customHeight="1">
      <c r="U35" s="220"/>
      <c r="V35" s="220"/>
      <c r="W35" s="255"/>
      <c r="X35" s="251" t="s">
        <v>218</v>
      </c>
      <c r="Y35" s="253">
        <v>116.8</v>
      </c>
      <c r="Z35" s="253">
        <v>116.5</v>
      </c>
      <c r="AA35" s="253">
        <v>122.7</v>
      </c>
      <c r="AB35" s="253">
        <v>122.2</v>
      </c>
      <c r="AC35" s="253">
        <v>127.9</v>
      </c>
      <c r="AD35" s="253">
        <v>128.2</v>
      </c>
      <c r="AE35" s="253">
        <v>134.5</v>
      </c>
      <c r="AF35" s="253">
        <v>134.1</v>
      </c>
      <c r="AG35" s="253">
        <v>139.1</v>
      </c>
      <c r="AH35" s="253">
        <v>140.7</v>
      </c>
      <c r="AI35" s="253">
        <v>146</v>
      </c>
      <c r="AJ35" s="253">
        <v>147.4</v>
      </c>
    </row>
    <row r="36" spans="21:36" ht="18" customHeight="1">
      <c r="U36" s="220"/>
      <c r="V36" s="220"/>
      <c r="W36" s="256"/>
      <c r="X36" s="257" t="s">
        <v>219</v>
      </c>
      <c r="Y36" s="258">
        <v>116.8</v>
      </c>
      <c r="Z36" s="259">
        <v>116.1</v>
      </c>
      <c r="AA36" s="259">
        <v>122.7</v>
      </c>
      <c r="AB36" s="259">
        <v>121.6</v>
      </c>
      <c r="AC36" s="259">
        <v>128.7</v>
      </c>
      <c r="AD36" s="259">
        <v>128.4</v>
      </c>
      <c r="AE36" s="259">
        <v>134</v>
      </c>
      <c r="AF36" s="259">
        <v>134.2</v>
      </c>
      <c r="AG36" s="259">
        <v>139.5</v>
      </c>
      <c r="AH36" s="259">
        <v>141</v>
      </c>
      <c r="AI36" s="259">
        <v>146.4</v>
      </c>
      <c r="AJ36" s="259">
        <v>148</v>
      </c>
    </row>
    <row r="37" spans="1:36" ht="18" customHeight="1">
      <c r="A37" s="84" t="s">
        <v>220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220"/>
      <c r="W37" s="250" t="s">
        <v>221</v>
      </c>
      <c r="X37" s="251" t="s">
        <v>217</v>
      </c>
      <c r="Y37" s="252">
        <v>21.8</v>
      </c>
      <c r="Z37" s="253">
        <v>21.4</v>
      </c>
      <c r="AA37" s="254">
        <v>24.6</v>
      </c>
      <c r="AB37" s="253">
        <v>24.4</v>
      </c>
      <c r="AC37" s="254">
        <v>27.7</v>
      </c>
      <c r="AD37" s="253">
        <v>27.3</v>
      </c>
      <c r="AE37" s="254">
        <v>31.8</v>
      </c>
      <c r="AF37" s="253">
        <v>30.9</v>
      </c>
      <c r="AG37" s="254">
        <v>35</v>
      </c>
      <c r="AH37" s="253">
        <v>36.1</v>
      </c>
      <c r="AI37" s="254">
        <v>39.2</v>
      </c>
      <c r="AJ37" s="253">
        <v>40.1</v>
      </c>
    </row>
    <row r="38" spans="2:36" ht="18" customHeight="1" thickBot="1"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U38" s="220"/>
      <c r="V38" s="220"/>
      <c r="W38" s="255"/>
      <c r="X38" s="251" t="s">
        <v>218</v>
      </c>
      <c r="Y38" s="253">
        <v>22</v>
      </c>
      <c r="Z38" s="253">
        <v>21.4</v>
      </c>
      <c r="AA38" s="253">
        <v>24.6</v>
      </c>
      <c r="AB38" s="253">
        <v>24.2</v>
      </c>
      <c r="AC38" s="253">
        <v>27.5</v>
      </c>
      <c r="AD38" s="253">
        <v>27.3</v>
      </c>
      <c r="AE38" s="253">
        <v>31.7</v>
      </c>
      <c r="AF38" s="253">
        <v>30.4</v>
      </c>
      <c r="AG38" s="253">
        <v>34.4</v>
      </c>
      <c r="AH38" s="253">
        <v>34.8</v>
      </c>
      <c r="AI38" s="253">
        <v>40.2</v>
      </c>
      <c r="AJ38" s="253">
        <v>39.8</v>
      </c>
    </row>
    <row r="39" spans="1:36" ht="18" customHeight="1">
      <c r="A39" s="101" t="s">
        <v>199</v>
      </c>
      <c r="B39" s="151" t="s">
        <v>12</v>
      </c>
      <c r="C39" s="152" t="s">
        <v>222</v>
      </c>
      <c r="D39" s="152" t="s">
        <v>223</v>
      </c>
      <c r="E39" s="152" t="s">
        <v>224</v>
      </c>
      <c r="F39" s="152" t="s">
        <v>225</v>
      </c>
      <c r="G39" s="152" t="s">
        <v>226</v>
      </c>
      <c r="H39" s="152" t="s">
        <v>227</v>
      </c>
      <c r="I39" s="152" t="s">
        <v>228</v>
      </c>
      <c r="J39" s="152" t="s">
        <v>229</v>
      </c>
      <c r="K39" s="152" t="s">
        <v>230</v>
      </c>
      <c r="L39" s="152" t="s">
        <v>231</v>
      </c>
      <c r="M39" s="152" t="s">
        <v>232</v>
      </c>
      <c r="N39" s="152" t="s">
        <v>233</v>
      </c>
      <c r="O39" s="152" t="s">
        <v>234</v>
      </c>
      <c r="P39" s="152" t="s">
        <v>235</v>
      </c>
      <c r="Q39" s="260" t="s">
        <v>156</v>
      </c>
      <c r="R39" s="154"/>
      <c r="S39" s="154"/>
      <c r="T39" s="154"/>
      <c r="V39" s="154"/>
      <c r="W39" s="256"/>
      <c r="X39" s="257" t="s">
        <v>236</v>
      </c>
      <c r="Y39" s="258">
        <v>21.5</v>
      </c>
      <c r="Z39" s="259">
        <v>21.1</v>
      </c>
      <c r="AA39" s="259">
        <v>24.4</v>
      </c>
      <c r="AB39" s="259">
        <v>23.5</v>
      </c>
      <c r="AC39" s="259">
        <v>27.5</v>
      </c>
      <c r="AD39" s="259">
        <v>27.3</v>
      </c>
      <c r="AE39" s="259">
        <v>31</v>
      </c>
      <c r="AF39" s="259">
        <v>30.5</v>
      </c>
      <c r="AG39" s="259">
        <v>35.1</v>
      </c>
      <c r="AH39" s="259">
        <v>34.7</v>
      </c>
      <c r="AI39" s="259">
        <v>40</v>
      </c>
      <c r="AJ39" s="259">
        <v>39.8</v>
      </c>
    </row>
    <row r="40" spans="1:36" ht="18" customHeight="1">
      <c r="A40" s="105"/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261"/>
      <c r="R40" s="262"/>
      <c r="S40" s="262"/>
      <c r="T40" s="262"/>
      <c r="V40" s="220"/>
      <c r="W40" s="250" t="s">
        <v>237</v>
      </c>
      <c r="X40" s="251" t="s">
        <v>238</v>
      </c>
      <c r="Y40" s="252">
        <v>65.3</v>
      </c>
      <c r="Z40" s="253">
        <v>65.3</v>
      </c>
      <c r="AA40" s="254">
        <v>67.8</v>
      </c>
      <c r="AB40" s="253">
        <v>68</v>
      </c>
      <c r="AC40" s="254">
        <v>70.7</v>
      </c>
      <c r="AD40" s="253">
        <v>70.4</v>
      </c>
      <c r="AE40" s="254">
        <v>73.3</v>
      </c>
      <c r="AF40" s="253">
        <v>73.4</v>
      </c>
      <c r="AG40" s="254">
        <v>75.3</v>
      </c>
      <c r="AH40" s="253">
        <v>77</v>
      </c>
      <c r="AI40" s="254">
        <v>77.9</v>
      </c>
      <c r="AJ40" s="253">
        <v>80</v>
      </c>
    </row>
    <row r="41" spans="1:36" ht="18" customHeight="1">
      <c r="A41" s="109"/>
      <c r="B41" s="263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5"/>
      <c r="R41" s="262"/>
      <c r="S41" s="262"/>
      <c r="T41" s="262"/>
      <c r="V41" s="220"/>
      <c r="W41" s="255"/>
      <c r="X41" s="251" t="s">
        <v>218</v>
      </c>
      <c r="Y41" s="253">
        <v>65.2</v>
      </c>
      <c r="Z41" s="253">
        <v>64.9</v>
      </c>
      <c r="AA41" s="253">
        <v>67.9</v>
      </c>
      <c r="AB41" s="253">
        <v>67.6</v>
      </c>
      <c r="AC41" s="253">
        <v>70.3</v>
      </c>
      <c r="AD41" s="253">
        <v>70.3</v>
      </c>
      <c r="AE41" s="253">
        <v>73.3</v>
      </c>
      <c r="AF41" s="253">
        <v>73.2</v>
      </c>
      <c r="AG41" s="253">
        <v>75.3</v>
      </c>
      <c r="AH41" s="253">
        <v>76.2</v>
      </c>
      <c r="AI41" s="253">
        <v>78.3</v>
      </c>
      <c r="AJ41" s="253">
        <v>79.8</v>
      </c>
    </row>
    <row r="42" spans="1:36" ht="18" customHeight="1">
      <c r="A42" s="223" t="s">
        <v>239</v>
      </c>
      <c r="B42" s="266">
        <f>SUM(C42,D42,E42,F42,G42,H42,I42,J42,K42,L42,M42,N42,O42,P42,Q42)</f>
        <v>39914</v>
      </c>
      <c r="C42" s="267">
        <v>15036</v>
      </c>
      <c r="D42" s="267">
        <v>3262</v>
      </c>
      <c r="E42" s="267">
        <v>1421</v>
      </c>
      <c r="F42" s="267">
        <v>286</v>
      </c>
      <c r="G42" s="267">
        <v>3738</v>
      </c>
      <c r="H42" s="267">
        <v>1389</v>
      </c>
      <c r="I42" s="267">
        <v>1401</v>
      </c>
      <c r="J42" s="267">
        <v>81</v>
      </c>
      <c r="K42" s="267">
        <v>84</v>
      </c>
      <c r="L42" s="267">
        <v>160</v>
      </c>
      <c r="M42" s="267">
        <v>158</v>
      </c>
      <c r="N42" s="267">
        <v>1575</v>
      </c>
      <c r="O42" s="267">
        <v>1440</v>
      </c>
      <c r="P42" s="267">
        <v>2809</v>
      </c>
      <c r="Q42" s="267">
        <v>7074</v>
      </c>
      <c r="R42" s="268"/>
      <c r="S42" s="268"/>
      <c r="T42" s="268"/>
      <c r="V42" s="220"/>
      <c r="W42" s="256"/>
      <c r="X42" s="257" t="s">
        <v>240</v>
      </c>
      <c r="Y42" s="258">
        <v>65</v>
      </c>
      <c r="Z42" s="259">
        <v>64.7</v>
      </c>
      <c r="AA42" s="259">
        <v>67.8</v>
      </c>
      <c r="AB42" s="259">
        <v>67.4</v>
      </c>
      <c r="AC42" s="259">
        <v>70.7</v>
      </c>
      <c r="AD42" s="259">
        <v>70.7</v>
      </c>
      <c r="AE42" s="259">
        <v>73.1</v>
      </c>
      <c r="AF42" s="259">
        <v>73.2</v>
      </c>
      <c r="AG42" s="259">
        <v>75.5</v>
      </c>
      <c r="AH42" s="259">
        <v>76.5</v>
      </c>
      <c r="AI42" s="259">
        <v>78.7</v>
      </c>
      <c r="AJ42" s="259">
        <v>79.9</v>
      </c>
    </row>
    <row r="43" spans="1:36" ht="18" customHeight="1">
      <c r="A43" s="227" t="s">
        <v>241</v>
      </c>
      <c r="B43" s="230">
        <f>SUM(C43,D43,E43,F43,G43,H43,I43,J43,K43,L43,M43,N43,O43,P43,Q43)</f>
        <v>39245</v>
      </c>
      <c r="C43" s="269">
        <v>14524</v>
      </c>
      <c r="D43" s="269">
        <v>3418</v>
      </c>
      <c r="E43" s="269">
        <v>1391</v>
      </c>
      <c r="F43" s="269">
        <v>293</v>
      </c>
      <c r="G43" s="269">
        <v>3607</v>
      </c>
      <c r="H43" s="269">
        <v>1288</v>
      </c>
      <c r="I43" s="269">
        <v>1339</v>
      </c>
      <c r="J43" s="269">
        <v>82</v>
      </c>
      <c r="K43" s="269">
        <v>82</v>
      </c>
      <c r="L43" s="269">
        <v>153</v>
      </c>
      <c r="M43" s="269">
        <v>158</v>
      </c>
      <c r="N43" s="269">
        <v>1575</v>
      </c>
      <c r="O43" s="269">
        <v>1440</v>
      </c>
      <c r="P43" s="269">
        <v>2809</v>
      </c>
      <c r="Q43" s="269">
        <v>7086</v>
      </c>
      <c r="R43" s="268"/>
      <c r="S43" s="268"/>
      <c r="T43" s="268"/>
      <c r="V43" s="220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</row>
    <row r="44" spans="1:36" ht="18" customHeight="1">
      <c r="A44" s="227" t="s">
        <v>134</v>
      </c>
      <c r="B44" s="230">
        <f>SUM(C44,D44,E44,F44,G44,H44,I44,J44,K44,L44,M44,N44,O44,P44,Q44)</f>
        <v>39644</v>
      </c>
      <c r="C44" s="269">
        <v>14725</v>
      </c>
      <c r="D44" s="269">
        <v>3453</v>
      </c>
      <c r="E44" s="269">
        <v>1450</v>
      </c>
      <c r="F44" s="269">
        <v>300</v>
      </c>
      <c r="G44" s="269">
        <v>3595</v>
      </c>
      <c r="H44" s="269">
        <v>1389</v>
      </c>
      <c r="I44" s="269">
        <v>1341</v>
      </c>
      <c r="J44" s="269">
        <v>80</v>
      </c>
      <c r="K44" s="269">
        <v>81</v>
      </c>
      <c r="L44" s="269">
        <v>148</v>
      </c>
      <c r="M44" s="269">
        <v>158</v>
      </c>
      <c r="N44" s="269">
        <v>1576</v>
      </c>
      <c r="O44" s="269">
        <v>1440</v>
      </c>
      <c r="P44" s="269">
        <v>2809</v>
      </c>
      <c r="Q44" s="269">
        <v>7099</v>
      </c>
      <c r="R44" s="268"/>
      <c r="S44" s="268"/>
      <c r="T44" s="268"/>
      <c r="V44" s="146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</row>
    <row r="45" spans="1:36" ht="18" customHeight="1" thickBot="1">
      <c r="A45" s="227" t="s">
        <v>136</v>
      </c>
      <c r="B45" s="230">
        <f>SUM(C45,D45,E45,F45,G45,H45,I45,J45,K45,L45,M45,N45,O45,P45,Q45)</f>
        <v>38947</v>
      </c>
      <c r="C45" s="269">
        <v>14391</v>
      </c>
      <c r="D45" s="269">
        <v>3372</v>
      </c>
      <c r="E45" s="269">
        <v>1472</v>
      </c>
      <c r="F45" s="269">
        <v>299</v>
      </c>
      <c r="G45" s="269">
        <v>3436</v>
      </c>
      <c r="H45" s="269">
        <v>1346</v>
      </c>
      <c r="I45" s="269">
        <v>1294</v>
      </c>
      <c r="J45" s="269">
        <v>78</v>
      </c>
      <c r="K45" s="269">
        <v>76</v>
      </c>
      <c r="L45" s="269">
        <v>140</v>
      </c>
      <c r="M45" s="269">
        <v>135</v>
      </c>
      <c r="N45" s="269">
        <v>1570</v>
      </c>
      <c r="O45" s="269">
        <v>1436</v>
      </c>
      <c r="P45" s="269">
        <v>2790</v>
      </c>
      <c r="Q45" s="269">
        <v>7112</v>
      </c>
      <c r="R45" s="268"/>
      <c r="S45" s="268"/>
      <c r="T45" s="268"/>
      <c r="V45" s="220"/>
      <c r="W45" s="270"/>
      <c r="X45" s="270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</row>
    <row r="46" spans="1:36" ht="18" customHeight="1">
      <c r="A46" s="271" t="s">
        <v>138</v>
      </c>
      <c r="B46" s="239">
        <f>SUM(C46,D46,E46,F46,G46,H46,I46,J46,K46,L46,M46,N46,O46,P46,Q46)</f>
        <v>39058</v>
      </c>
      <c r="C46" s="239">
        <v>14430</v>
      </c>
      <c r="D46" s="239">
        <v>3649</v>
      </c>
      <c r="E46" s="239">
        <v>1520</v>
      </c>
      <c r="F46" s="239">
        <v>303</v>
      </c>
      <c r="G46" s="239">
        <v>3351</v>
      </c>
      <c r="H46" s="239">
        <v>1315</v>
      </c>
      <c r="I46" s="239">
        <v>1258</v>
      </c>
      <c r="J46" s="239">
        <v>77</v>
      </c>
      <c r="K46" s="239">
        <v>75</v>
      </c>
      <c r="L46" s="239">
        <v>135</v>
      </c>
      <c r="M46" s="239">
        <v>135</v>
      </c>
      <c r="N46" s="239">
        <v>1570</v>
      </c>
      <c r="O46" s="239">
        <v>1436</v>
      </c>
      <c r="P46" s="239">
        <v>2790</v>
      </c>
      <c r="Q46" s="239">
        <v>7014</v>
      </c>
      <c r="R46" s="272"/>
      <c r="S46" s="272"/>
      <c r="T46" s="272"/>
      <c r="V46" s="154"/>
      <c r="W46" s="231" t="s">
        <v>242</v>
      </c>
      <c r="X46" s="232"/>
      <c r="Y46" s="273" t="s">
        <v>243</v>
      </c>
      <c r="Z46" s="274"/>
      <c r="AA46" s="274"/>
      <c r="AB46" s="274"/>
      <c r="AC46" s="274"/>
      <c r="AD46" s="275"/>
      <c r="AE46" s="273" t="s">
        <v>244</v>
      </c>
      <c r="AF46" s="274"/>
      <c r="AG46" s="274"/>
      <c r="AH46" s="274"/>
      <c r="AI46" s="274"/>
      <c r="AJ46" s="274"/>
    </row>
    <row r="47" spans="1:36" ht="18" customHeight="1">
      <c r="A47" s="99" t="s">
        <v>245</v>
      </c>
      <c r="V47" s="154"/>
      <c r="W47" s="241"/>
      <c r="X47" s="242"/>
      <c r="Y47" s="276" t="s">
        <v>246</v>
      </c>
      <c r="Z47" s="277"/>
      <c r="AA47" s="276" t="s">
        <v>247</v>
      </c>
      <c r="AB47" s="277"/>
      <c r="AC47" s="276" t="s">
        <v>248</v>
      </c>
      <c r="AD47" s="277"/>
      <c r="AE47" s="276" t="s">
        <v>249</v>
      </c>
      <c r="AF47" s="277"/>
      <c r="AG47" s="276" t="s">
        <v>250</v>
      </c>
      <c r="AH47" s="277"/>
      <c r="AI47" s="276" t="s">
        <v>251</v>
      </c>
      <c r="AJ47" s="278"/>
    </row>
    <row r="48" spans="22:36" ht="18" customHeight="1">
      <c r="V48" s="154"/>
      <c r="W48" s="246"/>
      <c r="X48" s="247"/>
      <c r="Y48" s="279" t="s">
        <v>154</v>
      </c>
      <c r="Z48" s="279" t="s">
        <v>155</v>
      </c>
      <c r="AA48" s="279" t="s">
        <v>154</v>
      </c>
      <c r="AB48" s="279" t="s">
        <v>155</v>
      </c>
      <c r="AC48" s="279" t="s">
        <v>154</v>
      </c>
      <c r="AD48" s="279" t="s">
        <v>155</v>
      </c>
      <c r="AE48" s="279" t="s">
        <v>154</v>
      </c>
      <c r="AF48" s="279" t="s">
        <v>155</v>
      </c>
      <c r="AG48" s="279" t="s">
        <v>154</v>
      </c>
      <c r="AH48" s="279" t="s">
        <v>155</v>
      </c>
      <c r="AI48" s="279" t="s">
        <v>154</v>
      </c>
      <c r="AJ48" s="280" t="s">
        <v>155</v>
      </c>
    </row>
    <row r="49" spans="2:36" ht="18" customHeight="1">
      <c r="B49" s="281"/>
      <c r="V49" s="154"/>
      <c r="W49" s="250" t="s">
        <v>216</v>
      </c>
      <c r="X49" s="251" t="s">
        <v>217</v>
      </c>
      <c r="Y49" s="252">
        <v>153.1</v>
      </c>
      <c r="Z49" s="253">
        <v>152.7</v>
      </c>
      <c r="AA49" s="254">
        <v>160.8</v>
      </c>
      <c r="AB49" s="253">
        <v>155.9</v>
      </c>
      <c r="AC49" s="254">
        <v>166.8</v>
      </c>
      <c r="AD49" s="253">
        <v>157.4</v>
      </c>
      <c r="AE49" s="254">
        <v>168.8</v>
      </c>
      <c r="AF49" s="253">
        <v>158.1</v>
      </c>
      <c r="AG49" s="254">
        <v>171.4</v>
      </c>
      <c r="AH49" s="253">
        <v>158.5</v>
      </c>
      <c r="AI49" s="254">
        <v>171.6</v>
      </c>
      <c r="AJ49" s="253">
        <v>158.1</v>
      </c>
    </row>
    <row r="50" spans="22:36" ht="18" customHeight="1">
      <c r="V50" s="215"/>
      <c r="W50" s="255"/>
      <c r="X50" s="251" t="s">
        <v>252</v>
      </c>
      <c r="Y50" s="253">
        <v>153.6</v>
      </c>
      <c r="Z50" s="253">
        <v>152.5</v>
      </c>
      <c r="AA50" s="253">
        <v>160.9</v>
      </c>
      <c r="AB50" s="253">
        <v>156.1</v>
      </c>
      <c r="AC50" s="253">
        <v>166.7</v>
      </c>
      <c r="AD50" s="253">
        <v>157.2</v>
      </c>
      <c r="AE50" s="253">
        <v>169.7</v>
      </c>
      <c r="AF50" s="253">
        <v>157.9</v>
      </c>
      <c r="AG50" s="253">
        <v>170.7</v>
      </c>
      <c r="AH50" s="253">
        <v>157.8</v>
      </c>
      <c r="AI50" s="253">
        <v>171.6</v>
      </c>
      <c r="AJ50" s="253">
        <v>158.6</v>
      </c>
    </row>
    <row r="51" spans="1:36" ht="18" customHeight="1">
      <c r="A51" s="84" t="s">
        <v>253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282"/>
      <c r="R51" s="282"/>
      <c r="S51" s="282"/>
      <c r="T51" s="282"/>
      <c r="U51" s="282"/>
      <c r="V51" s="215"/>
      <c r="W51" s="256"/>
      <c r="X51" s="257" t="s">
        <v>236</v>
      </c>
      <c r="Y51" s="258">
        <v>153.1</v>
      </c>
      <c r="Z51" s="259">
        <v>152.9</v>
      </c>
      <c r="AA51" s="259">
        <v>160.6</v>
      </c>
      <c r="AB51" s="259">
        <v>155.6</v>
      </c>
      <c r="AC51" s="259">
        <v>166.1</v>
      </c>
      <c r="AD51" s="259">
        <v>157.4</v>
      </c>
      <c r="AE51" s="259">
        <v>169.7</v>
      </c>
      <c r="AF51" s="259">
        <v>157.7</v>
      </c>
      <c r="AG51" s="259">
        <v>171.2</v>
      </c>
      <c r="AH51" s="259">
        <v>158.2</v>
      </c>
      <c r="AI51" s="259">
        <v>172.1</v>
      </c>
      <c r="AJ51" s="259">
        <v>158.2</v>
      </c>
    </row>
    <row r="52" spans="17:36" ht="18" customHeight="1" thickBot="1">
      <c r="Q52" s="220"/>
      <c r="R52" s="220"/>
      <c r="S52" s="220"/>
      <c r="T52" s="220"/>
      <c r="U52" s="283" t="s">
        <v>0</v>
      </c>
      <c r="V52" s="215"/>
      <c r="W52" s="250" t="s">
        <v>221</v>
      </c>
      <c r="X52" s="251" t="s">
        <v>238</v>
      </c>
      <c r="Y52" s="252">
        <v>44.3</v>
      </c>
      <c r="Z52" s="253">
        <v>45</v>
      </c>
      <c r="AA52" s="254">
        <v>50.3</v>
      </c>
      <c r="AB52" s="253">
        <v>48.5</v>
      </c>
      <c r="AC52" s="254">
        <v>55.7</v>
      </c>
      <c r="AD52" s="253">
        <v>50.7</v>
      </c>
      <c r="AE52" s="254">
        <v>59.8</v>
      </c>
      <c r="AF52" s="253">
        <v>52.7</v>
      </c>
      <c r="AG52" s="254">
        <v>62.3</v>
      </c>
      <c r="AH52" s="253">
        <v>54.4</v>
      </c>
      <c r="AI52" s="254">
        <v>63</v>
      </c>
      <c r="AJ52" s="253">
        <v>53.3</v>
      </c>
    </row>
    <row r="53" spans="1:36" ht="18" customHeight="1">
      <c r="A53" s="284" t="s">
        <v>254</v>
      </c>
      <c r="B53" s="156" t="s">
        <v>255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260" t="s">
        <v>256</v>
      </c>
      <c r="V53" s="180"/>
      <c r="W53" s="194"/>
      <c r="X53" s="251" t="s">
        <v>257</v>
      </c>
      <c r="Y53" s="253">
        <v>46.1</v>
      </c>
      <c r="Z53" s="253">
        <v>45.4</v>
      </c>
      <c r="AA53" s="253">
        <v>50.9</v>
      </c>
      <c r="AB53" s="253">
        <v>48.7</v>
      </c>
      <c r="AC53" s="253">
        <v>56.2</v>
      </c>
      <c r="AD53" s="253">
        <v>51.2</v>
      </c>
      <c r="AE53" s="253">
        <v>61.3</v>
      </c>
      <c r="AF53" s="253">
        <v>52.6</v>
      </c>
      <c r="AG53" s="253">
        <v>62.9</v>
      </c>
      <c r="AH53" s="253">
        <v>53.2</v>
      </c>
      <c r="AI53" s="253">
        <v>64</v>
      </c>
      <c r="AJ53" s="253">
        <v>53.7</v>
      </c>
    </row>
    <row r="54" spans="1:36" ht="18" customHeight="1">
      <c r="A54" s="242"/>
      <c r="B54" s="285" t="s">
        <v>157</v>
      </c>
      <c r="C54" s="286" t="s">
        <v>258</v>
      </c>
      <c r="D54" s="287"/>
      <c r="E54" s="287"/>
      <c r="F54" s="287"/>
      <c r="G54" s="288"/>
      <c r="H54" s="289" t="s">
        <v>259</v>
      </c>
      <c r="I54" s="286" t="s">
        <v>260</v>
      </c>
      <c r="J54" s="290"/>
      <c r="K54" s="290"/>
      <c r="L54" s="290"/>
      <c r="M54" s="290"/>
      <c r="N54" s="290"/>
      <c r="O54" s="291" t="s">
        <v>261</v>
      </c>
      <c r="P54" s="290"/>
      <c r="Q54" s="290"/>
      <c r="R54" s="290"/>
      <c r="S54" s="290"/>
      <c r="T54" s="292"/>
      <c r="U54" s="261"/>
      <c r="V54" s="215"/>
      <c r="W54" s="201"/>
      <c r="X54" s="257" t="s">
        <v>240</v>
      </c>
      <c r="Y54" s="258">
        <v>45.2</v>
      </c>
      <c r="Z54" s="259">
        <v>44.4</v>
      </c>
      <c r="AA54" s="259">
        <v>50.3</v>
      </c>
      <c r="AB54" s="259">
        <v>47.7</v>
      </c>
      <c r="AC54" s="259">
        <v>55.2</v>
      </c>
      <c r="AD54" s="259">
        <v>50.3</v>
      </c>
      <c r="AE54" s="259">
        <v>61.5</v>
      </c>
      <c r="AF54" s="259">
        <v>52.8</v>
      </c>
      <c r="AG54" s="259">
        <v>63.1</v>
      </c>
      <c r="AH54" s="259">
        <v>53.8</v>
      </c>
      <c r="AI54" s="259">
        <v>65.3</v>
      </c>
      <c r="AJ54" s="259">
        <v>54</v>
      </c>
    </row>
    <row r="55" spans="1:36" ht="18" customHeight="1">
      <c r="A55" s="242"/>
      <c r="B55" s="164"/>
      <c r="C55" s="285" t="s">
        <v>158</v>
      </c>
      <c r="D55" s="293" t="s">
        <v>262</v>
      </c>
      <c r="E55" s="293" t="s">
        <v>263</v>
      </c>
      <c r="F55" s="293" t="s">
        <v>264</v>
      </c>
      <c r="G55" s="293" t="s">
        <v>265</v>
      </c>
      <c r="H55" s="293" t="s">
        <v>266</v>
      </c>
      <c r="I55" s="294" t="s">
        <v>267</v>
      </c>
      <c r="J55" s="295" t="s">
        <v>268</v>
      </c>
      <c r="K55" s="293" t="s">
        <v>269</v>
      </c>
      <c r="L55" s="296" t="s">
        <v>270</v>
      </c>
      <c r="M55" s="297" t="s">
        <v>271</v>
      </c>
      <c r="N55" s="294" t="s">
        <v>272</v>
      </c>
      <c r="O55" s="295" t="s">
        <v>273</v>
      </c>
      <c r="P55" s="294" t="s">
        <v>274</v>
      </c>
      <c r="Q55" s="293" t="s">
        <v>275</v>
      </c>
      <c r="R55" s="285" t="s">
        <v>276</v>
      </c>
      <c r="S55" s="298" t="s">
        <v>277</v>
      </c>
      <c r="T55" s="299" t="s">
        <v>156</v>
      </c>
      <c r="U55" s="261"/>
      <c r="V55" s="300"/>
      <c r="W55" s="250" t="s">
        <v>237</v>
      </c>
      <c r="X55" s="251" t="s">
        <v>238</v>
      </c>
      <c r="Y55" s="252">
        <v>81.9</v>
      </c>
      <c r="Z55" s="253">
        <v>83.2</v>
      </c>
      <c r="AA55" s="254">
        <v>85.4</v>
      </c>
      <c r="AB55" s="253">
        <v>84.5</v>
      </c>
      <c r="AC55" s="254">
        <v>88.7</v>
      </c>
      <c r="AD55" s="253">
        <v>85.4</v>
      </c>
      <c r="AE55" s="254">
        <v>90.2</v>
      </c>
      <c r="AF55" s="253">
        <v>85.4</v>
      </c>
      <c r="AG55" s="254">
        <v>91.7</v>
      </c>
      <c r="AH55" s="253">
        <v>85.7</v>
      </c>
      <c r="AI55" s="254">
        <v>92</v>
      </c>
      <c r="AJ55" s="253">
        <v>85.4</v>
      </c>
    </row>
    <row r="56" spans="1:36" ht="18" customHeight="1">
      <c r="A56" s="242"/>
      <c r="B56" s="164"/>
      <c r="C56" s="164"/>
      <c r="D56" s="165"/>
      <c r="E56" s="165"/>
      <c r="F56" s="165"/>
      <c r="G56" s="165"/>
      <c r="H56" s="165"/>
      <c r="I56" s="165"/>
      <c r="J56" s="165"/>
      <c r="K56" s="165"/>
      <c r="L56" s="165"/>
      <c r="M56" s="166"/>
      <c r="N56" s="165"/>
      <c r="O56" s="165"/>
      <c r="P56" s="165"/>
      <c r="Q56" s="165"/>
      <c r="R56" s="164"/>
      <c r="S56" s="301"/>
      <c r="T56" s="163"/>
      <c r="U56" s="261"/>
      <c r="V56" s="154"/>
      <c r="W56" s="255"/>
      <c r="X56" s="251" t="s">
        <v>252</v>
      </c>
      <c r="Y56" s="253">
        <v>82.3</v>
      </c>
      <c r="Z56" s="253">
        <v>82.8</v>
      </c>
      <c r="AA56" s="253">
        <v>86</v>
      </c>
      <c r="AB56" s="253">
        <v>84.6</v>
      </c>
      <c r="AC56" s="253">
        <v>89.1</v>
      </c>
      <c r="AD56" s="253">
        <v>85.1</v>
      </c>
      <c r="AE56" s="253">
        <v>90.8</v>
      </c>
      <c r="AF56" s="253">
        <v>85.7</v>
      </c>
      <c r="AG56" s="253">
        <v>91.5</v>
      </c>
      <c r="AH56" s="253">
        <v>85.4</v>
      </c>
      <c r="AI56" s="253">
        <v>91.8</v>
      </c>
      <c r="AJ56" s="253">
        <v>86</v>
      </c>
    </row>
    <row r="57" spans="1:36" ht="18" customHeight="1">
      <c r="A57" s="247"/>
      <c r="B57" s="174"/>
      <c r="C57" s="174"/>
      <c r="D57" s="171"/>
      <c r="E57" s="171"/>
      <c r="F57" s="171"/>
      <c r="G57" s="171"/>
      <c r="H57" s="171"/>
      <c r="I57" s="171"/>
      <c r="J57" s="171"/>
      <c r="K57" s="171"/>
      <c r="L57" s="171"/>
      <c r="M57" s="169"/>
      <c r="N57" s="171"/>
      <c r="O57" s="171"/>
      <c r="P57" s="171"/>
      <c r="Q57" s="171"/>
      <c r="R57" s="174"/>
      <c r="S57" s="302"/>
      <c r="T57" s="170"/>
      <c r="U57" s="265"/>
      <c r="V57" s="220"/>
      <c r="W57" s="256"/>
      <c r="X57" s="257" t="s">
        <v>278</v>
      </c>
      <c r="Y57" s="258">
        <v>82</v>
      </c>
      <c r="Z57" s="259">
        <v>83</v>
      </c>
      <c r="AA57" s="259">
        <v>85.7</v>
      </c>
      <c r="AB57" s="259">
        <v>84.3</v>
      </c>
      <c r="AC57" s="259">
        <v>88.7</v>
      </c>
      <c r="AD57" s="259">
        <v>85.5</v>
      </c>
      <c r="AE57" s="259">
        <v>91</v>
      </c>
      <c r="AF57" s="259">
        <v>85.5</v>
      </c>
      <c r="AG57" s="259">
        <v>91.9</v>
      </c>
      <c r="AH57" s="259">
        <v>85.7</v>
      </c>
      <c r="AI57" s="259">
        <v>92.5</v>
      </c>
      <c r="AJ57" s="259">
        <v>85.7</v>
      </c>
    </row>
    <row r="58" spans="1:36" ht="18" customHeight="1">
      <c r="A58" s="59" t="s">
        <v>279</v>
      </c>
      <c r="B58" s="303">
        <f>SUM(C58:T58)</f>
        <v>143</v>
      </c>
      <c r="C58" s="269" t="s">
        <v>280</v>
      </c>
      <c r="D58" s="269">
        <v>3</v>
      </c>
      <c r="E58" s="269" t="s">
        <v>280</v>
      </c>
      <c r="F58" s="269" t="s">
        <v>280</v>
      </c>
      <c r="G58" s="269" t="s">
        <v>280</v>
      </c>
      <c r="H58" s="269">
        <v>114</v>
      </c>
      <c r="I58" s="269" t="s">
        <v>281</v>
      </c>
      <c r="J58" s="269" t="s">
        <v>281</v>
      </c>
      <c r="K58" s="269">
        <v>2</v>
      </c>
      <c r="L58" s="269">
        <v>1</v>
      </c>
      <c r="M58" s="269" t="s">
        <v>280</v>
      </c>
      <c r="N58" s="269">
        <v>2</v>
      </c>
      <c r="O58" s="269">
        <v>1</v>
      </c>
      <c r="P58" s="269">
        <v>2</v>
      </c>
      <c r="Q58" s="269">
        <v>3</v>
      </c>
      <c r="R58" s="269" t="s">
        <v>280</v>
      </c>
      <c r="S58" s="269">
        <v>9</v>
      </c>
      <c r="T58" s="269">
        <v>6</v>
      </c>
      <c r="U58" s="269">
        <v>844</v>
      </c>
      <c r="V58" s="304"/>
      <c r="W58" s="270" t="s">
        <v>282</v>
      </c>
      <c r="X58" s="127"/>
      <c r="Y58" s="12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</row>
    <row r="59" spans="1:36" ht="18" customHeight="1">
      <c r="A59" s="62" t="s">
        <v>283</v>
      </c>
      <c r="B59" s="303">
        <f>SUM(C59:T59)</f>
        <v>150</v>
      </c>
      <c r="C59" s="269" t="s">
        <v>284</v>
      </c>
      <c r="D59" s="269">
        <v>6</v>
      </c>
      <c r="E59" s="269" t="s">
        <v>284</v>
      </c>
      <c r="F59" s="269" t="s">
        <v>284</v>
      </c>
      <c r="G59" s="269" t="s">
        <v>284</v>
      </c>
      <c r="H59" s="269">
        <v>106</v>
      </c>
      <c r="I59" s="269" t="s">
        <v>285</v>
      </c>
      <c r="J59" s="269">
        <v>3</v>
      </c>
      <c r="K59" s="269">
        <v>1</v>
      </c>
      <c r="L59" s="269" t="s">
        <v>284</v>
      </c>
      <c r="M59" s="269">
        <v>4</v>
      </c>
      <c r="N59" s="269">
        <v>1</v>
      </c>
      <c r="O59" s="269">
        <v>4</v>
      </c>
      <c r="P59" s="269">
        <v>2</v>
      </c>
      <c r="Q59" s="269">
        <v>5</v>
      </c>
      <c r="R59" s="269">
        <v>1</v>
      </c>
      <c r="S59" s="269">
        <v>9</v>
      </c>
      <c r="T59" s="269">
        <v>8</v>
      </c>
      <c r="U59" s="269">
        <v>755</v>
      </c>
      <c r="V59" s="304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</row>
    <row r="60" spans="1:36" ht="18" customHeight="1">
      <c r="A60" s="62" t="s">
        <v>159</v>
      </c>
      <c r="B60" s="303">
        <f>SUM(C60:T60)</f>
        <v>221</v>
      </c>
      <c r="C60" s="269">
        <v>2</v>
      </c>
      <c r="D60" s="269">
        <v>3</v>
      </c>
      <c r="E60" s="269" t="s">
        <v>284</v>
      </c>
      <c r="F60" s="269" t="s">
        <v>284</v>
      </c>
      <c r="G60" s="269" t="s">
        <v>284</v>
      </c>
      <c r="H60" s="269">
        <v>176</v>
      </c>
      <c r="I60" s="269" t="s">
        <v>284</v>
      </c>
      <c r="J60" s="269">
        <v>7</v>
      </c>
      <c r="K60" s="269">
        <v>1</v>
      </c>
      <c r="L60" s="269" t="s">
        <v>284</v>
      </c>
      <c r="M60" s="269">
        <v>2</v>
      </c>
      <c r="N60" s="269" t="s">
        <v>284</v>
      </c>
      <c r="O60" s="269">
        <v>4</v>
      </c>
      <c r="P60" s="269">
        <v>5</v>
      </c>
      <c r="Q60" s="269">
        <v>5</v>
      </c>
      <c r="R60" s="269">
        <v>2</v>
      </c>
      <c r="S60" s="269">
        <v>3</v>
      </c>
      <c r="T60" s="269">
        <v>11</v>
      </c>
      <c r="U60" s="269">
        <v>504</v>
      </c>
      <c r="V60" s="304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</row>
    <row r="61" spans="1:32" ht="18" customHeight="1">
      <c r="A61" s="62" t="s">
        <v>160</v>
      </c>
      <c r="B61" s="303">
        <f>SUM(C61:T61)</f>
        <v>72</v>
      </c>
      <c r="C61" s="269" t="s">
        <v>284</v>
      </c>
      <c r="D61" s="269">
        <v>1</v>
      </c>
      <c r="E61" s="269" t="s">
        <v>284</v>
      </c>
      <c r="F61" s="269" t="s">
        <v>284</v>
      </c>
      <c r="G61" s="269" t="s">
        <v>284</v>
      </c>
      <c r="H61" s="269">
        <v>41</v>
      </c>
      <c r="I61" s="269" t="s">
        <v>284</v>
      </c>
      <c r="J61" s="269" t="s">
        <v>284</v>
      </c>
      <c r="K61" s="269" t="s">
        <v>284</v>
      </c>
      <c r="L61" s="269" t="s">
        <v>284</v>
      </c>
      <c r="M61" s="269">
        <v>2</v>
      </c>
      <c r="N61" s="269" t="s">
        <v>284</v>
      </c>
      <c r="O61" s="269">
        <v>1</v>
      </c>
      <c r="P61" s="269">
        <v>6</v>
      </c>
      <c r="Q61" s="269">
        <v>4</v>
      </c>
      <c r="R61" s="269">
        <v>1</v>
      </c>
      <c r="S61" s="269">
        <v>4</v>
      </c>
      <c r="T61" s="269">
        <v>12</v>
      </c>
      <c r="U61" s="269">
        <v>81</v>
      </c>
      <c r="V61" s="304"/>
      <c r="AC61" s="137"/>
      <c r="AF61" s="137"/>
    </row>
    <row r="62" spans="1:32" ht="18" customHeight="1">
      <c r="A62" s="235" t="s">
        <v>161</v>
      </c>
      <c r="B62" s="305">
        <f>SUM(C62:T62)</f>
        <v>122</v>
      </c>
      <c r="C62" s="305" t="s">
        <v>45</v>
      </c>
      <c r="D62" s="305">
        <v>16</v>
      </c>
      <c r="E62" s="305" t="s">
        <v>45</v>
      </c>
      <c r="F62" s="305" t="s">
        <v>284</v>
      </c>
      <c r="G62" s="305" t="s">
        <v>284</v>
      </c>
      <c r="H62" s="305">
        <v>71</v>
      </c>
      <c r="I62" s="305" t="s">
        <v>284</v>
      </c>
      <c r="J62" s="305">
        <v>2</v>
      </c>
      <c r="K62" s="305">
        <v>1</v>
      </c>
      <c r="L62" s="305" t="s">
        <v>284</v>
      </c>
      <c r="M62" s="305">
        <v>6</v>
      </c>
      <c r="N62" s="305">
        <v>1</v>
      </c>
      <c r="O62" s="305">
        <v>2</v>
      </c>
      <c r="P62" s="305">
        <v>8</v>
      </c>
      <c r="Q62" s="305">
        <v>1</v>
      </c>
      <c r="R62" s="305">
        <v>1</v>
      </c>
      <c r="S62" s="305">
        <v>2</v>
      </c>
      <c r="T62" s="305">
        <v>11</v>
      </c>
      <c r="U62" s="305">
        <v>679</v>
      </c>
      <c r="V62" s="304"/>
      <c r="AC62" s="137"/>
      <c r="AF62" s="137"/>
    </row>
    <row r="63" spans="1:32" ht="18" customHeight="1">
      <c r="A63" s="216" t="s">
        <v>286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V63" s="146"/>
      <c r="AC63" s="137"/>
      <c r="AF63" s="137"/>
    </row>
    <row r="64" spans="1:32" ht="18" customHeight="1">
      <c r="A64" s="216" t="s">
        <v>287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306"/>
      <c r="O64" s="307"/>
      <c r="P64" s="308"/>
      <c r="Q64" s="308"/>
      <c r="V64" s="220"/>
      <c r="AC64" s="137"/>
      <c r="AF64" s="137"/>
    </row>
    <row r="65" spans="1:32" ht="18" customHeight="1">
      <c r="A65" s="220" t="s">
        <v>288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306"/>
      <c r="O65" s="307"/>
      <c r="P65" s="308"/>
      <c r="Q65" s="308"/>
      <c r="V65" s="220"/>
      <c r="AC65" s="137"/>
      <c r="AF65" s="137"/>
    </row>
    <row r="66" spans="1:32" ht="18" customHeight="1">
      <c r="A66" s="216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306"/>
      <c r="O66" s="306"/>
      <c r="P66" s="306"/>
      <c r="Q66" s="306"/>
      <c r="V66" s="220"/>
      <c r="AC66" s="137"/>
      <c r="AF66" s="137"/>
    </row>
    <row r="67" spans="14:32" ht="18" customHeight="1">
      <c r="N67" s="306"/>
      <c r="O67" s="306"/>
      <c r="P67" s="306"/>
      <c r="Q67" s="306"/>
      <c r="V67" s="220"/>
      <c r="AC67" s="137"/>
      <c r="AF67" s="137"/>
    </row>
    <row r="68" spans="14:32" ht="15" customHeight="1">
      <c r="N68" s="268"/>
      <c r="O68" s="268"/>
      <c r="P68" s="268"/>
      <c r="Q68" s="268"/>
      <c r="V68" s="220"/>
      <c r="AC68" s="137"/>
      <c r="AF68" s="137"/>
    </row>
    <row r="69" spans="14:32" ht="15" customHeight="1">
      <c r="N69" s="268"/>
      <c r="O69" s="268"/>
      <c r="P69" s="268"/>
      <c r="Q69" s="268"/>
      <c r="V69" s="220"/>
      <c r="AC69" s="137"/>
      <c r="AF69" s="137"/>
    </row>
    <row r="70" spans="14:32" ht="18.75" customHeight="1">
      <c r="N70" s="268"/>
      <c r="O70" s="268"/>
      <c r="P70" s="268"/>
      <c r="Q70" s="268"/>
      <c r="V70" s="220"/>
      <c r="AC70" s="137"/>
      <c r="AF70" s="137"/>
    </row>
    <row r="71" spans="14:32" ht="18.75" customHeight="1">
      <c r="N71" s="268"/>
      <c r="O71" s="268"/>
      <c r="P71" s="268"/>
      <c r="Q71" s="268"/>
      <c r="V71" s="220"/>
      <c r="AC71" s="137"/>
      <c r="AF71" s="137"/>
    </row>
    <row r="72" spans="14:32" ht="18.75" customHeight="1">
      <c r="N72" s="272"/>
      <c r="O72" s="272"/>
      <c r="P72" s="272"/>
      <c r="Q72" s="272"/>
      <c r="AC72" s="137"/>
      <c r="AF72" s="137"/>
    </row>
    <row r="73" spans="29:32" ht="14.25">
      <c r="AC73" s="137"/>
      <c r="AF73" s="137"/>
    </row>
    <row r="74" spans="27:34" ht="14.25">
      <c r="AA74" s="222"/>
      <c r="AB74" s="222"/>
      <c r="AC74" s="222"/>
      <c r="AD74" s="222"/>
      <c r="AE74" s="222"/>
      <c r="AF74" s="222"/>
      <c r="AG74" s="222"/>
      <c r="AH74" s="222"/>
    </row>
  </sheetData>
  <mergeCells count="130">
    <mergeCell ref="A2:Q2"/>
    <mergeCell ref="W2:AJ2"/>
    <mergeCell ref="A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V4:W5"/>
    <mergeCell ref="V6:W6"/>
    <mergeCell ref="AH4:AH5"/>
    <mergeCell ref="AI4:AI5"/>
    <mergeCell ref="X5:Y5"/>
    <mergeCell ref="Z5:AA5"/>
    <mergeCell ref="X4:AA4"/>
    <mergeCell ref="AB4:AC5"/>
    <mergeCell ref="AD4:AE5"/>
    <mergeCell ref="AF4:AG5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A23:O23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W29:AJ29"/>
    <mergeCell ref="W40:W42"/>
    <mergeCell ref="G39:G41"/>
    <mergeCell ref="W31:X33"/>
    <mergeCell ref="Y31:AJ31"/>
    <mergeCell ref="Y32:Z32"/>
    <mergeCell ref="AA32:AB32"/>
    <mergeCell ref="AC32:AD32"/>
    <mergeCell ref="AE32:AF32"/>
    <mergeCell ref="AG32:AH32"/>
    <mergeCell ref="AI32:AJ32"/>
    <mergeCell ref="K55:K57"/>
    <mergeCell ref="W34:W36"/>
    <mergeCell ref="W37:W39"/>
    <mergeCell ref="A37:U37"/>
    <mergeCell ref="A39:A41"/>
    <mergeCell ref="B39:B41"/>
    <mergeCell ref="C39:C41"/>
    <mergeCell ref="D39:D41"/>
    <mergeCell ref="E39:E41"/>
    <mergeCell ref="F39:F41"/>
    <mergeCell ref="H55:H57"/>
    <mergeCell ref="A53:A57"/>
    <mergeCell ref="U53:U57"/>
    <mergeCell ref="W46:X48"/>
    <mergeCell ref="L55:L57"/>
    <mergeCell ref="M55:M57"/>
    <mergeCell ref="N55:N57"/>
    <mergeCell ref="O55:O57"/>
    <mergeCell ref="Q55:Q57"/>
    <mergeCell ref="P55:P57"/>
    <mergeCell ref="I55:I57"/>
    <mergeCell ref="O54:T54"/>
    <mergeCell ref="B53:T53"/>
    <mergeCell ref="T55:T57"/>
    <mergeCell ref="S55:S57"/>
    <mergeCell ref="R55:R57"/>
    <mergeCell ref="B54:B57"/>
    <mergeCell ref="I54:N54"/>
    <mergeCell ref="C54:G54"/>
    <mergeCell ref="G55:G57"/>
    <mergeCell ref="AE46:AJ46"/>
    <mergeCell ref="AA47:AB47"/>
    <mergeCell ref="AC47:AD47"/>
    <mergeCell ref="AE47:AF47"/>
    <mergeCell ref="AG47:AH47"/>
    <mergeCell ref="Y46:AD46"/>
    <mergeCell ref="Y47:Z47"/>
    <mergeCell ref="W52:W54"/>
    <mergeCell ref="W55:W57"/>
    <mergeCell ref="AI47:AJ47"/>
    <mergeCell ref="A51:U51"/>
    <mergeCell ref="J55:J57"/>
    <mergeCell ref="C55:C57"/>
    <mergeCell ref="W49:W51"/>
    <mergeCell ref="E55:E57"/>
    <mergeCell ref="F55:F57"/>
    <mergeCell ref="D55:D57"/>
    <mergeCell ref="Q39:Q41"/>
    <mergeCell ref="O39:O41"/>
    <mergeCell ref="H39:H41"/>
    <mergeCell ref="I39:I41"/>
    <mergeCell ref="J39:J41"/>
    <mergeCell ref="L39:L41"/>
    <mergeCell ref="M39:M41"/>
    <mergeCell ref="N39:N41"/>
    <mergeCell ref="P39:P41"/>
    <mergeCell ref="K39:K41"/>
  </mergeCells>
  <conditionalFormatting sqref="T55:T57 N64:N67">
    <cfRule type="cellIs" priority="1" dxfId="0" operator="equal" stopIfTrue="1">
      <formula>"その他"</formula>
    </cfRule>
  </conditionalFormatting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5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D67"/>
  <sheetViews>
    <sheetView zoomScale="75" zoomScaleNormal="75" zoomScaleSheetLayoutView="25" workbookViewId="0" topLeftCell="A1">
      <selection activeCell="A1" sqref="A1"/>
    </sheetView>
  </sheetViews>
  <sheetFormatPr defaultColWidth="10.59765625" defaultRowHeight="15"/>
  <cols>
    <col min="1" max="1" width="20.59765625" style="222" customWidth="1"/>
    <col min="2" max="3" width="8.8984375" style="222" customWidth="1"/>
    <col min="4" max="4" width="12.69921875" style="222" customWidth="1"/>
    <col min="5" max="5" width="8.8984375" style="222" customWidth="1"/>
    <col min="6" max="6" width="9.8984375" style="222" customWidth="1"/>
    <col min="7" max="7" width="8.8984375" style="222" customWidth="1"/>
    <col min="8" max="8" width="11.69921875" style="222" customWidth="1"/>
    <col min="9" max="9" width="8.8984375" style="222" customWidth="1"/>
    <col min="10" max="10" width="10" style="222" customWidth="1"/>
    <col min="11" max="13" width="8.8984375" style="222" customWidth="1"/>
    <col min="14" max="14" width="10.8984375" style="222" customWidth="1"/>
    <col min="15" max="18" width="9.59765625" style="222" customWidth="1"/>
    <col min="19" max="19" width="8.59765625" style="222" customWidth="1"/>
    <col min="20" max="20" width="12.59765625" style="222" customWidth="1"/>
    <col min="21" max="21" width="9.69921875" style="222" customWidth="1"/>
    <col min="22" max="22" width="11.5" style="222" customWidth="1"/>
    <col min="23" max="23" width="9.5" style="222" customWidth="1"/>
    <col min="24" max="24" width="10.09765625" style="222" customWidth="1"/>
    <col min="25" max="25" width="10" style="222" customWidth="1"/>
    <col min="26" max="26" width="9.19921875" style="222" customWidth="1"/>
    <col min="27" max="27" width="9.59765625" style="222" customWidth="1"/>
    <col min="28" max="28" width="13.69921875" style="222" customWidth="1"/>
    <col min="29" max="29" width="11.09765625" style="222" customWidth="1"/>
    <col min="30" max="16384" width="10.59765625" style="222" customWidth="1"/>
  </cols>
  <sheetData>
    <row r="1" spans="1:29" s="314" customFormat="1" ht="19.5" customHeight="1">
      <c r="A1" s="309" t="s">
        <v>300</v>
      </c>
      <c r="B1" s="309"/>
      <c r="C1" s="310"/>
      <c r="D1" s="310"/>
      <c r="E1" s="310"/>
      <c r="F1" s="310"/>
      <c r="G1" s="311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0"/>
      <c r="AB1" s="310"/>
      <c r="AC1" s="313" t="s">
        <v>301</v>
      </c>
    </row>
    <row r="2" spans="1:29" ht="19.5" customHeight="1">
      <c r="A2" s="84" t="s">
        <v>302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29" ht="18" customHeight="1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</row>
    <row r="4" spans="1:30" ht="18" customHeight="1">
      <c r="A4" s="315" t="s">
        <v>303</v>
      </c>
      <c r="B4" s="316"/>
      <c r="C4" s="317" t="s">
        <v>304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8"/>
      <c r="S4" s="319" t="s">
        <v>305</v>
      </c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1"/>
    </row>
    <row r="5" spans="1:30" ht="18" customHeight="1">
      <c r="A5" s="322"/>
      <c r="B5" s="323"/>
      <c r="C5" s="324" t="s">
        <v>306</v>
      </c>
      <c r="D5" s="325"/>
      <c r="E5" s="326" t="s">
        <v>307</v>
      </c>
      <c r="F5" s="327"/>
      <c r="G5" s="133"/>
      <c r="H5" s="133"/>
      <c r="I5" s="133"/>
      <c r="J5" s="133"/>
      <c r="K5" s="133"/>
      <c r="L5" s="133"/>
      <c r="M5" s="133"/>
      <c r="N5" s="133"/>
      <c r="O5" s="133"/>
      <c r="P5" s="328" t="s">
        <v>308</v>
      </c>
      <c r="Q5" s="328" t="s">
        <v>309</v>
      </c>
      <c r="R5" s="325" t="s">
        <v>310</v>
      </c>
      <c r="S5" s="329" t="s">
        <v>311</v>
      </c>
      <c r="T5" s="330"/>
      <c r="U5" s="326" t="s">
        <v>312</v>
      </c>
      <c r="V5" s="327"/>
      <c r="W5" s="327"/>
      <c r="X5" s="327"/>
      <c r="Y5" s="331"/>
      <c r="Z5" s="328" t="s">
        <v>313</v>
      </c>
      <c r="AA5" s="332" t="s">
        <v>314</v>
      </c>
      <c r="AB5" s="333"/>
      <c r="AC5" s="334" t="s">
        <v>315</v>
      </c>
      <c r="AD5" s="321"/>
    </row>
    <row r="6" spans="1:29" ht="18" customHeight="1">
      <c r="A6" s="322"/>
      <c r="B6" s="323"/>
      <c r="C6" s="322"/>
      <c r="D6" s="335"/>
      <c r="E6" s="336"/>
      <c r="F6" s="241"/>
      <c r="G6" s="326" t="s">
        <v>316</v>
      </c>
      <c r="H6" s="79"/>
      <c r="I6" s="79"/>
      <c r="J6" s="79"/>
      <c r="K6" s="79"/>
      <c r="L6" s="79"/>
      <c r="M6" s="79"/>
      <c r="N6" s="80"/>
      <c r="O6" s="328" t="s">
        <v>317</v>
      </c>
      <c r="P6" s="337"/>
      <c r="Q6" s="337"/>
      <c r="R6" s="335"/>
      <c r="S6" s="338"/>
      <c r="T6" s="322"/>
      <c r="U6" s="339"/>
      <c r="V6" s="246"/>
      <c r="W6" s="246"/>
      <c r="X6" s="246"/>
      <c r="Y6" s="247"/>
      <c r="Z6" s="337"/>
      <c r="AA6" s="340"/>
      <c r="AB6" s="340"/>
      <c r="AC6" s="336"/>
    </row>
    <row r="7" spans="1:29" ht="18" customHeight="1">
      <c r="A7" s="322"/>
      <c r="B7" s="323"/>
      <c r="C7" s="322"/>
      <c r="D7" s="335"/>
      <c r="E7" s="336"/>
      <c r="F7" s="241"/>
      <c r="G7" s="326" t="s">
        <v>289</v>
      </c>
      <c r="H7" s="331"/>
      <c r="I7" s="326" t="s">
        <v>318</v>
      </c>
      <c r="J7" s="331"/>
      <c r="K7" s="326" t="s">
        <v>319</v>
      </c>
      <c r="L7" s="331"/>
      <c r="M7" s="326" t="s">
        <v>320</v>
      </c>
      <c r="N7" s="331"/>
      <c r="O7" s="337"/>
      <c r="P7" s="337"/>
      <c r="Q7" s="337"/>
      <c r="R7" s="335"/>
      <c r="S7" s="338"/>
      <c r="T7" s="322"/>
      <c r="U7" s="326" t="s">
        <v>321</v>
      </c>
      <c r="V7" s="80"/>
      <c r="W7" s="326" t="s">
        <v>322</v>
      </c>
      <c r="X7" s="80"/>
      <c r="Y7" s="326" t="s">
        <v>323</v>
      </c>
      <c r="Z7" s="337"/>
      <c r="AA7" s="340"/>
      <c r="AB7" s="340"/>
      <c r="AC7" s="336"/>
    </row>
    <row r="8" spans="1:29" ht="18" customHeight="1">
      <c r="A8" s="341"/>
      <c r="B8" s="342"/>
      <c r="C8" s="246" t="s">
        <v>324</v>
      </c>
      <c r="D8" s="247"/>
      <c r="E8" s="339" t="s">
        <v>325</v>
      </c>
      <c r="F8" s="247"/>
      <c r="G8" s="339"/>
      <c r="H8" s="247"/>
      <c r="I8" s="339"/>
      <c r="J8" s="247"/>
      <c r="K8" s="339"/>
      <c r="L8" s="247"/>
      <c r="M8" s="339"/>
      <c r="N8" s="247"/>
      <c r="O8" s="343" t="s">
        <v>326</v>
      </c>
      <c r="P8" s="343" t="s">
        <v>326</v>
      </c>
      <c r="Q8" s="343" t="s">
        <v>326</v>
      </c>
      <c r="R8" s="344" t="s">
        <v>327</v>
      </c>
      <c r="S8" s="339" t="s">
        <v>328</v>
      </c>
      <c r="T8" s="247"/>
      <c r="U8" s="339"/>
      <c r="V8" s="247"/>
      <c r="W8" s="339"/>
      <c r="X8" s="247"/>
      <c r="Y8" s="339"/>
      <c r="Z8" s="345" t="s">
        <v>328</v>
      </c>
      <c r="AA8" s="339" t="s">
        <v>328</v>
      </c>
      <c r="AB8" s="247"/>
      <c r="AC8" s="343" t="s">
        <v>329</v>
      </c>
    </row>
    <row r="9" spans="1:29" ht="18" customHeight="1">
      <c r="A9" s="346" t="s">
        <v>330</v>
      </c>
      <c r="B9" s="347"/>
      <c r="C9" s="348">
        <v>1180215</v>
      </c>
      <c r="D9" s="349"/>
      <c r="E9" s="137"/>
      <c r="F9" s="127">
        <v>485579</v>
      </c>
      <c r="G9" s="137"/>
      <c r="H9" s="127">
        <v>484230</v>
      </c>
      <c r="I9" s="137"/>
      <c r="J9" s="127">
        <v>346333</v>
      </c>
      <c r="K9" s="136"/>
      <c r="L9" s="127">
        <v>52633</v>
      </c>
      <c r="M9" s="136"/>
      <c r="N9" s="127">
        <v>86610</v>
      </c>
      <c r="O9" s="127">
        <v>3</v>
      </c>
      <c r="P9" s="127">
        <v>48351</v>
      </c>
      <c r="Q9" s="127">
        <v>19320</v>
      </c>
      <c r="R9" s="350">
        <v>13.438784629133155</v>
      </c>
      <c r="S9" s="351">
        <v>1179567</v>
      </c>
      <c r="T9" s="351"/>
      <c r="U9" s="137"/>
      <c r="V9" s="127">
        <v>242595</v>
      </c>
      <c r="W9" s="137"/>
      <c r="X9" s="127">
        <v>242595</v>
      </c>
      <c r="Y9" s="195" t="s">
        <v>331</v>
      </c>
      <c r="Z9" s="127">
        <v>1658</v>
      </c>
      <c r="AA9" s="137"/>
      <c r="AB9" s="127">
        <v>1050808</v>
      </c>
      <c r="AC9" s="352">
        <v>89</v>
      </c>
    </row>
    <row r="10" spans="1:29" ht="18" customHeight="1">
      <c r="A10" s="65" t="s">
        <v>332</v>
      </c>
      <c r="B10" s="347"/>
      <c r="C10" s="353">
        <v>1179029</v>
      </c>
      <c r="D10" s="354"/>
      <c r="E10" s="137"/>
      <c r="F10" s="127">
        <v>487782</v>
      </c>
      <c r="G10" s="137"/>
      <c r="H10" s="127">
        <v>487780</v>
      </c>
      <c r="I10" s="136"/>
      <c r="J10" s="127">
        <v>289887</v>
      </c>
      <c r="K10" s="23"/>
      <c r="L10" s="127">
        <v>23553</v>
      </c>
      <c r="M10" s="23"/>
      <c r="N10" s="127">
        <v>174340</v>
      </c>
      <c r="O10" s="127">
        <v>2</v>
      </c>
      <c r="P10" s="127">
        <v>56689</v>
      </c>
      <c r="Q10" s="127">
        <v>18640</v>
      </c>
      <c r="R10" s="350">
        <v>14.9</v>
      </c>
      <c r="S10" s="355">
        <v>1177510</v>
      </c>
      <c r="T10" s="355"/>
      <c r="U10" s="137"/>
      <c r="V10" s="127">
        <v>242595</v>
      </c>
      <c r="W10" s="23"/>
      <c r="X10" s="127">
        <v>242595</v>
      </c>
      <c r="Y10" s="195" t="s">
        <v>331</v>
      </c>
      <c r="Z10" s="127">
        <v>1519</v>
      </c>
      <c r="AA10" s="137"/>
      <c r="AB10" s="127">
        <v>1068969</v>
      </c>
      <c r="AC10" s="352">
        <v>90.66519992298747</v>
      </c>
    </row>
    <row r="11" spans="1:29" ht="18" customHeight="1">
      <c r="A11" s="65" t="s">
        <v>134</v>
      </c>
      <c r="B11" s="347"/>
      <c r="C11" s="353">
        <v>1176888</v>
      </c>
      <c r="D11" s="354"/>
      <c r="E11" s="23"/>
      <c r="F11" s="127">
        <v>476972</v>
      </c>
      <c r="G11" s="356"/>
      <c r="H11" s="127">
        <v>476971</v>
      </c>
      <c r="I11" s="23"/>
      <c r="J11" s="127">
        <v>284985</v>
      </c>
      <c r="K11" s="23"/>
      <c r="L11" s="127">
        <v>21858</v>
      </c>
      <c r="M11" s="23"/>
      <c r="N11" s="127">
        <v>170128</v>
      </c>
      <c r="O11" s="127">
        <v>1</v>
      </c>
      <c r="P11" s="127">
        <v>56602</v>
      </c>
      <c r="Q11" s="127">
        <v>18943</v>
      </c>
      <c r="R11" s="350">
        <v>15.2</v>
      </c>
      <c r="S11" s="355">
        <v>1175965</v>
      </c>
      <c r="T11" s="355"/>
      <c r="U11" s="23"/>
      <c r="V11" s="127">
        <v>222528</v>
      </c>
      <c r="W11" s="23"/>
      <c r="X11" s="127">
        <v>222528</v>
      </c>
      <c r="Y11" s="195" t="s">
        <v>331</v>
      </c>
      <c r="Z11" s="127">
        <v>928</v>
      </c>
      <c r="AA11" s="137"/>
      <c r="AB11" s="127">
        <v>1067167</v>
      </c>
      <c r="AC11" s="352">
        <v>90.66519992298747</v>
      </c>
    </row>
    <row r="12" spans="1:29" ht="18" customHeight="1">
      <c r="A12" s="65" t="s">
        <v>136</v>
      </c>
      <c r="B12" s="347"/>
      <c r="C12" s="353">
        <v>1174000</v>
      </c>
      <c r="D12" s="354"/>
      <c r="E12" s="23"/>
      <c r="F12" s="127">
        <f>SUM(H12,O12)</f>
        <v>475347</v>
      </c>
      <c r="G12" s="23"/>
      <c r="H12" s="195">
        <f>SUM(J12,L12,N12)</f>
        <v>475347</v>
      </c>
      <c r="I12" s="23"/>
      <c r="J12" s="127">
        <v>287694</v>
      </c>
      <c r="K12" s="23"/>
      <c r="L12" s="127">
        <v>16688</v>
      </c>
      <c r="M12" s="23"/>
      <c r="N12" s="127">
        <v>170965</v>
      </c>
      <c r="O12" s="195">
        <v>0</v>
      </c>
      <c r="P12" s="127">
        <v>55424</v>
      </c>
      <c r="Q12" s="127">
        <v>19813</v>
      </c>
      <c r="R12" s="350">
        <v>15.2</v>
      </c>
      <c r="S12" s="355">
        <v>1173785</v>
      </c>
      <c r="T12" s="355"/>
      <c r="U12" s="23"/>
      <c r="V12" s="127">
        <v>211786</v>
      </c>
      <c r="W12" s="23"/>
      <c r="X12" s="127">
        <v>211786</v>
      </c>
      <c r="Y12" s="195" t="s">
        <v>331</v>
      </c>
      <c r="Z12" s="127">
        <v>220</v>
      </c>
      <c r="AA12" s="137"/>
      <c r="AB12" s="127">
        <v>1086632</v>
      </c>
      <c r="AC12" s="357">
        <v>92.5</v>
      </c>
    </row>
    <row r="13" spans="1:29" s="363" customFormat="1" ht="18" customHeight="1">
      <c r="A13" s="81" t="s">
        <v>138</v>
      </c>
      <c r="B13" s="358"/>
      <c r="C13" s="117"/>
      <c r="D13" s="359">
        <v>1171880</v>
      </c>
      <c r="E13" s="22"/>
      <c r="F13" s="359">
        <v>475155</v>
      </c>
      <c r="G13" s="22"/>
      <c r="H13" s="359">
        <v>475155</v>
      </c>
      <c r="I13" s="22"/>
      <c r="J13" s="359">
        <v>285860</v>
      </c>
      <c r="K13" s="22"/>
      <c r="L13" s="359">
        <v>19455</v>
      </c>
      <c r="M13" s="22"/>
      <c r="N13" s="359">
        <v>169840</v>
      </c>
      <c r="O13" s="117">
        <v>0</v>
      </c>
      <c r="P13" s="359">
        <v>59795</v>
      </c>
      <c r="Q13" s="359">
        <v>21242</v>
      </c>
      <c r="R13" s="360">
        <v>16.325038225452612</v>
      </c>
      <c r="S13" s="117"/>
      <c r="T13" s="359">
        <v>1171680</v>
      </c>
      <c r="U13" s="22"/>
      <c r="V13" s="359">
        <v>202882</v>
      </c>
      <c r="W13" s="117"/>
      <c r="X13" s="359">
        <v>202882</v>
      </c>
      <c r="Y13" s="361" t="s">
        <v>331</v>
      </c>
      <c r="Z13" s="359">
        <v>203</v>
      </c>
      <c r="AA13" s="117"/>
      <c r="AB13" s="359">
        <v>1096485</v>
      </c>
      <c r="AC13" s="362">
        <v>93.56608125555196</v>
      </c>
    </row>
    <row r="14" spans="1:29" ht="18" customHeight="1">
      <c r="A14" s="137"/>
      <c r="B14" s="137"/>
      <c r="C14" s="175"/>
      <c r="D14" s="133"/>
      <c r="E14" s="137"/>
      <c r="F14" s="133"/>
      <c r="G14" s="137"/>
      <c r="H14" s="133"/>
      <c r="I14" s="137"/>
      <c r="J14" s="133"/>
      <c r="K14" s="137"/>
      <c r="L14" s="133"/>
      <c r="M14" s="137"/>
      <c r="N14" s="133"/>
      <c r="O14" s="133"/>
      <c r="P14" s="133"/>
      <c r="Q14" s="133"/>
      <c r="R14" s="350"/>
      <c r="S14" s="137"/>
      <c r="T14" s="133"/>
      <c r="U14" s="137"/>
      <c r="V14" s="133"/>
      <c r="W14" s="137"/>
      <c r="X14" s="133"/>
      <c r="Y14" s="133"/>
      <c r="Z14" s="133"/>
      <c r="AA14" s="137"/>
      <c r="AB14" s="133"/>
      <c r="AC14" s="357"/>
    </row>
    <row r="15" spans="1:29" ht="18" customHeight="1">
      <c r="A15" s="137"/>
      <c r="B15" s="137"/>
      <c r="C15" s="175"/>
      <c r="D15" s="133"/>
      <c r="E15" s="137"/>
      <c r="F15" s="133"/>
      <c r="G15" s="137"/>
      <c r="H15" s="133"/>
      <c r="I15" s="137"/>
      <c r="J15" s="133"/>
      <c r="K15" s="137"/>
      <c r="L15" s="133"/>
      <c r="M15" s="137"/>
      <c r="N15" s="133"/>
      <c r="O15" s="133"/>
      <c r="P15" s="133"/>
      <c r="Q15" s="133"/>
      <c r="R15" s="350"/>
      <c r="S15" s="137"/>
      <c r="T15" s="133"/>
      <c r="U15" s="137"/>
      <c r="V15" s="133"/>
      <c r="W15" s="137"/>
      <c r="X15" s="133"/>
      <c r="Y15" s="133"/>
      <c r="Z15" s="133"/>
      <c r="AA15" s="137"/>
      <c r="AB15" s="133"/>
      <c r="AC15" s="357"/>
    </row>
    <row r="16" spans="1:29" ht="18" customHeight="1">
      <c r="A16" s="193" t="s">
        <v>18</v>
      </c>
      <c r="B16" s="193"/>
      <c r="C16" s="364"/>
      <c r="D16" s="195">
        <v>442411</v>
      </c>
      <c r="E16" s="51"/>
      <c r="F16" s="195">
        <v>192627</v>
      </c>
      <c r="G16" s="51"/>
      <c r="H16" s="195">
        <v>192627</v>
      </c>
      <c r="I16" s="51"/>
      <c r="J16" s="195">
        <v>146654</v>
      </c>
      <c r="K16" s="51"/>
      <c r="L16" s="195">
        <v>3697</v>
      </c>
      <c r="M16" s="51"/>
      <c r="N16" s="195">
        <v>42276</v>
      </c>
      <c r="O16" s="195" t="s">
        <v>331</v>
      </c>
      <c r="P16" s="195">
        <v>19455</v>
      </c>
      <c r="Q16" s="195">
        <v>9915</v>
      </c>
      <c r="R16" s="350">
        <v>14.500696151909235</v>
      </c>
      <c r="S16" s="51"/>
      <c r="T16" s="195">
        <v>442411</v>
      </c>
      <c r="U16" s="51"/>
      <c r="V16" s="195">
        <v>23087</v>
      </c>
      <c r="W16" s="51"/>
      <c r="X16" s="195">
        <v>23087</v>
      </c>
      <c r="Y16" s="195" t="s">
        <v>331</v>
      </c>
      <c r="Z16" s="195" t="s">
        <v>331</v>
      </c>
      <c r="AA16" s="137"/>
      <c r="AB16" s="195">
        <v>438186</v>
      </c>
      <c r="AC16" s="357">
        <v>99.04500566215579</v>
      </c>
    </row>
    <row r="17" spans="1:29" ht="18" customHeight="1">
      <c r="A17" s="193" t="s">
        <v>333</v>
      </c>
      <c r="B17" s="193"/>
      <c r="C17" s="364"/>
      <c r="D17" s="195">
        <v>62004</v>
      </c>
      <c r="E17" s="51"/>
      <c r="F17" s="195">
        <v>25848</v>
      </c>
      <c r="G17" s="51"/>
      <c r="H17" s="195">
        <v>25848</v>
      </c>
      <c r="I17" s="51"/>
      <c r="J17" s="195" t="s">
        <v>334</v>
      </c>
      <c r="K17" s="51"/>
      <c r="L17" s="195">
        <v>1831</v>
      </c>
      <c r="M17" s="51"/>
      <c r="N17" s="195">
        <v>24017</v>
      </c>
      <c r="O17" s="195" t="s">
        <v>334</v>
      </c>
      <c r="P17" s="195">
        <v>4715</v>
      </c>
      <c r="Q17" s="195">
        <v>114</v>
      </c>
      <c r="R17" s="350">
        <v>18.60026192126955</v>
      </c>
      <c r="S17" s="51"/>
      <c r="T17" s="365">
        <v>62004</v>
      </c>
      <c r="U17" s="195"/>
      <c r="V17" s="365">
        <v>27574</v>
      </c>
      <c r="W17" s="195"/>
      <c r="X17" s="195">
        <v>27574</v>
      </c>
      <c r="Y17" s="195" t="s">
        <v>334</v>
      </c>
      <c r="Z17" s="195" t="s">
        <v>334</v>
      </c>
      <c r="AA17" s="137"/>
      <c r="AB17" s="365">
        <v>53598</v>
      </c>
      <c r="AC17" s="366">
        <v>86.44281014128121</v>
      </c>
    </row>
    <row r="18" spans="1:29" ht="18" customHeight="1">
      <c r="A18" s="193" t="s">
        <v>335</v>
      </c>
      <c r="B18" s="193"/>
      <c r="C18" s="364"/>
      <c r="D18" s="195">
        <v>109841</v>
      </c>
      <c r="E18" s="51"/>
      <c r="F18" s="195">
        <v>42264</v>
      </c>
      <c r="G18" s="51"/>
      <c r="H18" s="195">
        <v>42264</v>
      </c>
      <c r="I18" s="51"/>
      <c r="J18" s="195">
        <v>33824</v>
      </c>
      <c r="K18" s="51"/>
      <c r="L18" s="195">
        <v>2326</v>
      </c>
      <c r="M18" s="51"/>
      <c r="N18" s="195">
        <v>6114</v>
      </c>
      <c r="O18" s="195" t="s">
        <v>334</v>
      </c>
      <c r="P18" s="195">
        <v>6114</v>
      </c>
      <c r="Q18" s="195">
        <v>1568</v>
      </c>
      <c r="R18" s="350">
        <v>17.526008395692642</v>
      </c>
      <c r="S18" s="51"/>
      <c r="T18" s="195">
        <v>109841</v>
      </c>
      <c r="U18" s="51"/>
      <c r="V18" s="365">
        <v>32030</v>
      </c>
      <c r="W18" s="51"/>
      <c r="X18" s="195">
        <v>32030</v>
      </c>
      <c r="Y18" s="195" t="s">
        <v>334</v>
      </c>
      <c r="Z18" s="195" t="s">
        <v>334</v>
      </c>
      <c r="AA18" s="137"/>
      <c r="AB18" s="195">
        <v>108013</v>
      </c>
      <c r="AC18" s="366">
        <v>98.33577625840988</v>
      </c>
    </row>
    <row r="19" spans="1:29" ht="18" customHeight="1">
      <c r="A19" s="193" t="s">
        <v>336</v>
      </c>
      <c r="B19" s="193"/>
      <c r="C19" s="364"/>
      <c r="D19" s="365">
        <v>34401</v>
      </c>
      <c r="E19" s="51"/>
      <c r="F19" s="195">
        <v>18314</v>
      </c>
      <c r="G19" s="51"/>
      <c r="H19" s="195">
        <v>18314</v>
      </c>
      <c r="I19" s="51"/>
      <c r="J19" s="365">
        <v>13460</v>
      </c>
      <c r="K19" s="51"/>
      <c r="L19" s="365">
        <v>2912</v>
      </c>
      <c r="M19" s="51"/>
      <c r="N19" s="365">
        <v>1942</v>
      </c>
      <c r="O19" s="195" t="s">
        <v>334</v>
      </c>
      <c r="P19" s="365">
        <v>1942</v>
      </c>
      <c r="Q19" s="365">
        <v>50</v>
      </c>
      <c r="R19" s="350">
        <v>10.847309954258332</v>
      </c>
      <c r="S19" s="51"/>
      <c r="T19" s="365">
        <v>34401</v>
      </c>
      <c r="U19" s="51"/>
      <c r="V19" s="365">
        <v>14976</v>
      </c>
      <c r="W19" s="51"/>
      <c r="X19" s="195">
        <v>14976</v>
      </c>
      <c r="Y19" s="195" t="s">
        <v>334</v>
      </c>
      <c r="Z19" s="195" t="s">
        <v>334</v>
      </c>
      <c r="AA19" s="137"/>
      <c r="AB19" s="365">
        <v>24375</v>
      </c>
      <c r="AC19" s="366">
        <v>70.85549838667481</v>
      </c>
    </row>
    <row r="20" spans="1:29" ht="18" customHeight="1">
      <c r="A20" s="193" t="s">
        <v>337</v>
      </c>
      <c r="B20" s="193"/>
      <c r="C20" s="364"/>
      <c r="D20" s="195">
        <v>19010</v>
      </c>
      <c r="E20" s="51"/>
      <c r="F20" s="195">
        <v>5889</v>
      </c>
      <c r="G20" s="51"/>
      <c r="H20" s="195">
        <v>5889</v>
      </c>
      <c r="I20" s="51"/>
      <c r="J20" s="195" t="s">
        <v>334</v>
      </c>
      <c r="K20" s="51"/>
      <c r="L20" s="195">
        <v>217</v>
      </c>
      <c r="M20" s="51"/>
      <c r="N20" s="195">
        <v>5672</v>
      </c>
      <c r="O20" s="195" t="s">
        <v>334</v>
      </c>
      <c r="P20" s="195">
        <v>1604</v>
      </c>
      <c r="Q20" s="195" t="s">
        <v>334</v>
      </c>
      <c r="R20" s="350">
        <v>27.237221939208695</v>
      </c>
      <c r="S20" s="51"/>
      <c r="T20" s="365">
        <v>18895</v>
      </c>
      <c r="U20" s="51"/>
      <c r="V20" s="365">
        <v>6075</v>
      </c>
      <c r="W20" s="51"/>
      <c r="X20" s="195">
        <v>6075</v>
      </c>
      <c r="Y20" s="195" t="s">
        <v>334</v>
      </c>
      <c r="Z20" s="365">
        <v>115</v>
      </c>
      <c r="AA20" s="137"/>
      <c r="AB20" s="365">
        <v>12811</v>
      </c>
      <c r="AC20" s="366">
        <v>67.39084692267228</v>
      </c>
    </row>
    <row r="21" spans="1:29" ht="18" customHeight="1">
      <c r="A21" s="193" t="s">
        <v>338</v>
      </c>
      <c r="B21" s="193"/>
      <c r="C21" s="364"/>
      <c r="D21" s="195">
        <v>75912</v>
      </c>
      <c r="E21" s="51"/>
      <c r="F21" s="195">
        <v>39392</v>
      </c>
      <c r="G21" s="51"/>
      <c r="H21" s="195">
        <v>39392</v>
      </c>
      <c r="I21" s="51"/>
      <c r="J21" s="195">
        <v>29056</v>
      </c>
      <c r="K21" s="51"/>
      <c r="L21" s="195">
        <v>3574</v>
      </c>
      <c r="M21" s="51"/>
      <c r="N21" s="195">
        <v>6762</v>
      </c>
      <c r="O21" s="195" t="s">
        <v>339</v>
      </c>
      <c r="P21" s="195">
        <v>3471</v>
      </c>
      <c r="Q21" s="195">
        <v>1064</v>
      </c>
      <c r="R21" s="350">
        <v>11.209709313822424</v>
      </c>
      <c r="S21" s="51"/>
      <c r="T21" s="365">
        <v>75847</v>
      </c>
      <c r="U21" s="51"/>
      <c r="V21" s="365">
        <v>20594</v>
      </c>
      <c r="W21" s="51"/>
      <c r="X21" s="195">
        <v>20594</v>
      </c>
      <c r="Y21" s="195" t="s">
        <v>339</v>
      </c>
      <c r="Z21" s="365">
        <v>65</v>
      </c>
      <c r="AA21" s="137"/>
      <c r="AB21" s="365">
        <v>60325</v>
      </c>
      <c r="AC21" s="366">
        <v>79.46701443777005</v>
      </c>
    </row>
    <row r="22" spans="1:29" ht="18" customHeight="1">
      <c r="A22" s="193" t="s">
        <v>340</v>
      </c>
      <c r="B22" s="193"/>
      <c r="C22" s="364"/>
      <c r="D22" s="365">
        <v>24949</v>
      </c>
      <c r="E22" s="51"/>
      <c r="F22" s="195">
        <v>9035</v>
      </c>
      <c r="G22" s="51"/>
      <c r="H22" s="195">
        <v>9035</v>
      </c>
      <c r="I22" s="51"/>
      <c r="J22" s="195" t="s">
        <v>334</v>
      </c>
      <c r="K22" s="51"/>
      <c r="L22" s="195">
        <v>765</v>
      </c>
      <c r="M22" s="51"/>
      <c r="N22" s="365">
        <v>8270</v>
      </c>
      <c r="O22" s="195" t="s">
        <v>334</v>
      </c>
      <c r="P22" s="365">
        <v>773</v>
      </c>
      <c r="Q22" s="365">
        <v>720</v>
      </c>
      <c r="R22" s="350">
        <v>15.30497180932855</v>
      </c>
      <c r="S22" s="51"/>
      <c r="T22" s="365">
        <v>24949</v>
      </c>
      <c r="U22" s="51"/>
      <c r="V22" s="365">
        <v>7222</v>
      </c>
      <c r="W22" s="51"/>
      <c r="X22" s="195">
        <v>7222</v>
      </c>
      <c r="Y22" s="195" t="s">
        <v>334</v>
      </c>
      <c r="Z22" s="195" t="s">
        <v>334</v>
      </c>
      <c r="AA22" s="137"/>
      <c r="AB22" s="365">
        <v>20652</v>
      </c>
      <c r="AC22" s="366">
        <v>82.77686480420057</v>
      </c>
    </row>
    <row r="23" spans="1:29" ht="18" customHeight="1">
      <c r="A23" s="193" t="s">
        <v>341</v>
      </c>
      <c r="B23" s="194"/>
      <c r="C23" s="364"/>
      <c r="D23" s="365">
        <v>35446</v>
      </c>
      <c r="E23" s="51"/>
      <c r="F23" s="195">
        <v>11157</v>
      </c>
      <c r="G23" s="51"/>
      <c r="H23" s="195">
        <v>11157</v>
      </c>
      <c r="I23" s="51"/>
      <c r="J23" s="195" t="s">
        <v>334</v>
      </c>
      <c r="K23" s="51"/>
      <c r="L23" s="365">
        <v>412</v>
      </c>
      <c r="M23" s="51"/>
      <c r="N23" s="365">
        <v>10745</v>
      </c>
      <c r="O23" s="195" t="s">
        <v>334</v>
      </c>
      <c r="P23" s="365">
        <v>1084</v>
      </c>
      <c r="Q23" s="195">
        <v>871</v>
      </c>
      <c r="R23" s="350">
        <v>16.253741270369137</v>
      </c>
      <c r="S23" s="51"/>
      <c r="T23" s="195">
        <v>35446</v>
      </c>
      <c r="U23" s="51"/>
      <c r="V23" s="365">
        <v>5318</v>
      </c>
      <c r="W23" s="51"/>
      <c r="X23" s="195">
        <v>5318</v>
      </c>
      <c r="Y23" s="195" t="s">
        <v>334</v>
      </c>
      <c r="Z23" s="195" t="s">
        <v>334</v>
      </c>
      <c r="AA23" s="137"/>
      <c r="AB23" s="195">
        <v>33753</v>
      </c>
      <c r="AC23" s="366">
        <v>95.22372058906505</v>
      </c>
    </row>
    <row r="24" spans="1:29" ht="18" customHeight="1">
      <c r="A24" s="193" t="s">
        <v>38</v>
      </c>
      <c r="B24" s="194"/>
      <c r="C24" s="364"/>
      <c r="D24" s="365">
        <v>112640</v>
      </c>
      <c r="E24" s="51"/>
      <c r="F24" s="195">
        <v>43380</v>
      </c>
      <c r="G24" s="51"/>
      <c r="H24" s="195">
        <v>43380</v>
      </c>
      <c r="I24" s="51"/>
      <c r="J24" s="365">
        <v>29806</v>
      </c>
      <c r="K24" s="51"/>
      <c r="L24" s="195" t="s">
        <v>334</v>
      </c>
      <c r="M24" s="51"/>
      <c r="N24" s="365">
        <v>13574</v>
      </c>
      <c r="O24" s="195" t="s">
        <v>334</v>
      </c>
      <c r="P24" s="365">
        <v>8735</v>
      </c>
      <c r="Q24" s="365">
        <v>1586</v>
      </c>
      <c r="R24" s="350">
        <v>22.95289774496286</v>
      </c>
      <c r="S24" s="51"/>
      <c r="T24" s="195">
        <v>112640</v>
      </c>
      <c r="U24" s="51"/>
      <c r="V24" s="365">
        <v>15387</v>
      </c>
      <c r="W24" s="51"/>
      <c r="X24" s="195">
        <v>15387</v>
      </c>
      <c r="Y24" s="195" t="s">
        <v>334</v>
      </c>
      <c r="Z24" s="195" t="s">
        <v>334</v>
      </c>
      <c r="AA24" s="137"/>
      <c r="AB24" s="195">
        <v>109483</v>
      </c>
      <c r="AC24" s="366">
        <v>97.197265625</v>
      </c>
    </row>
    <row r="25" spans="1:29" ht="18" customHeight="1">
      <c r="A25" s="193" t="s">
        <v>39</v>
      </c>
      <c r="B25" s="194"/>
      <c r="C25" s="364"/>
      <c r="D25" s="195">
        <v>47917</v>
      </c>
      <c r="E25" s="51"/>
      <c r="F25" s="195">
        <v>15509</v>
      </c>
      <c r="G25" s="51"/>
      <c r="H25" s="195">
        <v>15509</v>
      </c>
      <c r="I25" s="51"/>
      <c r="J25" s="195">
        <v>10329</v>
      </c>
      <c r="K25" s="51"/>
      <c r="L25" s="195">
        <v>299</v>
      </c>
      <c r="M25" s="51"/>
      <c r="N25" s="195">
        <v>4881</v>
      </c>
      <c r="O25" s="195" t="s">
        <v>339</v>
      </c>
      <c r="P25" s="195">
        <v>1476</v>
      </c>
      <c r="Q25" s="195">
        <v>914</v>
      </c>
      <c r="R25" s="350">
        <v>14.552761371247641</v>
      </c>
      <c r="S25" s="51"/>
      <c r="T25" s="365">
        <v>47917</v>
      </c>
      <c r="U25" s="51"/>
      <c r="V25" s="365">
        <v>6721</v>
      </c>
      <c r="W25" s="51"/>
      <c r="X25" s="195">
        <v>6721</v>
      </c>
      <c r="Y25" s="195" t="s">
        <v>339</v>
      </c>
      <c r="Z25" s="195" t="s">
        <v>339</v>
      </c>
      <c r="AA25" s="137"/>
      <c r="AB25" s="365">
        <v>46412</v>
      </c>
      <c r="AC25" s="366">
        <v>96.85915228415803</v>
      </c>
    </row>
    <row r="26" spans="1:29" ht="18" customHeight="1">
      <c r="A26" s="193" t="s">
        <v>342</v>
      </c>
      <c r="B26" s="194"/>
      <c r="C26" s="364"/>
      <c r="D26" s="195">
        <v>5776</v>
      </c>
      <c r="E26" s="51"/>
      <c r="F26" s="195">
        <v>1959</v>
      </c>
      <c r="G26" s="51"/>
      <c r="H26" s="195">
        <v>1959</v>
      </c>
      <c r="I26" s="51"/>
      <c r="J26" s="195">
        <v>1495</v>
      </c>
      <c r="K26" s="51"/>
      <c r="L26" s="365">
        <v>31</v>
      </c>
      <c r="M26" s="51"/>
      <c r="N26" s="195">
        <v>433</v>
      </c>
      <c r="O26" s="195" t="s">
        <v>339</v>
      </c>
      <c r="P26" s="195">
        <v>121</v>
      </c>
      <c r="Q26" s="195">
        <v>186</v>
      </c>
      <c r="R26" s="350">
        <v>14.31235431235431</v>
      </c>
      <c r="S26" s="51"/>
      <c r="T26" s="365">
        <v>5776</v>
      </c>
      <c r="U26" s="51"/>
      <c r="V26" s="365">
        <v>1470</v>
      </c>
      <c r="W26" s="51"/>
      <c r="X26" s="195">
        <v>1470</v>
      </c>
      <c r="Y26" s="195" t="s">
        <v>339</v>
      </c>
      <c r="Z26" s="195" t="s">
        <v>339</v>
      </c>
      <c r="AA26" s="137"/>
      <c r="AB26" s="365">
        <v>5776</v>
      </c>
      <c r="AC26" s="366">
        <v>100</v>
      </c>
    </row>
    <row r="27" spans="1:29" ht="18" customHeight="1">
      <c r="A27" s="193" t="s">
        <v>52</v>
      </c>
      <c r="B27" s="194"/>
      <c r="C27" s="364"/>
      <c r="D27" s="365">
        <v>43586</v>
      </c>
      <c r="E27" s="51"/>
      <c r="F27" s="195">
        <v>19752</v>
      </c>
      <c r="G27" s="51"/>
      <c r="H27" s="195">
        <v>19752</v>
      </c>
      <c r="I27" s="51"/>
      <c r="J27" s="365">
        <v>16092</v>
      </c>
      <c r="K27" s="51"/>
      <c r="L27" s="195" t="s">
        <v>339</v>
      </c>
      <c r="M27" s="51"/>
      <c r="N27" s="365">
        <v>3660</v>
      </c>
      <c r="O27" s="195" t="s">
        <v>339</v>
      </c>
      <c r="P27" s="365">
        <v>2053</v>
      </c>
      <c r="Q27" s="365">
        <v>880</v>
      </c>
      <c r="R27" s="350">
        <v>14.215781310585498</v>
      </c>
      <c r="S27" s="51"/>
      <c r="T27" s="195">
        <v>43586</v>
      </c>
      <c r="U27" s="51"/>
      <c r="V27" s="365">
        <v>8374</v>
      </c>
      <c r="W27" s="51"/>
      <c r="X27" s="195">
        <v>8374</v>
      </c>
      <c r="Y27" s="195" t="s">
        <v>339</v>
      </c>
      <c r="Z27" s="195" t="s">
        <v>339</v>
      </c>
      <c r="AA27" s="137"/>
      <c r="AB27" s="195">
        <v>42445</v>
      </c>
      <c r="AC27" s="366">
        <v>97.38218694076079</v>
      </c>
    </row>
    <row r="28" spans="1:29" ht="18" customHeight="1">
      <c r="A28" s="193" t="s">
        <v>343</v>
      </c>
      <c r="B28" s="194"/>
      <c r="C28" s="364"/>
      <c r="D28" s="195">
        <v>36703</v>
      </c>
      <c r="E28" s="51"/>
      <c r="F28" s="195">
        <v>10608</v>
      </c>
      <c r="G28" s="51"/>
      <c r="H28" s="195">
        <v>10608</v>
      </c>
      <c r="I28" s="51"/>
      <c r="J28" s="195" t="s">
        <v>334</v>
      </c>
      <c r="K28" s="51"/>
      <c r="L28" s="195">
        <v>59</v>
      </c>
      <c r="M28" s="51"/>
      <c r="N28" s="195">
        <v>10549</v>
      </c>
      <c r="O28" s="195" t="s">
        <v>334</v>
      </c>
      <c r="P28" s="195">
        <v>1065</v>
      </c>
      <c r="Q28" s="195">
        <v>1123</v>
      </c>
      <c r="R28" s="350">
        <v>18.651436365186257</v>
      </c>
      <c r="S28" s="51"/>
      <c r="T28" s="195">
        <v>36703</v>
      </c>
      <c r="U28" s="51"/>
      <c r="V28" s="365">
        <v>5819</v>
      </c>
      <c r="W28" s="51"/>
      <c r="X28" s="195">
        <v>5819</v>
      </c>
      <c r="Y28" s="195" t="s">
        <v>334</v>
      </c>
      <c r="Z28" s="195" t="s">
        <v>334</v>
      </c>
      <c r="AA28" s="137"/>
      <c r="AB28" s="195">
        <v>35812</v>
      </c>
      <c r="AC28" s="366">
        <v>97.5724055254339</v>
      </c>
    </row>
    <row r="29" spans="1:29" ht="18" customHeight="1">
      <c r="A29" s="193" t="s">
        <v>344</v>
      </c>
      <c r="B29" s="194"/>
      <c r="C29" s="364"/>
      <c r="D29" s="195">
        <v>26817</v>
      </c>
      <c r="E29" s="51"/>
      <c r="F29" s="195">
        <v>8036</v>
      </c>
      <c r="G29" s="51"/>
      <c r="H29" s="195">
        <v>8036</v>
      </c>
      <c r="I29" s="51"/>
      <c r="J29" s="195" t="s">
        <v>334</v>
      </c>
      <c r="K29" s="51"/>
      <c r="L29" s="195">
        <v>48</v>
      </c>
      <c r="M29" s="51"/>
      <c r="N29" s="195">
        <v>7988</v>
      </c>
      <c r="O29" s="195" t="s">
        <v>334</v>
      </c>
      <c r="P29" s="195">
        <v>712</v>
      </c>
      <c r="Q29" s="195">
        <v>777</v>
      </c>
      <c r="R29" s="350">
        <v>16.895495291047315</v>
      </c>
      <c r="S29" s="51"/>
      <c r="T29" s="195">
        <v>26817</v>
      </c>
      <c r="U29" s="51"/>
      <c r="V29" s="365">
        <v>1583</v>
      </c>
      <c r="W29" s="51"/>
      <c r="X29" s="195">
        <v>1583</v>
      </c>
      <c r="Y29" s="195" t="s">
        <v>334</v>
      </c>
      <c r="Z29" s="195" t="s">
        <v>334</v>
      </c>
      <c r="AA29" s="137"/>
      <c r="AB29" s="195">
        <v>26477</v>
      </c>
      <c r="AC29" s="366">
        <v>98.73214751836522</v>
      </c>
    </row>
    <row r="30" spans="1:29" ht="18" customHeight="1">
      <c r="A30" s="193" t="s">
        <v>345</v>
      </c>
      <c r="B30" s="194"/>
      <c r="C30" s="364"/>
      <c r="D30" s="195">
        <v>24839</v>
      </c>
      <c r="E30" s="51"/>
      <c r="F30" s="195">
        <v>7701</v>
      </c>
      <c r="G30" s="51"/>
      <c r="H30" s="195">
        <v>7701</v>
      </c>
      <c r="I30" s="51"/>
      <c r="J30" s="195" t="s">
        <v>334</v>
      </c>
      <c r="K30" s="51"/>
      <c r="L30" s="195">
        <v>12</v>
      </c>
      <c r="M30" s="51"/>
      <c r="N30" s="195">
        <v>7689</v>
      </c>
      <c r="O30" s="195" t="s">
        <v>334</v>
      </c>
      <c r="P30" s="195">
        <v>1683</v>
      </c>
      <c r="Q30" s="365">
        <v>1426</v>
      </c>
      <c r="R30" s="350">
        <v>34.06376684562288</v>
      </c>
      <c r="S30" s="51"/>
      <c r="T30" s="195">
        <v>24839</v>
      </c>
      <c r="U30" s="51"/>
      <c r="V30" s="365">
        <v>9254</v>
      </c>
      <c r="W30" s="51"/>
      <c r="X30" s="195">
        <v>9254</v>
      </c>
      <c r="Y30" s="195" t="s">
        <v>334</v>
      </c>
      <c r="Z30" s="195" t="s">
        <v>334</v>
      </c>
      <c r="AA30" s="137"/>
      <c r="AB30" s="195">
        <v>18802</v>
      </c>
      <c r="AC30" s="366">
        <v>75.69547888401304</v>
      </c>
    </row>
    <row r="31" spans="1:29" ht="18" customHeight="1">
      <c r="A31" s="193" t="s">
        <v>346</v>
      </c>
      <c r="B31" s="194"/>
      <c r="C31" s="364"/>
      <c r="D31" s="195">
        <v>15749</v>
      </c>
      <c r="E31" s="51"/>
      <c r="F31" s="195">
        <v>3837</v>
      </c>
      <c r="G31" s="51"/>
      <c r="H31" s="195">
        <v>3837</v>
      </c>
      <c r="I31" s="51"/>
      <c r="J31" s="195" t="s">
        <v>347</v>
      </c>
      <c r="K31" s="51"/>
      <c r="L31" s="195">
        <v>74</v>
      </c>
      <c r="M31" s="51"/>
      <c r="N31" s="195">
        <v>3763</v>
      </c>
      <c r="O31" s="195">
        <v>0</v>
      </c>
      <c r="P31" s="195">
        <v>511</v>
      </c>
      <c r="Q31" s="195" t="s">
        <v>347</v>
      </c>
      <c r="R31" s="350">
        <v>13.317696116757885</v>
      </c>
      <c r="S31" s="51"/>
      <c r="T31" s="195">
        <v>15749</v>
      </c>
      <c r="U31" s="51"/>
      <c r="V31" s="365">
        <v>3143</v>
      </c>
      <c r="W31" s="51"/>
      <c r="X31" s="195">
        <v>3143</v>
      </c>
      <c r="Y31" s="195" t="s">
        <v>347</v>
      </c>
      <c r="Z31" s="365">
        <v>3</v>
      </c>
      <c r="AA31" s="137"/>
      <c r="AB31" s="195">
        <v>14491</v>
      </c>
      <c r="AC31" s="366">
        <v>91.99466734382935</v>
      </c>
    </row>
    <row r="32" spans="1:29" ht="18" customHeight="1">
      <c r="A32" s="193" t="s">
        <v>348</v>
      </c>
      <c r="B32" s="194"/>
      <c r="C32" s="364"/>
      <c r="D32" s="365">
        <v>20016</v>
      </c>
      <c r="E32" s="51"/>
      <c r="F32" s="195">
        <v>5827</v>
      </c>
      <c r="G32" s="51"/>
      <c r="H32" s="195">
        <v>5827</v>
      </c>
      <c r="I32" s="51"/>
      <c r="J32" s="195" t="s">
        <v>118</v>
      </c>
      <c r="K32" s="51"/>
      <c r="L32" s="365">
        <v>544</v>
      </c>
      <c r="M32" s="51"/>
      <c r="N32" s="365">
        <v>5283</v>
      </c>
      <c r="O32" s="195" t="s">
        <v>118</v>
      </c>
      <c r="P32" s="365">
        <v>1423</v>
      </c>
      <c r="Q32" s="365">
        <v>48</v>
      </c>
      <c r="R32" s="350">
        <v>25.038297872340426</v>
      </c>
      <c r="S32" s="51"/>
      <c r="T32" s="195">
        <v>20016</v>
      </c>
      <c r="U32" s="51"/>
      <c r="V32" s="365">
        <v>3811</v>
      </c>
      <c r="W32" s="51"/>
      <c r="X32" s="195">
        <v>3811</v>
      </c>
      <c r="Y32" s="195" t="s">
        <v>118</v>
      </c>
      <c r="Z32" s="195" t="s">
        <v>118</v>
      </c>
      <c r="AA32" s="137"/>
      <c r="AB32" s="195">
        <v>19167</v>
      </c>
      <c r="AC32" s="366">
        <v>95.7583932853717</v>
      </c>
    </row>
    <row r="33" spans="1:29" ht="18" customHeight="1">
      <c r="A33" s="193" t="s">
        <v>349</v>
      </c>
      <c r="B33" s="194"/>
      <c r="C33" s="364"/>
      <c r="D33" s="195">
        <v>10894</v>
      </c>
      <c r="E33" s="51"/>
      <c r="F33" s="195">
        <v>4643</v>
      </c>
      <c r="G33" s="51"/>
      <c r="H33" s="195">
        <v>4643</v>
      </c>
      <c r="I33" s="51"/>
      <c r="J33" s="365">
        <v>3424</v>
      </c>
      <c r="K33" s="51"/>
      <c r="L33" s="365">
        <v>169</v>
      </c>
      <c r="M33" s="51"/>
      <c r="N33" s="195">
        <v>1050</v>
      </c>
      <c r="O33" s="195" t="s">
        <v>118</v>
      </c>
      <c r="P33" s="195">
        <v>1050</v>
      </c>
      <c r="Q33" s="195" t="s">
        <v>118</v>
      </c>
      <c r="R33" s="350">
        <v>22.614688778806805</v>
      </c>
      <c r="S33" s="51"/>
      <c r="T33" s="365">
        <v>10894</v>
      </c>
      <c r="U33" s="51"/>
      <c r="V33" s="365">
        <v>3167</v>
      </c>
      <c r="W33" s="51"/>
      <c r="X33" s="195">
        <v>3167</v>
      </c>
      <c r="Y33" s="195" t="s">
        <v>118</v>
      </c>
      <c r="Z33" s="195" t="s">
        <v>118</v>
      </c>
      <c r="AA33" s="137"/>
      <c r="AB33" s="365">
        <v>10661</v>
      </c>
      <c r="AC33" s="366">
        <v>97.8612080044061</v>
      </c>
    </row>
    <row r="34" spans="1:29" ht="18" customHeight="1">
      <c r="A34" s="367" t="s">
        <v>41</v>
      </c>
      <c r="B34" s="368"/>
      <c r="C34" s="369"/>
      <c r="D34" s="370">
        <v>22969</v>
      </c>
      <c r="E34" s="371"/>
      <c r="F34" s="370">
        <v>9377</v>
      </c>
      <c r="G34" s="371"/>
      <c r="H34" s="370">
        <v>9377</v>
      </c>
      <c r="I34" s="371"/>
      <c r="J34" s="372">
        <v>1720</v>
      </c>
      <c r="K34" s="371"/>
      <c r="L34" s="372">
        <v>2485</v>
      </c>
      <c r="M34" s="371"/>
      <c r="N34" s="370">
        <v>5172</v>
      </c>
      <c r="O34" s="370" t="s">
        <v>334</v>
      </c>
      <c r="P34" s="370">
        <v>1808</v>
      </c>
      <c r="Q34" s="370" t="s">
        <v>334</v>
      </c>
      <c r="R34" s="373">
        <v>19.281220006398637</v>
      </c>
      <c r="S34" s="371"/>
      <c r="T34" s="372">
        <v>22949</v>
      </c>
      <c r="U34" s="371"/>
      <c r="V34" s="372">
        <v>7277</v>
      </c>
      <c r="W34" s="371"/>
      <c r="X34" s="370">
        <v>7277</v>
      </c>
      <c r="Y34" s="370" t="s">
        <v>334</v>
      </c>
      <c r="Z34" s="372">
        <v>20</v>
      </c>
      <c r="AA34" s="374"/>
      <c r="AB34" s="372">
        <v>15246</v>
      </c>
      <c r="AC34" s="375">
        <v>66.37642039270321</v>
      </c>
    </row>
    <row r="35" spans="1:29" ht="18" customHeight="1">
      <c r="A35" s="270" t="s">
        <v>350</v>
      </c>
      <c r="B35" s="376"/>
      <c r="C35" s="22"/>
      <c r="D35" s="361"/>
      <c r="E35" s="22"/>
      <c r="F35" s="361"/>
      <c r="G35" s="22"/>
      <c r="H35" s="361"/>
      <c r="I35" s="22"/>
      <c r="J35" s="361"/>
      <c r="K35" s="22"/>
      <c r="L35" s="361"/>
      <c r="M35" s="22"/>
      <c r="N35" s="361"/>
      <c r="O35" s="361"/>
      <c r="P35" s="361"/>
      <c r="Q35" s="361"/>
      <c r="R35" s="377"/>
      <c r="S35" s="22"/>
      <c r="T35" s="361"/>
      <c r="U35" s="22"/>
      <c r="V35" s="361"/>
      <c r="W35" s="22"/>
      <c r="X35" s="361"/>
      <c r="Y35" s="361"/>
      <c r="Z35" s="361"/>
      <c r="AA35" s="378"/>
      <c r="AB35" s="361"/>
      <c r="AC35" s="379"/>
    </row>
    <row r="36" spans="1:29" ht="18" customHeight="1">
      <c r="A36" s="270" t="s">
        <v>351</v>
      </c>
      <c r="B36" s="270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</row>
    <row r="37" spans="1:29" ht="18" customHeight="1">
      <c r="A37" s="270" t="s">
        <v>352</v>
      </c>
      <c r="B37" s="270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213"/>
      <c r="P37" s="213"/>
      <c r="Q37" s="133"/>
      <c r="R37" s="133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</row>
    <row r="38" spans="1:29" ht="15" customHeight="1">
      <c r="A38" s="270"/>
      <c r="B38" s="270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</row>
    <row r="39" spans="1:29" ht="15" customHeight="1">
      <c r="A39" s="270"/>
      <c r="B39" s="270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213"/>
      <c r="P39" s="213"/>
      <c r="Q39" s="133"/>
      <c r="R39" s="133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</row>
    <row r="40" spans="2:29" ht="18" customHeight="1">
      <c r="B40" s="270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</row>
    <row r="41" spans="1:29" ht="18" customHeight="1">
      <c r="A41" s="270"/>
      <c r="B41" s="27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</row>
    <row r="42" spans="1:29" ht="18" customHeight="1">
      <c r="A42" s="270"/>
      <c r="B42" s="270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</row>
    <row r="43" spans="1:29" ht="18" customHeight="1">
      <c r="A43" s="270"/>
      <c r="B43" s="270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</row>
    <row r="44" spans="1:29" ht="19.5" customHeight="1">
      <c r="A44" s="84" t="s">
        <v>353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282"/>
      <c r="P44" s="4"/>
      <c r="Q44" s="145"/>
      <c r="R44" s="84" t="s">
        <v>354</v>
      </c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</row>
    <row r="45" spans="3:27" ht="18" customHeight="1" thickBot="1"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S45" s="228"/>
      <c r="T45" s="228"/>
      <c r="U45" s="228"/>
      <c r="V45" s="228"/>
      <c r="W45" s="228"/>
      <c r="X45" s="228"/>
      <c r="Y45" s="228"/>
      <c r="Z45" s="228"/>
      <c r="AA45" s="380" t="s">
        <v>290</v>
      </c>
    </row>
    <row r="46" spans="1:27" ht="18" customHeight="1">
      <c r="A46" s="284" t="s">
        <v>355</v>
      </c>
      <c r="B46" s="381" t="s">
        <v>291</v>
      </c>
      <c r="C46" s="382"/>
      <c r="D46" s="382"/>
      <c r="E46" s="382"/>
      <c r="F46" s="382"/>
      <c r="G46" s="232"/>
      <c r="H46" s="381" t="s">
        <v>292</v>
      </c>
      <c r="I46" s="382"/>
      <c r="J46" s="382"/>
      <c r="K46" s="382"/>
      <c r="L46" s="382"/>
      <c r="M46" s="382"/>
      <c r="N46" s="133"/>
      <c r="O46" s="133"/>
      <c r="P46" s="133"/>
      <c r="Q46" s="54"/>
      <c r="R46" s="231" t="s">
        <v>356</v>
      </c>
      <c r="S46" s="284"/>
      <c r="T46" s="381" t="s">
        <v>357</v>
      </c>
      <c r="U46" s="284"/>
      <c r="V46" s="381" t="s">
        <v>358</v>
      </c>
      <c r="W46" s="284"/>
      <c r="X46" s="381" t="s">
        <v>359</v>
      </c>
      <c r="Y46" s="284"/>
      <c r="Z46" s="381" t="s">
        <v>360</v>
      </c>
      <c r="AA46" s="231"/>
    </row>
    <row r="47" spans="1:27" ht="18" customHeight="1">
      <c r="A47" s="242"/>
      <c r="B47" s="339"/>
      <c r="C47" s="246"/>
      <c r="D47" s="246"/>
      <c r="E47" s="246"/>
      <c r="F47" s="246"/>
      <c r="G47" s="247"/>
      <c r="H47" s="339"/>
      <c r="I47" s="246"/>
      <c r="J47" s="246"/>
      <c r="K47" s="246"/>
      <c r="L47" s="246"/>
      <c r="M47" s="246"/>
      <c r="N47" s="133"/>
      <c r="O47" s="133"/>
      <c r="P47" s="133"/>
      <c r="Q47" s="54"/>
      <c r="R47" s="346"/>
      <c r="S47" s="347"/>
      <c r="T47" s="383"/>
      <c r="U47" s="384"/>
      <c r="V47" s="383"/>
      <c r="W47" s="384"/>
      <c r="X47" s="383"/>
      <c r="Y47" s="384"/>
      <c r="Z47" s="383"/>
      <c r="AA47" s="385"/>
    </row>
    <row r="48" spans="1:27" ht="18" customHeight="1">
      <c r="A48" s="242"/>
      <c r="B48" s="328" t="s">
        <v>361</v>
      </c>
      <c r="C48" s="328" t="s">
        <v>362</v>
      </c>
      <c r="D48" s="328" t="s">
        <v>363</v>
      </c>
      <c r="E48" s="328" t="s">
        <v>364</v>
      </c>
      <c r="F48" s="328" t="s">
        <v>365</v>
      </c>
      <c r="G48" s="328" t="s">
        <v>366</v>
      </c>
      <c r="H48" s="328" t="s">
        <v>361</v>
      </c>
      <c r="I48" s="328" t="s">
        <v>362</v>
      </c>
      <c r="J48" s="328" t="s">
        <v>363</v>
      </c>
      <c r="K48" s="328" t="s">
        <v>364</v>
      </c>
      <c r="L48" s="328" t="s">
        <v>365</v>
      </c>
      <c r="M48" s="329" t="s">
        <v>366</v>
      </c>
      <c r="O48" s="386"/>
      <c r="P48" s="386"/>
      <c r="Q48" s="54"/>
      <c r="R48" s="346"/>
      <c r="S48" s="347"/>
      <c r="T48" s="332" t="s">
        <v>293</v>
      </c>
      <c r="U48" s="332" t="s">
        <v>294</v>
      </c>
      <c r="V48" s="332" t="s">
        <v>293</v>
      </c>
      <c r="W48" s="332" t="s">
        <v>294</v>
      </c>
      <c r="X48" s="332" t="s">
        <v>293</v>
      </c>
      <c r="Y48" s="332" t="s">
        <v>294</v>
      </c>
      <c r="Z48" s="332" t="s">
        <v>293</v>
      </c>
      <c r="AA48" s="326" t="s">
        <v>294</v>
      </c>
    </row>
    <row r="49" spans="1:27" ht="18" customHeight="1">
      <c r="A49" s="247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8"/>
      <c r="O49" s="386"/>
      <c r="P49" s="386"/>
      <c r="Q49" s="54"/>
      <c r="R49" s="385"/>
      <c r="S49" s="384"/>
      <c r="T49" s="389"/>
      <c r="U49" s="389"/>
      <c r="V49" s="389"/>
      <c r="W49" s="389"/>
      <c r="X49" s="389"/>
      <c r="Y49" s="389"/>
      <c r="Z49" s="389"/>
      <c r="AA49" s="383"/>
    </row>
    <row r="50" spans="1:27" ht="18" customHeight="1">
      <c r="A50" s="59" t="s">
        <v>367</v>
      </c>
      <c r="B50" s="390">
        <v>0.004</v>
      </c>
      <c r="C50" s="390">
        <v>0.004</v>
      </c>
      <c r="D50" s="390">
        <v>0.004</v>
      </c>
      <c r="E50" s="390">
        <v>0.004</v>
      </c>
      <c r="F50" s="390">
        <v>0.004</v>
      </c>
      <c r="G50" s="390">
        <v>0.004</v>
      </c>
      <c r="H50" s="390">
        <v>0.01</v>
      </c>
      <c r="I50" s="390">
        <v>0.008</v>
      </c>
      <c r="J50" s="390">
        <v>0.013</v>
      </c>
      <c r="K50" s="390">
        <v>0.014</v>
      </c>
      <c r="L50" s="390">
        <v>0.007</v>
      </c>
      <c r="M50" s="390">
        <v>0.015</v>
      </c>
      <c r="O50" s="390"/>
      <c r="P50" s="390"/>
      <c r="Q50" s="54"/>
      <c r="R50" s="79" t="s">
        <v>368</v>
      </c>
      <c r="S50" s="80"/>
      <c r="T50" s="391">
        <v>1152</v>
      </c>
      <c r="U50" s="392">
        <v>100</v>
      </c>
      <c r="V50" s="270">
        <v>252</v>
      </c>
      <c r="W50" s="392">
        <v>21.9</v>
      </c>
      <c r="X50" s="270">
        <v>149</v>
      </c>
      <c r="Y50" s="392">
        <v>12.9</v>
      </c>
      <c r="Z50" s="229">
        <v>1</v>
      </c>
      <c r="AA50" s="393">
        <v>0.1</v>
      </c>
    </row>
    <row r="51" spans="1:27" ht="18" customHeight="1">
      <c r="A51" s="62" t="s">
        <v>369</v>
      </c>
      <c r="B51" s="394">
        <v>0.004</v>
      </c>
      <c r="C51" s="390">
        <v>0.004</v>
      </c>
      <c r="D51" s="390">
        <v>0.004</v>
      </c>
      <c r="E51" s="390">
        <v>0.002</v>
      </c>
      <c r="F51" s="390">
        <v>0.002</v>
      </c>
      <c r="G51" s="390">
        <v>0.004</v>
      </c>
      <c r="H51" s="390">
        <v>0.008</v>
      </c>
      <c r="I51" s="390">
        <v>0.007</v>
      </c>
      <c r="J51" s="390">
        <v>0.013</v>
      </c>
      <c r="K51" s="390">
        <v>0.014</v>
      </c>
      <c r="L51" s="390">
        <v>0.006</v>
      </c>
      <c r="M51" s="390">
        <v>0.013</v>
      </c>
      <c r="O51" s="390"/>
      <c r="P51" s="390"/>
      <c r="Q51" s="54"/>
      <c r="R51" s="181" t="s">
        <v>370</v>
      </c>
      <c r="S51" s="66"/>
      <c r="T51" s="391">
        <v>883</v>
      </c>
      <c r="U51" s="392">
        <v>100</v>
      </c>
      <c r="V51" s="270">
        <v>165</v>
      </c>
      <c r="W51" s="392">
        <v>18.7</v>
      </c>
      <c r="X51" s="270">
        <v>100</v>
      </c>
      <c r="Y51" s="392">
        <v>11.3</v>
      </c>
      <c r="Z51" s="229">
        <v>1</v>
      </c>
      <c r="AA51" s="393">
        <v>0.1</v>
      </c>
    </row>
    <row r="52" spans="1:27" ht="18" customHeight="1">
      <c r="A52" s="62" t="s">
        <v>371</v>
      </c>
      <c r="B52" s="394">
        <v>0.004</v>
      </c>
      <c r="C52" s="390">
        <v>0.003</v>
      </c>
      <c r="D52" s="390">
        <v>0.003</v>
      </c>
      <c r="E52" s="390">
        <v>0.001</v>
      </c>
      <c r="F52" s="390">
        <v>0.002</v>
      </c>
      <c r="G52" s="390">
        <v>0.004</v>
      </c>
      <c r="H52" s="390">
        <v>0.008</v>
      </c>
      <c r="I52" s="390">
        <v>0.007</v>
      </c>
      <c r="J52" s="390">
        <v>0.012</v>
      </c>
      <c r="K52" s="390">
        <v>0.013</v>
      </c>
      <c r="L52" s="390">
        <v>0.005</v>
      </c>
      <c r="M52" s="390">
        <v>0.013</v>
      </c>
      <c r="O52" s="395"/>
      <c r="P52" s="395"/>
      <c r="Q52" s="54"/>
      <c r="R52" s="181" t="s">
        <v>372</v>
      </c>
      <c r="S52" s="66"/>
      <c r="T52" s="391">
        <v>965</v>
      </c>
      <c r="U52" s="392">
        <v>100</v>
      </c>
      <c r="V52" s="270">
        <v>173</v>
      </c>
      <c r="W52" s="392">
        <v>17.9</v>
      </c>
      <c r="X52" s="270">
        <v>100</v>
      </c>
      <c r="Y52" s="392">
        <v>11.3</v>
      </c>
      <c r="Z52" s="229" t="s">
        <v>373</v>
      </c>
      <c r="AA52" s="229" t="s">
        <v>373</v>
      </c>
    </row>
    <row r="53" spans="1:27" ht="18" customHeight="1">
      <c r="A53" s="62" t="s">
        <v>374</v>
      </c>
      <c r="B53" s="394">
        <v>0.004</v>
      </c>
      <c r="C53" s="390">
        <v>0.002</v>
      </c>
      <c r="D53" s="390">
        <v>0.001</v>
      </c>
      <c r="E53" s="390">
        <v>0.001</v>
      </c>
      <c r="F53" s="396" t="s">
        <v>373</v>
      </c>
      <c r="G53" s="390">
        <v>0.002</v>
      </c>
      <c r="H53" s="390">
        <v>0.009</v>
      </c>
      <c r="I53" s="390">
        <v>0.007</v>
      </c>
      <c r="J53" s="390">
        <v>0.01</v>
      </c>
      <c r="K53" s="390">
        <v>0.013</v>
      </c>
      <c r="L53" s="390">
        <v>0.005</v>
      </c>
      <c r="M53" s="390">
        <v>0.013</v>
      </c>
      <c r="O53" s="395"/>
      <c r="P53" s="395"/>
      <c r="Q53" s="54"/>
      <c r="R53" s="181" t="s">
        <v>375</v>
      </c>
      <c r="S53" s="66"/>
      <c r="T53" s="391">
        <v>861</v>
      </c>
      <c r="U53" s="392">
        <v>100</v>
      </c>
      <c r="V53" s="270">
        <v>167</v>
      </c>
      <c r="W53" s="392">
        <v>19.4</v>
      </c>
      <c r="X53" s="270">
        <v>96</v>
      </c>
      <c r="Y53" s="392">
        <v>11.2</v>
      </c>
      <c r="Z53" s="229">
        <v>2</v>
      </c>
      <c r="AA53" s="393">
        <v>0.2</v>
      </c>
    </row>
    <row r="54" spans="1:27" ht="18" customHeight="1">
      <c r="A54" s="235" t="s">
        <v>295</v>
      </c>
      <c r="B54" s="237">
        <v>0.002</v>
      </c>
      <c r="C54" s="237">
        <v>0.001</v>
      </c>
      <c r="D54" s="237">
        <v>0.001</v>
      </c>
      <c r="E54" s="237">
        <v>0.001</v>
      </c>
      <c r="F54" s="305" t="s">
        <v>373</v>
      </c>
      <c r="G54" s="237">
        <v>0.001</v>
      </c>
      <c r="H54" s="237">
        <v>0.008</v>
      </c>
      <c r="I54" s="237">
        <v>0.007</v>
      </c>
      <c r="J54" s="237">
        <v>0.009</v>
      </c>
      <c r="K54" s="237">
        <v>0.012</v>
      </c>
      <c r="L54" s="237">
        <v>0.005</v>
      </c>
      <c r="M54" s="237">
        <v>0.012</v>
      </c>
      <c r="O54" s="397"/>
      <c r="P54" s="397"/>
      <c r="Q54" s="54"/>
      <c r="R54" s="398" t="s">
        <v>296</v>
      </c>
      <c r="S54" s="399"/>
      <c r="T54" s="237">
        <v>768</v>
      </c>
      <c r="U54" s="400">
        <v>100</v>
      </c>
      <c r="V54" s="237">
        <v>109</v>
      </c>
      <c r="W54" s="237">
        <v>14.2</v>
      </c>
      <c r="X54" s="237">
        <v>93</v>
      </c>
      <c r="Y54" s="237">
        <v>12.1</v>
      </c>
      <c r="Z54" s="237">
        <v>2</v>
      </c>
      <c r="AA54" s="237">
        <v>0.3</v>
      </c>
    </row>
    <row r="55" spans="1:29" ht="18" customHeight="1">
      <c r="A55" s="401"/>
      <c r="B55" s="401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54"/>
      <c r="R55" s="401"/>
      <c r="S55" s="401"/>
      <c r="T55" s="403"/>
      <c r="U55" s="404"/>
      <c r="V55" s="403"/>
      <c r="W55" s="404"/>
      <c r="X55" s="403"/>
      <c r="Y55" s="404"/>
      <c r="Z55" s="15"/>
      <c r="AA55" s="15"/>
      <c r="AB55" s="403"/>
      <c r="AC55" s="404"/>
    </row>
    <row r="56" spans="1:29" ht="18" customHeight="1" thickBot="1">
      <c r="A56" s="270"/>
      <c r="B56" s="270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</row>
    <row r="57" spans="1:29" ht="18" customHeight="1">
      <c r="A57" s="284" t="s">
        <v>376</v>
      </c>
      <c r="B57" s="381" t="s">
        <v>377</v>
      </c>
      <c r="C57" s="382"/>
      <c r="D57" s="382"/>
      <c r="E57" s="382"/>
      <c r="F57" s="382"/>
      <c r="G57" s="232"/>
      <c r="H57" s="231" t="s">
        <v>378</v>
      </c>
      <c r="I57" s="382"/>
      <c r="J57" s="382"/>
      <c r="K57" s="382"/>
      <c r="L57" s="382"/>
      <c r="M57" s="232"/>
      <c r="N57" s="405" t="s">
        <v>379</v>
      </c>
      <c r="O57" s="406" t="s">
        <v>380</v>
      </c>
      <c r="P57" s="133"/>
      <c r="R57" s="231" t="s">
        <v>356</v>
      </c>
      <c r="S57" s="284"/>
      <c r="T57" s="381" t="s">
        <v>381</v>
      </c>
      <c r="U57" s="284"/>
      <c r="V57" s="381" t="s">
        <v>382</v>
      </c>
      <c r="W57" s="284"/>
      <c r="X57" s="381" t="s">
        <v>383</v>
      </c>
      <c r="Y57" s="284"/>
      <c r="Z57" s="381" t="s">
        <v>384</v>
      </c>
      <c r="AA57" s="284"/>
      <c r="AB57" s="381" t="s">
        <v>385</v>
      </c>
      <c r="AC57" s="231"/>
    </row>
    <row r="58" spans="1:29" ht="18" customHeight="1">
      <c r="A58" s="347"/>
      <c r="B58" s="339"/>
      <c r="C58" s="246"/>
      <c r="D58" s="246"/>
      <c r="E58" s="246"/>
      <c r="F58" s="246"/>
      <c r="G58" s="247"/>
      <c r="H58" s="246"/>
      <c r="I58" s="246"/>
      <c r="J58" s="246"/>
      <c r="K58" s="246"/>
      <c r="L58" s="246"/>
      <c r="M58" s="247"/>
      <c r="N58" s="407"/>
      <c r="O58" s="343" t="s">
        <v>386</v>
      </c>
      <c r="P58" s="321"/>
      <c r="R58" s="346"/>
      <c r="S58" s="347"/>
      <c r="T58" s="383"/>
      <c r="U58" s="384"/>
      <c r="V58" s="383"/>
      <c r="W58" s="384"/>
      <c r="X58" s="383"/>
      <c r="Y58" s="384"/>
      <c r="Z58" s="383"/>
      <c r="AA58" s="384"/>
      <c r="AB58" s="383"/>
      <c r="AC58" s="385"/>
    </row>
    <row r="59" spans="1:29" ht="18" customHeight="1">
      <c r="A59" s="347"/>
      <c r="B59" s="328" t="s">
        <v>361</v>
      </c>
      <c r="C59" s="328" t="s">
        <v>362</v>
      </c>
      <c r="D59" s="328" t="s">
        <v>363</v>
      </c>
      <c r="E59" s="328" t="s">
        <v>364</v>
      </c>
      <c r="F59" s="328" t="s">
        <v>365</v>
      </c>
      <c r="G59" s="328" t="s">
        <v>366</v>
      </c>
      <c r="H59" s="328" t="s">
        <v>361</v>
      </c>
      <c r="I59" s="328" t="s">
        <v>362</v>
      </c>
      <c r="J59" s="328" t="s">
        <v>363</v>
      </c>
      <c r="K59" s="328" t="s">
        <v>364</v>
      </c>
      <c r="L59" s="328" t="s">
        <v>365</v>
      </c>
      <c r="M59" s="328" t="s">
        <v>366</v>
      </c>
      <c r="N59" s="328" t="s">
        <v>361</v>
      </c>
      <c r="O59" s="329" t="s">
        <v>361</v>
      </c>
      <c r="P59" s="386"/>
      <c r="R59" s="346"/>
      <c r="S59" s="347"/>
      <c r="T59" s="332" t="s">
        <v>293</v>
      </c>
      <c r="U59" s="332" t="s">
        <v>294</v>
      </c>
      <c r="V59" s="332" t="s">
        <v>293</v>
      </c>
      <c r="W59" s="332" t="s">
        <v>294</v>
      </c>
      <c r="X59" s="332" t="s">
        <v>293</v>
      </c>
      <c r="Y59" s="332" t="s">
        <v>294</v>
      </c>
      <c r="Z59" s="332" t="s">
        <v>293</v>
      </c>
      <c r="AA59" s="332" t="s">
        <v>294</v>
      </c>
      <c r="AB59" s="332" t="s">
        <v>293</v>
      </c>
      <c r="AC59" s="326" t="s">
        <v>294</v>
      </c>
    </row>
    <row r="60" spans="1:29" ht="18" customHeight="1">
      <c r="A60" s="384"/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8"/>
      <c r="P60" s="408"/>
      <c r="R60" s="385"/>
      <c r="S60" s="384"/>
      <c r="T60" s="389"/>
      <c r="U60" s="389"/>
      <c r="V60" s="389"/>
      <c r="W60" s="389"/>
      <c r="X60" s="389"/>
      <c r="Y60" s="389"/>
      <c r="Z60" s="389"/>
      <c r="AA60" s="389"/>
      <c r="AB60" s="389"/>
      <c r="AC60" s="383"/>
    </row>
    <row r="61" spans="1:29" ht="18" customHeight="1">
      <c r="A61" s="59" t="s">
        <v>367</v>
      </c>
      <c r="B61" s="394">
        <v>0.02</v>
      </c>
      <c r="C61" s="390">
        <v>0.022</v>
      </c>
      <c r="D61" s="390">
        <v>0.02</v>
      </c>
      <c r="E61" s="390">
        <v>0.021</v>
      </c>
      <c r="F61" s="390">
        <v>0.02</v>
      </c>
      <c r="G61" s="390">
        <v>0.02</v>
      </c>
      <c r="H61" s="390">
        <v>0.039</v>
      </c>
      <c r="I61" s="390">
        <v>0.035</v>
      </c>
      <c r="J61" s="390">
        <v>0.037</v>
      </c>
      <c r="K61" s="390">
        <v>0.032</v>
      </c>
      <c r="L61" s="390">
        <v>0.035</v>
      </c>
      <c r="M61" s="390">
        <v>0.034</v>
      </c>
      <c r="N61" s="409">
        <v>0.3</v>
      </c>
      <c r="O61" s="410">
        <v>2</v>
      </c>
      <c r="P61" s="411"/>
      <c r="R61" s="79" t="s">
        <v>368</v>
      </c>
      <c r="S61" s="80"/>
      <c r="T61" s="412">
        <v>84</v>
      </c>
      <c r="U61" s="392">
        <v>7.3</v>
      </c>
      <c r="V61" s="229">
        <v>3</v>
      </c>
      <c r="W61" s="392">
        <v>0.3</v>
      </c>
      <c r="X61" s="229" t="s">
        <v>373</v>
      </c>
      <c r="Y61" s="229" t="s">
        <v>373</v>
      </c>
      <c r="Z61" s="229">
        <v>109</v>
      </c>
      <c r="AA61" s="392">
        <v>9.5</v>
      </c>
      <c r="AB61" s="229">
        <v>554</v>
      </c>
      <c r="AC61" s="392">
        <v>48.1</v>
      </c>
    </row>
    <row r="62" spans="1:29" ht="18" customHeight="1">
      <c r="A62" s="62" t="s">
        <v>369</v>
      </c>
      <c r="B62" s="394">
        <v>0.02</v>
      </c>
      <c r="C62" s="390">
        <v>0.023</v>
      </c>
      <c r="D62" s="390">
        <v>0.019</v>
      </c>
      <c r="E62" s="390">
        <v>0.02</v>
      </c>
      <c r="F62" s="390">
        <v>0.018</v>
      </c>
      <c r="G62" s="390">
        <v>0.019</v>
      </c>
      <c r="H62" s="390">
        <v>0.042</v>
      </c>
      <c r="I62" s="390">
        <v>0.035</v>
      </c>
      <c r="J62" s="390">
        <v>0.038</v>
      </c>
      <c r="K62" s="390">
        <v>0.035</v>
      </c>
      <c r="L62" s="390">
        <v>0.034</v>
      </c>
      <c r="M62" s="390">
        <v>0.033</v>
      </c>
      <c r="N62" s="409">
        <v>0.3</v>
      </c>
      <c r="O62" s="410">
        <v>1.99</v>
      </c>
      <c r="P62" s="413"/>
      <c r="R62" s="181" t="s">
        <v>370</v>
      </c>
      <c r="S62" s="66"/>
      <c r="T62" s="412">
        <v>117</v>
      </c>
      <c r="U62" s="392">
        <v>13.3</v>
      </c>
      <c r="V62" s="229">
        <v>9</v>
      </c>
      <c r="W62" s="392">
        <v>1</v>
      </c>
      <c r="X62" s="229" t="s">
        <v>373</v>
      </c>
      <c r="Y62" s="229" t="s">
        <v>373</v>
      </c>
      <c r="Z62" s="229">
        <v>89</v>
      </c>
      <c r="AA62" s="392">
        <v>10.1</v>
      </c>
      <c r="AB62" s="229">
        <v>402</v>
      </c>
      <c r="AC62" s="392">
        <v>45.5</v>
      </c>
    </row>
    <row r="63" spans="1:29" ht="18" customHeight="1">
      <c r="A63" s="62" t="s">
        <v>371</v>
      </c>
      <c r="B63" s="394">
        <v>0.021</v>
      </c>
      <c r="C63" s="390">
        <v>0.025</v>
      </c>
      <c r="D63" s="390">
        <v>0.02</v>
      </c>
      <c r="E63" s="390">
        <v>0.02</v>
      </c>
      <c r="F63" s="390">
        <v>0.019</v>
      </c>
      <c r="G63" s="390">
        <v>0.02</v>
      </c>
      <c r="H63" s="390">
        <v>0.036</v>
      </c>
      <c r="I63" s="390">
        <v>0.032</v>
      </c>
      <c r="J63" s="390">
        <v>0.033</v>
      </c>
      <c r="K63" s="390">
        <v>0.031</v>
      </c>
      <c r="L63" s="390">
        <v>0.037</v>
      </c>
      <c r="M63" s="390">
        <v>0.033</v>
      </c>
      <c r="N63" s="409">
        <v>0.3</v>
      </c>
      <c r="O63" s="410">
        <v>2.01</v>
      </c>
      <c r="P63" s="414"/>
      <c r="R63" s="181" t="s">
        <v>372</v>
      </c>
      <c r="S63" s="66"/>
      <c r="T63" s="412">
        <v>92</v>
      </c>
      <c r="U63" s="392">
        <v>9.5</v>
      </c>
      <c r="V63" s="229">
        <v>3</v>
      </c>
      <c r="W63" s="392">
        <v>0.3</v>
      </c>
      <c r="X63" s="229" t="s">
        <v>373</v>
      </c>
      <c r="Y63" s="229" t="s">
        <v>373</v>
      </c>
      <c r="Z63" s="229">
        <v>97</v>
      </c>
      <c r="AA63" s="392">
        <v>10.1</v>
      </c>
      <c r="AB63" s="229">
        <v>491</v>
      </c>
      <c r="AC63" s="392">
        <v>50.9</v>
      </c>
    </row>
    <row r="64" spans="1:29" ht="18" customHeight="1">
      <c r="A64" s="62" t="s">
        <v>374</v>
      </c>
      <c r="B64" s="394">
        <v>0.021</v>
      </c>
      <c r="C64" s="390">
        <v>0.019</v>
      </c>
      <c r="D64" s="390">
        <v>0.019</v>
      </c>
      <c r="E64" s="390">
        <v>0.018</v>
      </c>
      <c r="F64" s="390">
        <v>0.02</v>
      </c>
      <c r="G64" s="390">
        <v>0.018</v>
      </c>
      <c r="H64" s="390">
        <v>0.037</v>
      </c>
      <c r="I64" s="390">
        <v>0.034</v>
      </c>
      <c r="J64" s="390">
        <v>0.035</v>
      </c>
      <c r="K64" s="390">
        <v>0.03</v>
      </c>
      <c r="L64" s="390">
        <v>0.035</v>
      </c>
      <c r="M64" s="390">
        <v>0.034</v>
      </c>
      <c r="N64" s="409">
        <v>0.3</v>
      </c>
      <c r="O64" s="410">
        <v>2.03</v>
      </c>
      <c r="P64" s="414"/>
      <c r="R64" s="65" t="s">
        <v>297</v>
      </c>
      <c r="S64" s="66"/>
      <c r="T64" s="229">
        <v>103</v>
      </c>
      <c r="U64" s="392">
        <v>12</v>
      </c>
      <c r="V64" s="229">
        <v>5</v>
      </c>
      <c r="W64" s="392">
        <v>0.6</v>
      </c>
      <c r="X64" s="229" t="s">
        <v>373</v>
      </c>
      <c r="Y64" s="229" t="s">
        <v>373</v>
      </c>
      <c r="Z64" s="229">
        <v>77</v>
      </c>
      <c r="AA64" s="392">
        <v>8.9</v>
      </c>
      <c r="AB64" s="229">
        <v>411</v>
      </c>
      <c r="AC64" s="392">
        <v>47.7</v>
      </c>
    </row>
    <row r="65" spans="1:29" ht="18" customHeight="1">
      <c r="A65" s="235" t="s">
        <v>295</v>
      </c>
      <c r="B65" s="237">
        <v>0.019</v>
      </c>
      <c r="C65" s="237">
        <v>0.015</v>
      </c>
      <c r="D65" s="237">
        <v>0.017</v>
      </c>
      <c r="E65" s="237">
        <v>0.016</v>
      </c>
      <c r="F65" s="237">
        <v>0.017</v>
      </c>
      <c r="G65" s="415">
        <v>0.02</v>
      </c>
      <c r="H65" s="237">
        <v>0.039</v>
      </c>
      <c r="I65" s="237">
        <v>0.036</v>
      </c>
      <c r="J65" s="237">
        <v>0.037</v>
      </c>
      <c r="K65" s="237">
        <v>0.032</v>
      </c>
      <c r="L65" s="237">
        <v>0.042</v>
      </c>
      <c r="M65" s="237">
        <v>0.038</v>
      </c>
      <c r="N65" s="237">
        <v>0.3</v>
      </c>
      <c r="O65" s="237">
        <v>2.02</v>
      </c>
      <c r="P65" s="416"/>
      <c r="R65" s="398" t="s">
        <v>296</v>
      </c>
      <c r="S65" s="399"/>
      <c r="T65" s="237">
        <v>91</v>
      </c>
      <c r="U65" s="237">
        <v>11.8</v>
      </c>
      <c r="V65" s="237">
        <v>7</v>
      </c>
      <c r="W65" s="237">
        <v>0.9</v>
      </c>
      <c r="X65" s="305" t="s">
        <v>373</v>
      </c>
      <c r="Y65" s="305" t="s">
        <v>373</v>
      </c>
      <c r="Z65" s="237">
        <v>98</v>
      </c>
      <c r="AA65" s="237">
        <v>12.8</v>
      </c>
      <c r="AB65" s="237">
        <v>368</v>
      </c>
      <c r="AC65" s="417">
        <v>47.9</v>
      </c>
    </row>
    <row r="66" spans="1:29" ht="15" customHeight="1">
      <c r="A66" s="270" t="s">
        <v>298</v>
      </c>
      <c r="B66" s="418"/>
      <c r="C66" s="418"/>
      <c r="D66" s="418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270" t="s">
        <v>299</v>
      </c>
      <c r="S66" s="418"/>
      <c r="T66" s="418"/>
      <c r="U66" s="418"/>
      <c r="V66" s="418"/>
      <c r="W66" s="133"/>
      <c r="X66" s="133"/>
      <c r="Y66" s="133"/>
      <c r="Z66" s="133"/>
      <c r="AA66" s="133"/>
      <c r="AB66" s="270"/>
      <c r="AC66" s="270"/>
    </row>
    <row r="67" spans="2:29" ht="15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270"/>
      <c r="X67" s="270"/>
      <c r="Y67" s="270"/>
      <c r="Z67" s="270"/>
      <c r="AA67" s="270"/>
      <c r="AB67" s="270"/>
      <c r="AC67" s="270"/>
    </row>
  </sheetData>
  <mergeCells count="133">
    <mergeCell ref="A23:B23"/>
    <mergeCell ref="A24:B24"/>
    <mergeCell ref="A19:B19"/>
    <mergeCell ref="A20:B20"/>
    <mergeCell ref="A21:B21"/>
    <mergeCell ref="A22:B22"/>
    <mergeCell ref="R65:S65"/>
    <mergeCell ref="R61:S61"/>
    <mergeCell ref="R62:S62"/>
    <mergeCell ref="R63:S63"/>
    <mergeCell ref="R64:S64"/>
    <mergeCell ref="Z59:Z60"/>
    <mergeCell ref="AA59:AA60"/>
    <mergeCell ref="AB59:AB60"/>
    <mergeCell ref="AC59:AC60"/>
    <mergeCell ref="O59:O60"/>
    <mergeCell ref="T59:T60"/>
    <mergeCell ref="U59:U60"/>
    <mergeCell ref="V59:V60"/>
    <mergeCell ref="R57:S60"/>
    <mergeCell ref="T57:U58"/>
    <mergeCell ref="V57:W58"/>
    <mergeCell ref="Z57:AA58"/>
    <mergeCell ref="AB57:AC58"/>
    <mergeCell ref="B59:B60"/>
    <mergeCell ref="C59:C60"/>
    <mergeCell ref="D59:D60"/>
    <mergeCell ref="E59:E60"/>
    <mergeCell ref="F59:F60"/>
    <mergeCell ref="G59:G60"/>
    <mergeCell ref="H59:H60"/>
    <mergeCell ref="I59:I60"/>
    <mergeCell ref="X57:Y58"/>
    <mergeCell ref="W59:W60"/>
    <mergeCell ref="X59:X60"/>
    <mergeCell ref="Y59:Y60"/>
    <mergeCell ref="A57:A60"/>
    <mergeCell ref="B57:G58"/>
    <mergeCell ref="H57:M58"/>
    <mergeCell ref="N57:N58"/>
    <mergeCell ref="J59:J60"/>
    <mergeCell ref="K59:K60"/>
    <mergeCell ref="L59:L60"/>
    <mergeCell ref="M59:M60"/>
    <mergeCell ref="N59:N60"/>
    <mergeCell ref="R51:S51"/>
    <mergeCell ref="R52:S52"/>
    <mergeCell ref="R53:S53"/>
    <mergeCell ref="R54:S54"/>
    <mergeCell ref="Z48:Z49"/>
    <mergeCell ref="AA48:AA49"/>
    <mergeCell ref="X48:X49"/>
    <mergeCell ref="R50:S50"/>
    <mergeCell ref="U48:U49"/>
    <mergeCell ref="V48:V49"/>
    <mergeCell ref="W48:W49"/>
    <mergeCell ref="T48:T49"/>
    <mergeCell ref="K48:K49"/>
    <mergeCell ref="L48:L49"/>
    <mergeCell ref="M48:M49"/>
    <mergeCell ref="Y48:Y49"/>
    <mergeCell ref="Z46:AA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34:B34"/>
    <mergeCell ref="A44:O44"/>
    <mergeCell ref="R44:AC44"/>
    <mergeCell ref="A46:A49"/>
    <mergeCell ref="B46:G47"/>
    <mergeCell ref="H46:M47"/>
    <mergeCell ref="R46:S49"/>
    <mergeCell ref="T46:U47"/>
    <mergeCell ref="V46:W47"/>
    <mergeCell ref="X46:Y47"/>
    <mergeCell ref="A33:B33"/>
    <mergeCell ref="A29:B29"/>
    <mergeCell ref="A30:B30"/>
    <mergeCell ref="A31:B31"/>
    <mergeCell ref="A32:B32"/>
    <mergeCell ref="A25:B25"/>
    <mergeCell ref="A26:B26"/>
    <mergeCell ref="A27:B27"/>
    <mergeCell ref="A28:B28"/>
    <mergeCell ref="S11:T11"/>
    <mergeCell ref="A12:B12"/>
    <mergeCell ref="A18:B18"/>
    <mergeCell ref="A11:B11"/>
    <mergeCell ref="C11:D11"/>
    <mergeCell ref="C12:D12"/>
    <mergeCell ref="S12:T12"/>
    <mergeCell ref="A13:B13"/>
    <mergeCell ref="A16:B16"/>
    <mergeCell ref="A17:B17"/>
    <mergeCell ref="A9:B9"/>
    <mergeCell ref="C9:D9"/>
    <mergeCell ref="A10:B10"/>
    <mergeCell ref="C10:D10"/>
    <mergeCell ref="C8:D8"/>
    <mergeCell ref="E8:F8"/>
    <mergeCell ref="S8:T8"/>
    <mergeCell ref="AA8:AB8"/>
    <mergeCell ref="G6:N6"/>
    <mergeCell ref="O6:O7"/>
    <mergeCell ref="G7:H8"/>
    <mergeCell ref="I7:J8"/>
    <mergeCell ref="K7:L8"/>
    <mergeCell ref="M7:N8"/>
    <mergeCell ref="AA5:AB7"/>
    <mergeCell ref="AC5:AC7"/>
    <mergeCell ref="U7:V8"/>
    <mergeCell ref="W7:X8"/>
    <mergeCell ref="Y7:Y8"/>
    <mergeCell ref="R5:R7"/>
    <mergeCell ref="S5:T7"/>
    <mergeCell ref="U5:Y6"/>
    <mergeCell ref="Z5:Z7"/>
    <mergeCell ref="S9:T9"/>
    <mergeCell ref="S10:T10"/>
    <mergeCell ref="A2:AC2"/>
    <mergeCell ref="A4:B8"/>
    <mergeCell ref="C4:R4"/>
    <mergeCell ref="S4:AC4"/>
    <mergeCell ref="C5:D7"/>
    <mergeCell ref="E5:F7"/>
    <mergeCell ref="P5:P7"/>
    <mergeCell ref="Q5:Q7"/>
  </mergeCells>
  <conditionalFormatting sqref="X16:Z34">
    <cfRule type="cellIs" priority="1" dxfId="1" operator="equal" stopIfTrue="1">
      <formula>0</formula>
    </cfRule>
  </conditionalFormatting>
  <printOptions/>
  <pageMargins left="1.3779527559055118" right="0.5905511811023623" top="0.984251968503937" bottom="0.984251968503937" header="0.5118110236220472" footer="0.5118110236220472"/>
  <pageSetup cellComments="asDisplayed" horizontalDpi="300" verticalDpi="3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144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99" customWidth="1"/>
    <col min="2" max="2" width="12" style="99" customWidth="1"/>
    <col min="3" max="13" width="18.09765625" style="99" customWidth="1"/>
    <col min="14" max="16384" width="10.59765625" style="99" customWidth="1"/>
  </cols>
  <sheetData>
    <row r="1" spans="1:13" s="97" customFormat="1" ht="19.5" customHeight="1">
      <c r="A1" s="1" t="s">
        <v>391</v>
      </c>
      <c r="M1" s="2" t="s">
        <v>392</v>
      </c>
    </row>
    <row r="2" spans="1:13" ht="19.5" customHeight="1">
      <c r="A2" s="419" t="s">
        <v>393</v>
      </c>
      <c r="B2" s="420"/>
      <c r="C2" s="420"/>
      <c r="D2" s="421"/>
      <c r="E2" s="421"/>
      <c r="F2" s="421"/>
      <c r="G2" s="421"/>
      <c r="H2" s="421"/>
      <c r="I2" s="421"/>
      <c r="J2" s="421"/>
      <c r="K2" s="421"/>
      <c r="L2" s="420"/>
      <c r="M2" s="420"/>
    </row>
    <row r="3" ht="18" customHeight="1" thickBot="1">
      <c r="M3" s="422" t="s">
        <v>387</v>
      </c>
    </row>
    <row r="4" spans="1:13" ht="14.25" customHeight="1">
      <c r="A4" s="423" t="s">
        <v>394</v>
      </c>
      <c r="B4" s="160"/>
      <c r="C4" s="424" t="s">
        <v>395</v>
      </c>
      <c r="D4" s="425" t="s">
        <v>388</v>
      </c>
      <c r="E4" s="425"/>
      <c r="F4" s="156" t="s">
        <v>396</v>
      </c>
      <c r="G4" s="158"/>
      <c r="H4" s="157" t="s">
        <v>397</v>
      </c>
      <c r="I4" s="158"/>
      <c r="J4" s="426" t="s">
        <v>398</v>
      </c>
      <c r="K4" s="427"/>
      <c r="L4" s="428" t="s">
        <v>399</v>
      </c>
      <c r="M4" s="157"/>
    </row>
    <row r="5" spans="1:13" ht="14.25" customHeight="1">
      <c r="A5" s="429"/>
      <c r="B5" s="163"/>
      <c r="C5" s="164"/>
      <c r="D5" s="285" t="s">
        <v>400</v>
      </c>
      <c r="E5" s="430" t="s">
        <v>401</v>
      </c>
      <c r="F5" s="285" t="s">
        <v>400</v>
      </c>
      <c r="G5" s="285" t="s">
        <v>401</v>
      </c>
      <c r="H5" s="177" t="s">
        <v>400</v>
      </c>
      <c r="I5" s="285" t="s">
        <v>401</v>
      </c>
      <c r="J5" s="285" t="s">
        <v>400</v>
      </c>
      <c r="K5" s="285" t="s">
        <v>401</v>
      </c>
      <c r="L5" s="285" t="s">
        <v>400</v>
      </c>
      <c r="M5" s="430" t="s">
        <v>401</v>
      </c>
    </row>
    <row r="6" spans="1:13" ht="14.25" customHeight="1">
      <c r="A6" s="173"/>
      <c r="B6" s="170"/>
      <c r="C6" s="174"/>
      <c r="D6" s="174"/>
      <c r="E6" s="108"/>
      <c r="F6" s="174"/>
      <c r="G6" s="174"/>
      <c r="H6" s="109"/>
      <c r="I6" s="174"/>
      <c r="J6" s="174"/>
      <c r="K6" s="174"/>
      <c r="L6" s="174"/>
      <c r="M6" s="108"/>
    </row>
    <row r="7" spans="1:13" s="222" customFormat="1" ht="14.25" customHeight="1">
      <c r="A7" s="79" t="s">
        <v>402</v>
      </c>
      <c r="B7" s="331"/>
      <c r="C7" s="431">
        <v>1175071</v>
      </c>
      <c r="D7" s="136">
        <v>775392</v>
      </c>
      <c r="E7" s="432">
        <v>66</v>
      </c>
      <c r="F7" s="136">
        <v>74574</v>
      </c>
      <c r="G7" s="432">
        <v>6.3</v>
      </c>
      <c r="H7" s="136">
        <v>44656</v>
      </c>
      <c r="I7" s="432">
        <v>3.8</v>
      </c>
      <c r="J7" s="136">
        <v>8713</v>
      </c>
      <c r="K7" s="432">
        <v>0.7129781945090977</v>
      </c>
      <c r="L7" s="52">
        <v>903335</v>
      </c>
      <c r="M7" s="432">
        <v>76.87492925959367</v>
      </c>
    </row>
    <row r="8" spans="1:13" s="222" customFormat="1" ht="14.25" customHeight="1">
      <c r="A8" s="65" t="s">
        <v>403</v>
      </c>
      <c r="B8" s="242"/>
      <c r="C8" s="431">
        <v>1172133</v>
      </c>
      <c r="D8" s="136">
        <v>806533</v>
      </c>
      <c r="E8" s="432">
        <v>68.80900034381764</v>
      </c>
      <c r="F8" s="136">
        <v>74555</v>
      </c>
      <c r="G8" s="432">
        <v>6.360626311177997</v>
      </c>
      <c r="H8" s="136">
        <v>47016</v>
      </c>
      <c r="I8" s="432">
        <v>4.011148905456975</v>
      </c>
      <c r="J8" s="136">
        <v>8224</v>
      </c>
      <c r="K8" s="432">
        <v>0.7016268631631393</v>
      </c>
      <c r="L8" s="52">
        <v>936328</v>
      </c>
      <c r="M8" s="432">
        <v>79.88240242361574</v>
      </c>
    </row>
    <row r="9" spans="1:13" s="222" customFormat="1" ht="14.25" customHeight="1">
      <c r="A9" s="65" t="s">
        <v>136</v>
      </c>
      <c r="B9" s="242"/>
      <c r="C9" s="431">
        <v>1171106</v>
      </c>
      <c r="D9" s="136">
        <v>828410</v>
      </c>
      <c r="E9" s="432">
        <v>70.7</v>
      </c>
      <c r="F9" s="136">
        <v>74372</v>
      </c>
      <c r="G9" s="432">
        <v>6.360626311177997</v>
      </c>
      <c r="H9" s="136">
        <v>45174</v>
      </c>
      <c r="I9" s="432">
        <v>3.9</v>
      </c>
      <c r="J9" s="136">
        <v>12674</v>
      </c>
      <c r="K9" s="432">
        <v>1.1</v>
      </c>
      <c r="L9" s="52">
        <v>960630</v>
      </c>
      <c r="M9" s="432">
        <v>82</v>
      </c>
    </row>
    <row r="10" spans="1:13" s="222" customFormat="1" ht="14.25" customHeight="1">
      <c r="A10" s="65" t="s">
        <v>138</v>
      </c>
      <c r="B10" s="242"/>
      <c r="C10" s="431">
        <v>1169249</v>
      </c>
      <c r="D10" s="136">
        <v>852411</v>
      </c>
      <c r="E10" s="432">
        <v>72.9</v>
      </c>
      <c r="F10" s="136">
        <v>74646</v>
      </c>
      <c r="G10" s="432">
        <v>6.4</v>
      </c>
      <c r="H10" s="136">
        <v>45423</v>
      </c>
      <c r="I10" s="432">
        <v>3.9</v>
      </c>
      <c r="J10" s="136">
        <v>6870</v>
      </c>
      <c r="K10" s="432">
        <v>0.6</v>
      </c>
      <c r="L10" s="52">
        <v>979350</v>
      </c>
      <c r="M10" s="432">
        <v>83.8</v>
      </c>
    </row>
    <row r="11" spans="1:13" s="363" customFormat="1" ht="14.25" customHeight="1">
      <c r="A11" s="81" t="s">
        <v>389</v>
      </c>
      <c r="B11" s="433"/>
      <c r="C11" s="434">
        <v>1167151</v>
      </c>
      <c r="D11" s="435">
        <v>869612</v>
      </c>
      <c r="E11" s="436">
        <v>74.5</v>
      </c>
      <c r="F11" s="435">
        <v>73809</v>
      </c>
      <c r="G11" s="436">
        <v>6.3</v>
      </c>
      <c r="H11" s="435">
        <v>54429</v>
      </c>
      <c r="I11" s="436">
        <v>4.7</v>
      </c>
      <c r="J11" s="435">
        <v>6426</v>
      </c>
      <c r="K11" s="436">
        <v>0.5</v>
      </c>
      <c r="L11" s="435">
        <v>1004276</v>
      </c>
      <c r="M11" s="436">
        <v>86</v>
      </c>
    </row>
    <row r="12" spans="1:13" ht="14.25" customHeight="1">
      <c r="A12" s="378"/>
      <c r="B12" s="437"/>
      <c r="C12" s="438"/>
      <c r="D12" s="439"/>
      <c r="E12" s="440"/>
      <c r="F12" s="439"/>
      <c r="G12" s="440"/>
      <c r="H12" s="439"/>
      <c r="I12" s="441"/>
      <c r="J12" s="439"/>
      <c r="K12" s="441"/>
      <c r="L12" s="439"/>
      <c r="M12" s="440"/>
    </row>
    <row r="13" spans="1:13" s="444" customFormat="1" ht="14.25" customHeight="1">
      <c r="A13" s="63" t="s">
        <v>18</v>
      </c>
      <c r="B13" s="64"/>
      <c r="C13" s="5">
        <v>442203</v>
      </c>
      <c r="D13" s="7">
        <v>406732</v>
      </c>
      <c r="E13" s="436">
        <v>92</v>
      </c>
      <c r="F13" s="7">
        <v>5093</v>
      </c>
      <c r="G13" s="436">
        <v>1.2</v>
      </c>
      <c r="H13" s="7">
        <v>5682</v>
      </c>
      <c r="I13" s="436">
        <v>1.3</v>
      </c>
      <c r="J13" s="442" t="s">
        <v>404</v>
      </c>
      <c r="K13" s="443" t="s">
        <v>404</v>
      </c>
      <c r="L13" s="7">
        <v>417507</v>
      </c>
      <c r="M13" s="436">
        <v>94.4</v>
      </c>
    </row>
    <row r="14" spans="1:13" s="444" customFormat="1" ht="14.25" customHeight="1">
      <c r="A14" s="63" t="s">
        <v>19</v>
      </c>
      <c r="B14" s="64"/>
      <c r="C14" s="5">
        <v>60920</v>
      </c>
      <c r="D14" s="7">
        <v>18186</v>
      </c>
      <c r="E14" s="436">
        <v>29.9</v>
      </c>
      <c r="F14" s="7">
        <v>12955</v>
      </c>
      <c r="G14" s="436">
        <v>21.3</v>
      </c>
      <c r="H14" s="7">
        <v>6054</v>
      </c>
      <c r="I14" s="436">
        <v>9.9</v>
      </c>
      <c r="J14" s="7">
        <v>1703</v>
      </c>
      <c r="K14" s="436">
        <v>2.8</v>
      </c>
      <c r="L14" s="7">
        <v>38898</v>
      </c>
      <c r="M14" s="436">
        <v>63.9</v>
      </c>
    </row>
    <row r="15" spans="1:13" s="444" customFormat="1" ht="14.25" customHeight="1">
      <c r="A15" s="63" t="s">
        <v>20</v>
      </c>
      <c r="B15" s="64"/>
      <c r="C15" s="5">
        <v>109374</v>
      </c>
      <c r="D15" s="7">
        <v>60153</v>
      </c>
      <c r="E15" s="436">
        <v>55</v>
      </c>
      <c r="F15" s="7">
        <v>7161</v>
      </c>
      <c r="G15" s="436">
        <v>6.5</v>
      </c>
      <c r="H15" s="7">
        <v>12048</v>
      </c>
      <c r="I15" s="436">
        <v>11</v>
      </c>
      <c r="J15" s="7">
        <v>3712</v>
      </c>
      <c r="K15" s="436">
        <v>3.4</v>
      </c>
      <c r="L15" s="7">
        <v>83074</v>
      </c>
      <c r="M15" s="436">
        <v>76</v>
      </c>
    </row>
    <row r="16" spans="1:13" s="444" customFormat="1" ht="14.25" customHeight="1">
      <c r="A16" s="63" t="s">
        <v>21</v>
      </c>
      <c r="B16" s="64"/>
      <c r="C16" s="5">
        <v>33221</v>
      </c>
      <c r="D16" s="17">
        <v>17744</v>
      </c>
      <c r="E16" s="436">
        <v>53.4</v>
      </c>
      <c r="F16" s="17">
        <v>1274</v>
      </c>
      <c r="G16" s="436">
        <v>3.8</v>
      </c>
      <c r="H16" s="17">
        <v>4735</v>
      </c>
      <c r="I16" s="436">
        <v>14.3</v>
      </c>
      <c r="J16" s="445" t="s">
        <v>404</v>
      </c>
      <c r="K16" s="443" t="s">
        <v>404</v>
      </c>
      <c r="L16" s="17">
        <v>23753</v>
      </c>
      <c r="M16" s="436">
        <v>71.5</v>
      </c>
    </row>
    <row r="17" spans="1:13" s="444" customFormat="1" ht="14.25" customHeight="1">
      <c r="A17" s="63" t="s">
        <v>22</v>
      </c>
      <c r="B17" s="64"/>
      <c r="C17" s="5">
        <v>18339</v>
      </c>
      <c r="D17" s="17">
        <v>5897</v>
      </c>
      <c r="E17" s="436">
        <v>32.2</v>
      </c>
      <c r="F17" s="17">
        <v>960</v>
      </c>
      <c r="G17" s="436">
        <v>5.2</v>
      </c>
      <c r="H17" s="7">
        <v>2404</v>
      </c>
      <c r="I17" s="436">
        <v>13.1</v>
      </c>
      <c r="J17" s="445" t="s">
        <v>404</v>
      </c>
      <c r="K17" s="443" t="s">
        <v>404</v>
      </c>
      <c r="L17" s="7">
        <v>9261</v>
      </c>
      <c r="M17" s="436">
        <v>50.5</v>
      </c>
    </row>
    <row r="18" spans="1:13" s="444" customFormat="1" ht="14.25" customHeight="1">
      <c r="A18" s="63" t="s">
        <v>23</v>
      </c>
      <c r="B18" s="64"/>
      <c r="C18" s="5">
        <v>74948</v>
      </c>
      <c r="D18" s="17">
        <v>34103</v>
      </c>
      <c r="E18" s="436">
        <v>45.5</v>
      </c>
      <c r="F18" s="17">
        <v>4498</v>
      </c>
      <c r="G18" s="436">
        <v>6</v>
      </c>
      <c r="H18" s="7">
        <v>6851</v>
      </c>
      <c r="I18" s="436">
        <v>9.1</v>
      </c>
      <c r="J18" s="445" t="s">
        <v>404</v>
      </c>
      <c r="K18" s="443" t="s">
        <v>404</v>
      </c>
      <c r="L18" s="7">
        <v>45452</v>
      </c>
      <c r="M18" s="436">
        <v>60.6</v>
      </c>
    </row>
    <row r="19" spans="1:13" s="444" customFormat="1" ht="14.25" customHeight="1">
      <c r="A19" s="63" t="s">
        <v>24</v>
      </c>
      <c r="B19" s="64"/>
      <c r="C19" s="5">
        <v>24548</v>
      </c>
      <c r="D19" s="17">
        <v>16021</v>
      </c>
      <c r="E19" s="436">
        <v>65.3</v>
      </c>
      <c r="F19" s="17">
        <v>2234</v>
      </c>
      <c r="G19" s="436">
        <v>9.1</v>
      </c>
      <c r="H19" s="17">
        <v>453</v>
      </c>
      <c r="I19" s="436">
        <v>1.8</v>
      </c>
      <c r="J19" s="445" t="s">
        <v>404</v>
      </c>
      <c r="K19" s="443" t="s">
        <v>404</v>
      </c>
      <c r="L19" s="7">
        <v>18708</v>
      </c>
      <c r="M19" s="436">
        <v>76.2</v>
      </c>
    </row>
    <row r="20" spans="1:13" s="444" customFormat="1" ht="14.25" customHeight="1">
      <c r="A20" s="63" t="s">
        <v>405</v>
      </c>
      <c r="B20" s="64"/>
      <c r="C20" s="5">
        <v>35255</v>
      </c>
      <c r="D20" s="17">
        <v>29069</v>
      </c>
      <c r="E20" s="436">
        <v>82.5</v>
      </c>
      <c r="F20" s="17">
        <v>5162</v>
      </c>
      <c r="G20" s="436">
        <v>14.6</v>
      </c>
      <c r="H20" s="7">
        <v>282</v>
      </c>
      <c r="I20" s="436">
        <v>0.8</v>
      </c>
      <c r="J20" s="445" t="s">
        <v>404</v>
      </c>
      <c r="K20" s="443" t="s">
        <v>404</v>
      </c>
      <c r="L20" s="7">
        <v>34513</v>
      </c>
      <c r="M20" s="436">
        <v>97.9</v>
      </c>
    </row>
    <row r="21" spans="1:13" s="444" customFormat="1" ht="14.25" customHeight="1">
      <c r="A21" s="63" t="s">
        <v>406</v>
      </c>
      <c r="B21" s="64"/>
      <c r="C21" s="5">
        <v>113222</v>
      </c>
      <c r="D21" s="17">
        <v>98022</v>
      </c>
      <c r="E21" s="436">
        <v>86.6</v>
      </c>
      <c r="F21" s="17">
        <v>8500</v>
      </c>
      <c r="G21" s="436">
        <v>7.5</v>
      </c>
      <c r="H21" s="7">
        <v>2586</v>
      </c>
      <c r="I21" s="436">
        <v>2.3</v>
      </c>
      <c r="J21" s="17">
        <v>81</v>
      </c>
      <c r="K21" s="436">
        <v>0.1</v>
      </c>
      <c r="L21" s="7">
        <v>109189</v>
      </c>
      <c r="M21" s="436">
        <v>96.4</v>
      </c>
    </row>
    <row r="22" spans="1:13" s="444" customFormat="1" ht="14.25" customHeight="1">
      <c r="A22" s="63" t="s">
        <v>407</v>
      </c>
      <c r="B22" s="64"/>
      <c r="C22" s="5">
        <v>48213</v>
      </c>
      <c r="D22" s="17">
        <v>45162</v>
      </c>
      <c r="E22" s="436">
        <v>93.7</v>
      </c>
      <c r="F22" s="17">
        <v>2192</v>
      </c>
      <c r="G22" s="436">
        <v>4.5</v>
      </c>
      <c r="H22" s="17">
        <v>770</v>
      </c>
      <c r="I22" s="446">
        <v>1.6</v>
      </c>
      <c r="J22" s="445" t="s">
        <v>404</v>
      </c>
      <c r="K22" s="443" t="s">
        <v>404</v>
      </c>
      <c r="L22" s="7">
        <v>48124</v>
      </c>
      <c r="M22" s="436">
        <v>99.8</v>
      </c>
    </row>
    <row r="23" spans="1:13" ht="14.25" customHeight="1">
      <c r="A23" s="447"/>
      <c r="B23" s="448"/>
      <c r="C23" s="449"/>
      <c r="D23" s="450"/>
      <c r="E23" s="451"/>
      <c r="F23" s="450"/>
      <c r="G23" s="451"/>
      <c r="H23" s="452"/>
      <c r="I23" s="451"/>
      <c r="J23" s="452"/>
      <c r="K23" s="451"/>
      <c r="L23" s="452"/>
      <c r="M23" s="451"/>
    </row>
    <row r="24" spans="1:13" s="363" customFormat="1" ht="14.25" customHeight="1">
      <c r="A24" s="63" t="s">
        <v>408</v>
      </c>
      <c r="B24" s="453"/>
      <c r="C24" s="5">
        <v>6044</v>
      </c>
      <c r="D24" s="17" t="s">
        <v>404</v>
      </c>
      <c r="E24" s="446" t="s">
        <v>404</v>
      </c>
      <c r="F24" s="7">
        <v>4403</v>
      </c>
      <c r="G24" s="436">
        <v>72.8</v>
      </c>
      <c r="H24" s="7">
        <v>1641</v>
      </c>
      <c r="I24" s="436">
        <v>27.2</v>
      </c>
      <c r="J24" s="17" t="s">
        <v>404</v>
      </c>
      <c r="K24" s="446" t="s">
        <v>404</v>
      </c>
      <c r="L24" s="17">
        <v>6044</v>
      </c>
      <c r="M24" s="446">
        <v>100</v>
      </c>
    </row>
    <row r="25" spans="1:13" s="222" customFormat="1" ht="14.25" customHeight="1">
      <c r="A25" s="270"/>
      <c r="B25" s="454" t="s">
        <v>26</v>
      </c>
      <c r="C25" s="50">
        <v>6044</v>
      </c>
      <c r="D25" s="445" t="s">
        <v>404</v>
      </c>
      <c r="E25" s="443" t="s">
        <v>404</v>
      </c>
      <c r="F25" s="445">
        <v>4403</v>
      </c>
      <c r="G25" s="455">
        <v>72.8</v>
      </c>
      <c r="H25" s="445">
        <v>1641</v>
      </c>
      <c r="I25" s="455">
        <v>27.2</v>
      </c>
      <c r="J25" s="445" t="s">
        <v>404</v>
      </c>
      <c r="K25" s="443" t="s">
        <v>404</v>
      </c>
      <c r="L25" s="445">
        <v>6044</v>
      </c>
      <c r="M25" s="443">
        <v>100</v>
      </c>
    </row>
    <row r="26" spans="1:13" ht="14.25" customHeight="1">
      <c r="A26" s="187"/>
      <c r="B26" s="118"/>
      <c r="C26" s="50"/>
      <c r="D26" s="445"/>
      <c r="E26" s="451"/>
      <c r="F26" s="445"/>
      <c r="G26" s="451"/>
      <c r="H26" s="445"/>
      <c r="I26" s="443"/>
      <c r="J26" s="445"/>
      <c r="K26" s="436"/>
      <c r="L26" s="445"/>
      <c r="M26" s="451"/>
    </row>
    <row r="27" spans="1:13" s="444" customFormat="1" ht="14.25" customHeight="1">
      <c r="A27" s="63" t="s">
        <v>409</v>
      </c>
      <c r="B27" s="453"/>
      <c r="C27" s="5">
        <v>44412</v>
      </c>
      <c r="D27" s="17">
        <v>38800</v>
      </c>
      <c r="E27" s="446">
        <v>87.4</v>
      </c>
      <c r="F27" s="450" t="s">
        <v>404</v>
      </c>
      <c r="G27" s="456" t="s">
        <v>404</v>
      </c>
      <c r="H27" s="17">
        <v>115</v>
      </c>
      <c r="I27" s="446">
        <v>0.3</v>
      </c>
      <c r="J27" s="445" t="s">
        <v>404</v>
      </c>
      <c r="K27" s="443" t="s">
        <v>404</v>
      </c>
      <c r="L27" s="7">
        <v>38915</v>
      </c>
      <c r="M27" s="436">
        <v>87.6</v>
      </c>
    </row>
    <row r="28" spans="1:13" s="222" customFormat="1" ht="14.25" customHeight="1">
      <c r="A28" s="270"/>
      <c r="B28" s="454" t="s">
        <v>390</v>
      </c>
      <c r="C28" s="50">
        <v>44412</v>
      </c>
      <c r="D28" s="445">
        <v>38800</v>
      </c>
      <c r="E28" s="443">
        <v>87.4</v>
      </c>
      <c r="F28" s="445" t="s">
        <v>404</v>
      </c>
      <c r="G28" s="443" t="s">
        <v>404</v>
      </c>
      <c r="H28" s="445">
        <v>115</v>
      </c>
      <c r="I28" s="455">
        <v>0.3</v>
      </c>
      <c r="J28" s="445" t="s">
        <v>404</v>
      </c>
      <c r="K28" s="443" t="s">
        <v>404</v>
      </c>
      <c r="L28" s="52">
        <v>38915</v>
      </c>
      <c r="M28" s="455">
        <v>87.6</v>
      </c>
    </row>
    <row r="29" spans="1:13" ht="14.25" customHeight="1">
      <c r="A29" s="187"/>
      <c r="B29" s="118"/>
      <c r="C29" s="50"/>
      <c r="D29" s="445"/>
      <c r="E29" s="451"/>
      <c r="F29" s="445"/>
      <c r="G29" s="451"/>
      <c r="H29" s="445"/>
      <c r="I29" s="443"/>
      <c r="J29" s="445"/>
      <c r="K29" s="436"/>
      <c r="L29" s="52"/>
      <c r="M29" s="451"/>
    </row>
    <row r="30" spans="1:31" ht="14.25" customHeight="1">
      <c r="A30" s="63" t="s">
        <v>410</v>
      </c>
      <c r="B30" s="453"/>
      <c r="C30" s="5">
        <v>64076</v>
      </c>
      <c r="D30" s="7">
        <v>56421</v>
      </c>
      <c r="E30" s="436">
        <v>88.1</v>
      </c>
      <c r="F30" s="7">
        <v>1793</v>
      </c>
      <c r="G30" s="436">
        <v>2.8</v>
      </c>
      <c r="H30" s="7">
        <v>2275</v>
      </c>
      <c r="I30" s="436">
        <v>3.6</v>
      </c>
      <c r="J30" s="445" t="s">
        <v>404</v>
      </c>
      <c r="K30" s="443" t="s">
        <v>404</v>
      </c>
      <c r="L30" s="7">
        <v>60489</v>
      </c>
      <c r="M30" s="436">
        <v>94.4</v>
      </c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</row>
    <row r="31" spans="1:13" s="222" customFormat="1" ht="14.25" customHeight="1">
      <c r="A31" s="270"/>
      <c r="B31" s="454" t="s">
        <v>29</v>
      </c>
      <c r="C31" s="50">
        <v>37245</v>
      </c>
      <c r="D31" s="445">
        <v>29776</v>
      </c>
      <c r="E31" s="455">
        <v>79.9</v>
      </c>
      <c r="F31" s="445">
        <v>1793</v>
      </c>
      <c r="G31" s="455">
        <v>4.8</v>
      </c>
      <c r="H31" s="445">
        <v>2089</v>
      </c>
      <c r="I31" s="455">
        <v>5.6</v>
      </c>
      <c r="J31" s="445" t="s">
        <v>404</v>
      </c>
      <c r="K31" s="443" t="s">
        <v>404</v>
      </c>
      <c r="L31" s="52">
        <v>33658</v>
      </c>
      <c r="M31" s="455">
        <v>90.4</v>
      </c>
    </row>
    <row r="32" spans="1:13" s="222" customFormat="1" ht="14.25" customHeight="1">
      <c r="A32" s="270"/>
      <c r="B32" s="454" t="s">
        <v>30</v>
      </c>
      <c r="C32" s="50">
        <v>26831</v>
      </c>
      <c r="D32" s="457">
        <v>26645</v>
      </c>
      <c r="E32" s="443">
        <v>99.3</v>
      </c>
      <c r="F32" s="445" t="s">
        <v>404</v>
      </c>
      <c r="G32" s="443" t="s">
        <v>404</v>
      </c>
      <c r="H32" s="445">
        <v>186</v>
      </c>
      <c r="I32" s="455">
        <v>0.7</v>
      </c>
      <c r="J32" s="445" t="s">
        <v>404</v>
      </c>
      <c r="K32" s="443" t="s">
        <v>404</v>
      </c>
      <c r="L32" s="52">
        <v>26831</v>
      </c>
      <c r="M32" s="455">
        <v>100</v>
      </c>
    </row>
    <row r="33" spans="1:13" ht="14.25" customHeight="1">
      <c r="A33" s="187"/>
      <c r="B33" s="118"/>
      <c r="C33" s="50"/>
      <c r="D33" s="52"/>
      <c r="E33" s="451"/>
      <c r="F33" s="52"/>
      <c r="G33" s="451"/>
      <c r="H33" s="52"/>
      <c r="I33" s="455"/>
      <c r="J33" s="52"/>
      <c r="K33" s="451"/>
      <c r="L33" s="52"/>
      <c r="M33" s="451"/>
    </row>
    <row r="34" spans="1:14" ht="14.25" customHeight="1">
      <c r="A34" s="63" t="s">
        <v>411</v>
      </c>
      <c r="B34" s="453"/>
      <c r="C34" s="5">
        <v>39864</v>
      </c>
      <c r="D34" s="7">
        <v>15579</v>
      </c>
      <c r="E34" s="436">
        <v>39.1</v>
      </c>
      <c r="F34" s="7">
        <v>9257</v>
      </c>
      <c r="G34" s="436">
        <v>23.2</v>
      </c>
      <c r="H34" s="7">
        <v>2924</v>
      </c>
      <c r="I34" s="436">
        <v>7.3</v>
      </c>
      <c r="J34" s="7">
        <v>930</v>
      </c>
      <c r="K34" s="436">
        <v>2.3</v>
      </c>
      <c r="L34" s="7">
        <v>28735</v>
      </c>
      <c r="M34" s="436">
        <v>72.1</v>
      </c>
      <c r="N34" s="444"/>
    </row>
    <row r="35" spans="1:13" s="222" customFormat="1" ht="14.25" customHeight="1">
      <c r="A35" s="270"/>
      <c r="B35" s="454" t="s">
        <v>32</v>
      </c>
      <c r="C35" s="50">
        <v>24385</v>
      </c>
      <c r="D35" s="445">
        <v>6023</v>
      </c>
      <c r="E35" s="455">
        <v>24.7</v>
      </c>
      <c r="F35" s="445">
        <v>5917</v>
      </c>
      <c r="G35" s="455">
        <v>24.3</v>
      </c>
      <c r="H35" s="445">
        <v>2638</v>
      </c>
      <c r="I35" s="455">
        <v>10.8</v>
      </c>
      <c r="J35" s="445">
        <v>930</v>
      </c>
      <c r="K35" s="455">
        <v>3.8</v>
      </c>
      <c r="L35" s="445">
        <v>15553</v>
      </c>
      <c r="M35" s="455">
        <v>63.8</v>
      </c>
    </row>
    <row r="36" spans="1:13" s="222" customFormat="1" ht="14.25" customHeight="1">
      <c r="A36" s="270"/>
      <c r="B36" s="454" t="s">
        <v>412</v>
      </c>
      <c r="C36" s="50">
        <v>15479</v>
      </c>
      <c r="D36" s="445">
        <v>9556</v>
      </c>
      <c r="E36" s="455">
        <v>61.7</v>
      </c>
      <c r="F36" s="445">
        <v>3340</v>
      </c>
      <c r="G36" s="455">
        <v>21.6</v>
      </c>
      <c r="H36" s="445">
        <v>286</v>
      </c>
      <c r="I36" s="455">
        <v>1.8</v>
      </c>
      <c r="J36" s="445" t="s">
        <v>118</v>
      </c>
      <c r="K36" s="443" t="s">
        <v>118</v>
      </c>
      <c r="L36" s="52">
        <v>13182</v>
      </c>
      <c r="M36" s="455">
        <v>85.2</v>
      </c>
    </row>
    <row r="37" spans="1:13" ht="14.25" customHeight="1">
      <c r="A37" s="187"/>
      <c r="B37" s="118"/>
      <c r="C37" s="50"/>
      <c r="D37" s="445"/>
      <c r="E37" s="451"/>
      <c r="F37" s="445"/>
      <c r="G37" s="451"/>
      <c r="H37" s="445"/>
      <c r="I37" s="443"/>
      <c r="J37" s="445"/>
      <c r="K37" s="436"/>
      <c r="L37" s="52"/>
      <c r="M37" s="451"/>
    </row>
    <row r="38" spans="1:17" ht="14.25" customHeight="1">
      <c r="A38" s="63" t="s">
        <v>413</v>
      </c>
      <c r="B38" s="453"/>
      <c r="C38" s="5">
        <v>19785</v>
      </c>
      <c r="D38" s="7">
        <v>16235</v>
      </c>
      <c r="E38" s="436">
        <v>82.1</v>
      </c>
      <c r="F38" s="7">
        <v>3122</v>
      </c>
      <c r="G38" s="436">
        <v>15.8</v>
      </c>
      <c r="H38" s="7">
        <v>71</v>
      </c>
      <c r="I38" s="436">
        <v>0.4</v>
      </c>
      <c r="J38" s="445" t="s">
        <v>404</v>
      </c>
      <c r="K38" s="443" t="s">
        <v>404</v>
      </c>
      <c r="L38" s="7">
        <v>19428</v>
      </c>
      <c r="M38" s="436">
        <v>98.2</v>
      </c>
      <c r="N38" s="444"/>
      <c r="O38" s="444"/>
      <c r="P38" s="444"/>
      <c r="Q38" s="444"/>
    </row>
    <row r="39" spans="1:13" ht="14.25" customHeight="1">
      <c r="A39" s="187"/>
      <c r="B39" s="130" t="s">
        <v>414</v>
      </c>
      <c r="C39" s="50">
        <v>19785</v>
      </c>
      <c r="D39" s="445">
        <v>16235</v>
      </c>
      <c r="E39" s="455">
        <v>82.1</v>
      </c>
      <c r="F39" s="445">
        <v>3122</v>
      </c>
      <c r="G39" s="455">
        <v>15.8</v>
      </c>
      <c r="H39" s="445">
        <v>71</v>
      </c>
      <c r="I39" s="455">
        <v>0.4</v>
      </c>
      <c r="J39" s="445" t="s">
        <v>120</v>
      </c>
      <c r="K39" s="443" t="s">
        <v>120</v>
      </c>
      <c r="L39" s="52">
        <v>19428</v>
      </c>
      <c r="M39" s="455">
        <v>98.2</v>
      </c>
    </row>
    <row r="40" spans="1:13" ht="14.25" customHeight="1">
      <c r="A40" s="187"/>
      <c r="B40" s="118"/>
      <c r="C40" s="50"/>
      <c r="D40" s="445"/>
      <c r="E40" s="451"/>
      <c r="F40" s="445"/>
      <c r="G40" s="451"/>
      <c r="H40" s="445"/>
      <c r="I40" s="443"/>
      <c r="J40" s="445"/>
      <c r="K40" s="436"/>
      <c r="L40" s="52"/>
      <c r="M40" s="451"/>
    </row>
    <row r="41" spans="1:26" ht="14.25" customHeight="1">
      <c r="A41" s="63" t="s">
        <v>415</v>
      </c>
      <c r="B41" s="453"/>
      <c r="C41" s="5">
        <v>32727</v>
      </c>
      <c r="D41" s="7">
        <v>11488</v>
      </c>
      <c r="E41" s="436">
        <v>35.1</v>
      </c>
      <c r="F41" s="7">
        <v>5205</v>
      </c>
      <c r="G41" s="436">
        <v>15.9</v>
      </c>
      <c r="H41" s="7">
        <v>5493</v>
      </c>
      <c r="I41" s="436">
        <v>16.8</v>
      </c>
      <c r="J41" s="445" t="s">
        <v>416</v>
      </c>
      <c r="K41" s="443" t="s">
        <v>416</v>
      </c>
      <c r="L41" s="7">
        <v>22186</v>
      </c>
      <c r="M41" s="436">
        <v>67.8</v>
      </c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</row>
    <row r="42" spans="1:13" ht="14.25" customHeight="1">
      <c r="A42" s="187"/>
      <c r="B42" s="118" t="s">
        <v>34</v>
      </c>
      <c r="C42" s="50">
        <v>10546</v>
      </c>
      <c r="D42" s="458">
        <v>3656</v>
      </c>
      <c r="E42" s="455">
        <v>34.7</v>
      </c>
      <c r="F42" s="458">
        <v>544</v>
      </c>
      <c r="G42" s="455">
        <v>5.2</v>
      </c>
      <c r="H42" s="445">
        <v>2776</v>
      </c>
      <c r="I42" s="455">
        <v>26.3</v>
      </c>
      <c r="J42" s="445" t="s">
        <v>416</v>
      </c>
      <c r="K42" s="443" t="s">
        <v>416</v>
      </c>
      <c r="L42" s="445">
        <v>6976</v>
      </c>
      <c r="M42" s="455">
        <v>66.1</v>
      </c>
    </row>
    <row r="43" spans="1:13" ht="14.25" customHeight="1">
      <c r="A43" s="187"/>
      <c r="B43" s="130" t="s">
        <v>417</v>
      </c>
      <c r="C43" s="50">
        <v>22181</v>
      </c>
      <c r="D43" s="445">
        <v>7832</v>
      </c>
      <c r="E43" s="455">
        <v>35.3</v>
      </c>
      <c r="F43" s="445">
        <v>4661</v>
      </c>
      <c r="G43" s="455">
        <v>21</v>
      </c>
      <c r="H43" s="445">
        <v>2717</v>
      </c>
      <c r="I43" s="455">
        <v>12.2</v>
      </c>
      <c r="J43" s="445" t="s">
        <v>404</v>
      </c>
      <c r="K43" s="443" t="s">
        <v>404</v>
      </c>
      <c r="L43" s="445">
        <v>15210</v>
      </c>
      <c r="M43" s="455">
        <v>68.6</v>
      </c>
    </row>
    <row r="44" spans="1:13" ht="14.25" customHeight="1">
      <c r="A44" s="187"/>
      <c r="B44" s="118"/>
      <c r="C44" s="459"/>
      <c r="D44" s="460"/>
      <c r="E44" s="461"/>
      <c r="F44" s="460"/>
      <c r="G44" s="461"/>
      <c r="H44" s="460"/>
      <c r="I44" s="462"/>
      <c r="J44" s="463"/>
      <c r="K44" s="464"/>
      <c r="L44" s="460"/>
      <c r="M44" s="461"/>
    </row>
    <row r="45" spans="1:12" ht="14.25" customHeight="1">
      <c r="A45" s="217" t="s">
        <v>418</v>
      </c>
      <c r="B45" s="465"/>
      <c r="C45" s="215"/>
      <c r="D45" s="215"/>
      <c r="E45" s="187"/>
      <c r="F45" s="187"/>
      <c r="G45" s="220"/>
      <c r="H45" s="220"/>
      <c r="I45" s="220"/>
      <c r="J45" s="220"/>
      <c r="K45" s="220"/>
      <c r="L45" s="466"/>
    </row>
    <row r="46" spans="1:12" ht="14.25" customHeight="1">
      <c r="A46" s="147" t="s">
        <v>419</v>
      </c>
      <c r="B46" s="147"/>
      <c r="C46" s="215"/>
      <c r="D46" s="215"/>
      <c r="E46" s="187"/>
      <c r="F46" s="187"/>
      <c r="G46" s="220"/>
      <c r="H46" s="220"/>
      <c r="I46" s="220"/>
      <c r="J46" s="220"/>
      <c r="K46" s="220"/>
      <c r="L46" s="466"/>
    </row>
    <row r="47" spans="1:6" ht="14.25" customHeight="1">
      <c r="A47" s="467" t="s">
        <v>420</v>
      </c>
      <c r="B47" s="468"/>
      <c r="C47" s="144"/>
      <c r="D47" s="144"/>
      <c r="E47" s="144"/>
      <c r="F47" s="144"/>
    </row>
    <row r="48" ht="14.25">
      <c r="A48" s="469" t="s">
        <v>421</v>
      </c>
    </row>
    <row r="49" ht="14.25">
      <c r="B49" s="470"/>
    </row>
    <row r="50" spans="1:2" ht="14.25">
      <c r="A50" s="470"/>
      <c r="B50" s="470"/>
    </row>
    <row r="51" spans="1:2" ht="14.25">
      <c r="A51" s="470"/>
      <c r="B51" s="470"/>
    </row>
    <row r="52" spans="1:2" ht="14.25">
      <c r="A52" s="470"/>
      <c r="B52" s="470"/>
    </row>
    <row r="53" spans="1:2" ht="14.25">
      <c r="A53" s="470"/>
      <c r="B53" s="470"/>
    </row>
    <row r="54" spans="1:2" ht="14.25">
      <c r="A54" s="470"/>
      <c r="B54" s="470"/>
    </row>
    <row r="55" spans="1:2" ht="14.25">
      <c r="A55" s="470"/>
      <c r="B55" s="470"/>
    </row>
    <row r="56" spans="1:2" ht="14.25">
      <c r="A56" s="470"/>
      <c r="B56" s="470"/>
    </row>
    <row r="57" spans="1:2" ht="14.25">
      <c r="A57" s="470"/>
      <c r="B57" s="470"/>
    </row>
    <row r="58" spans="1:2" ht="14.25">
      <c r="A58" s="470"/>
      <c r="B58" s="470"/>
    </row>
    <row r="59" spans="1:2" ht="14.25">
      <c r="A59" s="470"/>
      <c r="B59" s="470"/>
    </row>
    <row r="60" spans="1:2" ht="14.25">
      <c r="A60" s="470"/>
      <c r="B60" s="470"/>
    </row>
    <row r="61" spans="1:2" ht="14.25">
      <c r="A61" s="470"/>
      <c r="B61" s="470"/>
    </row>
    <row r="62" spans="1:2" ht="14.25">
      <c r="A62" s="470"/>
      <c r="B62" s="470"/>
    </row>
    <row r="63" spans="1:2" ht="14.25">
      <c r="A63" s="470"/>
      <c r="B63" s="470"/>
    </row>
    <row r="64" spans="1:2" ht="14.25">
      <c r="A64" s="470"/>
      <c r="B64" s="470"/>
    </row>
    <row r="65" spans="1:2" ht="14.25">
      <c r="A65" s="470"/>
      <c r="B65" s="470"/>
    </row>
    <row r="66" spans="1:2" ht="14.25">
      <c r="A66" s="470"/>
      <c r="B66" s="470"/>
    </row>
    <row r="67" spans="1:2" ht="14.25">
      <c r="A67" s="470"/>
      <c r="B67" s="470"/>
    </row>
    <row r="68" spans="1:2" ht="14.25">
      <c r="A68" s="470"/>
      <c r="B68" s="470"/>
    </row>
    <row r="69" spans="1:2" ht="14.25">
      <c r="A69" s="470"/>
      <c r="B69" s="470"/>
    </row>
    <row r="70" spans="1:2" ht="14.25">
      <c r="A70" s="470"/>
      <c r="B70" s="470"/>
    </row>
    <row r="71" spans="1:2" ht="14.25">
      <c r="A71" s="470"/>
      <c r="B71" s="470"/>
    </row>
    <row r="72" spans="1:2" ht="14.25">
      <c r="A72" s="470"/>
      <c r="B72" s="470"/>
    </row>
    <row r="73" spans="1:2" ht="14.25">
      <c r="A73" s="470"/>
      <c r="B73" s="470"/>
    </row>
    <row r="74" spans="1:2" ht="14.25">
      <c r="A74" s="470"/>
      <c r="B74" s="470"/>
    </row>
    <row r="75" spans="1:2" ht="14.25">
      <c r="A75" s="470"/>
      <c r="B75" s="470"/>
    </row>
    <row r="76" spans="1:2" ht="14.25">
      <c r="A76" s="470"/>
      <c r="B76" s="470"/>
    </row>
    <row r="77" spans="1:2" ht="14.25">
      <c r="A77" s="470"/>
      <c r="B77" s="470"/>
    </row>
    <row r="78" spans="1:2" ht="14.25">
      <c r="A78" s="470"/>
      <c r="B78" s="470"/>
    </row>
    <row r="79" spans="1:2" ht="14.25">
      <c r="A79" s="470"/>
      <c r="B79" s="470"/>
    </row>
    <row r="80" spans="1:2" ht="14.25">
      <c r="A80" s="470"/>
      <c r="B80" s="470"/>
    </row>
    <row r="81" spans="1:2" ht="14.25">
      <c r="A81" s="470"/>
      <c r="B81" s="470"/>
    </row>
    <row r="82" spans="1:2" ht="14.25">
      <c r="A82" s="470"/>
      <c r="B82" s="470"/>
    </row>
    <row r="83" spans="1:2" ht="14.25">
      <c r="A83" s="470"/>
      <c r="B83" s="470"/>
    </row>
    <row r="84" spans="1:2" ht="14.25">
      <c r="A84" s="470"/>
      <c r="B84" s="470"/>
    </row>
    <row r="85" spans="1:2" ht="14.25">
      <c r="A85" s="470"/>
      <c r="B85" s="470"/>
    </row>
    <row r="86" spans="1:2" ht="14.25">
      <c r="A86" s="470"/>
      <c r="B86" s="470"/>
    </row>
    <row r="87" spans="1:2" ht="14.25">
      <c r="A87" s="470"/>
      <c r="B87" s="470"/>
    </row>
    <row r="88" spans="1:2" ht="14.25">
      <c r="A88" s="470"/>
      <c r="B88" s="470"/>
    </row>
    <row r="89" spans="1:2" ht="14.25">
      <c r="A89" s="470"/>
      <c r="B89" s="470"/>
    </row>
    <row r="90" spans="1:2" ht="14.25">
      <c r="A90" s="470"/>
      <c r="B90" s="470"/>
    </row>
    <row r="91" spans="1:2" ht="14.25">
      <c r="A91" s="470"/>
      <c r="B91" s="470"/>
    </row>
    <row r="92" spans="1:2" ht="14.25">
      <c r="A92" s="470"/>
      <c r="B92" s="470"/>
    </row>
    <row r="93" spans="1:2" ht="14.25">
      <c r="A93" s="470"/>
      <c r="B93" s="470"/>
    </row>
    <row r="94" spans="1:2" ht="14.25">
      <c r="A94" s="470"/>
      <c r="B94" s="470"/>
    </row>
    <row r="95" spans="1:2" ht="14.25">
      <c r="A95" s="470"/>
      <c r="B95" s="470"/>
    </row>
    <row r="96" spans="1:2" ht="14.25">
      <c r="A96" s="470"/>
      <c r="B96" s="470"/>
    </row>
    <row r="97" spans="1:2" ht="14.25">
      <c r="A97" s="470"/>
      <c r="B97" s="470"/>
    </row>
    <row r="98" spans="1:2" ht="14.25">
      <c r="A98" s="470"/>
      <c r="B98" s="470"/>
    </row>
    <row r="99" spans="1:2" ht="14.25">
      <c r="A99" s="470"/>
      <c r="B99" s="470"/>
    </row>
    <row r="100" spans="1:2" ht="14.25">
      <c r="A100" s="470"/>
      <c r="B100" s="470"/>
    </row>
    <row r="101" spans="1:2" ht="14.25">
      <c r="A101" s="470"/>
      <c r="B101" s="470"/>
    </row>
    <row r="102" spans="1:2" ht="14.25">
      <c r="A102" s="470"/>
      <c r="B102" s="470"/>
    </row>
    <row r="103" spans="1:2" ht="14.25">
      <c r="A103" s="470"/>
      <c r="B103" s="470"/>
    </row>
    <row r="104" spans="1:2" ht="14.25">
      <c r="A104" s="470"/>
      <c r="B104" s="470"/>
    </row>
    <row r="105" spans="1:2" ht="14.25">
      <c r="A105" s="470"/>
      <c r="B105" s="470"/>
    </row>
    <row r="106" spans="1:2" ht="14.25">
      <c r="A106" s="470"/>
      <c r="B106" s="470"/>
    </row>
    <row r="107" spans="1:2" ht="14.25">
      <c r="A107" s="470"/>
      <c r="B107" s="470"/>
    </row>
    <row r="108" spans="1:2" ht="14.25">
      <c r="A108" s="470"/>
      <c r="B108" s="470"/>
    </row>
    <row r="109" spans="1:2" ht="14.25">
      <c r="A109" s="470"/>
      <c r="B109" s="470"/>
    </row>
    <row r="110" spans="1:2" ht="14.25">
      <c r="A110" s="470"/>
      <c r="B110" s="470"/>
    </row>
    <row r="111" spans="1:2" ht="14.25">
      <c r="A111" s="470"/>
      <c r="B111" s="470"/>
    </row>
    <row r="112" spans="1:2" ht="14.25">
      <c r="A112" s="470"/>
      <c r="B112" s="470"/>
    </row>
    <row r="113" spans="1:2" ht="14.25">
      <c r="A113" s="470"/>
      <c r="B113" s="470"/>
    </row>
    <row r="114" spans="1:2" ht="14.25">
      <c r="A114" s="470"/>
      <c r="B114" s="470"/>
    </row>
    <row r="115" spans="1:2" ht="14.25">
      <c r="A115" s="470"/>
      <c r="B115" s="470"/>
    </row>
    <row r="116" spans="1:2" ht="14.25">
      <c r="A116" s="470"/>
      <c r="B116" s="470"/>
    </row>
    <row r="117" spans="1:2" ht="14.25">
      <c r="A117" s="470"/>
      <c r="B117" s="470"/>
    </row>
    <row r="118" spans="1:2" ht="14.25">
      <c r="A118" s="470"/>
      <c r="B118" s="470"/>
    </row>
    <row r="119" spans="1:2" ht="14.25">
      <c r="A119" s="470"/>
      <c r="B119" s="470"/>
    </row>
    <row r="120" spans="1:2" ht="14.25">
      <c r="A120" s="470"/>
      <c r="B120" s="470"/>
    </row>
    <row r="121" spans="1:2" ht="14.25">
      <c r="A121" s="470"/>
      <c r="B121" s="470"/>
    </row>
    <row r="122" spans="1:2" ht="14.25">
      <c r="A122" s="470"/>
      <c r="B122" s="470"/>
    </row>
    <row r="123" spans="1:2" ht="14.25">
      <c r="A123" s="470"/>
      <c r="B123" s="470"/>
    </row>
    <row r="124" spans="1:2" ht="14.25">
      <c r="A124" s="470"/>
      <c r="B124" s="470"/>
    </row>
    <row r="125" spans="1:2" ht="14.25">
      <c r="A125" s="470"/>
      <c r="B125" s="470"/>
    </row>
    <row r="126" spans="1:2" ht="14.25">
      <c r="A126" s="470"/>
      <c r="B126" s="470"/>
    </row>
    <row r="127" spans="1:2" ht="14.25">
      <c r="A127" s="470"/>
      <c r="B127" s="470"/>
    </row>
    <row r="128" spans="1:2" ht="14.25">
      <c r="A128" s="470"/>
      <c r="B128" s="470"/>
    </row>
    <row r="129" spans="1:2" ht="14.25">
      <c r="A129" s="470"/>
      <c r="B129" s="470"/>
    </row>
    <row r="130" spans="1:2" ht="14.25">
      <c r="A130" s="470"/>
      <c r="B130" s="470"/>
    </row>
    <row r="131" spans="1:2" ht="14.25">
      <c r="A131" s="470"/>
      <c r="B131" s="470"/>
    </row>
    <row r="132" spans="1:2" ht="14.25">
      <c r="A132" s="470"/>
      <c r="B132" s="470"/>
    </row>
    <row r="133" spans="1:2" ht="14.25">
      <c r="A133" s="470"/>
      <c r="B133" s="470"/>
    </row>
    <row r="134" spans="1:2" ht="14.25">
      <c r="A134" s="470"/>
      <c r="B134" s="470"/>
    </row>
    <row r="135" spans="1:2" ht="14.25">
      <c r="A135" s="470"/>
      <c r="B135" s="470"/>
    </row>
    <row r="136" spans="1:2" ht="14.25">
      <c r="A136" s="470"/>
      <c r="B136" s="470"/>
    </row>
    <row r="137" spans="1:2" ht="14.25">
      <c r="A137" s="470"/>
      <c r="B137" s="470"/>
    </row>
    <row r="138" spans="1:2" ht="14.25">
      <c r="A138" s="470"/>
      <c r="B138" s="470"/>
    </row>
    <row r="139" spans="1:2" ht="14.25">
      <c r="A139" s="470"/>
      <c r="B139" s="470"/>
    </row>
    <row r="140" spans="1:2" ht="14.25">
      <c r="A140" s="470"/>
      <c r="B140" s="470"/>
    </row>
    <row r="141" spans="1:2" ht="14.25">
      <c r="A141" s="470"/>
      <c r="B141" s="470"/>
    </row>
    <row r="142" spans="1:2" ht="14.25">
      <c r="A142" s="470"/>
      <c r="B142" s="470"/>
    </row>
    <row r="143" spans="1:2" ht="14.25">
      <c r="A143" s="470"/>
      <c r="B143" s="470"/>
    </row>
    <row r="144" ht="14.25">
      <c r="A144" s="470"/>
    </row>
  </sheetData>
  <mergeCells count="37">
    <mergeCell ref="A38:B38"/>
    <mergeCell ref="A41:B41"/>
    <mergeCell ref="A24:B24"/>
    <mergeCell ref="A27:B27"/>
    <mergeCell ref="A30:B30"/>
    <mergeCell ref="A34:B34"/>
    <mergeCell ref="A22:B22"/>
    <mergeCell ref="A14:B14"/>
    <mergeCell ref="A15:B15"/>
    <mergeCell ref="A16:B16"/>
    <mergeCell ref="A17:B17"/>
    <mergeCell ref="A18:B18"/>
    <mergeCell ref="A19:B19"/>
    <mergeCell ref="A21:B21"/>
    <mergeCell ref="A20:B20"/>
    <mergeCell ref="A9:B9"/>
    <mergeCell ref="A10:B10"/>
    <mergeCell ref="A11:B11"/>
    <mergeCell ref="A13:B13"/>
    <mergeCell ref="L5:L6"/>
    <mergeCell ref="M5:M6"/>
    <mergeCell ref="A7:B7"/>
    <mergeCell ref="A8:B8"/>
    <mergeCell ref="A4:B6"/>
    <mergeCell ref="C4:C6"/>
    <mergeCell ref="F4:G4"/>
    <mergeCell ref="H4:I4"/>
    <mergeCell ref="J4:K4"/>
    <mergeCell ref="L4:M4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D6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3.59765625" style="222" customWidth="1"/>
    <col min="2" max="2" width="15.09765625" style="222" customWidth="1"/>
    <col min="3" max="3" width="2.09765625" style="222" customWidth="1"/>
    <col min="4" max="4" width="6.59765625" style="222" customWidth="1"/>
    <col min="5" max="5" width="9.5" style="222" customWidth="1"/>
    <col min="6" max="6" width="8.19921875" style="222" customWidth="1"/>
    <col min="7" max="7" width="2.59765625" style="222" customWidth="1"/>
    <col min="8" max="9" width="7.09765625" style="222" customWidth="1"/>
    <col min="10" max="10" width="2.59765625" style="222" customWidth="1"/>
    <col min="11" max="11" width="7.09765625" style="222" customWidth="1"/>
    <col min="12" max="12" width="8.09765625" style="222" customWidth="1"/>
    <col min="13" max="13" width="2.59765625" style="222" customWidth="1"/>
    <col min="14" max="15" width="7.09765625" style="222" customWidth="1"/>
    <col min="16" max="16" width="2.59765625" style="222" customWidth="1"/>
    <col min="17" max="17" width="7.09765625" style="222" customWidth="1"/>
    <col min="18" max="18" width="8" style="222" customWidth="1"/>
    <col min="19" max="19" width="2.59765625" style="222" customWidth="1"/>
    <col min="20" max="21" width="7.09765625" style="222" customWidth="1"/>
    <col min="22" max="22" width="5.59765625" style="222" customWidth="1"/>
    <col min="23" max="23" width="7.09765625" style="222" customWidth="1"/>
    <col min="24" max="24" width="8" style="222" customWidth="1"/>
    <col min="25" max="25" width="2.59765625" style="222" customWidth="1"/>
    <col min="26" max="27" width="7.09765625" style="222" customWidth="1"/>
    <col min="28" max="28" width="2.59765625" style="222" customWidth="1"/>
    <col min="29" max="29" width="7.09765625" style="222" customWidth="1"/>
    <col min="30" max="30" width="6.59765625" style="222" customWidth="1"/>
    <col min="31" max="31" width="2.59765625" style="222" customWidth="1"/>
    <col min="32" max="32" width="6.59765625" style="222" customWidth="1"/>
    <col min="33" max="33" width="6.19921875" style="222" customWidth="1"/>
    <col min="34" max="34" width="2.59765625" style="222" customWidth="1"/>
    <col min="35" max="35" width="3.59765625" style="222" customWidth="1"/>
    <col min="36" max="36" width="1.8984375" style="222" customWidth="1"/>
    <col min="37" max="37" width="2.59765625" style="222" customWidth="1"/>
    <col min="38" max="38" width="6.19921875" style="222" customWidth="1"/>
    <col min="39" max="39" width="2.59765625" style="222" customWidth="1"/>
    <col min="40" max="40" width="3.59765625" style="222" customWidth="1"/>
    <col min="41" max="41" width="2.5" style="222" customWidth="1"/>
    <col min="42" max="16384" width="10.59765625" style="222" customWidth="1"/>
  </cols>
  <sheetData>
    <row r="1" spans="1:40" ht="19.5" customHeight="1">
      <c r="A1" s="1" t="s">
        <v>461</v>
      </c>
      <c r="C1" s="471"/>
      <c r="AN1" s="2" t="s">
        <v>462</v>
      </c>
    </row>
    <row r="2" spans="2:41" ht="19.5" customHeight="1"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3" t="s">
        <v>463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</row>
    <row r="3" spans="4:40" ht="18" customHeight="1" thickBot="1"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</row>
    <row r="4" spans="1:56" ht="19.5" customHeight="1">
      <c r="A4" s="475" t="s">
        <v>464</v>
      </c>
      <c r="B4" s="476"/>
      <c r="C4" s="477" t="s">
        <v>465</v>
      </c>
      <c r="D4" s="477"/>
      <c r="E4" s="477" t="s">
        <v>422</v>
      </c>
      <c r="F4" s="477" t="s">
        <v>466</v>
      </c>
      <c r="G4" s="476"/>
      <c r="H4" s="476"/>
      <c r="I4" s="476"/>
      <c r="J4" s="476"/>
      <c r="K4" s="476"/>
      <c r="L4" s="381" t="s">
        <v>467</v>
      </c>
      <c r="M4" s="382"/>
      <c r="N4" s="382"/>
      <c r="O4" s="382"/>
      <c r="P4" s="382"/>
      <c r="Q4" s="232"/>
      <c r="R4" s="478" t="s">
        <v>468</v>
      </c>
      <c r="S4" s="479"/>
      <c r="T4" s="479"/>
      <c r="U4" s="479"/>
      <c r="V4" s="479"/>
      <c r="W4" s="480"/>
      <c r="X4" s="478" t="s">
        <v>469</v>
      </c>
      <c r="Y4" s="479"/>
      <c r="Z4" s="479"/>
      <c r="AA4" s="479"/>
      <c r="AB4" s="479"/>
      <c r="AC4" s="480"/>
      <c r="AD4" s="381" t="s">
        <v>470</v>
      </c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</row>
    <row r="5" spans="1:56" ht="19.5" customHeight="1">
      <c r="A5" s="481"/>
      <c r="B5" s="482"/>
      <c r="C5" s="483"/>
      <c r="D5" s="483"/>
      <c r="E5" s="482"/>
      <c r="F5" s="482"/>
      <c r="G5" s="482"/>
      <c r="H5" s="482"/>
      <c r="I5" s="482"/>
      <c r="J5" s="482"/>
      <c r="K5" s="482"/>
      <c r="L5" s="339"/>
      <c r="M5" s="246"/>
      <c r="N5" s="246"/>
      <c r="O5" s="246"/>
      <c r="P5" s="246"/>
      <c r="Q5" s="247"/>
      <c r="R5" s="388"/>
      <c r="S5" s="484"/>
      <c r="T5" s="484"/>
      <c r="U5" s="484"/>
      <c r="V5" s="484"/>
      <c r="W5" s="485"/>
      <c r="X5" s="388"/>
      <c r="Y5" s="484"/>
      <c r="Z5" s="484"/>
      <c r="AA5" s="484"/>
      <c r="AB5" s="484"/>
      <c r="AC5" s="485"/>
      <c r="AD5" s="339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</row>
    <row r="6" spans="1:41" s="137" customFormat="1" ht="15" customHeight="1">
      <c r="A6" s="481"/>
      <c r="B6" s="482"/>
      <c r="C6" s="483"/>
      <c r="D6" s="483"/>
      <c r="E6" s="482"/>
      <c r="F6" s="483" t="s">
        <v>471</v>
      </c>
      <c r="G6" s="483"/>
      <c r="H6" s="483"/>
      <c r="I6" s="483" t="s">
        <v>472</v>
      </c>
      <c r="J6" s="483"/>
      <c r="K6" s="483"/>
      <c r="L6" s="243" t="s">
        <v>473</v>
      </c>
      <c r="M6" s="245"/>
      <c r="N6" s="244"/>
      <c r="O6" s="243" t="s">
        <v>472</v>
      </c>
      <c r="P6" s="245"/>
      <c r="Q6" s="244"/>
      <c r="R6" s="243" t="s">
        <v>473</v>
      </c>
      <c r="S6" s="245"/>
      <c r="T6" s="244"/>
      <c r="U6" s="243" t="s">
        <v>472</v>
      </c>
      <c r="V6" s="245"/>
      <c r="W6" s="244"/>
      <c r="X6" s="243" t="s">
        <v>473</v>
      </c>
      <c r="Y6" s="245"/>
      <c r="Z6" s="244"/>
      <c r="AA6" s="243" t="s">
        <v>472</v>
      </c>
      <c r="AB6" s="245"/>
      <c r="AC6" s="244"/>
      <c r="AD6" s="243" t="s">
        <v>473</v>
      </c>
      <c r="AE6" s="245"/>
      <c r="AF6" s="244"/>
      <c r="AG6" s="326" t="s">
        <v>472</v>
      </c>
      <c r="AH6" s="79"/>
      <c r="AI6" s="79"/>
      <c r="AJ6" s="79"/>
      <c r="AK6" s="79"/>
      <c r="AL6" s="79"/>
      <c r="AM6" s="79"/>
      <c r="AN6" s="79"/>
      <c r="AO6" s="214"/>
    </row>
    <row r="7" spans="1:41" s="363" customFormat="1" ht="15" customHeight="1">
      <c r="A7" s="486" t="s">
        <v>474</v>
      </c>
      <c r="B7" s="487"/>
      <c r="C7" s="24"/>
      <c r="D7" s="488" t="s">
        <v>423</v>
      </c>
      <c r="E7" s="489">
        <f>SUM(E13+E24+E29+E27)</f>
        <v>4</v>
      </c>
      <c r="F7" s="12" t="s">
        <v>149</v>
      </c>
      <c r="G7" s="376" t="s">
        <v>424</v>
      </c>
      <c r="H7" s="58">
        <f>SUM(N(H13)+N(H24)+N(H29)+N(H27))</f>
        <v>39</v>
      </c>
      <c r="I7" s="490">
        <f>MIN(N(I13),N(I24),N(I29),N(I27))</f>
        <v>7</v>
      </c>
      <c r="J7" s="491" t="s">
        <v>425</v>
      </c>
      <c r="K7" s="58">
        <f>MAX(N(K13),N(K24),N(K29),N(K27))</f>
        <v>8.1</v>
      </c>
      <c r="L7" s="12" t="s">
        <v>149</v>
      </c>
      <c r="M7" s="376" t="s">
        <v>424</v>
      </c>
      <c r="N7" s="58">
        <f>SUM(N(N13)+N(N24)+N(N29)+N(N27))</f>
        <v>39</v>
      </c>
      <c r="O7" s="12">
        <f>MIN(N(O13),N(O24),N(O29),N(O27))</f>
        <v>8.5</v>
      </c>
      <c r="P7" s="491" t="s">
        <v>425</v>
      </c>
      <c r="Q7" s="58">
        <f>MAX(N(Q13),N(Q24),N(Q29),N(Q27))</f>
        <v>13</v>
      </c>
      <c r="R7" s="12" t="s">
        <v>149</v>
      </c>
      <c r="S7" s="376" t="s">
        <v>424</v>
      </c>
      <c r="T7" s="58">
        <f>SUM(N(T13)+N(T24)+N(T29)+N(T27))</f>
        <v>39</v>
      </c>
      <c r="U7" s="12" t="s">
        <v>426</v>
      </c>
      <c r="V7" s="491" t="s">
        <v>425</v>
      </c>
      <c r="W7" s="492">
        <f>MAX(N(W13),N(W24),N(W29),N(W27))</f>
        <v>1</v>
      </c>
      <c r="X7" s="12" t="s">
        <v>149</v>
      </c>
      <c r="Y7" s="376" t="s">
        <v>424</v>
      </c>
      <c r="Z7" s="58">
        <f>SUM(N(Z13)+N(Z24)+N(Z29)+N(Z27))</f>
        <v>39</v>
      </c>
      <c r="AA7" s="12" t="s">
        <v>475</v>
      </c>
      <c r="AB7" s="491" t="s">
        <v>425</v>
      </c>
      <c r="AC7" s="58">
        <f>MAX(N(AC13),N(AC24),N(AC29),N(AC27))</f>
        <v>13</v>
      </c>
      <c r="AD7" s="12">
        <f>SUM(N(AD13)+N(AD24)+N(AD29)+N(AD27))</f>
        <v>23</v>
      </c>
      <c r="AE7" s="376" t="s">
        <v>424</v>
      </c>
      <c r="AF7" s="58">
        <f>SUM(N(AF13)+N(AF24)+N(AF29)+N(AF27))</f>
        <v>39</v>
      </c>
      <c r="AG7" s="493">
        <v>7.8</v>
      </c>
      <c r="AH7" s="494" t="s">
        <v>427</v>
      </c>
      <c r="AI7" s="495">
        <v>10</v>
      </c>
      <c r="AJ7" s="496">
        <f>MIN(N(AJ13),N(AJ24),N(AJ29),N(AJ27))</f>
        <v>0</v>
      </c>
      <c r="AK7" s="494" t="s">
        <v>425</v>
      </c>
      <c r="AL7" s="493">
        <v>4.9</v>
      </c>
      <c r="AM7" s="494" t="s">
        <v>427</v>
      </c>
      <c r="AN7" s="495">
        <v>10</v>
      </c>
      <c r="AO7" s="496">
        <f>MAX(N(AO13),N(AO24),N(AO29),N(AO27))</f>
        <v>3</v>
      </c>
    </row>
    <row r="8" spans="1:41" s="363" customFormat="1" ht="15" customHeight="1">
      <c r="A8" s="497"/>
      <c r="B8" s="487"/>
      <c r="C8" s="24"/>
      <c r="D8" s="488" t="s">
        <v>428</v>
      </c>
      <c r="E8" s="489">
        <f>SUM(E14+E17+E20+E22+E25+E30+E28+E31+E35+E43+E42+E40+E37+E49+E51+E55+E56+E57+E58)</f>
        <v>43</v>
      </c>
      <c r="F8" s="12">
        <f>SUM(N(F14)+N(F17)+N(F20)+N(F22)+N(F25)+N(F30)+N(F28)+N(F31)+N(F35)+N(F43)+N(F42)+N(F40)+N(F37)+N(F49)+N(F51)+N(F55)+N(F56)+N(F57)+N(F58))</f>
        <v>9</v>
      </c>
      <c r="G8" s="376" t="s">
        <v>424</v>
      </c>
      <c r="H8" s="58">
        <f>SUM(N(H14)+N(H17)+N(H20)+N(H22)+N(H25)+N(H30)+N(H28)+N(H31)+N(H35)+N(H43)+N(H42)+N(H40)+N(H37)+N(H49)+N(H51)+N(H55)+N(H56)+N(H57)+N(H58))</f>
        <v>440</v>
      </c>
      <c r="I8" s="12">
        <f>MIN(N(I14),N(I17),N(I20),N(I22),N(I25),N(I30),N(I28),N(I31),N(I35),N(I43),N(I42),N(I40),N(I37),N(I49),N(I51),N(I55),N(I56),N(I57),N(I58))</f>
        <v>6.2</v>
      </c>
      <c r="J8" s="491" t="s">
        <v>425</v>
      </c>
      <c r="K8" s="58">
        <f>MAX(N(K14),N(K17),N(K20),N(K22),N(K25),N(K30),N(K28),N(K31),N(K35),N(K43),N(K42),N(K40),N(K37),N(K49),N(K51),N(K55),N(K56),N(K57),N(K58))</f>
        <v>9.7</v>
      </c>
      <c r="L8" s="12">
        <f>SUM(N(L14)+N(L17)+N(L20)+N(L22)+N(L25)+N(L30)+N(L28)+N(L31)+N(L35)+N(L43)+N(L42)+N(L40)+N(L37)+N(L49)+N(L51)+N(L55)+N(L56)+N(L57)+N(L58))</f>
        <v>5</v>
      </c>
      <c r="M8" s="376" t="s">
        <v>424</v>
      </c>
      <c r="N8" s="58">
        <f>SUM(N(N14)+N(N17)+N(N20)+N(N22)+N(N25)+N(N30)+N(N28)+N(N31)+N(N35)+N(N43)+N(N42)+N(N40)+N(N37)+N(N49)+N(N51)+N(N55)+N(N56)+N(N57)+N(N58))</f>
        <v>440</v>
      </c>
      <c r="O8" s="12">
        <f>MIN(N(O14),N(O17),N(O20),N(O22),N(O25),N(O30),N(O28),N(O31),N(O35),N(O43),N(O42),N(O40),N(O37),N(O49),N(O51),N(O55),N(O56),N(O57),N(O58))</f>
        <v>6.5</v>
      </c>
      <c r="P8" s="491" t="s">
        <v>425</v>
      </c>
      <c r="Q8" s="58">
        <f>MAX(N(Q14),N(Q17),N(Q20),N(Q22),N(Q25),N(Q30),N(Q28),N(Q31),N(Q35),N(Q43),N(Q42),N(Q40),N(Q37),N(Q49),N(Q51),N(Q55),N(Q56),N(Q57),N(Q58))</f>
        <v>14</v>
      </c>
      <c r="R8" s="12">
        <f>SUM(N(R14)+N(R17)+N(R20)+N(R22)+N(R25)+N(R30)+N(R28)+N(R31)+N(R35)+N(R43)+N(R42)+N(R40)+N(R37)+N(R49)+N(R51)+N(R55)+N(R56)+N(R57)+N(R58))</f>
        <v>19</v>
      </c>
      <c r="S8" s="376" t="s">
        <v>424</v>
      </c>
      <c r="T8" s="58">
        <f>SUM(N(T14)+N(T17)+N(T20)+N(T22)+N(T25)+N(T30)+N(T28)+N(T31)+N(T35)+N(T43)+N(T42)+N(T40)+N(T37)+N(T49)+N(T51)+N(T55)+N(T56)+N(T57)+N(T58))</f>
        <v>440</v>
      </c>
      <c r="U8" s="12" t="s">
        <v>426</v>
      </c>
      <c r="V8" s="491" t="s">
        <v>425</v>
      </c>
      <c r="W8" s="58">
        <f>MAX(N(W14),N(W17),N(W20),N(W22),N(W25),N(W30),N(W28),N(W31),N(W35),N(W43),N(W42),N(W40),N(W37),N(W49),N(W51),N(W55),N(W56),N(W57),N(W58))</f>
        <v>6.3</v>
      </c>
      <c r="X8" s="12">
        <f>SUM(N(X14)+N(X17)+N(X20)+N(X22)+N(X25)+N(X30)+N(X28)+N(X31)+N(X35)+N(X43)+N(X42)+N(X40)+N(X37)+N(X49)+N(X51)+N(X55)+N(X56)+N(X57)+N(X58))</f>
        <v>1</v>
      </c>
      <c r="Y8" s="376" t="s">
        <v>424</v>
      </c>
      <c r="Z8" s="58">
        <f>SUM(N(Z14)+N(Z17)+N(Z20)+N(Z22)+N(Z25)+N(Z30)+N(Z28)+N(Z31)+N(Z35)+N(Z43)+N(Z42)+N(Z40)+N(Z37)+N(Z49)+N(Z51)+N(Z55)+N(Z56)+N(Z57)+N(Z58))</f>
        <v>440</v>
      </c>
      <c r="AA8" s="12" t="s">
        <v>475</v>
      </c>
      <c r="AB8" s="491" t="s">
        <v>425</v>
      </c>
      <c r="AC8" s="58">
        <f>MAX(N(AC14),N(AC17),N(AC20),N(AC22),N(AC25),N(AC30),N(AC28),N(AC31),N(AC35),N(AC43),N(AC42),N(AC40),N(AC37),N(AC49),N(AC51),N(AC55),N(AC56),N(AC57),N(AC58))</f>
        <v>28</v>
      </c>
      <c r="AD8" s="12">
        <f>SUM(N(AD14)+N(AD17)+N(AD20)+N(AD22)+N(AD25)+N(AD30)+N(AD28)+N(AD31)+N(AD35)+N(AD43)+N(AD42)+N(AD40)+N(AD37)+N(AD49)+N(AD51)+N(AD55)+N(AD56)+N(AD57)+N(AD58))</f>
        <v>324</v>
      </c>
      <c r="AE8" s="376" t="s">
        <v>424</v>
      </c>
      <c r="AF8" s="58">
        <f>SUM(N(AF14)+N(AF17)+N(AF20)+N(AF22)+N(AF25)+N(AF30)+N(AF28)+N(AF31)+N(AF35)+N(AF43)+N(AF42)+N(AF40)+N(AF37)+N(AF49)+N(AF51)+N(AF55)+N(AF56)+N(AF57)+N(AF58))</f>
        <v>440</v>
      </c>
      <c r="AG8" s="491">
        <v>4.5</v>
      </c>
      <c r="AH8" s="24" t="s">
        <v>427</v>
      </c>
      <c r="AI8" s="498">
        <v>10</v>
      </c>
      <c r="AJ8" s="499">
        <f>MIN(N(AJ14),N(AJ17),N(AJ20),N(AJ22),N(AJ25),N(AJ30),N(AJ28),N(AJ31),N(AJ35),N(AJ43),N(AJ42),N(AJ40),N(AJ37),N(AJ49),N(AJ51),N(AJ55),N(AJ56),N(AJ57),N(AJ58))</f>
        <v>0</v>
      </c>
      <c r="AK8" s="24" t="s">
        <v>425</v>
      </c>
      <c r="AL8" s="491">
        <v>1.7</v>
      </c>
      <c r="AM8" s="24" t="s">
        <v>427</v>
      </c>
      <c r="AN8" s="498">
        <v>10</v>
      </c>
      <c r="AO8" s="499">
        <f>MAX(N(AO14),N(AO17),N(AO20),N(AO22),N(AO25),N(AO30),N(AO28),N(AO31),N(AO35),N(AO43),N(AO42),N(AO40),N(AO37),N(AO49),N(AO51),N(AO55),N(AO56),N(AO57),N(AO58))</f>
        <v>5</v>
      </c>
    </row>
    <row r="9" spans="1:41" s="363" customFormat="1" ht="15" customHeight="1">
      <c r="A9" s="497"/>
      <c r="B9" s="500" t="s">
        <v>476</v>
      </c>
      <c r="C9" s="24"/>
      <c r="D9" s="488" t="s">
        <v>429</v>
      </c>
      <c r="E9" s="489">
        <f>SUM(N(E15)+N(E18)+N(E19)+N(E21)+N(E23)+N(E26)+N(E32)+N(E36)+N(E44)+N(E41)+N(E38)+N(E47)+N(E48)+N(E50)+N(E52)+N(E53)+N(E59))</f>
        <v>25</v>
      </c>
      <c r="F9" s="12">
        <f>SUM(N(F15)+N(F18)+N(F19)+N(F21)+N(F23)+N(F26)+N(F32)+N(F36)+N(F44)+N(F41)+N(F38)+N(F47)+N(F48)+N(F50)+N(F52)+N(F53)+N(F59))</f>
        <v>11</v>
      </c>
      <c r="G9" s="376" t="s">
        <v>424</v>
      </c>
      <c r="H9" s="58">
        <f>SUM(N(H15)+N(H18)+N(H19)+N(H21)+N(H23)+N(H26)+N(H32)+N(H36)+N(H44)+N(H41)+N(H38)+N(H47)+N(H48)+N(H50)+N(H52)+N(H53)+N(H59))</f>
        <v>368</v>
      </c>
      <c r="I9" s="12">
        <f>MIN(N(I15),N(I18),N(I19),N(I21),N(I23),N(I26),N(I32),N(I36),N(I44),N(I41),N(I38),N(I47),N(I48),N(I50),N(I52),N(I53),N(I59))</f>
        <v>6.7</v>
      </c>
      <c r="J9" s="491" t="s">
        <v>425</v>
      </c>
      <c r="K9" s="58">
        <f>MAX(N(K15),N(K18),N(K19),N(K21),N(K23),N(K26),N(K32),N(K36),N(K44),N(K41),N(K38),N(K47),N(K48),N(K50),N(K52),N(K53),N(K59))</f>
        <v>9.4</v>
      </c>
      <c r="L9" s="12" t="s">
        <v>149</v>
      </c>
      <c r="M9" s="376" t="s">
        <v>424</v>
      </c>
      <c r="N9" s="58">
        <f>SUM(N(N15)+N(N18)+N(N19)+N(N21)+N(N23)+N(N26)+N(N32)+N(N36)+N(N44)+N(N41)+N(N38)+N(N47)+N(N48)+N(N50)+N(N52)+N(N53)+N(N59))</f>
        <v>368</v>
      </c>
      <c r="O9" s="12">
        <f>MIN(N(O15),N(O18),N(O19),N(O21),N(O23),N(O26),N(O32),N(O36),N(O44),N(O41),N(O38),N(O47),N(O48),N(O50),N(O52),N(O53),N(O59))</f>
        <v>5.2</v>
      </c>
      <c r="P9" s="491" t="s">
        <v>425</v>
      </c>
      <c r="Q9" s="58">
        <f>MAX(N(Q15),N(Q18),N(Q19),N(Q21),N(Q23),N(Q26),N(Q32),N(Q36),N(Q44),N(Q41),N(Q38),N(Q47),N(Q48),N(Q50),N(Q52),N(Q53),N(Q59))</f>
        <v>14</v>
      </c>
      <c r="R9" s="12">
        <f>SUM(N(R15)+N(R18)+N(R19)+N(R21)+N(R23)+N(R26)+N(R32)+N(R36)+N(R44)+N(R41)+N(R38)+N(R47)+N(R48)+N(R50)+N(R52)+N(R53)+N(R59))</f>
        <v>55</v>
      </c>
      <c r="S9" s="376" t="s">
        <v>424</v>
      </c>
      <c r="T9" s="58">
        <f>SUM(N(T15)+N(T18)+N(T19)+N(T21)+N(T23)+N(T26)+N(T32)+N(T36)+N(T44)+N(T41)+N(T38)+N(T47)+N(T48)+N(T50)+N(T52)+N(T53)+N(T59))</f>
        <v>368</v>
      </c>
      <c r="U9" s="12" t="s">
        <v>426</v>
      </c>
      <c r="V9" s="491" t="s">
        <v>425</v>
      </c>
      <c r="W9" s="58">
        <f>MAX(N(W15),N(W18),N(W19),N(W21),N(W23),N(W26),N(W32),N(W36),N(W44),N(W41),N(W38),N(W47),N(W48),N(W50),N(W52),N(W53),N(W59))</f>
        <v>9.9</v>
      </c>
      <c r="X9" s="12">
        <f>SUM(N(X15)+N(X18)+N(X19)+N(X21)+N(X23)+N(X26)+N(X32)+N(X36)+N(X44)+N(X41)+N(X38)+N(X47)+N(X48)+N(X50)+N(X52)+N(X53)+N(X59))</f>
        <v>7</v>
      </c>
      <c r="Y9" s="376" t="s">
        <v>424</v>
      </c>
      <c r="Z9" s="58">
        <f>SUM(N(Z15)+N(Z18)+N(Z19)+N(Z21)+N(Z23)+N(Z26)+N(Z32)+N(Z36)+N(Z44)+N(Z41)+N(Z38)+N(Z47)+N(Z48)+N(Z50)+N(Z52)+N(Z53)+N(Z59))</f>
        <v>368</v>
      </c>
      <c r="AA9" s="12" t="s">
        <v>475</v>
      </c>
      <c r="AB9" s="491" t="s">
        <v>425</v>
      </c>
      <c r="AC9" s="58">
        <f>MAX(N(AC15),N(AC18),N(AC19),N(AC21),N(AC23),N(AC26),N(AC32),N(AC36),N(AC44),N(AC41),N(AC38),N(AC47),N(AC48),N(AC50),N(AC52),N(AC53),N(AC59))</f>
        <v>40</v>
      </c>
      <c r="AD9" s="12">
        <f>SUM(N(AD15)+N(AD18)+N(AD19)+N(AD21)+N(AD23)+N(AD26)+N(AD32)+N(AD36)+N(AD44)+N(AD41)+N(AD38)+N(AD47)+N(AD48)+N(AD50)+N(AD52)+N(AD53)+N(AD59))</f>
        <v>240</v>
      </c>
      <c r="AE9" s="376" t="s">
        <v>424</v>
      </c>
      <c r="AF9" s="58">
        <f>SUM(N(AF15)+N(AF18)+N(AF19)+N(AF21)+N(AF23)+N(AF26)+N(AF32)+N(AF36)+N(AF44)+N(AF41)+N(AF38)+N(AF47)+N(AF48)+N(AF50)+N(AF52)+N(AF53)+N(AF59))</f>
        <v>368</v>
      </c>
      <c r="AG9" s="491">
        <v>1.1</v>
      </c>
      <c r="AH9" s="24" t="s">
        <v>427</v>
      </c>
      <c r="AI9" s="498">
        <v>10</v>
      </c>
      <c r="AJ9" s="499">
        <f>MIN(N(AJ15),N(AJ18),N(AJ19),N(AJ21),N(AJ23),N(AJ26),N(AJ32),N(AJ36),N(AJ44),N(AJ41),N(AJ38),N(AJ47),N(AJ48),N(AJ50),N(AJ52),N(AJ53),N(AJ59))</f>
        <v>2</v>
      </c>
      <c r="AK9" s="24" t="s">
        <v>425</v>
      </c>
      <c r="AL9" s="491">
        <v>1.6</v>
      </c>
      <c r="AM9" s="24" t="s">
        <v>427</v>
      </c>
      <c r="AN9" s="498">
        <v>10</v>
      </c>
      <c r="AO9" s="499">
        <f>MAX(N(AO15),N(AO18),N(AO19),N(AO21),N(AO23),N(AO26),N(AO32),N(AO36),N(AO44),N(AO41),N(AO38),N(AO47),N(AO48),N(AO50),N(AO52),N(AO53),N(AO59))</f>
        <v>6</v>
      </c>
    </row>
    <row r="10" spans="1:41" s="363" customFormat="1" ht="15" customHeight="1">
      <c r="A10" s="497"/>
      <c r="B10" s="501"/>
      <c r="C10" s="24"/>
      <c r="D10" s="488" t="s">
        <v>430</v>
      </c>
      <c r="E10" s="489">
        <f>SUM(E16+E45+E39+E46+E54)</f>
        <v>13</v>
      </c>
      <c r="F10" s="12">
        <f>SUM(N(F16)+N(F45)+N(F39)+N(F46)+N(F54))</f>
        <v>6</v>
      </c>
      <c r="G10" s="376" t="s">
        <v>424</v>
      </c>
      <c r="H10" s="58">
        <f>SUM(N(H16)+N(H45)+N(H39)+N(H46)+N(H54))</f>
        <v>160</v>
      </c>
      <c r="I10" s="12">
        <f>MIN(N(I16),N(I45),N(I39),N(I46),N(I54))</f>
        <v>6.8</v>
      </c>
      <c r="J10" s="491" t="s">
        <v>425</v>
      </c>
      <c r="K10" s="58">
        <f>MAX(N(K16),N(K45),N(K39),N(K46),N(K54))</f>
        <v>9.2</v>
      </c>
      <c r="L10" s="12">
        <f>SUM(N(L16)+N(L45)+N(L39)+N(L46)+N(L54))</f>
        <v>17</v>
      </c>
      <c r="M10" s="376" t="s">
        <v>424</v>
      </c>
      <c r="N10" s="58">
        <f>SUM(N(N16)+N(N45)+N(N39)+N(N46)+N(N54))</f>
        <v>160</v>
      </c>
      <c r="O10" s="12">
        <f>MIN(N(O16),N(O45),N(O39),N(O46),N(O54))</f>
        <v>1.5</v>
      </c>
      <c r="P10" s="491" t="s">
        <v>425</v>
      </c>
      <c r="Q10" s="58">
        <f>MAX(N(Q16),N(Q45),N(Q39),N(Q46),N(Q54))</f>
        <v>13</v>
      </c>
      <c r="R10" s="12">
        <f>SUM(N(R16)+N(R45)+N(R39)+N(R46)+N(R54))</f>
        <v>16</v>
      </c>
      <c r="S10" s="376" t="s">
        <v>424</v>
      </c>
      <c r="T10" s="58">
        <f>SUM(N(T16)+N(T45)+N(T39)+N(T46)+N(T54))</f>
        <v>160</v>
      </c>
      <c r="U10" s="12" t="s">
        <v>426</v>
      </c>
      <c r="V10" s="491" t="s">
        <v>425</v>
      </c>
      <c r="W10" s="58">
        <f>MAX(N(W16),N(W45),N(W39),N(W46),N(W54))</f>
        <v>18</v>
      </c>
      <c r="X10" s="12" t="s">
        <v>149</v>
      </c>
      <c r="Y10" s="376" t="s">
        <v>424</v>
      </c>
      <c r="Z10" s="58">
        <f>SUM(N(Z16)+N(Z45)+N(Z39)+N(Z46)+N(Z54))</f>
        <v>160</v>
      </c>
      <c r="AA10" s="12" t="s">
        <v>475</v>
      </c>
      <c r="AB10" s="491" t="s">
        <v>425</v>
      </c>
      <c r="AC10" s="58">
        <f>MAX(N(AC16),N(AC45),N(AC39),N(AC46),N(AC54))</f>
        <v>27</v>
      </c>
      <c r="AD10" s="12" t="s">
        <v>149</v>
      </c>
      <c r="AE10" s="376" t="s">
        <v>424</v>
      </c>
      <c r="AF10" s="58">
        <f>SUM(N(AF16)+N(AF45)+N(AF39)+N(AF46)+N(AF54))</f>
        <v>160</v>
      </c>
      <c r="AG10" s="491">
        <v>1.3</v>
      </c>
      <c r="AH10" s="24" t="s">
        <v>427</v>
      </c>
      <c r="AI10" s="498">
        <v>10</v>
      </c>
      <c r="AJ10" s="499">
        <f>MIN(N(AJ16),N(AJ45),N(AJ39),N(AJ46),N(AJ54))</f>
        <v>2</v>
      </c>
      <c r="AK10" s="24" t="s">
        <v>425</v>
      </c>
      <c r="AL10" s="491">
        <v>7.9</v>
      </c>
      <c r="AM10" s="24" t="s">
        <v>427</v>
      </c>
      <c r="AN10" s="498">
        <v>10</v>
      </c>
      <c r="AO10" s="499">
        <f>MAX(N(AO16),N(AO45),N(AO39),N(AO46),N(AO54))</f>
        <v>5</v>
      </c>
    </row>
    <row r="11" spans="1:41" s="363" customFormat="1" ht="15" customHeight="1">
      <c r="A11" s="497"/>
      <c r="B11" s="502"/>
      <c r="C11" s="24"/>
      <c r="D11" s="488" t="s">
        <v>431</v>
      </c>
      <c r="E11" s="489">
        <f>SUM(E33)</f>
        <v>2</v>
      </c>
      <c r="F11" s="12" t="s">
        <v>149</v>
      </c>
      <c r="G11" s="376" t="s">
        <v>424</v>
      </c>
      <c r="H11" s="58">
        <f>SUM(N(H33))</f>
        <v>16</v>
      </c>
      <c r="I11" s="490">
        <f>MIN(N(I33))</f>
        <v>7.3</v>
      </c>
      <c r="J11" s="491" t="s">
        <v>425</v>
      </c>
      <c r="K11" s="58">
        <f>MAX(N(K33))</f>
        <v>7.6</v>
      </c>
      <c r="L11" s="12" t="s">
        <v>149</v>
      </c>
      <c r="M11" s="376" t="s">
        <v>424</v>
      </c>
      <c r="N11" s="58">
        <f>SUM(N(N33))</f>
        <v>16</v>
      </c>
      <c r="O11" s="12">
        <f>MIN(N(O33))</f>
        <v>7.7</v>
      </c>
      <c r="P11" s="491" t="s">
        <v>425</v>
      </c>
      <c r="Q11" s="58">
        <f>MAX(N(Q33))</f>
        <v>12</v>
      </c>
      <c r="R11" s="12" t="s">
        <v>149</v>
      </c>
      <c r="S11" s="376" t="s">
        <v>424</v>
      </c>
      <c r="T11" s="58">
        <f>SUM(N(T33))</f>
        <v>16</v>
      </c>
      <c r="U11" s="12">
        <f>MIN(N(U33))</f>
        <v>1</v>
      </c>
      <c r="V11" s="491" t="s">
        <v>425</v>
      </c>
      <c r="W11" s="58">
        <f>MAX(N(W33))</f>
        <v>2.2</v>
      </c>
      <c r="X11" s="12" t="s">
        <v>149</v>
      </c>
      <c r="Y11" s="376" t="s">
        <v>424</v>
      </c>
      <c r="Z11" s="58">
        <f>SUM(N(Z33))</f>
        <v>16</v>
      </c>
      <c r="AA11" s="12">
        <f>MIN(N(AA33))</f>
        <v>1</v>
      </c>
      <c r="AB11" s="491" t="s">
        <v>425</v>
      </c>
      <c r="AC11" s="58">
        <f>MAX(N(AC33))</f>
        <v>10</v>
      </c>
      <c r="AD11" s="12" t="s">
        <v>149</v>
      </c>
      <c r="AE11" s="376" t="s">
        <v>424</v>
      </c>
      <c r="AF11" s="58">
        <f>SUM(N(AF33))</f>
        <v>16</v>
      </c>
      <c r="AG11" s="490">
        <v>2.8</v>
      </c>
      <c r="AH11" s="24" t="s">
        <v>427</v>
      </c>
      <c r="AI11" s="498">
        <v>10</v>
      </c>
      <c r="AJ11" s="499">
        <f>MIN(N(AJ33))</f>
        <v>3</v>
      </c>
      <c r="AK11" s="24" t="s">
        <v>425</v>
      </c>
      <c r="AL11" s="490">
        <v>3.3</v>
      </c>
      <c r="AM11" s="24" t="s">
        <v>427</v>
      </c>
      <c r="AN11" s="498">
        <v>10</v>
      </c>
      <c r="AO11" s="499">
        <f>MAX(N(AO33))</f>
        <v>5</v>
      </c>
    </row>
    <row r="12" spans="1:41" s="363" customFormat="1" ht="15" customHeight="1">
      <c r="A12" s="497"/>
      <c r="B12" s="502"/>
      <c r="C12" s="24"/>
      <c r="D12" s="488" t="s">
        <v>432</v>
      </c>
      <c r="E12" s="489">
        <f>SUM(E34)</f>
        <v>4</v>
      </c>
      <c r="F12" s="12" t="s">
        <v>149</v>
      </c>
      <c r="G12" s="376" t="s">
        <v>424</v>
      </c>
      <c r="H12" s="58">
        <f>SUM(N(H34))</f>
        <v>24</v>
      </c>
      <c r="I12" s="490">
        <f>MIN(N(I34))</f>
        <v>7.3</v>
      </c>
      <c r="J12" s="491" t="s">
        <v>425</v>
      </c>
      <c r="K12" s="503">
        <f>MAX(N(K34))</f>
        <v>8</v>
      </c>
      <c r="L12" s="12" t="s">
        <v>149</v>
      </c>
      <c r="M12" s="376" t="s">
        <v>424</v>
      </c>
      <c r="N12" s="58">
        <f>SUM(N(N34))</f>
        <v>24</v>
      </c>
      <c r="O12" s="490">
        <f>MIN(N(O34))</f>
        <v>8.2</v>
      </c>
      <c r="P12" s="491" t="s">
        <v>425</v>
      </c>
      <c r="Q12" s="58">
        <f>MAX(N(Q34))</f>
        <v>12</v>
      </c>
      <c r="R12" s="12" t="s">
        <v>149</v>
      </c>
      <c r="S12" s="376" t="s">
        <v>424</v>
      </c>
      <c r="T12" s="58">
        <f>SUM(N(T34))</f>
        <v>24</v>
      </c>
      <c r="U12" s="490">
        <f>MIN(N(U34))</f>
        <v>0.6</v>
      </c>
      <c r="V12" s="491" t="s">
        <v>425</v>
      </c>
      <c r="W12" s="58">
        <f>MAX(N(W34))</f>
        <v>3.3</v>
      </c>
      <c r="X12" s="12" t="s">
        <v>149</v>
      </c>
      <c r="Y12" s="376" t="s">
        <v>424</v>
      </c>
      <c r="Z12" s="58">
        <f>SUM(N(Z34))</f>
        <v>24</v>
      </c>
      <c r="AA12" s="12">
        <f>MIN(N(AA34))</f>
        <v>2</v>
      </c>
      <c r="AB12" s="491" t="s">
        <v>425</v>
      </c>
      <c r="AC12" s="58">
        <f>MAX(N(AC34))</f>
        <v>14</v>
      </c>
      <c r="AD12" s="12" t="s">
        <v>149</v>
      </c>
      <c r="AE12" s="376" t="s">
        <v>424</v>
      </c>
      <c r="AF12" s="58">
        <f>SUM(N(AF34))</f>
        <v>24</v>
      </c>
      <c r="AG12" s="490">
        <v>1.1</v>
      </c>
      <c r="AH12" s="24" t="s">
        <v>427</v>
      </c>
      <c r="AI12" s="498">
        <v>10</v>
      </c>
      <c r="AJ12" s="499">
        <f>MIN(N(AJ34))</f>
        <v>3</v>
      </c>
      <c r="AK12" s="24" t="s">
        <v>425</v>
      </c>
      <c r="AL12" s="490">
        <v>4.9</v>
      </c>
      <c r="AM12" s="24" t="s">
        <v>427</v>
      </c>
      <c r="AN12" s="498">
        <v>10</v>
      </c>
      <c r="AO12" s="499">
        <f>MAX(N(AO34))</f>
        <v>5</v>
      </c>
    </row>
    <row r="13" spans="1:41" ht="15" customHeight="1">
      <c r="A13" s="504" t="s">
        <v>477</v>
      </c>
      <c r="B13" s="505"/>
      <c r="C13" s="506"/>
      <c r="D13" s="507" t="s">
        <v>423</v>
      </c>
      <c r="E13" s="508">
        <v>1</v>
      </c>
      <c r="F13" s="509" t="s">
        <v>149</v>
      </c>
      <c r="G13" s="510" t="s">
        <v>424</v>
      </c>
      <c r="H13" s="511">
        <v>12</v>
      </c>
      <c r="I13" s="512">
        <v>7</v>
      </c>
      <c r="J13" s="512" t="s">
        <v>425</v>
      </c>
      <c r="K13" s="513">
        <v>7.6</v>
      </c>
      <c r="L13" s="514" t="s">
        <v>149</v>
      </c>
      <c r="M13" s="510" t="s">
        <v>424</v>
      </c>
      <c r="N13" s="511">
        <v>12</v>
      </c>
      <c r="O13" s="512">
        <v>8.6</v>
      </c>
      <c r="P13" s="506" t="s">
        <v>425</v>
      </c>
      <c r="Q13" s="511">
        <v>13</v>
      </c>
      <c r="R13" s="514" t="s">
        <v>478</v>
      </c>
      <c r="S13" s="510" t="s">
        <v>424</v>
      </c>
      <c r="T13" s="511">
        <v>12</v>
      </c>
      <c r="U13" s="514" t="s">
        <v>426</v>
      </c>
      <c r="V13" s="510" t="s">
        <v>425</v>
      </c>
      <c r="W13" s="515">
        <v>1</v>
      </c>
      <c r="X13" s="514" t="s">
        <v>149</v>
      </c>
      <c r="Y13" s="510" t="s">
        <v>424</v>
      </c>
      <c r="Z13" s="511">
        <v>12</v>
      </c>
      <c r="AA13" s="514" t="s">
        <v>475</v>
      </c>
      <c r="AB13" s="506" t="s">
        <v>425</v>
      </c>
      <c r="AC13" s="511">
        <v>13</v>
      </c>
      <c r="AD13" s="506">
        <v>7</v>
      </c>
      <c r="AE13" s="510" t="s">
        <v>424</v>
      </c>
      <c r="AF13" s="511">
        <v>12</v>
      </c>
      <c r="AG13" s="512">
        <v>2.3</v>
      </c>
      <c r="AH13" s="506" t="s">
        <v>427</v>
      </c>
      <c r="AI13" s="516">
        <v>10</v>
      </c>
      <c r="AJ13" s="517">
        <v>1</v>
      </c>
      <c r="AK13" s="506" t="s">
        <v>425</v>
      </c>
      <c r="AL13" s="512">
        <v>4.9</v>
      </c>
      <c r="AM13" s="506" t="s">
        <v>427</v>
      </c>
      <c r="AN13" s="516">
        <v>10</v>
      </c>
      <c r="AO13" s="518">
        <v>3</v>
      </c>
    </row>
    <row r="14" spans="1:41" ht="15" customHeight="1">
      <c r="A14" s="504"/>
      <c r="B14" s="519" t="s">
        <v>433</v>
      </c>
      <c r="C14" s="270"/>
      <c r="D14" s="520" t="s">
        <v>428</v>
      </c>
      <c r="E14" s="521">
        <v>1</v>
      </c>
      <c r="F14" s="229" t="s">
        <v>149</v>
      </c>
      <c r="G14" s="133" t="s">
        <v>424</v>
      </c>
      <c r="H14" s="213">
        <v>24</v>
      </c>
      <c r="I14" s="253">
        <v>7.1</v>
      </c>
      <c r="J14" s="253" t="s">
        <v>425</v>
      </c>
      <c r="K14" s="522">
        <v>7.7</v>
      </c>
      <c r="L14" s="229" t="s">
        <v>149</v>
      </c>
      <c r="M14" s="133" t="s">
        <v>424</v>
      </c>
      <c r="N14" s="213">
        <v>24</v>
      </c>
      <c r="O14" s="253">
        <v>8.7</v>
      </c>
      <c r="P14" s="270" t="s">
        <v>425</v>
      </c>
      <c r="Q14" s="213">
        <v>12</v>
      </c>
      <c r="R14" s="270">
        <v>8</v>
      </c>
      <c r="S14" s="133" t="s">
        <v>424</v>
      </c>
      <c r="T14" s="213">
        <v>24</v>
      </c>
      <c r="U14" s="229" t="s">
        <v>426</v>
      </c>
      <c r="V14" s="133" t="s">
        <v>425</v>
      </c>
      <c r="W14" s="523">
        <v>5.2</v>
      </c>
      <c r="X14" s="229" t="s">
        <v>149</v>
      </c>
      <c r="Y14" s="133" t="s">
        <v>424</v>
      </c>
      <c r="Z14" s="213">
        <v>24</v>
      </c>
      <c r="AA14" s="270">
        <v>1</v>
      </c>
      <c r="AB14" s="270" t="s">
        <v>425</v>
      </c>
      <c r="AC14" s="213">
        <v>11</v>
      </c>
      <c r="AD14" s="270">
        <v>21</v>
      </c>
      <c r="AE14" s="133" t="s">
        <v>424</v>
      </c>
      <c r="AF14" s="213">
        <v>24</v>
      </c>
      <c r="AG14" s="253">
        <v>3.3</v>
      </c>
      <c r="AH14" s="270" t="s">
        <v>427</v>
      </c>
      <c r="AI14" s="524">
        <v>10</v>
      </c>
      <c r="AJ14" s="525">
        <v>2</v>
      </c>
      <c r="AK14" s="270" t="s">
        <v>425</v>
      </c>
      <c r="AL14" s="253">
        <v>4.9</v>
      </c>
      <c r="AM14" s="270" t="s">
        <v>427</v>
      </c>
      <c r="AN14" s="524">
        <v>10</v>
      </c>
      <c r="AO14" s="526">
        <v>4</v>
      </c>
    </row>
    <row r="15" spans="1:41" ht="15" customHeight="1">
      <c r="A15" s="504"/>
      <c r="B15" s="519"/>
      <c r="C15" s="270"/>
      <c r="D15" s="520" t="s">
        <v>429</v>
      </c>
      <c r="E15" s="521">
        <v>3</v>
      </c>
      <c r="F15" s="229" t="s">
        <v>478</v>
      </c>
      <c r="G15" s="133" t="s">
        <v>424</v>
      </c>
      <c r="H15" s="213">
        <v>60</v>
      </c>
      <c r="I15" s="253">
        <v>6.9</v>
      </c>
      <c r="J15" s="253" t="s">
        <v>425</v>
      </c>
      <c r="K15" s="522">
        <v>7.3</v>
      </c>
      <c r="L15" s="229" t="s">
        <v>149</v>
      </c>
      <c r="M15" s="133" t="s">
        <v>424</v>
      </c>
      <c r="N15" s="213">
        <v>60</v>
      </c>
      <c r="O15" s="253">
        <v>7.2</v>
      </c>
      <c r="P15" s="270" t="s">
        <v>425</v>
      </c>
      <c r="Q15" s="213">
        <v>13</v>
      </c>
      <c r="R15" s="229" t="s">
        <v>478</v>
      </c>
      <c r="S15" s="133" t="s">
        <v>424</v>
      </c>
      <c r="T15" s="213">
        <v>60</v>
      </c>
      <c r="U15" s="527" t="s">
        <v>426</v>
      </c>
      <c r="V15" s="133" t="s">
        <v>425</v>
      </c>
      <c r="W15" s="523">
        <v>2.2</v>
      </c>
      <c r="X15" s="229" t="s">
        <v>149</v>
      </c>
      <c r="Y15" s="133" t="s">
        <v>424</v>
      </c>
      <c r="Z15" s="213">
        <v>60</v>
      </c>
      <c r="AA15" s="270">
        <v>1</v>
      </c>
      <c r="AB15" s="270" t="s">
        <v>425</v>
      </c>
      <c r="AC15" s="213">
        <v>15</v>
      </c>
      <c r="AD15" s="270">
        <v>27</v>
      </c>
      <c r="AE15" s="133" t="s">
        <v>424</v>
      </c>
      <c r="AF15" s="213">
        <v>60</v>
      </c>
      <c r="AG15" s="253">
        <v>1.1</v>
      </c>
      <c r="AH15" s="270" t="s">
        <v>427</v>
      </c>
      <c r="AI15" s="524">
        <v>10</v>
      </c>
      <c r="AJ15" s="525">
        <v>2</v>
      </c>
      <c r="AK15" s="270" t="s">
        <v>425</v>
      </c>
      <c r="AL15" s="253">
        <v>1.3</v>
      </c>
      <c r="AM15" s="270" t="s">
        <v>427</v>
      </c>
      <c r="AN15" s="524">
        <v>10</v>
      </c>
      <c r="AO15" s="526">
        <v>5</v>
      </c>
    </row>
    <row r="16" spans="1:41" ht="15" customHeight="1">
      <c r="A16" s="504"/>
      <c r="B16" s="528"/>
      <c r="C16" s="529"/>
      <c r="D16" s="530" t="s">
        <v>430</v>
      </c>
      <c r="E16" s="531">
        <v>2</v>
      </c>
      <c r="F16" s="532" t="s">
        <v>149</v>
      </c>
      <c r="G16" s="533" t="s">
        <v>424</v>
      </c>
      <c r="H16" s="534">
        <v>24</v>
      </c>
      <c r="I16" s="535">
        <v>6.8</v>
      </c>
      <c r="J16" s="535" t="s">
        <v>425</v>
      </c>
      <c r="K16" s="536">
        <v>7.2</v>
      </c>
      <c r="L16" s="529">
        <v>3</v>
      </c>
      <c r="M16" s="533" t="s">
        <v>424</v>
      </c>
      <c r="N16" s="534">
        <v>24</v>
      </c>
      <c r="O16" s="535">
        <v>3.5</v>
      </c>
      <c r="P16" s="529" t="s">
        <v>425</v>
      </c>
      <c r="Q16" s="534">
        <v>12</v>
      </c>
      <c r="R16" s="529">
        <v>1</v>
      </c>
      <c r="S16" s="533" t="s">
        <v>424</v>
      </c>
      <c r="T16" s="534">
        <v>24</v>
      </c>
      <c r="U16" s="537">
        <v>0.5</v>
      </c>
      <c r="V16" s="533" t="s">
        <v>425</v>
      </c>
      <c r="W16" s="538">
        <v>5.3</v>
      </c>
      <c r="X16" s="532" t="s">
        <v>149</v>
      </c>
      <c r="Y16" s="533" t="s">
        <v>424</v>
      </c>
      <c r="Z16" s="534">
        <v>24</v>
      </c>
      <c r="AA16" s="529">
        <v>2</v>
      </c>
      <c r="AB16" s="529" t="s">
        <v>425</v>
      </c>
      <c r="AC16" s="534">
        <v>26</v>
      </c>
      <c r="AD16" s="532" t="s">
        <v>149</v>
      </c>
      <c r="AE16" s="533" t="s">
        <v>424</v>
      </c>
      <c r="AF16" s="534">
        <v>24</v>
      </c>
      <c r="AG16" s="535">
        <v>2.3</v>
      </c>
      <c r="AH16" s="529" t="s">
        <v>427</v>
      </c>
      <c r="AI16" s="539">
        <v>10</v>
      </c>
      <c r="AJ16" s="540">
        <v>3</v>
      </c>
      <c r="AK16" s="529" t="s">
        <v>425</v>
      </c>
      <c r="AL16" s="535">
        <v>9.5</v>
      </c>
      <c r="AM16" s="529" t="s">
        <v>427</v>
      </c>
      <c r="AN16" s="539">
        <v>10</v>
      </c>
      <c r="AO16" s="541">
        <v>4</v>
      </c>
    </row>
    <row r="17" spans="1:41" ht="15" customHeight="1">
      <c r="A17" s="504"/>
      <c r="B17" s="519" t="s">
        <v>434</v>
      </c>
      <c r="C17" s="270"/>
      <c r="D17" s="520" t="s">
        <v>428</v>
      </c>
      <c r="E17" s="521">
        <v>2</v>
      </c>
      <c r="F17" s="229" t="s">
        <v>149</v>
      </c>
      <c r="G17" s="133" t="s">
        <v>424</v>
      </c>
      <c r="H17" s="213">
        <v>24</v>
      </c>
      <c r="I17" s="253">
        <v>7</v>
      </c>
      <c r="J17" s="253" t="s">
        <v>425</v>
      </c>
      <c r="K17" s="522">
        <v>7.9</v>
      </c>
      <c r="L17" s="229" t="s">
        <v>149</v>
      </c>
      <c r="M17" s="133" t="s">
        <v>424</v>
      </c>
      <c r="N17" s="213">
        <v>24</v>
      </c>
      <c r="O17" s="253">
        <v>7.6</v>
      </c>
      <c r="P17" s="270" t="s">
        <v>425</v>
      </c>
      <c r="Q17" s="213">
        <v>13</v>
      </c>
      <c r="R17" s="229" t="s">
        <v>478</v>
      </c>
      <c r="S17" s="133" t="s">
        <v>424</v>
      </c>
      <c r="T17" s="213">
        <v>24</v>
      </c>
      <c r="U17" s="229" t="s">
        <v>426</v>
      </c>
      <c r="V17" s="133" t="s">
        <v>425</v>
      </c>
      <c r="W17" s="542">
        <v>1.5</v>
      </c>
      <c r="X17" s="229" t="s">
        <v>149</v>
      </c>
      <c r="Y17" s="133" t="s">
        <v>424</v>
      </c>
      <c r="Z17" s="213">
        <v>24</v>
      </c>
      <c r="AA17" s="229" t="s">
        <v>475</v>
      </c>
      <c r="AB17" s="270" t="s">
        <v>425</v>
      </c>
      <c r="AC17" s="213">
        <v>10</v>
      </c>
      <c r="AD17" s="270">
        <v>20</v>
      </c>
      <c r="AE17" s="133" t="s">
        <v>424</v>
      </c>
      <c r="AF17" s="213">
        <v>24</v>
      </c>
      <c r="AG17" s="253">
        <v>1.1</v>
      </c>
      <c r="AH17" s="270" t="s">
        <v>427</v>
      </c>
      <c r="AI17" s="524">
        <v>10</v>
      </c>
      <c r="AJ17" s="525">
        <v>2</v>
      </c>
      <c r="AK17" s="270" t="s">
        <v>425</v>
      </c>
      <c r="AL17" s="253">
        <v>4.9</v>
      </c>
      <c r="AM17" s="270" t="s">
        <v>427</v>
      </c>
      <c r="AN17" s="524">
        <v>10</v>
      </c>
      <c r="AO17" s="526">
        <v>4</v>
      </c>
    </row>
    <row r="18" spans="1:41" ht="15" customHeight="1">
      <c r="A18" s="504"/>
      <c r="B18" s="519"/>
      <c r="C18" s="270"/>
      <c r="D18" s="520" t="s">
        <v>429</v>
      </c>
      <c r="E18" s="521">
        <v>1</v>
      </c>
      <c r="F18" s="532" t="s">
        <v>149</v>
      </c>
      <c r="G18" s="133" t="s">
        <v>424</v>
      </c>
      <c r="H18" s="213">
        <v>24</v>
      </c>
      <c r="I18" s="253">
        <v>7</v>
      </c>
      <c r="J18" s="253" t="s">
        <v>425</v>
      </c>
      <c r="K18" s="522">
        <v>7.5</v>
      </c>
      <c r="L18" s="229" t="s">
        <v>149</v>
      </c>
      <c r="M18" s="133" t="s">
        <v>424</v>
      </c>
      <c r="N18" s="213">
        <v>24</v>
      </c>
      <c r="O18" s="253">
        <v>7.5</v>
      </c>
      <c r="P18" s="270" t="s">
        <v>425</v>
      </c>
      <c r="Q18" s="213">
        <v>12</v>
      </c>
      <c r="R18" s="229" t="s">
        <v>478</v>
      </c>
      <c r="S18" s="133" t="s">
        <v>424</v>
      </c>
      <c r="T18" s="213">
        <v>24</v>
      </c>
      <c r="U18" s="229" t="s">
        <v>426</v>
      </c>
      <c r="V18" s="133" t="s">
        <v>425</v>
      </c>
      <c r="W18" s="213">
        <v>2.2</v>
      </c>
      <c r="X18" s="229" t="s">
        <v>149</v>
      </c>
      <c r="Y18" s="133" t="s">
        <v>424</v>
      </c>
      <c r="Z18" s="213">
        <v>24</v>
      </c>
      <c r="AA18" s="229">
        <v>1</v>
      </c>
      <c r="AB18" s="270" t="s">
        <v>425</v>
      </c>
      <c r="AC18" s="213">
        <v>13</v>
      </c>
      <c r="AD18" s="270">
        <v>15</v>
      </c>
      <c r="AE18" s="133" t="s">
        <v>424</v>
      </c>
      <c r="AF18" s="213">
        <v>24</v>
      </c>
      <c r="AG18" s="253">
        <v>7.9</v>
      </c>
      <c r="AH18" s="270" t="s">
        <v>427</v>
      </c>
      <c r="AI18" s="524">
        <v>10</v>
      </c>
      <c r="AJ18" s="525">
        <v>2</v>
      </c>
      <c r="AK18" s="270" t="s">
        <v>425</v>
      </c>
      <c r="AL18" s="253">
        <v>4.9</v>
      </c>
      <c r="AM18" s="270" t="s">
        <v>427</v>
      </c>
      <c r="AN18" s="524">
        <v>10</v>
      </c>
      <c r="AO18" s="526">
        <v>4</v>
      </c>
    </row>
    <row r="19" spans="1:41" ht="15" customHeight="1">
      <c r="A19" s="504"/>
      <c r="B19" s="543" t="s">
        <v>435</v>
      </c>
      <c r="C19" s="544"/>
      <c r="D19" s="545" t="s">
        <v>429</v>
      </c>
      <c r="E19" s="546">
        <v>1</v>
      </c>
      <c r="F19" s="547" t="s">
        <v>149</v>
      </c>
      <c r="G19" s="548" t="s">
        <v>424</v>
      </c>
      <c r="H19" s="549">
        <v>24</v>
      </c>
      <c r="I19" s="550">
        <v>6.8</v>
      </c>
      <c r="J19" s="550" t="s">
        <v>425</v>
      </c>
      <c r="K19" s="551">
        <v>7.3</v>
      </c>
      <c r="L19" s="552" t="s">
        <v>149</v>
      </c>
      <c r="M19" s="548" t="s">
        <v>424</v>
      </c>
      <c r="N19" s="549">
        <v>24</v>
      </c>
      <c r="O19" s="550">
        <v>5.5</v>
      </c>
      <c r="P19" s="544" t="s">
        <v>425</v>
      </c>
      <c r="Q19" s="549">
        <v>12</v>
      </c>
      <c r="R19" s="544">
        <v>1</v>
      </c>
      <c r="S19" s="548" t="s">
        <v>424</v>
      </c>
      <c r="T19" s="549">
        <v>24</v>
      </c>
      <c r="U19" s="553">
        <v>0.5</v>
      </c>
      <c r="V19" s="548" t="s">
        <v>425</v>
      </c>
      <c r="W19" s="554">
        <v>2.3</v>
      </c>
      <c r="X19" s="547">
        <v>2</v>
      </c>
      <c r="Y19" s="548" t="s">
        <v>424</v>
      </c>
      <c r="Z19" s="549">
        <v>24</v>
      </c>
      <c r="AA19" s="544">
        <v>1</v>
      </c>
      <c r="AB19" s="544" t="s">
        <v>425</v>
      </c>
      <c r="AC19" s="549">
        <v>34</v>
      </c>
      <c r="AD19" s="544">
        <v>21</v>
      </c>
      <c r="AE19" s="548" t="s">
        <v>424</v>
      </c>
      <c r="AF19" s="549">
        <v>24</v>
      </c>
      <c r="AG19" s="550">
        <v>2.3</v>
      </c>
      <c r="AH19" s="544" t="s">
        <v>427</v>
      </c>
      <c r="AI19" s="555">
        <v>10</v>
      </c>
      <c r="AJ19" s="556">
        <v>3</v>
      </c>
      <c r="AK19" s="544" t="s">
        <v>425</v>
      </c>
      <c r="AL19" s="550">
        <v>1.7</v>
      </c>
      <c r="AM19" s="544" t="s">
        <v>427</v>
      </c>
      <c r="AN19" s="555">
        <v>10</v>
      </c>
      <c r="AO19" s="557">
        <v>5</v>
      </c>
    </row>
    <row r="20" spans="1:41" ht="15" customHeight="1">
      <c r="A20" s="504"/>
      <c r="B20" s="519" t="s">
        <v>479</v>
      </c>
      <c r="C20" s="270"/>
      <c r="D20" s="520" t="s">
        <v>428</v>
      </c>
      <c r="E20" s="521">
        <v>6</v>
      </c>
      <c r="F20" s="514">
        <v>1</v>
      </c>
      <c r="G20" s="133" t="s">
        <v>424</v>
      </c>
      <c r="H20" s="213">
        <v>46</v>
      </c>
      <c r="I20" s="253">
        <v>6.4</v>
      </c>
      <c r="J20" s="253" t="s">
        <v>425</v>
      </c>
      <c r="K20" s="522">
        <v>7.6</v>
      </c>
      <c r="L20" s="229" t="s">
        <v>478</v>
      </c>
      <c r="M20" s="133" t="s">
        <v>424</v>
      </c>
      <c r="N20" s="213">
        <v>46</v>
      </c>
      <c r="O20" s="253">
        <v>8.3</v>
      </c>
      <c r="P20" s="270" t="s">
        <v>425</v>
      </c>
      <c r="Q20" s="213">
        <v>13</v>
      </c>
      <c r="R20" s="229" t="s">
        <v>149</v>
      </c>
      <c r="S20" s="133" t="s">
        <v>480</v>
      </c>
      <c r="T20" s="213">
        <v>46</v>
      </c>
      <c r="U20" s="229" t="s">
        <v>426</v>
      </c>
      <c r="V20" s="133" t="s">
        <v>425</v>
      </c>
      <c r="W20" s="213">
        <v>1.3</v>
      </c>
      <c r="X20" s="229" t="s">
        <v>478</v>
      </c>
      <c r="Y20" s="133" t="s">
        <v>424</v>
      </c>
      <c r="Z20" s="213">
        <v>46</v>
      </c>
      <c r="AA20" s="229" t="s">
        <v>475</v>
      </c>
      <c r="AB20" s="270" t="s">
        <v>425</v>
      </c>
      <c r="AC20" s="213">
        <v>12</v>
      </c>
      <c r="AD20" s="270">
        <v>30</v>
      </c>
      <c r="AE20" s="133" t="s">
        <v>424</v>
      </c>
      <c r="AF20" s="213">
        <v>46</v>
      </c>
      <c r="AG20" s="253">
        <v>2.3</v>
      </c>
      <c r="AH20" s="270" t="s">
        <v>427</v>
      </c>
      <c r="AI20" s="524">
        <v>10</v>
      </c>
      <c r="AJ20" s="525">
        <v>1</v>
      </c>
      <c r="AK20" s="270" t="s">
        <v>425</v>
      </c>
      <c r="AL20" s="253">
        <v>3.5</v>
      </c>
      <c r="AM20" s="270" t="s">
        <v>427</v>
      </c>
      <c r="AN20" s="524">
        <v>10</v>
      </c>
      <c r="AO20" s="526">
        <v>4</v>
      </c>
    </row>
    <row r="21" spans="1:41" ht="15" customHeight="1">
      <c r="A21" s="504"/>
      <c r="B21" s="519"/>
      <c r="C21" s="270"/>
      <c r="D21" s="520" t="s">
        <v>429</v>
      </c>
      <c r="E21" s="521">
        <v>1</v>
      </c>
      <c r="F21" s="532" t="s">
        <v>149</v>
      </c>
      <c r="G21" s="133" t="s">
        <v>480</v>
      </c>
      <c r="H21" s="213">
        <v>12</v>
      </c>
      <c r="I21" s="253">
        <v>7</v>
      </c>
      <c r="J21" s="253" t="s">
        <v>425</v>
      </c>
      <c r="K21" s="522">
        <v>7.6</v>
      </c>
      <c r="L21" s="229" t="s">
        <v>149</v>
      </c>
      <c r="M21" s="133" t="s">
        <v>424</v>
      </c>
      <c r="N21" s="213">
        <v>12</v>
      </c>
      <c r="O21" s="253">
        <v>8.1</v>
      </c>
      <c r="P21" s="270" t="s">
        <v>425</v>
      </c>
      <c r="Q21" s="213">
        <v>12</v>
      </c>
      <c r="R21" s="229" t="s">
        <v>149</v>
      </c>
      <c r="S21" s="133" t="s">
        <v>424</v>
      </c>
      <c r="T21" s="213">
        <v>12</v>
      </c>
      <c r="U21" s="229">
        <v>0.6</v>
      </c>
      <c r="V21" s="133" t="s">
        <v>425</v>
      </c>
      <c r="W21" s="542">
        <v>1.2</v>
      </c>
      <c r="X21" s="229">
        <v>1</v>
      </c>
      <c r="Y21" s="133" t="s">
        <v>424</v>
      </c>
      <c r="Z21" s="213">
        <v>12</v>
      </c>
      <c r="AA21" s="270">
        <v>3</v>
      </c>
      <c r="AB21" s="270" t="s">
        <v>425</v>
      </c>
      <c r="AC21" s="558">
        <v>27</v>
      </c>
      <c r="AD21" s="559">
        <v>6</v>
      </c>
      <c r="AE21" s="560" t="s">
        <v>424</v>
      </c>
      <c r="AF21" s="558">
        <v>12</v>
      </c>
      <c r="AG21" s="253">
        <v>4.9</v>
      </c>
      <c r="AH21" s="270" t="s">
        <v>427</v>
      </c>
      <c r="AI21" s="524">
        <v>10</v>
      </c>
      <c r="AJ21" s="525">
        <v>2</v>
      </c>
      <c r="AK21" s="270" t="s">
        <v>425</v>
      </c>
      <c r="AL21" s="253">
        <v>3.3</v>
      </c>
      <c r="AM21" s="270" t="s">
        <v>427</v>
      </c>
      <c r="AN21" s="524">
        <v>10</v>
      </c>
      <c r="AO21" s="526">
        <v>4</v>
      </c>
    </row>
    <row r="22" spans="1:41" ht="15" customHeight="1">
      <c r="A22" s="504"/>
      <c r="B22" s="543" t="s">
        <v>481</v>
      </c>
      <c r="C22" s="544"/>
      <c r="D22" s="545" t="s">
        <v>428</v>
      </c>
      <c r="E22" s="546">
        <v>6</v>
      </c>
      <c r="F22" s="547">
        <v>4</v>
      </c>
      <c r="G22" s="548" t="s">
        <v>424</v>
      </c>
      <c r="H22" s="549">
        <v>48</v>
      </c>
      <c r="I22" s="550">
        <v>6.2</v>
      </c>
      <c r="J22" s="550" t="s">
        <v>425</v>
      </c>
      <c r="K22" s="551">
        <v>7.4</v>
      </c>
      <c r="L22" s="552" t="s">
        <v>149</v>
      </c>
      <c r="M22" s="548" t="s">
        <v>424</v>
      </c>
      <c r="N22" s="549">
        <v>48</v>
      </c>
      <c r="O22" s="550">
        <v>8.7</v>
      </c>
      <c r="P22" s="544" t="s">
        <v>425</v>
      </c>
      <c r="Q22" s="549">
        <v>13</v>
      </c>
      <c r="R22" s="547" t="s">
        <v>149</v>
      </c>
      <c r="S22" s="548" t="s">
        <v>424</v>
      </c>
      <c r="T22" s="549">
        <v>48</v>
      </c>
      <c r="U22" s="553" t="s">
        <v>482</v>
      </c>
      <c r="V22" s="548" t="s">
        <v>425</v>
      </c>
      <c r="W22" s="554">
        <v>2</v>
      </c>
      <c r="X22" s="547" t="s">
        <v>149</v>
      </c>
      <c r="Y22" s="548" t="s">
        <v>424</v>
      </c>
      <c r="Z22" s="549">
        <v>48</v>
      </c>
      <c r="AA22" s="547" t="s">
        <v>483</v>
      </c>
      <c r="AB22" s="544" t="s">
        <v>425</v>
      </c>
      <c r="AC22" s="534">
        <v>3</v>
      </c>
      <c r="AD22" s="229">
        <v>2</v>
      </c>
      <c r="AE22" s="533" t="s">
        <v>424</v>
      </c>
      <c r="AF22" s="534">
        <v>48</v>
      </c>
      <c r="AG22" s="550">
        <v>4.5</v>
      </c>
      <c r="AH22" s="544" t="s">
        <v>427</v>
      </c>
      <c r="AI22" s="555">
        <v>10</v>
      </c>
      <c r="AJ22" s="556">
        <v>0</v>
      </c>
      <c r="AK22" s="544" t="s">
        <v>425</v>
      </c>
      <c r="AL22" s="550">
        <v>1.3</v>
      </c>
      <c r="AM22" s="544" t="s">
        <v>427</v>
      </c>
      <c r="AN22" s="555">
        <v>10</v>
      </c>
      <c r="AO22" s="557">
        <v>3</v>
      </c>
    </row>
    <row r="23" spans="1:41" ht="15" customHeight="1">
      <c r="A23" s="504"/>
      <c r="B23" s="543" t="s">
        <v>484</v>
      </c>
      <c r="C23" s="544"/>
      <c r="D23" s="545" t="s">
        <v>429</v>
      </c>
      <c r="E23" s="546">
        <v>2</v>
      </c>
      <c r="F23" s="547">
        <v>8</v>
      </c>
      <c r="G23" s="548" t="s">
        <v>424</v>
      </c>
      <c r="H23" s="549">
        <v>36</v>
      </c>
      <c r="I23" s="550">
        <v>6.7</v>
      </c>
      <c r="J23" s="550" t="s">
        <v>425</v>
      </c>
      <c r="K23" s="551">
        <v>9.4</v>
      </c>
      <c r="L23" s="552" t="s">
        <v>149</v>
      </c>
      <c r="M23" s="548" t="s">
        <v>424</v>
      </c>
      <c r="N23" s="549">
        <v>36</v>
      </c>
      <c r="O23" s="550">
        <v>6</v>
      </c>
      <c r="P23" s="544" t="s">
        <v>425</v>
      </c>
      <c r="Q23" s="549">
        <v>14</v>
      </c>
      <c r="R23" s="544">
        <v>23</v>
      </c>
      <c r="S23" s="548" t="s">
        <v>424</v>
      </c>
      <c r="T23" s="549">
        <v>36</v>
      </c>
      <c r="U23" s="553">
        <v>1.4</v>
      </c>
      <c r="V23" s="548" t="s">
        <v>425</v>
      </c>
      <c r="W23" s="549">
        <v>9.9</v>
      </c>
      <c r="X23" s="547" t="s">
        <v>485</v>
      </c>
      <c r="Y23" s="548" t="s">
        <v>424</v>
      </c>
      <c r="Z23" s="549">
        <v>36</v>
      </c>
      <c r="AA23" s="544">
        <v>6</v>
      </c>
      <c r="AB23" s="544" t="s">
        <v>425</v>
      </c>
      <c r="AC23" s="549">
        <v>25</v>
      </c>
      <c r="AD23" s="544">
        <v>24</v>
      </c>
      <c r="AE23" s="548" t="s">
        <v>424</v>
      </c>
      <c r="AF23" s="549">
        <v>36</v>
      </c>
      <c r="AG23" s="550">
        <v>1.7</v>
      </c>
      <c r="AH23" s="544" t="s">
        <v>486</v>
      </c>
      <c r="AI23" s="555">
        <v>10</v>
      </c>
      <c r="AJ23" s="556">
        <v>3</v>
      </c>
      <c r="AK23" s="544" t="s">
        <v>425</v>
      </c>
      <c r="AL23" s="550">
        <v>1.6</v>
      </c>
      <c r="AM23" s="544" t="s">
        <v>427</v>
      </c>
      <c r="AN23" s="555">
        <v>10</v>
      </c>
      <c r="AO23" s="557">
        <v>6</v>
      </c>
    </row>
    <row r="24" spans="1:41" ht="15" customHeight="1">
      <c r="A24" s="504"/>
      <c r="B24" s="561" t="s">
        <v>436</v>
      </c>
      <c r="C24" s="506"/>
      <c r="D24" s="507" t="s">
        <v>423</v>
      </c>
      <c r="E24" s="508">
        <v>1</v>
      </c>
      <c r="F24" s="514" t="s">
        <v>149</v>
      </c>
      <c r="G24" s="510" t="s">
        <v>424</v>
      </c>
      <c r="H24" s="511">
        <v>9</v>
      </c>
      <c r="I24" s="512">
        <v>7.6</v>
      </c>
      <c r="J24" s="512" t="s">
        <v>425</v>
      </c>
      <c r="K24" s="513">
        <v>8</v>
      </c>
      <c r="L24" s="514" t="s">
        <v>149</v>
      </c>
      <c r="M24" s="510" t="s">
        <v>424</v>
      </c>
      <c r="N24" s="511">
        <v>9</v>
      </c>
      <c r="O24" s="512">
        <v>8.7</v>
      </c>
      <c r="P24" s="506" t="s">
        <v>425</v>
      </c>
      <c r="Q24" s="511">
        <v>12</v>
      </c>
      <c r="R24" s="229" t="s">
        <v>485</v>
      </c>
      <c r="S24" s="510" t="s">
        <v>424</v>
      </c>
      <c r="T24" s="511">
        <v>9</v>
      </c>
      <c r="U24" s="514" t="s">
        <v>426</v>
      </c>
      <c r="V24" s="510" t="s">
        <v>425</v>
      </c>
      <c r="W24" s="511">
        <v>0.5</v>
      </c>
      <c r="X24" s="514" t="s">
        <v>485</v>
      </c>
      <c r="Y24" s="510" t="s">
        <v>424</v>
      </c>
      <c r="Z24" s="511">
        <v>9</v>
      </c>
      <c r="AA24" s="514">
        <v>1</v>
      </c>
      <c r="AB24" s="506" t="s">
        <v>425</v>
      </c>
      <c r="AC24" s="511">
        <v>9</v>
      </c>
      <c r="AD24" s="506">
        <v>6</v>
      </c>
      <c r="AE24" s="510" t="s">
        <v>424</v>
      </c>
      <c r="AF24" s="511">
        <v>9</v>
      </c>
      <c r="AG24" s="512">
        <v>2.3</v>
      </c>
      <c r="AH24" s="506" t="s">
        <v>427</v>
      </c>
      <c r="AI24" s="516">
        <v>10</v>
      </c>
      <c r="AJ24" s="517">
        <v>1</v>
      </c>
      <c r="AK24" s="506" t="s">
        <v>425</v>
      </c>
      <c r="AL24" s="512">
        <v>7.9</v>
      </c>
      <c r="AM24" s="506" t="s">
        <v>427</v>
      </c>
      <c r="AN24" s="516">
        <v>10</v>
      </c>
      <c r="AO24" s="518">
        <v>2</v>
      </c>
    </row>
    <row r="25" spans="1:41" ht="15" customHeight="1">
      <c r="A25" s="504"/>
      <c r="B25" s="562"/>
      <c r="C25" s="270"/>
      <c r="D25" s="520" t="s">
        <v>428</v>
      </c>
      <c r="E25" s="521">
        <v>2</v>
      </c>
      <c r="F25" s="229" t="s">
        <v>149</v>
      </c>
      <c r="G25" s="133" t="s">
        <v>424</v>
      </c>
      <c r="H25" s="213">
        <v>24</v>
      </c>
      <c r="I25" s="253">
        <v>6.9</v>
      </c>
      <c r="J25" s="253" t="s">
        <v>425</v>
      </c>
      <c r="K25" s="522">
        <v>8.3</v>
      </c>
      <c r="L25" s="229" t="s">
        <v>149</v>
      </c>
      <c r="M25" s="133" t="s">
        <v>424</v>
      </c>
      <c r="N25" s="213">
        <v>24</v>
      </c>
      <c r="O25" s="253">
        <v>9.1</v>
      </c>
      <c r="P25" s="270" t="s">
        <v>425</v>
      </c>
      <c r="Q25" s="213">
        <v>13</v>
      </c>
      <c r="R25" s="229" t="s">
        <v>149</v>
      </c>
      <c r="S25" s="133" t="s">
        <v>424</v>
      </c>
      <c r="T25" s="213">
        <v>24</v>
      </c>
      <c r="U25" s="229" t="s">
        <v>426</v>
      </c>
      <c r="V25" s="133" t="s">
        <v>425</v>
      </c>
      <c r="W25" s="522">
        <v>0.8</v>
      </c>
      <c r="X25" s="229" t="s">
        <v>485</v>
      </c>
      <c r="Y25" s="133" t="s">
        <v>424</v>
      </c>
      <c r="Z25" s="213">
        <v>24</v>
      </c>
      <c r="AA25" s="270">
        <v>2</v>
      </c>
      <c r="AB25" s="270" t="s">
        <v>425</v>
      </c>
      <c r="AC25" s="213">
        <v>14</v>
      </c>
      <c r="AD25" s="270">
        <v>9</v>
      </c>
      <c r="AE25" s="133" t="s">
        <v>424</v>
      </c>
      <c r="AF25" s="213">
        <v>24</v>
      </c>
      <c r="AG25" s="253">
        <v>3.3</v>
      </c>
      <c r="AH25" s="270" t="s">
        <v>427</v>
      </c>
      <c r="AI25" s="524">
        <v>10</v>
      </c>
      <c r="AJ25" s="525">
        <v>1</v>
      </c>
      <c r="AK25" s="270" t="s">
        <v>425</v>
      </c>
      <c r="AL25" s="253">
        <v>3.3</v>
      </c>
      <c r="AM25" s="270" t="s">
        <v>427</v>
      </c>
      <c r="AN25" s="524">
        <v>10</v>
      </c>
      <c r="AO25" s="526">
        <v>3</v>
      </c>
    </row>
    <row r="26" spans="1:41" ht="15" customHeight="1">
      <c r="A26" s="504"/>
      <c r="B26" s="563"/>
      <c r="C26" s="529"/>
      <c r="D26" s="530" t="s">
        <v>429</v>
      </c>
      <c r="E26" s="531">
        <v>1</v>
      </c>
      <c r="F26" s="532" t="s">
        <v>149</v>
      </c>
      <c r="G26" s="533" t="s">
        <v>424</v>
      </c>
      <c r="H26" s="534">
        <v>12</v>
      </c>
      <c r="I26" s="535">
        <v>7</v>
      </c>
      <c r="J26" s="535" t="s">
        <v>425</v>
      </c>
      <c r="K26" s="536">
        <v>8.1</v>
      </c>
      <c r="L26" s="532" t="s">
        <v>149</v>
      </c>
      <c r="M26" s="533" t="s">
        <v>424</v>
      </c>
      <c r="N26" s="534">
        <v>12</v>
      </c>
      <c r="O26" s="535">
        <v>8</v>
      </c>
      <c r="P26" s="529" t="s">
        <v>425</v>
      </c>
      <c r="Q26" s="534">
        <v>12</v>
      </c>
      <c r="R26" s="532">
        <v>1</v>
      </c>
      <c r="S26" s="533" t="s">
        <v>424</v>
      </c>
      <c r="T26" s="534">
        <v>12</v>
      </c>
      <c r="U26" s="532" t="s">
        <v>426</v>
      </c>
      <c r="V26" s="533" t="s">
        <v>425</v>
      </c>
      <c r="W26" s="564">
        <v>4</v>
      </c>
      <c r="X26" s="565" t="s">
        <v>485</v>
      </c>
      <c r="Y26" s="533" t="s">
        <v>424</v>
      </c>
      <c r="Z26" s="534">
        <v>12</v>
      </c>
      <c r="AA26" s="529">
        <v>2</v>
      </c>
      <c r="AB26" s="529" t="s">
        <v>425</v>
      </c>
      <c r="AC26" s="534">
        <v>14</v>
      </c>
      <c r="AD26" s="532">
        <v>5</v>
      </c>
      <c r="AE26" s="533" t="s">
        <v>424</v>
      </c>
      <c r="AF26" s="534">
        <v>12</v>
      </c>
      <c r="AG26" s="535">
        <v>3.3</v>
      </c>
      <c r="AH26" s="529" t="s">
        <v>427</v>
      </c>
      <c r="AI26" s="539">
        <v>10</v>
      </c>
      <c r="AJ26" s="540">
        <v>2</v>
      </c>
      <c r="AK26" s="529" t="s">
        <v>425</v>
      </c>
      <c r="AL26" s="535">
        <v>2.4</v>
      </c>
      <c r="AM26" s="529" t="s">
        <v>427</v>
      </c>
      <c r="AN26" s="539">
        <v>10</v>
      </c>
      <c r="AO26" s="541">
        <v>4</v>
      </c>
    </row>
    <row r="27" spans="1:41" ht="15" customHeight="1">
      <c r="A27" s="504"/>
      <c r="B27" s="566" t="s">
        <v>437</v>
      </c>
      <c r="C27" s="506"/>
      <c r="D27" s="507" t="s">
        <v>423</v>
      </c>
      <c r="E27" s="508">
        <v>1</v>
      </c>
      <c r="F27" s="514" t="s">
        <v>149</v>
      </c>
      <c r="G27" s="510" t="s">
        <v>424</v>
      </c>
      <c r="H27" s="511">
        <v>9</v>
      </c>
      <c r="I27" s="512">
        <v>7.3</v>
      </c>
      <c r="J27" s="512" t="s">
        <v>425</v>
      </c>
      <c r="K27" s="513">
        <v>7.8</v>
      </c>
      <c r="L27" s="514" t="s">
        <v>149</v>
      </c>
      <c r="M27" s="510" t="s">
        <v>424</v>
      </c>
      <c r="N27" s="511">
        <v>9</v>
      </c>
      <c r="O27" s="512">
        <v>8.5</v>
      </c>
      <c r="P27" s="506" t="s">
        <v>425</v>
      </c>
      <c r="Q27" s="511">
        <v>11</v>
      </c>
      <c r="R27" s="514" t="s">
        <v>149</v>
      </c>
      <c r="S27" s="510" t="s">
        <v>424</v>
      </c>
      <c r="T27" s="511">
        <v>9</v>
      </c>
      <c r="U27" s="514" t="s">
        <v>426</v>
      </c>
      <c r="V27" s="510" t="s">
        <v>425</v>
      </c>
      <c r="W27" s="511">
        <v>0.8</v>
      </c>
      <c r="X27" s="514" t="s">
        <v>149</v>
      </c>
      <c r="Y27" s="510" t="s">
        <v>424</v>
      </c>
      <c r="Z27" s="511">
        <v>9</v>
      </c>
      <c r="AA27" s="514" t="s">
        <v>438</v>
      </c>
      <c r="AB27" s="506" t="s">
        <v>425</v>
      </c>
      <c r="AC27" s="511">
        <v>1</v>
      </c>
      <c r="AD27" s="506">
        <v>6</v>
      </c>
      <c r="AE27" s="510" t="s">
        <v>424</v>
      </c>
      <c r="AF27" s="511">
        <v>9</v>
      </c>
      <c r="AG27" s="512">
        <v>2.3</v>
      </c>
      <c r="AH27" s="506" t="s">
        <v>427</v>
      </c>
      <c r="AI27" s="516">
        <v>10</v>
      </c>
      <c r="AJ27" s="517">
        <v>1</v>
      </c>
      <c r="AK27" s="506" t="s">
        <v>425</v>
      </c>
      <c r="AL27" s="512">
        <v>1.3</v>
      </c>
      <c r="AM27" s="506" t="s">
        <v>427</v>
      </c>
      <c r="AN27" s="516">
        <v>10</v>
      </c>
      <c r="AO27" s="518">
        <v>3</v>
      </c>
    </row>
    <row r="28" spans="1:41" ht="15" customHeight="1">
      <c r="A28" s="504"/>
      <c r="B28" s="567"/>
      <c r="C28" s="529"/>
      <c r="D28" s="530" t="s">
        <v>428</v>
      </c>
      <c r="E28" s="531">
        <v>1</v>
      </c>
      <c r="F28" s="532" t="s">
        <v>149</v>
      </c>
      <c r="G28" s="533" t="s">
        <v>424</v>
      </c>
      <c r="H28" s="534">
        <v>9</v>
      </c>
      <c r="I28" s="535">
        <v>7.4</v>
      </c>
      <c r="J28" s="535" t="s">
        <v>425</v>
      </c>
      <c r="K28" s="536">
        <v>7.9</v>
      </c>
      <c r="L28" s="532" t="s">
        <v>149</v>
      </c>
      <c r="M28" s="533" t="s">
        <v>424</v>
      </c>
      <c r="N28" s="534">
        <v>9</v>
      </c>
      <c r="O28" s="535">
        <v>8.8</v>
      </c>
      <c r="P28" s="529" t="s">
        <v>425</v>
      </c>
      <c r="Q28" s="534">
        <v>11</v>
      </c>
      <c r="R28" s="532" t="s">
        <v>149</v>
      </c>
      <c r="S28" s="533" t="s">
        <v>424</v>
      </c>
      <c r="T28" s="534">
        <v>9</v>
      </c>
      <c r="U28" s="532" t="s">
        <v>426</v>
      </c>
      <c r="V28" s="533" t="s">
        <v>425</v>
      </c>
      <c r="W28" s="536">
        <v>1.2</v>
      </c>
      <c r="X28" s="532" t="s">
        <v>485</v>
      </c>
      <c r="Y28" s="533" t="s">
        <v>424</v>
      </c>
      <c r="Z28" s="534">
        <v>9</v>
      </c>
      <c r="AA28" s="532">
        <v>1</v>
      </c>
      <c r="AB28" s="529" t="s">
        <v>425</v>
      </c>
      <c r="AC28" s="534">
        <v>4</v>
      </c>
      <c r="AD28" s="529">
        <v>6</v>
      </c>
      <c r="AE28" s="533" t="s">
        <v>424</v>
      </c>
      <c r="AF28" s="534">
        <v>9</v>
      </c>
      <c r="AG28" s="535">
        <v>3.3</v>
      </c>
      <c r="AH28" s="529" t="s">
        <v>427</v>
      </c>
      <c r="AI28" s="539">
        <v>10</v>
      </c>
      <c r="AJ28" s="540">
        <v>2</v>
      </c>
      <c r="AK28" s="529" t="s">
        <v>425</v>
      </c>
      <c r="AL28" s="535">
        <v>7.9</v>
      </c>
      <c r="AM28" s="529" t="s">
        <v>427</v>
      </c>
      <c r="AN28" s="539">
        <v>10</v>
      </c>
      <c r="AO28" s="541">
        <v>3</v>
      </c>
    </row>
    <row r="29" spans="1:41" ht="15" customHeight="1">
      <c r="A29" s="504"/>
      <c r="B29" s="566" t="s">
        <v>439</v>
      </c>
      <c r="C29" s="506"/>
      <c r="D29" s="507" t="s">
        <v>423</v>
      </c>
      <c r="E29" s="508">
        <v>1</v>
      </c>
      <c r="F29" s="514" t="s">
        <v>149</v>
      </c>
      <c r="G29" s="510" t="s">
        <v>424</v>
      </c>
      <c r="H29" s="511">
        <v>9</v>
      </c>
      <c r="I29" s="512">
        <v>7.8</v>
      </c>
      <c r="J29" s="512" t="s">
        <v>425</v>
      </c>
      <c r="K29" s="513">
        <v>8.1</v>
      </c>
      <c r="L29" s="514" t="s">
        <v>149</v>
      </c>
      <c r="M29" s="510" t="s">
        <v>424</v>
      </c>
      <c r="N29" s="511">
        <v>9</v>
      </c>
      <c r="O29" s="512">
        <v>8.7</v>
      </c>
      <c r="P29" s="506" t="s">
        <v>487</v>
      </c>
      <c r="Q29" s="511">
        <v>11</v>
      </c>
      <c r="R29" s="514" t="s">
        <v>149</v>
      </c>
      <c r="S29" s="510" t="s">
        <v>424</v>
      </c>
      <c r="T29" s="511">
        <v>9</v>
      </c>
      <c r="U29" s="514" t="s">
        <v>426</v>
      </c>
      <c r="V29" s="510" t="s">
        <v>425</v>
      </c>
      <c r="W29" s="511">
        <v>0.8</v>
      </c>
      <c r="X29" s="514" t="s">
        <v>485</v>
      </c>
      <c r="Y29" s="510" t="s">
        <v>424</v>
      </c>
      <c r="Z29" s="511">
        <v>9</v>
      </c>
      <c r="AA29" s="514" t="s">
        <v>488</v>
      </c>
      <c r="AB29" s="506" t="s">
        <v>425</v>
      </c>
      <c r="AC29" s="511">
        <v>7</v>
      </c>
      <c r="AD29" s="506">
        <v>4</v>
      </c>
      <c r="AE29" s="510" t="s">
        <v>424</v>
      </c>
      <c r="AF29" s="511">
        <v>9</v>
      </c>
      <c r="AG29" s="512">
        <v>7.8</v>
      </c>
      <c r="AH29" s="506" t="s">
        <v>427</v>
      </c>
      <c r="AI29" s="516">
        <v>10</v>
      </c>
      <c r="AJ29" s="517">
        <v>0</v>
      </c>
      <c r="AK29" s="506" t="s">
        <v>425</v>
      </c>
      <c r="AL29" s="512">
        <v>7.9</v>
      </c>
      <c r="AM29" s="506" t="s">
        <v>427</v>
      </c>
      <c r="AN29" s="516">
        <v>10</v>
      </c>
      <c r="AO29" s="518">
        <v>2</v>
      </c>
    </row>
    <row r="30" spans="1:41" ht="15" customHeight="1">
      <c r="A30" s="504"/>
      <c r="B30" s="567"/>
      <c r="C30" s="529"/>
      <c r="D30" s="530" t="s">
        <v>428</v>
      </c>
      <c r="E30" s="531">
        <v>1</v>
      </c>
      <c r="F30" s="532" t="s">
        <v>149</v>
      </c>
      <c r="G30" s="533" t="s">
        <v>424</v>
      </c>
      <c r="H30" s="534">
        <v>9</v>
      </c>
      <c r="I30" s="535">
        <v>7.8</v>
      </c>
      <c r="J30" s="535" t="s">
        <v>425</v>
      </c>
      <c r="K30" s="536">
        <v>8.4</v>
      </c>
      <c r="L30" s="532" t="s">
        <v>149</v>
      </c>
      <c r="M30" s="533" t="s">
        <v>424</v>
      </c>
      <c r="N30" s="534">
        <v>9</v>
      </c>
      <c r="O30" s="535">
        <v>8.8</v>
      </c>
      <c r="P30" s="529" t="s">
        <v>425</v>
      </c>
      <c r="Q30" s="534">
        <v>11</v>
      </c>
      <c r="R30" s="532" t="s">
        <v>149</v>
      </c>
      <c r="S30" s="533" t="s">
        <v>424</v>
      </c>
      <c r="T30" s="534">
        <v>9</v>
      </c>
      <c r="U30" s="532" t="s">
        <v>426</v>
      </c>
      <c r="V30" s="533" t="s">
        <v>425</v>
      </c>
      <c r="W30" s="536">
        <v>1.8</v>
      </c>
      <c r="X30" s="532" t="s">
        <v>149</v>
      </c>
      <c r="Y30" s="533" t="s">
        <v>424</v>
      </c>
      <c r="Z30" s="534">
        <v>9</v>
      </c>
      <c r="AA30" s="532" t="s">
        <v>488</v>
      </c>
      <c r="AB30" s="529" t="s">
        <v>425</v>
      </c>
      <c r="AC30" s="534">
        <v>13</v>
      </c>
      <c r="AD30" s="532">
        <v>5</v>
      </c>
      <c r="AE30" s="533" t="s">
        <v>424</v>
      </c>
      <c r="AF30" s="534">
        <v>9</v>
      </c>
      <c r="AG30" s="535">
        <v>1.3</v>
      </c>
      <c r="AH30" s="529" t="s">
        <v>427</v>
      </c>
      <c r="AI30" s="539">
        <v>10</v>
      </c>
      <c r="AJ30" s="540">
        <v>2</v>
      </c>
      <c r="AK30" s="529" t="s">
        <v>425</v>
      </c>
      <c r="AL30" s="535">
        <v>1.3</v>
      </c>
      <c r="AM30" s="529" t="s">
        <v>427</v>
      </c>
      <c r="AN30" s="539">
        <v>10</v>
      </c>
      <c r="AO30" s="541">
        <v>4</v>
      </c>
    </row>
    <row r="31" spans="1:41" ht="15" customHeight="1">
      <c r="A31" s="504"/>
      <c r="B31" s="568"/>
      <c r="C31" s="270"/>
      <c r="D31" s="520" t="s">
        <v>428</v>
      </c>
      <c r="E31" s="521">
        <v>2</v>
      </c>
      <c r="F31" s="229" t="s">
        <v>149</v>
      </c>
      <c r="G31" s="133" t="s">
        <v>424</v>
      </c>
      <c r="H31" s="213">
        <v>16</v>
      </c>
      <c r="I31" s="253">
        <v>7.4</v>
      </c>
      <c r="J31" s="253" t="s">
        <v>425</v>
      </c>
      <c r="K31" s="522">
        <v>7.9</v>
      </c>
      <c r="L31" s="229" t="s">
        <v>149</v>
      </c>
      <c r="M31" s="133" t="s">
        <v>424</v>
      </c>
      <c r="N31" s="213">
        <v>16</v>
      </c>
      <c r="O31" s="253">
        <v>9.3</v>
      </c>
      <c r="P31" s="270" t="s">
        <v>425</v>
      </c>
      <c r="Q31" s="213">
        <v>13</v>
      </c>
      <c r="R31" s="229" t="s">
        <v>485</v>
      </c>
      <c r="S31" s="133" t="s">
        <v>424</v>
      </c>
      <c r="T31" s="213">
        <v>16</v>
      </c>
      <c r="U31" s="229" t="s">
        <v>426</v>
      </c>
      <c r="V31" s="133" t="s">
        <v>425</v>
      </c>
      <c r="W31" s="542">
        <v>1.2</v>
      </c>
      <c r="X31" s="514" t="s">
        <v>485</v>
      </c>
      <c r="Y31" s="133" t="s">
        <v>424</v>
      </c>
      <c r="Z31" s="213">
        <v>16</v>
      </c>
      <c r="AA31" s="229" t="s">
        <v>438</v>
      </c>
      <c r="AB31" s="270" t="s">
        <v>425</v>
      </c>
      <c r="AC31" s="213">
        <v>14</v>
      </c>
      <c r="AD31" s="270">
        <v>12</v>
      </c>
      <c r="AE31" s="133" t="s">
        <v>424</v>
      </c>
      <c r="AF31" s="213">
        <v>16</v>
      </c>
      <c r="AG31" s="253">
        <v>2.3</v>
      </c>
      <c r="AH31" s="270" t="s">
        <v>427</v>
      </c>
      <c r="AI31" s="524">
        <v>10</v>
      </c>
      <c r="AJ31" s="525">
        <v>2</v>
      </c>
      <c r="AK31" s="270" t="s">
        <v>425</v>
      </c>
      <c r="AL31" s="253">
        <v>2.2</v>
      </c>
      <c r="AM31" s="270" t="s">
        <v>427</v>
      </c>
      <c r="AN31" s="524">
        <v>10</v>
      </c>
      <c r="AO31" s="526">
        <v>4</v>
      </c>
    </row>
    <row r="32" spans="1:41" ht="15" customHeight="1">
      <c r="A32" s="504"/>
      <c r="B32" s="568" t="s">
        <v>489</v>
      </c>
      <c r="C32" s="270"/>
      <c r="D32" s="520" t="s">
        <v>429</v>
      </c>
      <c r="E32" s="521">
        <v>2</v>
      </c>
      <c r="F32" s="229" t="s">
        <v>485</v>
      </c>
      <c r="G32" s="133" t="s">
        <v>424</v>
      </c>
      <c r="H32" s="213">
        <v>16</v>
      </c>
      <c r="I32" s="253">
        <v>7.2</v>
      </c>
      <c r="J32" s="253" t="s">
        <v>425</v>
      </c>
      <c r="K32" s="522">
        <v>7.8</v>
      </c>
      <c r="L32" s="229" t="s">
        <v>149</v>
      </c>
      <c r="M32" s="133" t="s">
        <v>424</v>
      </c>
      <c r="N32" s="213">
        <v>16</v>
      </c>
      <c r="O32" s="253">
        <v>9.4</v>
      </c>
      <c r="P32" s="270" t="s">
        <v>425</v>
      </c>
      <c r="Q32" s="213">
        <v>13</v>
      </c>
      <c r="R32" s="229" t="s">
        <v>485</v>
      </c>
      <c r="S32" s="133" t="s">
        <v>424</v>
      </c>
      <c r="T32" s="213">
        <v>16</v>
      </c>
      <c r="U32" s="229" t="s">
        <v>426</v>
      </c>
      <c r="V32" s="133" t="s">
        <v>425</v>
      </c>
      <c r="W32" s="522">
        <v>2.7</v>
      </c>
      <c r="X32" s="229" t="s">
        <v>485</v>
      </c>
      <c r="Y32" s="133" t="s">
        <v>424</v>
      </c>
      <c r="Z32" s="213">
        <v>16</v>
      </c>
      <c r="AA32" s="229" t="s">
        <v>488</v>
      </c>
      <c r="AB32" s="270" t="s">
        <v>425</v>
      </c>
      <c r="AC32" s="213">
        <v>6</v>
      </c>
      <c r="AD32" s="229">
        <v>10</v>
      </c>
      <c r="AE32" s="133" t="s">
        <v>424</v>
      </c>
      <c r="AF32" s="213">
        <v>16</v>
      </c>
      <c r="AG32" s="253">
        <v>3.3</v>
      </c>
      <c r="AH32" s="270" t="s">
        <v>427</v>
      </c>
      <c r="AI32" s="524">
        <v>10</v>
      </c>
      <c r="AJ32" s="525">
        <v>2</v>
      </c>
      <c r="AK32" s="270" t="s">
        <v>425</v>
      </c>
      <c r="AL32" s="253">
        <v>3.3</v>
      </c>
      <c r="AM32" s="270" t="s">
        <v>427</v>
      </c>
      <c r="AN32" s="524">
        <v>10</v>
      </c>
      <c r="AO32" s="526">
        <v>4</v>
      </c>
    </row>
    <row r="33" spans="1:41" ht="15" customHeight="1">
      <c r="A33" s="504"/>
      <c r="B33" s="568"/>
      <c r="C33" s="270"/>
      <c r="D33" s="520" t="s">
        <v>431</v>
      </c>
      <c r="E33" s="521">
        <v>2</v>
      </c>
      <c r="F33" s="229" t="s">
        <v>149</v>
      </c>
      <c r="G33" s="133" t="s">
        <v>424</v>
      </c>
      <c r="H33" s="213">
        <v>16</v>
      </c>
      <c r="I33" s="253">
        <v>7.3</v>
      </c>
      <c r="J33" s="253" t="s">
        <v>425</v>
      </c>
      <c r="K33" s="522">
        <v>7.6</v>
      </c>
      <c r="L33" s="229" t="s">
        <v>149</v>
      </c>
      <c r="M33" s="133" t="s">
        <v>424</v>
      </c>
      <c r="N33" s="213">
        <v>16</v>
      </c>
      <c r="O33" s="253">
        <v>7.7</v>
      </c>
      <c r="P33" s="270" t="s">
        <v>425</v>
      </c>
      <c r="Q33" s="213">
        <v>12</v>
      </c>
      <c r="R33" s="229" t="s">
        <v>149</v>
      </c>
      <c r="S33" s="133" t="s">
        <v>424</v>
      </c>
      <c r="T33" s="213">
        <v>16</v>
      </c>
      <c r="U33" s="527">
        <v>1</v>
      </c>
      <c r="V33" s="133" t="s">
        <v>425</v>
      </c>
      <c r="W33" s="213">
        <v>2.2</v>
      </c>
      <c r="X33" s="229" t="s">
        <v>149</v>
      </c>
      <c r="Y33" s="133" t="s">
        <v>424</v>
      </c>
      <c r="Z33" s="213">
        <v>16</v>
      </c>
      <c r="AA33" s="270">
        <v>1</v>
      </c>
      <c r="AB33" s="270" t="s">
        <v>425</v>
      </c>
      <c r="AC33" s="213">
        <v>10</v>
      </c>
      <c r="AD33" s="229" t="s">
        <v>149</v>
      </c>
      <c r="AE33" s="133" t="s">
        <v>424</v>
      </c>
      <c r="AF33" s="213">
        <v>16</v>
      </c>
      <c r="AG33" s="253">
        <v>2.8</v>
      </c>
      <c r="AH33" s="270" t="s">
        <v>427</v>
      </c>
      <c r="AI33" s="524">
        <v>10</v>
      </c>
      <c r="AJ33" s="525">
        <v>3</v>
      </c>
      <c r="AK33" s="270" t="s">
        <v>425</v>
      </c>
      <c r="AL33" s="253">
        <v>3.3</v>
      </c>
      <c r="AM33" s="270" t="s">
        <v>427</v>
      </c>
      <c r="AN33" s="524">
        <v>10</v>
      </c>
      <c r="AO33" s="526">
        <v>5</v>
      </c>
    </row>
    <row r="34" spans="1:41" ht="15" customHeight="1">
      <c r="A34" s="504"/>
      <c r="B34" s="543" t="s">
        <v>440</v>
      </c>
      <c r="C34" s="544"/>
      <c r="D34" s="545" t="s">
        <v>432</v>
      </c>
      <c r="E34" s="546">
        <v>4</v>
      </c>
      <c r="F34" s="547" t="s">
        <v>149</v>
      </c>
      <c r="G34" s="548" t="s">
        <v>424</v>
      </c>
      <c r="H34" s="549">
        <v>24</v>
      </c>
      <c r="I34" s="550">
        <v>7.3</v>
      </c>
      <c r="J34" s="550" t="s">
        <v>425</v>
      </c>
      <c r="K34" s="569">
        <v>8</v>
      </c>
      <c r="L34" s="547" t="s">
        <v>149</v>
      </c>
      <c r="M34" s="548" t="s">
        <v>424</v>
      </c>
      <c r="N34" s="549">
        <v>24</v>
      </c>
      <c r="O34" s="550">
        <v>8.2</v>
      </c>
      <c r="P34" s="544" t="s">
        <v>425</v>
      </c>
      <c r="Q34" s="549">
        <v>12</v>
      </c>
      <c r="R34" s="547" t="s">
        <v>149</v>
      </c>
      <c r="S34" s="548" t="s">
        <v>424</v>
      </c>
      <c r="T34" s="549">
        <v>24</v>
      </c>
      <c r="U34" s="553">
        <v>0.6</v>
      </c>
      <c r="V34" s="548" t="s">
        <v>425</v>
      </c>
      <c r="W34" s="549">
        <v>3.3</v>
      </c>
      <c r="X34" s="547" t="s">
        <v>149</v>
      </c>
      <c r="Y34" s="548" t="s">
        <v>424</v>
      </c>
      <c r="Z34" s="549">
        <v>24</v>
      </c>
      <c r="AA34" s="547">
        <v>2</v>
      </c>
      <c r="AB34" s="544" t="s">
        <v>425</v>
      </c>
      <c r="AC34" s="549">
        <v>14</v>
      </c>
      <c r="AD34" s="547" t="s">
        <v>149</v>
      </c>
      <c r="AE34" s="548" t="s">
        <v>424</v>
      </c>
      <c r="AF34" s="549">
        <v>24</v>
      </c>
      <c r="AG34" s="550">
        <v>1.1</v>
      </c>
      <c r="AH34" s="544" t="s">
        <v>427</v>
      </c>
      <c r="AI34" s="555">
        <v>10</v>
      </c>
      <c r="AJ34" s="556">
        <v>3</v>
      </c>
      <c r="AK34" s="544" t="s">
        <v>425</v>
      </c>
      <c r="AL34" s="550">
        <v>4.9</v>
      </c>
      <c r="AM34" s="544" t="s">
        <v>427</v>
      </c>
      <c r="AN34" s="555">
        <v>10</v>
      </c>
      <c r="AO34" s="557">
        <v>5</v>
      </c>
    </row>
    <row r="35" spans="1:41" ht="15" customHeight="1">
      <c r="A35" s="504"/>
      <c r="B35" s="519" t="s">
        <v>441</v>
      </c>
      <c r="C35" s="270"/>
      <c r="D35" s="520" t="s">
        <v>428</v>
      </c>
      <c r="E35" s="521">
        <v>4</v>
      </c>
      <c r="F35" s="229" t="s">
        <v>149</v>
      </c>
      <c r="G35" s="133" t="s">
        <v>424</v>
      </c>
      <c r="H35" s="213">
        <v>32</v>
      </c>
      <c r="I35" s="253">
        <v>7.4</v>
      </c>
      <c r="J35" s="253" t="s">
        <v>487</v>
      </c>
      <c r="K35" s="522">
        <v>8.5</v>
      </c>
      <c r="L35" s="229" t="s">
        <v>149</v>
      </c>
      <c r="M35" s="133" t="s">
        <v>424</v>
      </c>
      <c r="N35" s="213">
        <v>32</v>
      </c>
      <c r="O35" s="253">
        <v>9.2</v>
      </c>
      <c r="P35" s="270" t="s">
        <v>425</v>
      </c>
      <c r="Q35" s="213">
        <v>13</v>
      </c>
      <c r="R35" s="229" t="s">
        <v>485</v>
      </c>
      <c r="S35" s="133" t="s">
        <v>424</v>
      </c>
      <c r="T35" s="213">
        <v>32</v>
      </c>
      <c r="U35" s="229" t="s">
        <v>426</v>
      </c>
      <c r="V35" s="133" t="s">
        <v>425</v>
      </c>
      <c r="W35" s="522">
        <v>1.6</v>
      </c>
      <c r="X35" s="229" t="s">
        <v>149</v>
      </c>
      <c r="Y35" s="133" t="s">
        <v>424</v>
      </c>
      <c r="Z35" s="213">
        <v>32</v>
      </c>
      <c r="AA35" s="229" t="s">
        <v>438</v>
      </c>
      <c r="AB35" s="270" t="s">
        <v>425</v>
      </c>
      <c r="AC35" s="213">
        <v>16</v>
      </c>
      <c r="AD35" s="270">
        <v>29</v>
      </c>
      <c r="AE35" s="133" t="s">
        <v>424</v>
      </c>
      <c r="AF35" s="213">
        <v>32</v>
      </c>
      <c r="AG35" s="253">
        <v>4.9</v>
      </c>
      <c r="AH35" s="270" t="s">
        <v>427</v>
      </c>
      <c r="AI35" s="524">
        <v>10</v>
      </c>
      <c r="AJ35" s="525">
        <v>2</v>
      </c>
      <c r="AK35" s="270" t="s">
        <v>425</v>
      </c>
      <c r="AL35" s="253">
        <v>1.1</v>
      </c>
      <c r="AM35" s="270" t="s">
        <v>427</v>
      </c>
      <c r="AN35" s="524">
        <v>10</v>
      </c>
      <c r="AO35" s="526">
        <v>5</v>
      </c>
    </row>
    <row r="36" spans="1:41" ht="15" customHeight="1">
      <c r="A36" s="504"/>
      <c r="B36" s="519"/>
      <c r="C36" s="270"/>
      <c r="D36" s="520" t="s">
        <v>429</v>
      </c>
      <c r="E36" s="521">
        <v>2</v>
      </c>
      <c r="F36" s="229" t="s">
        <v>149</v>
      </c>
      <c r="G36" s="133" t="s">
        <v>424</v>
      </c>
      <c r="H36" s="213">
        <v>28</v>
      </c>
      <c r="I36" s="253">
        <v>7.2</v>
      </c>
      <c r="J36" s="253" t="s">
        <v>425</v>
      </c>
      <c r="K36" s="522">
        <v>7.6</v>
      </c>
      <c r="L36" s="229" t="s">
        <v>149</v>
      </c>
      <c r="M36" s="133" t="s">
        <v>424</v>
      </c>
      <c r="N36" s="213">
        <v>28</v>
      </c>
      <c r="O36" s="253">
        <v>5.4</v>
      </c>
      <c r="P36" s="270" t="s">
        <v>425</v>
      </c>
      <c r="Q36" s="213">
        <v>11</v>
      </c>
      <c r="R36" s="270">
        <v>12</v>
      </c>
      <c r="S36" s="133" t="s">
        <v>424</v>
      </c>
      <c r="T36" s="213">
        <v>28</v>
      </c>
      <c r="U36" s="527">
        <v>1.2</v>
      </c>
      <c r="V36" s="133" t="s">
        <v>425</v>
      </c>
      <c r="W36" s="213">
        <v>7.1</v>
      </c>
      <c r="X36" s="229" t="s">
        <v>149</v>
      </c>
      <c r="Y36" s="133" t="s">
        <v>424</v>
      </c>
      <c r="Z36" s="213">
        <v>28</v>
      </c>
      <c r="AA36" s="229" t="s">
        <v>438</v>
      </c>
      <c r="AB36" s="270" t="s">
        <v>425</v>
      </c>
      <c r="AC36" s="213">
        <v>12</v>
      </c>
      <c r="AD36" s="270">
        <v>23</v>
      </c>
      <c r="AE36" s="133" t="s">
        <v>490</v>
      </c>
      <c r="AF36" s="213">
        <v>28</v>
      </c>
      <c r="AG36" s="253">
        <v>1.1</v>
      </c>
      <c r="AH36" s="270" t="s">
        <v>427</v>
      </c>
      <c r="AI36" s="524">
        <v>10</v>
      </c>
      <c r="AJ36" s="525">
        <v>3</v>
      </c>
      <c r="AK36" s="270" t="s">
        <v>425</v>
      </c>
      <c r="AL36" s="253">
        <v>2.4</v>
      </c>
      <c r="AM36" s="270" t="s">
        <v>427</v>
      </c>
      <c r="AN36" s="524">
        <v>10</v>
      </c>
      <c r="AO36" s="526">
        <v>5</v>
      </c>
    </row>
    <row r="37" spans="1:41" ht="15" customHeight="1">
      <c r="A37" s="504"/>
      <c r="B37" s="566" t="s">
        <v>442</v>
      </c>
      <c r="C37" s="506"/>
      <c r="D37" s="507" t="s">
        <v>428</v>
      </c>
      <c r="E37" s="508">
        <v>2</v>
      </c>
      <c r="F37" s="514" t="s">
        <v>149</v>
      </c>
      <c r="G37" s="510" t="s">
        <v>424</v>
      </c>
      <c r="H37" s="511">
        <v>16</v>
      </c>
      <c r="I37" s="512">
        <v>7.3</v>
      </c>
      <c r="J37" s="512" t="s">
        <v>425</v>
      </c>
      <c r="K37" s="513">
        <v>7.9</v>
      </c>
      <c r="L37" s="514" t="s">
        <v>149</v>
      </c>
      <c r="M37" s="510" t="s">
        <v>424</v>
      </c>
      <c r="N37" s="511">
        <v>16</v>
      </c>
      <c r="O37" s="512">
        <v>9.3</v>
      </c>
      <c r="P37" s="506" t="s">
        <v>425</v>
      </c>
      <c r="Q37" s="511">
        <v>13</v>
      </c>
      <c r="R37" s="514" t="s">
        <v>485</v>
      </c>
      <c r="S37" s="510" t="s">
        <v>424</v>
      </c>
      <c r="T37" s="511">
        <v>16</v>
      </c>
      <c r="U37" s="514" t="s">
        <v>426</v>
      </c>
      <c r="V37" s="510" t="s">
        <v>425</v>
      </c>
      <c r="W37" s="570">
        <v>1.9</v>
      </c>
      <c r="X37" s="509" t="s">
        <v>149</v>
      </c>
      <c r="Y37" s="571" t="s">
        <v>424</v>
      </c>
      <c r="Z37" s="570">
        <v>16</v>
      </c>
      <c r="AA37" s="514">
        <v>1</v>
      </c>
      <c r="AB37" s="506" t="s">
        <v>425</v>
      </c>
      <c r="AC37" s="511">
        <v>8</v>
      </c>
      <c r="AD37" s="506">
        <v>16</v>
      </c>
      <c r="AE37" s="510" t="s">
        <v>424</v>
      </c>
      <c r="AF37" s="511">
        <v>16</v>
      </c>
      <c r="AG37" s="512">
        <v>2.2</v>
      </c>
      <c r="AH37" s="506" t="s">
        <v>427</v>
      </c>
      <c r="AI37" s="516">
        <v>10</v>
      </c>
      <c r="AJ37" s="517">
        <v>3</v>
      </c>
      <c r="AK37" s="506" t="s">
        <v>425</v>
      </c>
      <c r="AL37" s="512">
        <v>7.9</v>
      </c>
      <c r="AM37" s="506" t="s">
        <v>427</v>
      </c>
      <c r="AN37" s="516">
        <v>10</v>
      </c>
      <c r="AO37" s="518">
        <v>4</v>
      </c>
    </row>
    <row r="38" spans="1:41" ht="15" customHeight="1">
      <c r="A38" s="504"/>
      <c r="B38" s="519"/>
      <c r="C38" s="270"/>
      <c r="D38" s="520" t="s">
        <v>429</v>
      </c>
      <c r="E38" s="521">
        <v>1</v>
      </c>
      <c r="F38" s="229" t="s">
        <v>149</v>
      </c>
      <c r="G38" s="133" t="s">
        <v>424</v>
      </c>
      <c r="H38" s="213">
        <v>12</v>
      </c>
      <c r="I38" s="253">
        <v>7.3</v>
      </c>
      <c r="J38" s="253" t="s">
        <v>425</v>
      </c>
      <c r="K38" s="522">
        <v>7.6</v>
      </c>
      <c r="L38" s="229" t="s">
        <v>149</v>
      </c>
      <c r="M38" s="133" t="s">
        <v>424</v>
      </c>
      <c r="N38" s="213">
        <v>12</v>
      </c>
      <c r="O38" s="253">
        <v>8.6</v>
      </c>
      <c r="P38" s="270" t="s">
        <v>425</v>
      </c>
      <c r="Q38" s="213">
        <v>12</v>
      </c>
      <c r="R38" s="229" t="s">
        <v>149</v>
      </c>
      <c r="S38" s="133" t="s">
        <v>424</v>
      </c>
      <c r="T38" s="213">
        <v>12</v>
      </c>
      <c r="U38" s="537" t="s">
        <v>426</v>
      </c>
      <c r="V38" s="133" t="s">
        <v>425</v>
      </c>
      <c r="W38" s="523">
        <v>2.2</v>
      </c>
      <c r="X38" s="229" t="s">
        <v>149</v>
      </c>
      <c r="Y38" s="133" t="s">
        <v>424</v>
      </c>
      <c r="Z38" s="213">
        <v>12</v>
      </c>
      <c r="AA38" s="229">
        <v>2</v>
      </c>
      <c r="AB38" s="270" t="s">
        <v>425</v>
      </c>
      <c r="AC38" s="213">
        <v>14</v>
      </c>
      <c r="AD38" s="270">
        <v>11</v>
      </c>
      <c r="AE38" s="133" t="s">
        <v>424</v>
      </c>
      <c r="AF38" s="213">
        <v>12</v>
      </c>
      <c r="AG38" s="253">
        <v>1.3</v>
      </c>
      <c r="AH38" s="270" t="s">
        <v>427</v>
      </c>
      <c r="AI38" s="524">
        <v>10</v>
      </c>
      <c r="AJ38" s="525">
        <v>3</v>
      </c>
      <c r="AK38" s="270" t="s">
        <v>425</v>
      </c>
      <c r="AL38" s="253">
        <v>2.8</v>
      </c>
      <c r="AM38" s="270" t="s">
        <v>427</v>
      </c>
      <c r="AN38" s="524">
        <v>10</v>
      </c>
      <c r="AO38" s="526">
        <v>5</v>
      </c>
    </row>
    <row r="39" spans="1:41" ht="15" customHeight="1">
      <c r="A39" s="504"/>
      <c r="B39" s="543" t="s">
        <v>491</v>
      </c>
      <c r="C39" s="544"/>
      <c r="D39" s="545" t="s">
        <v>430</v>
      </c>
      <c r="E39" s="546">
        <v>3</v>
      </c>
      <c r="F39" s="552" t="s">
        <v>492</v>
      </c>
      <c r="G39" s="548" t="s">
        <v>424</v>
      </c>
      <c r="H39" s="549">
        <v>28</v>
      </c>
      <c r="I39" s="550">
        <v>7.5</v>
      </c>
      <c r="J39" s="550" t="s">
        <v>425</v>
      </c>
      <c r="K39" s="569">
        <v>8.5</v>
      </c>
      <c r="L39" s="552" t="s">
        <v>149</v>
      </c>
      <c r="M39" s="548" t="s">
        <v>424</v>
      </c>
      <c r="N39" s="549">
        <v>28</v>
      </c>
      <c r="O39" s="550">
        <v>8.7</v>
      </c>
      <c r="P39" s="544" t="s">
        <v>425</v>
      </c>
      <c r="Q39" s="549">
        <v>13</v>
      </c>
      <c r="R39" s="547" t="s">
        <v>149</v>
      </c>
      <c r="S39" s="548" t="s">
        <v>424</v>
      </c>
      <c r="T39" s="549">
        <v>28</v>
      </c>
      <c r="U39" s="553" t="s">
        <v>426</v>
      </c>
      <c r="V39" s="548" t="s">
        <v>425</v>
      </c>
      <c r="W39" s="569">
        <v>4.7</v>
      </c>
      <c r="X39" s="547" t="s">
        <v>149</v>
      </c>
      <c r="Y39" s="548" t="s">
        <v>424</v>
      </c>
      <c r="Z39" s="549">
        <v>28</v>
      </c>
      <c r="AA39" s="547" t="s">
        <v>483</v>
      </c>
      <c r="AB39" s="544" t="s">
        <v>425</v>
      </c>
      <c r="AC39" s="549">
        <v>11</v>
      </c>
      <c r="AD39" s="547" t="s">
        <v>149</v>
      </c>
      <c r="AE39" s="548" t="s">
        <v>424</v>
      </c>
      <c r="AF39" s="549">
        <v>28</v>
      </c>
      <c r="AG39" s="550">
        <v>2.3</v>
      </c>
      <c r="AH39" s="544" t="s">
        <v>427</v>
      </c>
      <c r="AI39" s="555">
        <v>10</v>
      </c>
      <c r="AJ39" s="556">
        <v>2</v>
      </c>
      <c r="AK39" s="544" t="s">
        <v>425</v>
      </c>
      <c r="AL39" s="550">
        <v>1.3</v>
      </c>
      <c r="AM39" s="544" t="s">
        <v>427</v>
      </c>
      <c r="AN39" s="555">
        <v>10</v>
      </c>
      <c r="AO39" s="557">
        <v>5</v>
      </c>
    </row>
    <row r="40" spans="1:41" ht="15" customHeight="1">
      <c r="A40" s="504"/>
      <c r="B40" s="519" t="s">
        <v>443</v>
      </c>
      <c r="C40" s="270"/>
      <c r="D40" s="520" t="s">
        <v>428</v>
      </c>
      <c r="E40" s="521">
        <v>1</v>
      </c>
      <c r="F40" s="229" t="s">
        <v>149</v>
      </c>
      <c r="G40" s="133" t="s">
        <v>424</v>
      </c>
      <c r="H40" s="213">
        <v>12</v>
      </c>
      <c r="I40" s="253">
        <v>7.2</v>
      </c>
      <c r="J40" s="253" t="s">
        <v>425</v>
      </c>
      <c r="K40" s="522">
        <v>7.6</v>
      </c>
      <c r="L40" s="229">
        <v>2</v>
      </c>
      <c r="M40" s="133" t="s">
        <v>424</v>
      </c>
      <c r="N40" s="213">
        <v>12</v>
      </c>
      <c r="O40" s="253">
        <v>7.1</v>
      </c>
      <c r="P40" s="270" t="s">
        <v>425</v>
      </c>
      <c r="Q40" s="213">
        <v>12</v>
      </c>
      <c r="R40" s="229">
        <v>1</v>
      </c>
      <c r="S40" s="133" t="s">
        <v>424</v>
      </c>
      <c r="T40" s="213">
        <v>12</v>
      </c>
      <c r="U40" s="229" t="s">
        <v>426</v>
      </c>
      <c r="V40" s="133" t="s">
        <v>425</v>
      </c>
      <c r="W40" s="522">
        <v>2.1</v>
      </c>
      <c r="X40" s="229" t="s">
        <v>492</v>
      </c>
      <c r="Y40" s="133" t="s">
        <v>424</v>
      </c>
      <c r="Z40" s="213">
        <v>12</v>
      </c>
      <c r="AA40" s="229">
        <v>3</v>
      </c>
      <c r="AB40" s="270" t="s">
        <v>425</v>
      </c>
      <c r="AC40" s="213">
        <v>15</v>
      </c>
      <c r="AD40" s="270">
        <v>10</v>
      </c>
      <c r="AE40" s="133" t="s">
        <v>424</v>
      </c>
      <c r="AF40" s="213">
        <v>12</v>
      </c>
      <c r="AG40" s="253">
        <v>4.6</v>
      </c>
      <c r="AH40" s="270" t="s">
        <v>427</v>
      </c>
      <c r="AI40" s="524">
        <v>10</v>
      </c>
      <c r="AJ40" s="525">
        <v>2</v>
      </c>
      <c r="AK40" s="270" t="s">
        <v>425</v>
      </c>
      <c r="AL40" s="253">
        <v>4.9</v>
      </c>
      <c r="AM40" s="270" t="s">
        <v>427</v>
      </c>
      <c r="AN40" s="524">
        <v>10</v>
      </c>
      <c r="AO40" s="526">
        <v>4</v>
      </c>
    </row>
    <row r="41" spans="1:41" ht="15" customHeight="1">
      <c r="A41" s="504"/>
      <c r="B41" s="519"/>
      <c r="C41" s="270"/>
      <c r="D41" s="520" t="s">
        <v>429</v>
      </c>
      <c r="E41" s="521">
        <v>1</v>
      </c>
      <c r="F41" s="229">
        <v>1</v>
      </c>
      <c r="G41" s="133" t="s">
        <v>424</v>
      </c>
      <c r="H41" s="213">
        <v>12</v>
      </c>
      <c r="I41" s="253">
        <v>7.1</v>
      </c>
      <c r="J41" s="253" t="s">
        <v>425</v>
      </c>
      <c r="K41" s="522">
        <v>9</v>
      </c>
      <c r="L41" s="229" t="s">
        <v>149</v>
      </c>
      <c r="M41" s="133" t="s">
        <v>424</v>
      </c>
      <c r="N41" s="213">
        <v>12</v>
      </c>
      <c r="O41" s="253">
        <v>8.3</v>
      </c>
      <c r="P41" s="270" t="s">
        <v>425</v>
      </c>
      <c r="Q41" s="213">
        <v>12</v>
      </c>
      <c r="R41" s="270">
        <v>4</v>
      </c>
      <c r="S41" s="133" t="s">
        <v>424</v>
      </c>
      <c r="T41" s="213">
        <v>12</v>
      </c>
      <c r="U41" s="527" t="s">
        <v>426</v>
      </c>
      <c r="V41" s="133" t="s">
        <v>425</v>
      </c>
      <c r="W41" s="213">
        <v>7.6</v>
      </c>
      <c r="X41" s="532" t="s">
        <v>492</v>
      </c>
      <c r="Y41" s="133" t="s">
        <v>424</v>
      </c>
      <c r="Z41" s="213">
        <v>12</v>
      </c>
      <c r="AA41" s="229">
        <v>3</v>
      </c>
      <c r="AB41" s="270" t="s">
        <v>425</v>
      </c>
      <c r="AC41" s="213">
        <v>16</v>
      </c>
      <c r="AD41" s="270">
        <v>4</v>
      </c>
      <c r="AE41" s="133" t="s">
        <v>424</v>
      </c>
      <c r="AF41" s="213">
        <v>12</v>
      </c>
      <c r="AG41" s="253">
        <v>7.9</v>
      </c>
      <c r="AH41" s="270" t="s">
        <v>427</v>
      </c>
      <c r="AI41" s="524">
        <v>10</v>
      </c>
      <c r="AJ41" s="525">
        <v>2</v>
      </c>
      <c r="AK41" s="270" t="s">
        <v>425</v>
      </c>
      <c r="AL41" s="253">
        <v>4.9</v>
      </c>
      <c r="AM41" s="270" t="s">
        <v>427</v>
      </c>
      <c r="AN41" s="524">
        <v>10</v>
      </c>
      <c r="AO41" s="526">
        <v>4</v>
      </c>
    </row>
    <row r="42" spans="1:41" ht="15" customHeight="1">
      <c r="A42" s="504"/>
      <c r="B42" s="543" t="s">
        <v>444</v>
      </c>
      <c r="C42" s="544"/>
      <c r="D42" s="545" t="s">
        <v>428</v>
      </c>
      <c r="E42" s="546">
        <v>2</v>
      </c>
      <c r="F42" s="547">
        <v>3</v>
      </c>
      <c r="G42" s="548" t="s">
        <v>424</v>
      </c>
      <c r="H42" s="549">
        <v>24</v>
      </c>
      <c r="I42" s="550">
        <v>7.1</v>
      </c>
      <c r="J42" s="550" t="s">
        <v>425</v>
      </c>
      <c r="K42" s="569">
        <v>9.7</v>
      </c>
      <c r="L42" s="547" t="s">
        <v>149</v>
      </c>
      <c r="M42" s="548" t="s">
        <v>424</v>
      </c>
      <c r="N42" s="549">
        <v>24</v>
      </c>
      <c r="O42" s="550">
        <v>8.3</v>
      </c>
      <c r="P42" s="544" t="s">
        <v>425</v>
      </c>
      <c r="Q42" s="549">
        <v>13</v>
      </c>
      <c r="R42" s="544">
        <v>6</v>
      </c>
      <c r="S42" s="548" t="s">
        <v>424</v>
      </c>
      <c r="T42" s="549">
        <v>24</v>
      </c>
      <c r="U42" s="547" t="s">
        <v>482</v>
      </c>
      <c r="V42" s="548" t="s">
        <v>425</v>
      </c>
      <c r="W42" s="572">
        <v>6.3</v>
      </c>
      <c r="X42" s="547">
        <v>1</v>
      </c>
      <c r="Y42" s="548" t="s">
        <v>424</v>
      </c>
      <c r="Z42" s="549">
        <v>24</v>
      </c>
      <c r="AA42" s="547">
        <v>2</v>
      </c>
      <c r="AB42" s="544" t="s">
        <v>425</v>
      </c>
      <c r="AC42" s="549">
        <v>28</v>
      </c>
      <c r="AD42" s="544">
        <v>22</v>
      </c>
      <c r="AE42" s="548" t="s">
        <v>424</v>
      </c>
      <c r="AF42" s="549">
        <v>24</v>
      </c>
      <c r="AG42" s="550">
        <v>2.3</v>
      </c>
      <c r="AH42" s="544" t="s">
        <v>427</v>
      </c>
      <c r="AI42" s="555">
        <v>10</v>
      </c>
      <c r="AJ42" s="556">
        <v>2</v>
      </c>
      <c r="AK42" s="544" t="s">
        <v>425</v>
      </c>
      <c r="AL42" s="550">
        <v>1.3</v>
      </c>
      <c r="AM42" s="544" t="s">
        <v>427</v>
      </c>
      <c r="AN42" s="555">
        <v>10</v>
      </c>
      <c r="AO42" s="557">
        <v>5</v>
      </c>
    </row>
    <row r="43" spans="1:41" ht="15" customHeight="1">
      <c r="A43" s="504"/>
      <c r="B43" s="519" t="s">
        <v>445</v>
      </c>
      <c r="C43" s="270"/>
      <c r="D43" s="520" t="s">
        <v>428</v>
      </c>
      <c r="E43" s="521">
        <v>1</v>
      </c>
      <c r="F43" s="229" t="s">
        <v>149</v>
      </c>
      <c r="G43" s="133" t="s">
        <v>424</v>
      </c>
      <c r="H43" s="213">
        <v>12</v>
      </c>
      <c r="I43" s="253">
        <v>7.1</v>
      </c>
      <c r="J43" s="253" t="s">
        <v>425</v>
      </c>
      <c r="K43" s="522">
        <v>7.7</v>
      </c>
      <c r="L43" s="229" t="s">
        <v>149</v>
      </c>
      <c r="M43" s="133" t="s">
        <v>424</v>
      </c>
      <c r="N43" s="213">
        <v>12</v>
      </c>
      <c r="O43" s="253">
        <v>8.6</v>
      </c>
      <c r="P43" s="270" t="s">
        <v>425</v>
      </c>
      <c r="Q43" s="213">
        <v>13</v>
      </c>
      <c r="R43" s="229">
        <v>1</v>
      </c>
      <c r="S43" s="133" t="s">
        <v>424</v>
      </c>
      <c r="T43" s="213">
        <v>12</v>
      </c>
      <c r="U43" s="229" t="s">
        <v>482</v>
      </c>
      <c r="V43" s="133" t="s">
        <v>425</v>
      </c>
      <c r="W43" s="213">
        <v>2.2</v>
      </c>
      <c r="X43" s="229" t="s">
        <v>149</v>
      </c>
      <c r="Y43" s="133" t="s">
        <v>424</v>
      </c>
      <c r="Z43" s="213">
        <v>12</v>
      </c>
      <c r="AA43" s="229">
        <v>1</v>
      </c>
      <c r="AB43" s="270" t="s">
        <v>425</v>
      </c>
      <c r="AC43" s="213">
        <v>20</v>
      </c>
      <c r="AD43" s="270">
        <v>11</v>
      </c>
      <c r="AE43" s="133" t="s">
        <v>424</v>
      </c>
      <c r="AF43" s="213">
        <v>12</v>
      </c>
      <c r="AG43" s="253">
        <v>7.9</v>
      </c>
      <c r="AH43" s="270" t="s">
        <v>427</v>
      </c>
      <c r="AI43" s="524">
        <v>10</v>
      </c>
      <c r="AJ43" s="525">
        <v>2</v>
      </c>
      <c r="AK43" s="270" t="s">
        <v>425</v>
      </c>
      <c r="AL43" s="253">
        <v>1.3</v>
      </c>
      <c r="AM43" s="270" t="s">
        <v>427</v>
      </c>
      <c r="AN43" s="524">
        <v>10</v>
      </c>
      <c r="AO43" s="526">
        <v>5</v>
      </c>
    </row>
    <row r="44" spans="1:41" ht="15" customHeight="1">
      <c r="A44" s="504"/>
      <c r="B44" s="519"/>
      <c r="C44" s="270"/>
      <c r="D44" s="520" t="s">
        <v>429</v>
      </c>
      <c r="E44" s="521">
        <v>1</v>
      </c>
      <c r="F44" s="229" t="s">
        <v>149</v>
      </c>
      <c r="G44" s="133" t="s">
        <v>424</v>
      </c>
      <c r="H44" s="213">
        <v>12</v>
      </c>
      <c r="I44" s="253">
        <v>7</v>
      </c>
      <c r="J44" s="253" t="s">
        <v>425</v>
      </c>
      <c r="K44" s="522">
        <v>7.5</v>
      </c>
      <c r="L44" s="229" t="s">
        <v>149</v>
      </c>
      <c r="M44" s="133" t="s">
        <v>424</v>
      </c>
      <c r="N44" s="213">
        <v>12</v>
      </c>
      <c r="O44" s="253">
        <v>5.5</v>
      </c>
      <c r="P44" s="270" t="s">
        <v>425</v>
      </c>
      <c r="Q44" s="213">
        <v>12</v>
      </c>
      <c r="R44" s="270">
        <v>2</v>
      </c>
      <c r="S44" s="133" t="s">
        <v>424</v>
      </c>
      <c r="T44" s="213">
        <v>12</v>
      </c>
      <c r="U44" s="527">
        <v>0.8</v>
      </c>
      <c r="V44" s="133" t="s">
        <v>425</v>
      </c>
      <c r="W44" s="213">
        <v>5.7</v>
      </c>
      <c r="X44" s="532">
        <v>1</v>
      </c>
      <c r="Y44" s="133" t="s">
        <v>424</v>
      </c>
      <c r="Z44" s="213">
        <v>12</v>
      </c>
      <c r="AA44" s="229">
        <v>3</v>
      </c>
      <c r="AB44" s="270" t="s">
        <v>425</v>
      </c>
      <c r="AC44" s="213">
        <v>40</v>
      </c>
      <c r="AD44" s="270">
        <v>5</v>
      </c>
      <c r="AE44" s="133" t="s">
        <v>424</v>
      </c>
      <c r="AF44" s="213">
        <v>12</v>
      </c>
      <c r="AG44" s="253">
        <v>4.9</v>
      </c>
      <c r="AH44" s="270" t="s">
        <v>427</v>
      </c>
      <c r="AI44" s="524">
        <v>10</v>
      </c>
      <c r="AJ44" s="525">
        <v>2</v>
      </c>
      <c r="AK44" s="270" t="s">
        <v>425</v>
      </c>
      <c r="AL44" s="253">
        <v>3.3</v>
      </c>
      <c r="AM44" s="270" t="s">
        <v>427</v>
      </c>
      <c r="AN44" s="524">
        <v>10</v>
      </c>
      <c r="AO44" s="526">
        <v>5</v>
      </c>
    </row>
    <row r="45" spans="1:41" ht="15" customHeight="1">
      <c r="A45" s="504"/>
      <c r="B45" s="543" t="s">
        <v>446</v>
      </c>
      <c r="C45" s="544"/>
      <c r="D45" s="545" t="s">
        <v>430</v>
      </c>
      <c r="E45" s="546">
        <v>2</v>
      </c>
      <c r="F45" s="552">
        <v>3</v>
      </c>
      <c r="G45" s="573" t="s">
        <v>424</v>
      </c>
      <c r="H45" s="549">
        <v>24</v>
      </c>
      <c r="I45" s="550">
        <v>7.1</v>
      </c>
      <c r="J45" s="550" t="s">
        <v>425</v>
      </c>
      <c r="K45" s="569">
        <v>9.2</v>
      </c>
      <c r="L45" s="547" t="s">
        <v>149</v>
      </c>
      <c r="M45" s="548" t="s">
        <v>424</v>
      </c>
      <c r="N45" s="549">
        <v>24</v>
      </c>
      <c r="O45" s="550">
        <v>6.1</v>
      </c>
      <c r="P45" s="544" t="s">
        <v>425</v>
      </c>
      <c r="Q45" s="549">
        <v>13</v>
      </c>
      <c r="R45" s="547">
        <v>3</v>
      </c>
      <c r="S45" s="548" t="s">
        <v>424</v>
      </c>
      <c r="T45" s="549">
        <v>24</v>
      </c>
      <c r="U45" s="553">
        <v>0.9</v>
      </c>
      <c r="V45" s="548" t="s">
        <v>425</v>
      </c>
      <c r="W45" s="574">
        <v>7.1</v>
      </c>
      <c r="X45" s="547" t="s">
        <v>149</v>
      </c>
      <c r="Y45" s="548" t="s">
        <v>424</v>
      </c>
      <c r="Z45" s="549">
        <v>24</v>
      </c>
      <c r="AA45" s="547">
        <v>3</v>
      </c>
      <c r="AB45" s="544" t="s">
        <v>425</v>
      </c>
      <c r="AC45" s="549">
        <v>27</v>
      </c>
      <c r="AD45" s="547" t="s">
        <v>149</v>
      </c>
      <c r="AE45" s="548" t="s">
        <v>424</v>
      </c>
      <c r="AF45" s="549">
        <v>24</v>
      </c>
      <c r="AG45" s="550">
        <v>1.3</v>
      </c>
      <c r="AH45" s="544" t="s">
        <v>427</v>
      </c>
      <c r="AI45" s="555">
        <v>10</v>
      </c>
      <c r="AJ45" s="556">
        <v>2</v>
      </c>
      <c r="AK45" s="544" t="s">
        <v>425</v>
      </c>
      <c r="AL45" s="550">
        <v>1.7</v>
      </c>
      <c r="AM45" s="544" t="s">
        <v>427</v>
      </c>
      <c r="AN45" s="555">
        <v>10</v>
      </c>
      <c r="AO45" s="557">
        <v>5</v>
      </c>
    </row>
    <row r="46" spans="1:41" ht="15" customHeight="1">
      <c r="A46" s="504"/>
      <c r="B46" s="568" t="s">
        <v>447</v>
      </c>
      <c r="C46" s="270"/>
      <c r="D46" s="520" t="s">
        <v>430</v>
      </c>
      <c r="E46" s="521">
        <v>3</v>
      </c>
      <c r="F46" s="270">
        <v>3</v>
      </c>
      <c r="G46" s="133" t="s">
        <v>424</v>
      </c>
      <c r="H46" s="213">
        <v>36</v>
      </c>
      <c r="I46" s="253">
        <v>7.2</v>
      </c>
      <c r="J46" s="253" t="s">
        <v>425</v>
      </c>
      <c r="K46" s="522">
        <v>9</v>
      </c>
      <c r="L46" s="229" t="s">
        <v>149</v>
      </c>
      <c r="M46" s="133" t="s">
        <v>424</v>
      </c>
      <c r="N46" s="213">
        <v>36</v>
      </c>
      <c r="O46" s="253">
        <v>6</v>
      </c>
      <c r="P46" s="270" t="s">
        <v>425</v>
      </c>
      <c r="Q46" s="213">
        <v>12</v>
      </c>
      <c r="R46" s="229" t="s">
        <v>492</v>
      </c>
      <c r="S46" s="133" t="s">
        <v>424</v>
      </c>
      <c r="T46" s="213">
        <v>36</v>
      </c>
      <c r="U46" s="527" t="s">
        <v>482</v>
      </c>
      <c r="V46" s="133" t="s">
        <v>425</v>
      </c>
      <c r="W46" s="522">
        <v>4.2</v>
      </c>
      <c r="X46" s="532" t="s">
        <v>492</v>
      </c>
      <c r="Y46" s="133" t="s">
        <v>424</v>
      </c>
      <c r="Z46" s="213">
        <v>36</v>
      </c>
      <c r="AA46" s="229">
        <v>4</v>
      </c>
      <c r="AB46" s="270" t="s">
        <v>425</v>
      </c>
      <c r="AC46" s="213">
        <v>24</v>
      </c>
      <c r="AD46" s="229" t="s">
        <v>149</v>
      </c>
      <c r="AE46" s="133" t="s">
        <v>424</v>
      </c>
      <c r="AF46" s="213">
        <v>36</v>
      </c>
      <c r="AG46" s="253">
        <v>4.5</v>
      </c>
      <c r="AH46" s="270" t="s">
        <v>427</v>
      </c>
      <c r="AI46" s="524">
        <v>10</v>
      </c>
      <c r="AJ46" s="525">
        <v>2</v>
      </c>
      <c r="AK46" s="270" t="s">
        <v>425</v>
      </c>
      <c r="AL46" s="253">
        <v>1.1</v>
      </c>
      <c r="AM46" s="270" t="s">
        <v>427</v>
      </c>
      <c r="AN46" s="524">
        <v>10</v>
      </c>
      <c r="AO46" s="526">
        <v>5</v>
      </c>
    </row>
    <row r="47" spans="1:41" ht="15" customHeight="1">
      <c r="A47" s="504"/>
      <c r="B47" s="543" t="s">
        <v>448</v>
      </c>
      <c r="C47" s="544"/>
      <c r="D47" s="545" t="s">
        <v>429</v>
      </c>
      <c r="E47" s="546">
        <v>1</v>
      </c>
      <c r="F47" s="552" t="s">
        <v>492</v>
      </c>
      <c r="G47" s="548" t="s">
        <v>424</v>
      </c>
      <c r="H47" s="549">
        <v>12</v>
      </c>
      <c r="I47" s="550">
        <v>7.3</v>
      </c>
      <c r="J47" s="550" t="s">
        <v>425</v>
      </c>
      <c r="K47" s="569">
        <v>7.9</v>
      </c>
      <c r="L47" s="547" t="s">
        <v>149</v>
      </c>
      <c r="M47" s="548" t="s">
        <v>424</v>
      </c>
      <c r="N47" s="549">
        <v>12</v>
      </c>
      <c r="O47" s="550">
        <v>6.1</v>
      </c>
      <c r="P47" s="544" t="s">
        <v>425</v>
      </c>
      <c r="Q47" s="549">
        <v>13</v>
      </c>
      <c r="R47" s="547">
        <v>2</v>
      </c>
      <c r="S47" s="548" t="s">
        <v>424</v>
      </c>
      <c r="T47" s="549">
        <v>12</v>
      </c>
      <c r="U47" s="553" t="s">
        <v>482</v>
      </c>
      <c r="V47" s="548" t="s">
        <v>425</v>
      </c>
      <c r="W47" s="569">
        <v>4.1</v>
      </c>
      <c r="X47" s="544">
        <v>1</v>
      </c>
      <c r="Y47" s="548" t="s">
        <v>424</v>
      </c>
      <c r="Z47" s="549">
        <v>12</v>
      </c>
      <c r="AA47" s="547">
        <v>2</v>
      </c>
      <c r="AB47" s="544" t="s">
        <v>425</v>
      </c>
      <c r="AC47" s="549">
        <v>26</v>
      </c>
      <c r="AD47" s="544">
        <v>11</v>
      </c>
      <c r="AE47" s="548" t="s">
        <v>424</v>
      </c>
      <c r="AF47" s="549">
        <v>12</v>
      </c>
      <c r="AG47" s="550">
        <v>3.3</v>
      </c>
      <c r="AH47" s="544" t="s">
        <v>427</v>
      </c>
      <c r="AI47" s="555">
        <v>10</v>
      </c>
      <c r="AJ47" s="556">
        <v>3</v>
      </c>
      <c r="AK47" s="544" t="s">
        <v>425</v>
      </c>
      <c r="AL47" s="550">
        <v>7.9</v>
      </c>
      <c r="AM47" s="544" t="s">
        <v>427</v>
      </c>
      <c r="AN47" s="555">
        <v>10</v>
      </c>
      <c r="AO47" s="557">
        <v>4</v>
      </c>
    </row>
    <row r="48" spans="1:41" ht="15" customHeight="1">
      <c r="A48" s="504"/>
      <c r="B48" s="568" t="s">
        <v>449</v>
      </c>
      <c r="C48" s="270"/>
      <c r="D48" s="520" t="s">
        <v>429</v>
      </c>
      <c r="E48" s="521">
        <v>1</v>
      </c>
      <c r="F48" s="229">
        <v>1</v>
      </c>
      <c r="G48" s="133" t="s">
        <v>424</v>
      </c>
      <c r="H48" s="213">
        <v>12</v>
      </c>
      <c r="I48" s="253">
        <v>7.2</v>
      </c>
      <c r="J48" s="253" t="s">
        <v>425</v>
      </c>
      <c r="K48" s="522">
        <v>8.6</v>
      </c>
      <c r="L48" s="229" t="s">
        <v>149</v>
      </c>
      <c r="M48" s="133" t="s">
        <v>424</v>
      </c>
      <c r="N48" s="213">
        <v>12</v>
      </c>
      <c r="O48" s="253">
        <v>7.2</v>
      </c>
      <c r="P48" s="270" t="s">
        <v>425</v>
      </c>
      <c r="Q48" s="213">
        <v>14</v>
      </c>
      <c r="R48" s="547" t="s">
        <v>149</v>
      </c>
      <c r="S48" s="133" t="s">
        <v>424</v>
      </c>
      <c r="T48" s="213">
        <v>12</v>
      </c>
      <c r="U48" s="229" t="s">
        <v>426</v>
      </c>
      <c r="V48" s="133" t="s">
        <v>425</v>
      </c>
      <c r="W48" s="522">
        <v>3</v>
      </c>
      <c r="X48" s="547" t="s">
        <v>492</v>
      </c>
      <c r="Y48" s="133" t="s">
        <v>424</v>
      </c>
      <c r="Z48" s="213">
        <v>12</v>
      </c>
      <c r="AA48" s="229">
        <v>1</v>
      </c>
      <c r="AB48" s="270" t="s">
        <v>425</v>
      </c>
      <c r="AC48" s="213">
        <v>11</v>
      </c>
      <c r="AD48" s="270">
        <v>8</v>
      </c>
      <c r="AE48" s="133" t="s">
        <v>424</v>
      </c>
      <c r="AF48" s="213">
        <v>12</v>
      </c>
      <c r="AG48" s="253">
        <v>1.1</v>
      </c>
      <c r="AH48" s="270" t="s">
        <v>427</v>
      </c>
      <c r="AI48" s="524">
        <v>10</v>
      </c>
      <c r="AJ48" s="525">
        <v>3</v>
      </c>
      <c r="AK48" s="270" t="s">
        <v>425</v>
      </c>
      <c r="AL48" s="253">
        <v>1.3</v>
      </c>
      <c r="AM48" s="270" t="s">
        <v>427</v>
      </c>
      <c r="AN48" s="524">
        <v>10</v>
      </c>
      <c r="AO48" s="526">
        <v>5</v>
      </c>
    </row>
    <row r="49" spans="1:41" ht="15" customHeight="1">
      <c r="A49" s="504"/>
      <c r="B49" s="566" t="s">
        <v>450</v>
      </c>
      <c r="C49" s="506"/>
      <c r="D49" s="507" t="s">
        <v>428</v>
      </c>
      <c r="E49" s="508">
        <v>1</v>
      </c>
      <c r="F49" s="514" t="s">
        <v>149</v>
      </c>
      <c r="G49" s="510" t="s">
        <v>424</v>
      </c>
      <c r="H49" s="511">
        <v>12</v>
      </c>
      <c r="I49" s="512">
        <v>7.3</v>
      </c>
      <c r="J49" s="512" t="s">
        <v>425</v>
      </c>
      <c r="K49" s="513">
        <v>7.8</v>
      </c>
      <c r="L49" s="514" t="s">
        <v>149</v>
      </c>
      <c r="M49" s="510" t="s">
        <v>424</v>
      </c>
      <c r="N49" s="511">
        <v>12</v>
      </c>
      <c r="O49" s="512">
        <v>8.4</v>
      </c>
      <c r="P49" s="506" t="s">
        <v>425</v>
      </c>
      <c r="Q49" s="511">
        <v>12</v>
      </c>
      <c r="R49" s="514" t="s">
        <v>149</v>
      </c>
      <c r="S49" s="510" t="s">
        <v>424</v>
      </c>
      <c r="T49" s="511">
        <v>12</v>
      </c>
      <c r="U49" s="514" t="s">
        <v>426</v>
      </c>
      <c r="V49" s="510" t="s">
        <v>425</v>
      </c>
      <c r="W49" s="511">
        <v>1.1</v>
      </c>
      <c r="X49" s="514" t="s">
        <v>492</v>
      </c>
      <c r="Y49" s="510" t="s">
        <v>424</v>
      </c>
      <c r="Z49" s="511">
        <v>12</v>
      </c>
      <c r="AA49" s="514">
        <v>1</v>
      </c>
      <c r="AB49" s="506" t="s">
        <v>425</v>
      </c>
      <c r="AC49" s="511">
        <v>14</v>
      </c>
      <c r="AD49" s="506">
        <v>11</v>
      </c>
      <c r="AE49" s="510" t="s">
        <v>424</v>
      </c>
      <c r="AF49" s="511">
        <v>12</v>
      </c>
      <c r="AG49" s="512">
        <v>4.5</v>
      </c>
      <c r="AH49" s="506" t="s">
        <v>427</v>
      </c>
      <c r="AI49" s="516">
        <v>10</v>
      </c>
      <c r="AJ49" s="517">
        <v>2</v>
      </c>
      <c r="AK49" s="506" t="s">
        <v>425</v>
      </c>
      <c r="AL49" s="512">
        <v>3.5</v>
      </c>
      <c r="AM49" s="506" t="s">
        <v>427</v>
      </c>
      <c r="AN49" s="516">
        <v>10</v>
      </c>
      <c r="AO49" s="518">
        <v>4</v>
      </c>
    </row>
    <row r="50" spans="1:41" ht="15" customHeight="1">
      <c r="A50" s="504"/>
      <c r="B50" s="567"/>
      <c r="C50" s="529"/>
      <c r="D50" s="530" t="s">
        <v>429</v>
      </c>
      <c r="E50" s="531">
        <v>3</v>
      </c>
      <c r="F50" s="532">
        <v>1</v>
      </c>
      <c r="G50" s="533" t="s">
        <v>424</v>
      </c>
      <c r="H50" s="534">
        <v>36</v>
      </c>
      <c r="I50" s="535">
        <v>7</v>
      </c>
      <c r="J50" s="535" t="s">
        <v>425</v>
      </c>
      <c r="K50" s="575">
        <v>9</v>
      </c>
      <c r="L50" s="532" t="s">
        <v>492</v>
      </c>
      <c r="M50" s="533" t="s">
        <v>424</v>
      </c>
      <c r="N50" s="534">
        <v>36</v>
      </c>
      <c r="O50" s="535">
        <v>6</v>
      </c>
      <c r="P50" s="529" t="s">
        <v>425</v>
      </c>
      <c r="Q50" s="534">
        <v>14</v>
      </c>
      <c r="R50" s="532">
        <v>2</v>
      </c>
      <c r="S50" s="533" t="s">
        <v>424</v>
      </c>
      <c r="T50" s="534">
        <v>36</v>
      </c>
      <c r="U50" s="532" t="s">
        <v>426</v>
      </c>
      <c r="V50" s="533" t="s">
        <v>425</v>
      </c>
      <c r="W50" s="534">
        <v>5.4</v>
      </c>
      <c r="X50" s="532">
        <v>2</v>
      </c>
      <c r="Y50" s="533" t="s">
        <v>424</v>
      </c>
      <c r="Z50" s="534">
        <v>36</v>
      </c>
      <c r="AA50" s="532">
        <v>1</v>
      </c>
      <c r="AB50" s="529" t="s">
        <v>425</v>
      </c>
      <c r="AC50" s="534">
        <v>35</v>
      </c>
      <c r="AD50" s="529">
        <v>22</v>
      </c>
      <c r="AE50" s="533" t="s">
        <v>424</v>
      </c>
      <c r="AF50" s="534">
        <v>36</v>
      </c>
      <c r="AG50" s="535">
        <v>1.1</v>
      </c>
      <c r="AH50" s="529" t="s">
        <v>427</v>
      </c>
      <c r="AI50" s="539">
        <v>10</v>
      </c>
      <c r="AJ50" s="540">
        <v>3</v>
      </c>
      <c r="AK50" s="529" t="s">
        <v>425</v>
      </c>
      <c r="AL50" s="535">
        <v>1.3</v>
      </c>
      <c r="AM50" s="529" t="s">
        <v>427</v>
      </c>
      <c r="AN50" s="539">
        <v>10</v>
      </c>
      <c r="AO50" s="541">
        <v>5</v>
      </c>
    </row>
    <row r="51" spans="1:41" ht="15" customHeight="1">
      <c r="A51" s="504"/>
      <c r="B51" s="519" t="s">
        <v>451</v>
      </c>
      <c r="C51" s="270"/>
      <c r="D51" s="520" t="s">
        <v>428</v>
      </c>
      <c r="E51" s="521">
        <v>1</v>
      </c>
      <c r="F51" s="514">
        <v>1</v>
      </c>
      <c r="G51" s="133" t="s">
        <v>424</v>
      </c>
      <c r="H51" s="213">
        <v>12</v>
      </c>
      <c r="I51" s="253">
        <v>7.1</v>
      </c>
      <c r="J51" s="253" t="s">
        <v>425</v>
      </c>
      <c r="K51" s="522">
        <v>9.4</v>
      </c>
      <c r="L51" s="229">
        <v>1</v>
      </c>
      <c r="M51" s="133" t="s">
        <v>424</v>
      </c>
      <c r="N51" s="213">
        <v>12</v>
      </c>
      <c r="O51" s="253">
        <v>6.5</v>
      </c>
      <c r="P51" s="270" t="s">
        <v>425</v>
      </c>
      <c r="Q51" s="213">
        <v>13</v>
      </c>
      <c r="R51" s="229" t="s">
        <v>492</v>
      </c>
      <c r="S51" s="133" t="s">
        <v>424</v>
      </c>
      <c r="T51" s="213">
        <v>12</v>
      </c>
      <c r="U51" s="229" t="s">
        <v>426</v>
      </c>
      <c r="V51" s="133" t="s">
        <v>425</v>
      </c>
      <c r="W51" s="523">
        <v>1.5</v>
      </c>
      <c r="X51" s="229" t="s">
        <v>149</v>
      </c>
      <c r="Y51" s="133" t="s">
        <v>424</v>
      </c>
      <c r="Z51" s="213">
        <v>12</v>
      </c>
      <c r="AA51" s="229" t="s">
        <v>483</v>
      </c>
      <c r="AB51" s="270" t="s">
        <v>425</v>
      </c>
      <c r="AC51" s="213">
        <v>7</v>
      </c>
      <c r="AD51" s="270">
        <v>12</v>
      </c>
      <c r="AE51" s="133" t="s">
        <v>424</v>
      </c>
      <c r="AF51" s="213">
        <v>12</v>
      </c>
      <c r="AG51" s="253">
        <v>1.1</v>
      </c>
      <c r="AH51" s="270" t="s">
        <v>427</v>
      </c>
      <c r="AI51" s="524">
        <v>10</v>
      </c>
      <c r="AJ51" s="525">
        <v>3</v>
      </c>
      <c r="AK51" s="270" t="s">
        <v>425</v>
      </c>
      <c r="AL51" s="253">
        <v>4.9</v>
      </c>
      <c r="AM51" s="270" t="s">
        <v>427</v>
      </c>
      <c r="AN51" s="524">
        <v>10</v>
      </c>
      <c r="AO51" s="526">
        <v>4</v>
      </c>
    </row>
    <row r="52" spans="1:41" ht="15" customHeight="1">
      <c r="A52" s="504"/>
      <c r="B52" s="519"/>
      <c r="C52" s="270"/>
      <c r="D52" s="520" t="s">
        <v>429</v>
      </c>
      <c r="E52" s="521">
        <v>1</v>
      </c>
      <c r="F52" s="229" t="s">
        <v>492</v>
      </c>
      <c r="G52" s="133" t="s">
        <v>424</v>
      </c>
      <c r="H52" s="213">
        <v>12</v>
      </c>
      <c r="I52" s="253">
        <v>6.7</v>
      </c>
      <c r="J52" s="253" t="s">
        <v>425</v>
      </c>
      <c r="K52" s="522">
        <v>7.1</v>
      </c>
      <c r="L52" s="532" t="s">
        <v>492</v>
      </c>
      <c r="M52" s="133" t="s">
        <v>424</v>
      </c>
      <c r="N52" s="213">
        <v>12</v>
      </c>
      <c r="O52" s="253">
        <v>5.2</v>
      </c>
      <c r="P52" s="270" t="s">
        <v>425</v>
      </c>
      <c r="Q52" s="213">
        <v>11</v>
      </c>
      <c r="R52" s="532" t="s">
        <v>492</v>
      </c>
      <c r="S52" s="133" t="s">
        <v>424</v>
      </c>
      <c r="T52" s="213">
        <v>12</v>
      </c>
      <c r="U52" s="229" t="s">
        <v>426</v>
      </c>
      <c r="V52" s="133" t="s">
        <v>425</v>
      </c>
      <c r="W52" s="522">
        <v>2.3</v>
      </c>
      <c r="X52" s="532" t="s">
        <v>492</v>
      </c>
      <c r="Y52" s="133" t="s">
        <v>424</v>
      </c>
      <c r="Z52" s="213">
        <v>12</v>
      </c>
      <c r="AA52" s="229">
        <v>2</v>
      </c>
      <c r="AB52" s="270" t="s">
        <v>425</v>
      </c>
      <c r="AC52" s="213">
        <v>19</v>
      </c>
      <c r="AD52" s="270">
        <v>9</v>
      </c>
      <c r="AE52" s="133" t="s">
        <v>424</v>
      </c>
      <c r="AF52" s="213">
        <v>12</v>
      </c>
      <c r="AG52" s="253">
        <v>2.2</v>
      </c>
      <c r="AH52" s="270" t="s">
        <v>427</v>
      </c>
      <c r="AI52" s="524">
        <v>10</v>
      </c>
      <c r="AJ52" s="525">
        <v>3</v>
      </c>
      <c r="AK52" s="270" t="s">
        <v>425</v>
      </c>
      <c r="AL52" s="253">
        <v>1.7</v>
      </c>
      <c r="AM52" s="270" t="s">
        <v>427</v>
      </c>
      <c r="AN52" s="524">
        <v>10</v>
      </c>
      <c r="AO52" s="526">
        <v>5</v>
      </c>
    </row>
    <row r="53" spans="1:41" ht="15" customHeight="1">
      <c r="A53" s="504"/>
      <c r="B53" s="566" t="s">
        <v>452</v>
      </c>
      <c r="C53" s="506"/>
      <c r="D53" s="507" t="s">
        <v>429</v>
      </c>
      <c r="E53" s="508">
        <v>1</v>
      </c>
      <c r="F53" s="514" t="s">
        <v>492</v>
      </c>
      <c r="G53" s="510" t="s">
        <v>424</v>
      </c>
      <c r="H53" s="511">
        <v>24</v>
      </c>
      <c r="I53" s="512">
        <v>7.2</v>
      </c>
      <c r="J53" s="512" t="s">
        <v>425</v>
      </c>
      <c r="K53" s="513">
        <v>8.3</v>
      </c>
      <c r="L53" s="514" t="s">
        <v>149</v>
      </c>
      <c r="M53" s="510" t="s">
        <v>424</v>
      </c>
      <c r="N53" s="511">
        <v>24</v>
      </c>
      <c r="O53" s="512">
        <v>5.5</v>
      </c>
      <c r="P53" s="506" t="s">
        <v>425</v>
      </c>
      <c r="Q53" s="511">
        <v>13</v>
      </c>
      <c r="R53" s="506">
        <v>8</v>
      </c>
      <c r="S53" s="510" t="s">
        <v>424</v>
      </c>
      <c r="T53" s="511">
        <v>24</v>
      </c>
      <c r="U53" s="576">
        <v>1.3</v>
      </c>
      <c r="V53" s="510" t="s">
        <v>425</v>
      </c>
      <c r="W53" s="511">
        <v>9.2</v>
      </c>
      <c r="X53" s="514" t="s">
        <v>492</v>
      </c>
      <c r="Y53" s="510" t="s">
        <v>424</v>
      </c>
      <c r="Z53" s="511">
        <v>24</v>
      </c>
      <c r="AA53" s="514" t="s">
        <v>483</v>
      </c>
      <c r="AB53" s="506" t="s">
        <v>425</v>
      </c>
      <c r="AC53" s="511">
        <v>20</v>
      </c>
      <c r="AD53" s="506">
        <v>23</v>
      </c>
      <c r="AE53" s="510" t="s">
        <v>424</v>
      </c>
      <c r="AF53" s="511">
        <v>24</v>
      </c>
      <c r="AG53" s="512">
        <v>4.5</v>
      </c>
      <c r="AH53" s="506" t="s">
        <v>427</v>
      </c>
      <c r="AI53" s="516">
        <v>10</v>
      </c>
      <c r="AJ53" s="517">
        <v>3</v>
      </c>
      <c r="AK53" s="506" t="s">
        <v>425</v>
      </c>
      <c r="AL53" s="512">
        <v>2.4</v>
      </c>
      <c r="AM53" s="506" t="s">
        <v>427</v>
      </c>
      <c r="AN53" s="516">
        <v>10</v>
      </c>
      <c r="AO53" s="518">
        <v>5</v>
      </c>
    </row>
    <row r="54" spans="1:41" ht="15" customHeight="1">
      <c r="A54" s="504"/>
      <c r="B54" s="567"/>
      <c r="C54" s="529"/>
      <c r="D54" s="530" t="s">
        <v>430</v>
      </c>
      <c r="E54" s="531">
        <v>3</v>
      </c>
      <c r="F54" s="532" t="s">
        <v>149</v>
      </c>
      <c r="G54" s="533" t="s">
        <v>424</v>
      </c>
      <c r="H54" s="534">
        <v>48</v>
      </c>
      <c r="I54" s="535">
        <v>7.2</v>
      </c>
      <c r="J54" s="535" t="s">
        <v>425</v>
      </c>
      <c r="K54" s="536">
        <v>8</v>
      </c>
      <c r="L54" s="532">
        <v>14</v>
      </c>
      <c r="M54" s="533" t="s">
        <v>424</v>
      </c>
      <c r="N54" s="534">
        <v>48</v>
      </c>
      <c r="O54" s="535">
        <v>1.5</v>
      </c>
      <c r="P54" s="529" t="s">
        <v>425</v>
      </c>
      <c r="Q54" s="534">
        <v>13</v>
      </c>
      <c r="R54" s="529">
        <v>12</v>
      </c>
      <c r="S54" s="533" t="s">
        <v>424</v>
      </c>
      <c r="T54" s="534">
        <v>48</v>
      </c>
      <c r="U54" s="537">
        <v>1</v>
      </c>
      <c r="V54" s="533" t="s">
        <v>425</v>
      </c>
      <c r="W54" s="577">
        <v>18</v>
      </c>
      <c r="X54" s="532" t="s">
        <v>149</v>
      </c>
      <c r="Y54" s="533" t="s">
        <v>424</v>
      </c>
      <c r="Z54" s="534">
        <v>48</v>
      </c>
      <c r="AA54" s="532">
        <v>1</v>
      </c>
      <c r="AB54" s="529" t="s">
        <v>425</v>
      </c>
      <c r="AC54" s="534">
        <v>22</v>
      </c>
      <c r="AD54" s="532" t="s">
        <v>492</v>
      </c>
      <c r="AE54" s="533" t="s">
        <v>424</v>
      </c>
      <c r="AF54" s="534">
        <v>48</v>
      </c>
      <c r="AG54" s="535">
        <v>3.3</v>
      </c>
      <c r="AH54" s="529" t="s">
        <v>427</v>
      </c>
      <c r="AI54" s="539">
        <v>10</v>
      </c>
      <c r="AJ54" s="540">
        <v>3</v>
      </c>
      <c r="AK54" s="529" t="s">
        <v>425</v>
      </c>
      <c r="AL54" s="535">
        <v>7.9</v>
      </c>
      <c r="AM54" s="529" t="s">
        <v>427</v>
      </c>
      <c r="AN54" s="539">
        <v>10</v>
      </c>
      <c r="AO54" s="541">
        <v>5</v>
      </c>
    </row>
    <row r="55" spans="1:41" ht="15" customHeight="1">
      <c r="A55" s="504"/>
      <c r="B55" s="568" t="s">
        <v>453</v>
      </c>
      <c r="C55" s="270"/>
      <c r="D55" s="520" t="s">
        <v>428</v>
      </c>
      <c r="E55" s="521">
        <v>3</v>
      </c>
      <c r="F55" s="229" t="s">
        <v>149</v>
      </c>
      <c r="G55" s="133" t="s">
        <v>424</v>
      </c>
      <c r="H55" s="213">
        <v>36</v>
      </c>
      <c r="I55" s="253">
        <v>7</v>
      </c>
      <c r="J55" s="253" t="s">
        <v>425</v>
      </c>
      <c r="K55" s="522">
        <v>8.3</v>
      </c>
      <c r="L55" s="229">
        <v>2</v>
      </c>
      <c r="M55" s="133" t="s">
        <v>424</v>
      </c>
      <c r="N55" s="213">
        <v>36</v>
      </c>
      <c r="O55" s="527">
        <v>6.9</v>
      </c>
      <c r="P55" s="270" t="s">
        <v>425</v>
      </c>
      <c r="Q55" s="213">
        <v>14</v>
      </c>
      <c r="R55" s="229" t="s">
        <v>492</v>
      </c>
      <c r="S55" s="133" t="s">
        <v>424</v>
      </c>
      <c r="T55" s="549">
        <v>36</v>
      </c>
      <c r="U55" s="547" t="s">
        <v>482</v>
      </c>
      <c r="V55" s="548" t="s">
        <v>425</v>
      </c>
      <c r="W55" s="572">
        <v>1.9</v>
      </c>
      <c r="X55" s="229" t="s">
        <v>149</v>
      </c>
      <c r="Y55" s="133" t="s">
        <v>424</v>
      </c>
      <c r="Z55" s="213">
        <v>36</v>
      </c>
      <c r="AA55" s="229" t="s">
        <v>483</v>
      </c>
      <c r="AB55" s="270" t="s">
        <v>425</v>
      </c>
      <c r="AC55" s="213">
        <v>13</v>
      </c>
      <c r="AD55" s="270">
        <v>33</v>
      </c>
      <c r="AE55" s="133" t="s">
        <v>424</v>
      </c>
      <c r="AF55" s="213">
        <v>36</v>
      </c>
      <c r="AG55" s="253">
        <v>2</v>
      </c>
      <c r="AH55" s="270" t="s">
        <v>427</v>
      </c>
      <c r="AI55" s="524">
        <v>10</v>
      </c>
      <c r="AJ55" s="525">
        <v>2</v>
      </c>
      <c r="AK55" s="270" t="s">
        <v>425</v>
      </c>
      <c r="AL55" s="253">
        <v>1.7</v>
      </c>
      <c r="AM55" s="270" t="s">
        <v>427</v>
      </c>
      <c r="AN55" s="524">
        <v>10</v>
      </c>
      <c r="AO55" s="526">
        <v>5</v>
      </c>
    </row>
    <row r="56" spans="1:41" ht="15" customHeight="1">
      <c r="A56" s="504"/>
      <c r="B56" s="543" t="s">
        <v>454</v>
      </c>
      <c r="C56" s="544"/>
      <c r="D56" s="545" t="s">
        <v>428</v>
      </c>
      <c r="E56" s="546">
        <v>2</v>
      </c>
      <c r="F56" s="547" t="s">
        <v>149</v>
      </c>
      <c r="G56" s="548" t="s">
        <v>424</v>
      </c>
      <c r="H56" s="549">
        <v>24</v>
      </c>
      <c r="I56" s="550">
        <v>7.1</v>
      </c>
      <c r="J56" s="550" t="s">
        <v>425</v>
      </c>
      <c r="K56" s="569">
        <v>7.9</v>
      </c>
      <c r="L56" s="547" t="s">
        <v>492</v>
      </c>
      <c r="M56" s="548" t="s">
        <v>424</v>
      </c>
      <c r="N56" s="549">
        <v>24</v>
      </c>
      <c r="O56" s="550">
        <v>7.9</v>
      </c>
      <c r="P56" s="544" t="s">
        <v>425</v>
      </c>
      <c r="Q56" s="549">
        <v>13</v>
      </c>
      <c r="R56" s="547">
        <v>1</v>
      </c>
      <c r="S56" s="548" t="s">
        <v>424</v>
      </c>
      <c r="T56" s="534">
        <v>24</v>
      </c>
      <c r="U56" s="532" t="s">
        <v>426</v>
      </c>
      <c r="V56" s="533" t="s">
        <v>425</v>
      </c>
      <c r="W56" s="578">
        <v>2.6</v>
      </c>
      <c r="X56" s="547" t="s">
        <v>149</v>
      </c>
      <c r="Y56" s="548" t="s">
        <v>424</v>
      </c>
      <c r="Z56" s="549">
        <v>24</v>
      </c>
      <c r="AA56" s="547">
        <v>1</v>
      </c>
      <c r="AB56" s="544" t="s">
        <v>425</v>
      </c>
      <c r="AC56" s="549">
        <v>16</v>
      </c>
      <c r="AD56" s="544">
        <v>22</v>
      </c>
      <c r="AE56" s="548" t="s">
        <v>424</v>
      </c>
      <c r="AF56" s="549">
        <v>24</v>
      </c>
      <c r="AG56" s="550">
        <v>2</v>
      </c>
      <c r="AH56" s="544" t="s">
        <v>427</v>
      </c>
      <c r="AI56" s="555">
        <v>10</v>
      </c>
      <c r="AJ56" s="556">
        <v>2</v>
      </c>
      <c r="AK56" s="544" t="s">
        <v>425</v>
      </c>
      <c r="AL56" s="550">
        <v>1.7</v>
      </c>
      <c r="AM56" s="544" t="s">
        <v>427</v>
      </c>
      <c r="AN56" s="555">
        <v>10</v>
      </c>
      <c r="AO56" s="557">
        <v>5</v>
      </c>
    </row>
    <row r="57" spans="1:41" ht="15" customHeight="1">
      <c r="A57" s="504"/>
      <c r="B57" s="568" t="s">
        <v>455</v>
      </c>
      <c r="C57" s="270"/>
      <c r="D57" s="520" t="s">
        <v>428</v>
      </c>
      <c r="E57" s="521">
        <v>3</v>
      </c>
      <c r="F57" s="229" t="s">
        <v>149</v>
      </c>
      <c r="G57" s="133" t="s">
        <v>424</v>
      </c>
      <c r="H57" s="213">
        <v>36</v>
      </c>
      <c r="I57" s="253">
        <v>6.8</v>
      </c>
      <c r="J57" s="253" t="s">
        <v>425</v>
      </c>
      <c r="K57" s="522">
        <v>7.9</v>
      </c>
      <c r="L57" s="547" t="s">
        <v>492</v>
      </c>
      <c r="M57" s="133" t="s">
        <v>424</v>
      </c>
      <c r="N57" s="213">
        <v>36</v>
      </c>
      <c r="O57" s="253">
        <v>7.5</v>
      </c>
      <c r="P57" s="270" t="s">
        <v>425</v>
      </c>
      <c r="Q57" s="549">
        <v>14</v>
      </c>
      <c r="R57" s="547" t="s">
        <v>492</v>
      </c>
      <c r="S57" s="548" t="s">
        <v>424</v>
      </c>
      <c r="T57" s="549">
        <v>36</v>
      </c>
      <c r="U57" s="229" t="s">
        <v>482</v>
      </c>
      <c r="V57" s="133" t="s">
        <v>425</v>
      </c>
      <c r="W57" s="579">
        <v>1.2</v>
      </c>
      <c r="X57" s="547" t="s">
        <v>149</v>
      </c>
      <c r="Y57" s="133" t="s">
        <v>424</v>
      </c>
      <c r="Z57" s="213">
        <v>36</v>
      </c>
      <c r="AA57" s="229" t="s">
        <v>483</v>
      </c>
      <c r="AB57" s="270" t="s">
        <v>425</v>
      </c>
      <c r="AC57" s="213">
        <v>18</v>
      </c>
      <c r="AD57" s="229">
        <v>33</v>
      </c>
      <c r="AE57" s="133" t="s">
        <v>424</v>
      </c>
      <c r="AF57" s="213">
        <v>36</v>
      </c>
      <c r="AG57" s="253">
        <v>2</v>
      </c>
      <c r="AH57" s="270" t="s">
        <v>427</v>
      </c>
      <c r="AI57" s="524">
        <v>10</v>
      </c>
      <c r="AJ57" s="525">
        <v>2</v>
      </c>
      <c r="AK57" s="270" t="s">
        <v>425</v>
      </c>
      <c r="AL57" s="253">
        <v>1.6</v>
      </c>
      <c r="AM57" s="270" t="s">
        <v>427</v>
      </c>
      <c r="AN57" s="524">
        <v>10</v>
      </c>
      <c r="AO57" s="526">
        <v>5</v>
      </c>
    </row>
    <row r="58" spans="1:41" ht="15" customHeight="1">
      <c r="A58" s="504"/>
      <c r="B58" s="566" t="s">
        <v>456</v>
      </c>
      <c r="C58" s="506"/>
      <c r="D58" s="507" t="s">
        <v>428</v>
      </c>
      <c r="E58" s="508">
        <v>2</v>
      </c>
      <c r="F58" s="514" t="s">
        <v>149</v>
      </c>
      <c r="G58" s="510" t="s">
        <v>424</v>
      </c>
      <c r="H58" s="511">
        <v>24</v>
      </c>
      <c r="I58" s="512">
        <v>7</v>
      </c>
      <c r="J58" s="512" t="s">
        <v>425</v>
      </c>
      <c r="K58" s="513">
        <v>7.9</v>
      </c>
      <c r="L58" s="514" t="s">
        <v>149</v>
      </c>
      <c r="M58" s="510" t="s">
        <v>424</v>
      </c>
      <c r="N58" s="511">
        <v>24</v>
      </c>
      <c r="O58" s="512">
        <v>8.9</v>
      </c>
      <c r="P58" s="506" t="s">
        <v>425</v>
      </c>
      <c r="Q58" s="213">
        <v>13</v>
      </c>
      <c r="R58" s="229">
        <v>2</v>
      </c>
      <c r="S58" s="133" t="s">
        <v>424</v>
      </c>
      <c r="T58" s="213">
        <v>24</v>
      </c>
      <c r="U58" s="514" t="s">
        <v>482</v>
      </c>
      <c r="V58" s="510" t="s">
        <v>425</v>
      </c>
      <c r="W58" s="513">
        <v>2.4</v>
      </c>
      <c r="X58" s="514" t="s">
        <v>492</v>
      </c>
      <c r="Y58" s="510" t="s">
        <v>424</v>
      </c>
      <c r="Z58" s="511">
        <v>24</v>
      </c>
      <c r="AA58" s="514" t="s">
        <v>438</v>
      </c>
      <c r="AB58" s="506" t="s">
        <v>425</v>
      </c>
      <c r="AC58" s="511">
        <v>22</v>
      </c>
      <c r="AD58" s="506">
        <v>20</v>
      </c>
      <c r="AE58" s="510" t="s">
        <v>424</v>
      </c>
      <c r="AF58" s="511">
        <v>24</v>
      </c>
      <c r="AG58" s="512">
        <v>2.1</v>
      </c>
      <c r="AH58" s="506" t="s">
        <v>427</v>
      </c>
      <c r="AI58" s="516">
        <v>10</v>
      </c>
      <c r="AJ58" s="517">
        <v>2</v>
      </c>
      <c r="AK58" s="506" t="s">
        <v>425</v>
      </c>
      <c r="AL58" s="512">
        <v>1.6</v>
      </c>
      <c r="AM58" s="506" t="s">
        <v>427</v>
      </c>
      <c r="AN58" s="516">
        <v>10</v>
      </c>
      <c r="AO58" s="518">
        <v>5</v>
      </c>
    </row>
    <row r="59" spans="1:41" ht="15" customHeight="1">
      <c r="A59" s="580"/>
      <c r="B59" s="519"/>
      <c r="C59" s="270"/>
      <c r="D59" s="520" t="s">
        <v>429</v>
      </c>
      <c r="E59" s="521">
        <v>2</v>
      </c>
      <c r="F59" s="229" t="s">
        <v>149</v>
      </c>
      <c r="G59" s="133" t="s">
        <v>424</v>
      </c>
      <c r="H59" s="213">
        <v>24</v>
      </c>
      <c r="I59" s="253">
        <v>7</v>
      </c>
      <c r="J59" s="253" t="s">
        <v>425</v>
      </c>
      <c r="K59" s="522">
        <v>8.1</v>
      </c>
      <c r="L59" s="581" t="s">
        <v>149</v>
      </c>
      <c r="M59" s="133" t="s">
        <v>424</v>
      </c>
      <c r="N59" s="213">
        <v>24</v>
      </c>
      <c r="O59" s="253">
        <v>7.2</v>
      </c>
      <c r="P59" s="270" t="s">
        <v>425</v>
      </c>
      <c r="Q59" s="213">
        <v>14</v>
      </c>
      <c r="R59" s="581" t="s">
        <v>149</v>
      </c>
      <c r="S59" s="133" t="s">
        <v>424</v>
      </c>
      <c r="T59" s="213">
        <v>24</v>
      </c>
      <c r="U59" s="229" t="s">
        <v>426</v>
      </c>
      <c r="V59" s="133" t="s">
        <v>425</v>
      </c>
      <c r="W59" s="522">
        <v>2.3</v>
      </c>
      <c r="X59" s="532" t="s">
        <v>149</v>
      </c>
      <c r="Y59" s="133" t="s">
        <v>424</v>
      </c>
      <c r="Z59" s="213">
        <v>24</v>
      </c>
      <c r="AA59" s="229">
        <v>1</v>
      </c>
      <c r="AB59" s="270" t="s">
        <v>425</v>
      </c>
      <c r="AC59" s="213">
        <v>23</v>
      </c>
      <c r="AD59" s="270">
        <v>16</v>
      </c>
      <c r="AE59" s="133" t="s">
        <v>424</v>
      </c>
      <c r="AF59" s="213">
        <v>24</v>
      </c>
      <c r="AG59" s="253">
        <v>4</v>
      </c>
      <c r="AH59" s="270" t="s">
        <v>427</v>
      </c>
      <c r="AI59" s="524">
        <v>10</v>
      </c>
      <c r="AJ59" s="525">
        <v>2</v>
      </c>
      <c r="AK59" s="270" t="s">
        <v>425</v>
      </c>
      <c r="AL59" s="253">
        <v>5.4</v>
      </c>
      <c r="AM59" s="270" t="s">
        <v>427</v>
      </c>
      <c r="AN59" s="524">
        <v>10</v>
      </c>
      <c r="AO59" s="526">
        <v>5</v>
      </c>
    </row>
    <row r="60" spans="1:41" ht="15" customHeight="1">
      <c r="A60" s="582" t="s">
        <v>493</v>
      </c>
      <c r="B60" s="583" t="s">
        <v>457</v>
      </c>
      <c r="C60" s="584"/>
      <c r="D60" s="585" t="s">
        <v>494</v>
      </c>
      <c r="E60" s="586">
        <v>3</v>
      </c>
      <c r="F60" s="584">
        <v>21</v>
      </c>
      <c r="G60" s="587" t="s">
        <v>424</v>
      </c>
      <c r="H60" s="588">
        <v>48</v>
      </c>
      <c r="I60" s="589">
        <v>6.8</v>
      </c>
      <c r="J60" s="589" t="s">
        <v>425</v>
      </c>
      <c r="K60" s="590">
        <v>9.4</v>
      </c>
      <c r="L60" s="229">
        <v>1</v>
      </c>
      <c r="M60" s="587" t="s">
        <v>424</v>
      </c>
      <c r="N60" s="588">
        <v>48</v>
      </c>
      <c r="O60" s="589">
        <v>6</v>
      </c>
      <c r="P60" s="584" t="s">
        <v>425</v>
      </c>
      <c r="Q60" s="591">
        <v>13</v>
      </c>
      <c r="R60" s="229">
        <v>32</v>
      </c>
      <c r="S60" s="587" t="s">
        <v>424</v>
      </c>
      <c r="T60" s="588">
        <v>48</v>
      </c>
      <c r="U60" s="592">
        <v>1.3</v>
      </c>
      <c r="V60" s="587" t="s">
        <v>425</v>
      </c>
      <c r="W60" s="593">
        <v>10</v>
      </c>
      <c r="X60" s="584">
        <v>39</v>
      </c>
      <c r="Y60" s="587" t="s">
        <v>424</v>
      </c>
      <c r="Z60" s="588">
        <v>48</v>
      </c>
      <c r="AA60" s="594">
        <v>3</v>
      </c>
      <c r="AB60" s="584" t="s">
        <v>425</v>
      </c>
      <c r="AC60" s="588">
        <v>23</v>
      </c>
      <c r="AD60" s="584">
        <v>38</v>
      </c>
      <c r="AE60" s="587" t="s">
        <v>424</v>
      </c>
      <c r="AF60" s="588">
        <v>48</v>
      </c>
      <c r="AG60" s="589">
        <v>2.2</v>
      </c>
      <c r="AH60" s="584" t="s">
        <v>427</v>
      </c>
      <c r="AI60" s="595">
        <v>10</v>
      </c>
      <c r="AJ60" s="596">
        <v>2</v>
      </c>
      <c r="AK60" s="584" t="s">
        <v>425</v>
      </c>
      <c r="AL60" s="589">
        <v>3.3</v>
      </c>
      <c r="AM60" s="584" t="s">
        <v>427</v>
      </c>
      <c r="AN60" s="595">
        <v>10</v>
      </c>
      <c r="AO60" s="597">
        <v>4</v>
      </c>
    </row>
    <row r="61" spans="1:41" ht="15" customHeight="1">
      <c r="A61" s="504"/>
      <c r="B61" s="568" t="s">
        <v>458</v>
      </c>
      <c r="C61" s="270"/>
      <c r="D61" s="520" t="s">
        <v>494</v>
      </c>
      <c r="E61" s="521">
        <v>1</v>
      </c>
      <c r="F61" s="270">
        <v>10</v>
      </c>
      <c r="G61" s="133" t="s">
        <v>424</v>
      </c>
      <c r="H61" s="213">
        <v>24</v>
      </c>
      <c r="I61" s="253">
        <v>6.8</v>
      </c>
      <c r="J61" s="253" t="s">
        <v>425</v>
      </c>
      <c r="K61" s="522">
        <v>9.3</v>
      </c>
      <c r="L61" s="229" t="s">
        <v>149</v>
      </c>
      <c r="M61" s="133" t="s">
        <v>424</v>
      </c>
      <c r="N61" s="213">
        <v>24</v>
      </c>
      <c r="O61" s="253">
        <v>8.9</v>
      </c>
      <c r="P61" s="270" t="s">
        <v>425</v>
      </c>
      <c r="Q61" s="213">
        <v>12</v>
      </c>
      <c r="R61" s="270">
        <v>24</v>
      </c>
      <c r="S61" s="133" t="s">
        <v>424</v>
      </c>
      <c r="T61" s="213">
        <v>24</v>
      </c>
      <c r="U61" s="527">
        <v>3.3</v>
      </c>
      <c r="V61" s="133" t="s">
        <v>425</v>
      </c>
      <c r="W61" s="522">
        <v>9.9</v>
      </c>
      <c r="X61" s="270">
        <v>23</v>
      </c>
      <c r="Y61" s="133" t="s">
        <v>424</v>
      </c>
      <c r="Z61" s="213">
        <v>24</v>
      </c>
      <c r="AA61" s="229">
        <v>5</v>
      </c>
      <c r="AB61" s="270" t="s">
        <v>425</v>
      </c>
      <c r="AC61" s="213">
        <v>21</v>
      </c>
      <c r="AD61" s="270">
        <v>22</v>
      </c>
      <c r="AE61" s="133" t="s">
        <v>424</v>
      </c>
      <c r="AF61" s="213">
        <v>24</v>
      </c>
      <c r="AG61" s="253">
        <v>4.6</v>
      </c>
      <c r="AH61" s="270" t="s">
        <v>427</v>
      </c>
      <c r="AI61" s="524">
        <v>10</v>
      </c>
      <c r="AJ61" s="526">
        <v>2</v>
      </c>
      <c r="AK61" s="270" t="s">
        <v>425</v>
      </c>
      <c r="AL61" s="253">
        <v>5.4</v>
      </c>
      <c r="AM61" s="270" t="s">
        <v>427</v>
      </c>
      <c r="AN61" s="524">
        <v>10</v>
      </c>
      <c r="AO61" s="526">
        <v>4</v>
      </c>
    </row>
    <row r="62" spans="1:41" ht="15" customHeight="1">
      <c r="A62" s="580"/>
      <c r="B62" s="598" t="s">
        <v>459</v>
      </c>
      <c r="C62" s="599"/>
      <c r="D62" s="600" t="s">
        <v>495</v>
      </c>
      <c r="E62" s="601">
        <v>3</v>
      </c>
      <c r="F62" s="599">
        <v>12</v>
      </c>
      <c r="G62" s="602" t="s">
        <v>424</v>
      </c>
      <c r="H62" s="603">
        <v>36</v>
      </c>
      <c r="I62" s="604">
        <v>6.9</v>
      </c>
      <c r="J62" s="604" t="s">
        <v>425</v>
      </c>
      <c r="K62" s="605">
        <v>9.5</v>
      </c>
      <c r="L62" s="581" t="s">
        <v>149</v>
      </c>
      <c r="M62" s="602" t="s">
        <v>424</v>
      </c>
      <c r="N62" s="603">
        <v>36</v>
      </c>
      <c r="O62" s="604">
        <v>5.2</v>
      </c>
      <c r="P62" s="599" t="s">
        <v>425</v>
      </c>
      <c r="Q62" s="603">
        <v>12</v>
      </c>
      <c r="R62" s="599">
        <v>25</v>
      </c>
      <c r="S62" s="602" t="s">
        <v>424</v>
      </c>
      <c r="T62" s="603">
        <v>36</v>
      </c>
      <c r="U62" s="606">
        <v>1.8</v>
      </c>
      <c r="V62" s="602" t="s">
        <v>425</v>
      </c>
      <c r="W62" s="607">
        <v>10</v>
      </c>
      <c r="X62" s="599">
        <v>29</v>
      </c>
      <c r="Y62" s="602" t="s">
        <v>424</v>
      </c>
      <c r="Z62" s="603">
        <v>36</v>
      </c>
      <c r="AA62" s="581">
        <v>2</v>
      </c>
      <c r="AB62" s="599" t="s">
        <v>425</v>
      </c>
      <c r="AC62" s="603">
        <v>47</v>
      </c>
      <c r="AD62" s="581" t="s">
        <v>492</v>
      </c>
      <c r="AE62" s="602" t="s">
        <v>424</v>
      </c>
      <c r="AF62" s="603">
        <v>36</v>
      </c>
      <c r="AG62" s="604">
        <v>7.8</v>
      </c>
      <c r="AH62" s="599" t="s">
        <v>427</v>
      </c>
      <c r="AI62" s="608">
        <v>10</v>
      </c>
      <c r="AJ62" s="609">
        <v>1</v>
      </c>
      <c r="AK62" s="599" t="s">
        <v>425</v>
      </c>
      <c r="AL62" s="604">
        <v>4.9</v>
      </c>
      <c r="AM62" s="599" t="s">
        <v>427</v>
      </c>
      <c r="AN62" s="608">
        <v>10</v>
      </c>
      <c r="AO62" s="610">
        <v>4</v>
      </c>
    </row>
    <row r="63" spans="1:41" ht="15" customHeight="1">
      <c r="A63" s="504" t="s">
        <v>496</v>
      </c>
      <c r="B63" s="567" t="s">
        <v>460</v>
      </c>
      <c r="C63" s="270"/>
      <c r="D63" s="520" t="s">
        <v>497</v>
      </c>
      <c r="E63" s="521">
        <v>2</v>
      </c>
      <c r="F63" s="270">
        <v>2</v>
      </c>
      <c r="G63" s="133" t="s">
        <v>424</v>
      </c>
      <c r="H63" s="213">
        <v>14</v>
      </c>
      <c r="I63" s="253">
        <v>7.7</v>
      </c>
      <c r="J63" s="253" t="s">
        <v>425</v>
      </c>
      <c r="K63" s="522">
        <v>8.4</v>
      </c>
      <c r="L63" s="229" t="s">
        <v>149</v>
      </c>
      <c r="M63" s="133" t="s">
        <v>424</v>
      </c>
      <c r="N63" s="213">
        <v>14</v>
      </c>
      <c r="O63" s="253">
        <v>7.6</v>
      </c>
      <c r="P63" s="270" t="s">
        <v>425</v>
      </c>
      <c r="Q63" s="213">
        <v>11</v>
      </c>
      <c r="R63" s="229" t="s">
        <v>149</v>
      </c>
      <c r="S63" s="133" t="s">
        <v>424</v>
      </c>
      <c r="T63" s="213">
        <v>14</v>
      </c>
      <c r="U63" s="527">
        <v>1.8</v>
      </c>
      <c r="V63" s="133" t="s">
        <v>425</v>
      </c>
      <c r="W63" s="522">
        <v>2.9</v>
      </c>
      <c r="X63" s="229" t="s">
        <v>149</v>
      </c>
      <c r="Y63" s="133" t="s">
        <v>424</v>
      </c>
      <c r="Z63" s="213">
        <v>14</v>
      </c>
      <c r="AA63" s="229"/>
      <c r="AB63" s="270" t="s">
        <v>149</v>
      </c>
      <c r="AC63" s="213"/>
      <c r="AD63" s="270"/>
      <c r="AE63" s="133" t="s">
        <v>149</v>
      </c>
      <c r="AF63" s="270"/>
      <c r="AG63" s="270"/>
      <c r="AH63" s="270"/>
      <c r="AI63" s="524"/>
      <c r="AJ63" s="611"/>
      <c r="AK63" s="133" t="s">
        <v>149</v>
      </c>
      <c r="AL63" s="253"/>
      <c r="AM63" s="270"/>
      <c r="AN63" s="270"/>
      <c r="AO63" s="137"/>
    </row>
    <row r="64" spans="1:41" ht="15" customHeight="1">
      <c r="A64" s="612"/>
      <c r="B64" s="613"/>
      <c r="C64" s="614"/>
      <c r="D64" s="615" t="s">
        <v>498</v>
      </c>
      <c r="E64" s="616">
        <v>2</v>
      </c>
      <c r="F64" s="614">
        <v>2</v>
      </c>
      <c r="G64" s="249" t="s">
        <v>424</v>
      </c>
      <c r="H64" s="617">
        <v>24</v>
      </c>
      <c r="I64" s="618">
        <v>7.6</v>
      </c>
      <c r="J64" s="618" t="s">
        <v>487</v>
      </c>
      <c r="K64" s="619">
        <v>8.5</v>
      </c>
      <c r="L64" s="620" t="s">
        <v>149</v>
      </c>
      <c r="M64" s="249" t="s">
        <v>424</v>
      </c>
      <c r="N64" s="617">
        <v>24</v>
      </c>
      <c r="O64" s="618">
        <v>7.3</v>
      </c>
      <c r="P64" s="614" t="s">
        <v>425</v>
      </c>
      <c r="Q64" s="617">
        <v>11</v>
      </c>
      <c r="R64" s="620" t="s">
        <v>149</v>
      </c>
      <c r="S64" s="249" t="s">
        <v>424</v>
      </c>
      <c r="T64" s="617">
        <v>24</v>
      </c>
      <c r="U64" s="621">
        <v>1.8</v>
      </c>
      <c r="V64" s="249" t="s">
        <v>425</v>
      </c>
      <c r="W64" s="617">
        <v>4.3</v>
      </c>
      <c r="X64" s="620" t="s">
        <v>149</v>
      </c>
      <c r="Y64" s="249" t="s">
        <v>424</v>
      </c>
      <c r="Z64" s="617">
        <v>24</v>
      </c>
      <c r="AA64" s="620"/>
      <c r="AB64" s="614" t="s">
        <v>149</v>
      </c>
      <c r="AC64" s="617"/>
      <c r="AD64" s="614"/>
      <c r="AE64" s="249" t="s">
        <v>149</v>
      </c>
      <c r="AF64" s="614"/>
      <c r="AG64" s="614"/>
      <c r="AH64" s="614"/>
      <c r="AI64" s="622"/>
      <c r="AJ64" s="623"/>
      <c r="AK64" s="249" t="s">
        <v>149</v>
      </c>
      <c r="AL64" s="614"/>
      <c r="AM64" s="614"/>
      <c r="AN64" s="614"/>
      <c r="AO64" s="204"/>
    </row>
    <row r="65" spans="1:20" ht="15" customHeight="1">
      <c r="A65" s="214" t="s">
        <v>499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</row>
    <row r="66" spans="1:20" ht="15" customHeight="1">
      <c r="A66" s="137" t="s">
        <v>500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</row>
    <row r="67" spans="1:20" ht="15" customHeight="1">
      <c r="A67" s="137" t="s">
        <v>501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</row>
    <row r="68" spans="1:20" ht="15" customHeight="1">
      <c r="A68" s="137" t="s">
        <v>502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ht="15" customHeight="1">
      <c r="A69" s="137" t="s">
        <v>503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</sheetData>
  <sheetProtection/>
  <mergeCells count="37"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AG6:AN6"/>
    <mergeCell ref="F4:K5"/>
    <mergeCell ref="F6:H6"/>
    <mergeCell ref="I6:K6"/>
    <mergeCell ref="L4:Q5"/>
    <mergeCell ref="R4:W5"/>
    <mergeCell ref="X4:AC5"/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ikuko</cp:lastModifiedBy>
  <cp:lastPrinted>2008-03-07T05:32:44Z</cp:lastPrinted>
  <dcterms:created xsi:type="dcterms:W3CDTF">2005-08-12T00:48:40Z</dcterms:created>
  <dcterms:modified xsi:type="dcterms:W3CDTF">2009-07-14T06:19:31Z</dcterms:modified>
  <cp:category/>
  <cp:version/>
  <cp:contentType/>
  <cp:contentStatus/>
</cp:coreProperties>
</file>