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345" windowHeight="4380" activeTab="0"/>
  </bookViews>
  <sheets>
    <sheet name="確定値" sheetId="1" r:id="rId1"/>
  </sheets>
  <definedNames>
    <definedName name="_xlnm.Print_Area" localSheetId="0">'確定値'!$A$1:$N$55</definedName>
  </definedNames>
  <calcPr fullCalcOnLoad="1"/>
</workbook>
</file>

<file path=xl/sharedStrings.xml><?xml version="1.0" encoding="utf-8"?>
<sst xmlns="http://schemas.openxmlformats.org/spreadsheetml/2006/main" count="74" uniqueCount="71">
  <si>
    <t>調査地</t>
  </si>
  <si>
    <t>区分</t>
  </si>
  <si>
    <t>保護</t>
  </si>
  <si>
    <t>特保</t>
  </si>
  <si>
    <t>特禁(銃)</t>
  </si>
  <si>
    <t>特禁(銃)・可</t>
  </si>
  <si>
    <t>銃禁・可</t>
  </si>
  <si>
    <t>保護・特禁(銃)</t>
  </si>
  <si>
    <t>保護・可</t>
  </si>
  <si>
    <t>保護</t>
  </si>
  <si>
    <t>合計</t>
  </si>
  <si>
    <t>面積(ha)</t>
  </si>
  <si>
    <t>地名</t>
  </si>
  <si>
    <t>1.我谷ﾀﾞﾑ</t>
  </si>
  <si>
    <t>2.鴨池</t>
  </si>
  <si>
    <t>3.柴山潟</t>
  </si>
  <si>
    <t>4.木場潟</t>
  </si>
  <si>
    <t>5.手取川</t>
  </si>
  <si>
    <t>8.河北潟</t>
  </si>
  <si>
    <t>9.邑知潟</t>
  </si>
  <si>
    <t>10.七尾西湾</t>
  </si>
  <si>
    <t>11.七尾南湾</t>
  </si>
  <si>
    <t>12.雁の池</t>
  </si>
  <si>
    <t>13か所</t>
  </si>
  <si>
    <t>ﾊｲｲﾛｶﾞﾝ</t>
  </si>
  <si>
    <t>ｺｸｶﾞﾝ</t>
  </si>
  <si>
    <t>ﾏｶﾞﾝ</t>
  </si>
  <si>
    <t>ﾋｼｸｲ</t>
  </si>
  <si>
    <t>ｶﾞﾝ類合計</t>
  </si>
  <si>
    <t>ｵｵﾊｸﾁｮｳ</t>
  </si>
  <si>
    <t>ｺﾊｸﾁｮｳ</t>
  </si>
  <si>
    <t>ﾊｸﾁｮｳ類合計</t>
  </si>
  <si>
    <t>ｱｶﾂｸｼｶﾞﾓ</t>
  </si>
  <si>
    <t>ﾂｸｼｶﾞﾓ</t>
  </si>
  <si>
    <t>ｵｼﾄﾞﾘ</t>
  </si>
  <si>
    <t>ﾏｶﾞﾓ</t>
  </si>
  <si>
    <t>ｶﾙｶﾞﾓ</t>
  </si>
  <si>
    <t>ｺｶﾞﾓ</t>
  </si>
  <si>
    <t>ﾄﾓｴｶﾞﾓ</t>
  </si>
  <si>
    <t>ﾖｼｶﾞﾓ</t>
  </si>
  <si>
    <t>ｵｶﾖｼｶﾞﾓ</t>
  </si>
  <si>
    <t>ﾋﾄﾞﾘｶﾞﾓ</t>
  </si>
  <si>
    <t>ｱﾒﾘｶﾋﾄﾞﾘ</t>
  </si>
  <si>
    <t>ｵﾅｶﾞｶﾞﾓ</t>
  </si>
  <si>
    <t>ﾊｼﾋﾞﾛｶﾞﾓ</t>
  </si>
  <si>
    <t>ﾎｼﾊｼﾞﾛ</t>
  </si>
  <si>
    <t>ｷﾝｸﾛﾊｼﾞﾛ</t>
  </si>
  <si>
    <t>ｽｽﾞｶﾞﾓ</t>
  </si>
  <si>
    <t>ﾋﾞﾛｰﾄﾞｷﾝｸﾛ</t>
  </si>
  <si>
    <t>ｼﾉﾘｶﾞﾓ</t>
  </si>
  <si>
    <t>ﾎｵｼﾞﾛｶﾞﾓ</t>
  </si>
  <si>
    <t>ﾐｺｱｲｻ</t>
  </si>
  <si>
    <t>ｶﾜｱｲｻ</t>
  </si>
  <si>
    <t>ｶﾓ類合計</t>
  </si>
  <si>
    <t>総個体数</t>
  </si>
  <si>
    <t>調査員 (数)</t>
  </si>
  <si>
    <t>特保＝鳥獣保護区特別保護地区　　保護＝鳥獣保護区　　特禁(銃)＝特定猟具使用禁止区域（銃器）　　可猟(可)=可猟地　　猟＝猟区</t>
  </si>
  <si>
    <t>SP＝種類判別が不能なもの</t>
  </si>
  <si>
    <t>※ｱﾒﾘｶｺﾊｸﾁｮｳはｺﾊｸﾁｮｳの亜種であるため、種類数には含めていない。</t>
  </si>
  <si>
    <t>　　　平成２６年度ガンカモ科鳥類生息調査結果表</t>
  </si>
  <si>
    <t>調査日：平成２７年１月１２日（月、祭）</t>
  </si>
  <si>
    <t>総種類数</t>
  </si>
  <si>
    <t>(平成２５年度)</t>
  </si>
  <si>
    <t>(平成２５年度)</t>
  </si>
  <si>
    <t>ｳﾐｱｲｻ</t>
  </si>
  <si>
    <t>6.犀川下</t>
  </si>
  <si>
    <t>ｺｳﾗｲｱｲｻ</t>
  </si>
  <si>
    <t>ﾒｼﾞﾛｶﾞﾓ</t>
  </si>
  <si>
    <t>ｶﾓsp.</t>
  </si>
  <si>
    <t>ﾊｸﾁｮｳsp.</t>
  </si>
  <si>
    <t>ｶﾞﾝsp.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</si>
</sst>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thick"/>
      <right>
        <color indexed="63"/>
      </right>
      <top style="double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0" fillId="0" borderId="0">
      <alignment/>
      <protection/>
    </xf>
    <xf numFmtId="0" fontId="38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176" fontId="3" fillId="0" borderId="44" xfId="0" applyNumberFormat="1" applyFont="1" applyBorder="1" applyAlignment="1">
      <alignment vertical="center"/>
    </xf>
    <xf numFmtId="176" fontId="3" fillId="0" borderId="45" xfId="0" applyNumberFormat="1" applyFont="1" applyBorder="1" applyAlignment="1">
      <alignment vertical="center"/>
    </xf>
    <xf numFmtId="176" fontId="3" fillId="0" borderId="46" xfId="0" applyNumberFormat="1" applyFont="1" applyBorder="1" applyAlignment="1">
      <alignment vertical="center"/>
    </xf>
    <xf numFmtId="176" fontId="3" fillId="0" borderId="47" xfId="0" applyNumberFormat="1" applyFont="1" applyBorder="1" applyAlignment="1">
      <alignment vertical="center"/>
    </xf>
    <xf numFmtId="176" fontId="3" fillId="0" borderId="48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49" xfId="0" applyNumberFormat="1" applyFont="1" applyFill="1" applyBorder="1" applyAlignment="1">
      <alignment vertical="center"/>
    </xf>
    <xf numFmtId="176" fontId="3" fillId="0" borderId="50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51" xfId="0" applyNumberFormat="1" applyFont="1" applyFill="1" applyBorder="1" applyAlignment="1">
      <alignment vertical="center"/>
    </xf>
    <xf numFmtId="176" fontId="3" fillId="0" borderId="5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32" borderId="14" xfId="0" applyNumberFormat="1" applyFont="1" applyFill="1" applyBorder="1" applyAlignment="1">
      <alignment vertical="center"/>
    </xf>
    <xf numFmtId="0" fontId="3" fillId="32" borderId="21" xfId="0" applyFont="1" applyFill="1" applyBorder="1" applyAlignment="1">
      <alignment vertical="center"/>
    </xf>
    <xf numFmtId="176" fontId="3" fillId="32" borderId="13" xfId="0" applyNumberFormat="1" applyFont="1" applyFill="1" applyBorder="1" applyAlignment="1">
      <alignment vertical="center"/>
    </xf>
    <xf numFmtId="176" fontId="3" fillId="32" borderId="15" xfId="0" applyNumberFormat="1" applyFont="1" applyFill="1" applyBorder="1" applyAlignment="1">
      <alignment vertical="center"/>
    </xf>
    <xf numFmtId="176" fontId="3" fillId="32" borderId="42" xfId="0" applyNumberFormat="1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32" borderId="55" xfId="0" applyFont="1" applyFill="1" applyBorder="1" applyAlignment="1">
      <alignment vertical="center"/>
    </xf>
    <xf numFmtId="0" fontId="5" fillId="0" borderId="64" xfId="0" applyFont="1" applyBorder="1" applyAlignment="1">
      <alignment horizontal="left" vertical="center" indent="1"/>
    </xf>
    <xf numFmtId="0" fontId="3" fillId="0" borderId="65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66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6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68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/>
    </xf>
    <xf numFmtId="176" fontId="3" fillId="0" borderId="12" xfId="0" applyNumberFormat="1" applyFont="1" applyFill="1" applyBorder="1" applyAlignment="1">
      <alignment/>
    </xf>
    <xf numFmtId="0" fontId="0" fillId="0" borderId="69" xfId="0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7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zoomScale="70" zoomScaleNormal="70" zoomScaleSheetLayoutView="75" zoomScalePageLayoutView="78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53" sqref="H53"/>
    </sheetView>
  </sheetViews>
  <sheetFormatPr defaultColWidth="9.00390625" defaultRowHeight="13.5"/>
  <cols>
    <col min="1" max="1" width="16.50390625" style="1" customWidth="1"/>
    <col min="2" max="2" width="11.00390625" style="1" customWidth="1"/>
    <col min="3" max="9" width="10.625" style="1" customWidth="1"/>
    <col min="10" max="10" width="10.75390625" style="1" customWidth="1"/>
    <col min="11" max="11" width="10.625" style="1" customWidth="1"/>
    <col min="12" max="12" width="10.50390625" style="1" customWidth="1"/>
    <col min="13" max="13" width="10.75390625" style="1" customWidth="1"/>
    <col min="14" max="14" width="10.625" style="1" customWidth="1"/>
    <col min="15" max="16384" width="9.00390625" style="1" customWidth="1"/>
  </cols>
  <sheetData>
    <row r="1" ht="18" customHeight="1">
      <c r="N1" s="2"/>
    </row>
    <row r="2" spans="2:8" s="3" customFormat="1" ht="27" customHeight="1">
      <c r="B2" s="100" t="s">
        <v>59</v>
      </c>
      <c r="C2" s="100"/>
      <c r="D2" s="100"/>
      <c r="E2" s="100"/>
      <c r="F2" s="100"/>
      <c r="G2" s="100"/>
      <c r="H2" s="100"/>
    </row>
    <row r="3" spans="6:7" ht="13.5">
      <c r="F3" s="4"/>
      <c r="G3" s="4"/>
    </row>
    <row r="4" spans="1:3" s="2" customFormat="1" ht="17.25">
      <c r="A4" s="101" t="s">
        <v>60</v>
      </c>
      <c r="B4" s="102"/>
      <c r="C4" s="102"/>
    </row>
    <row r="5" spans="3:12" ht="14.25" thickBot="1"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</row>
    <row r="6" spans="1:14" ht="21" customHeight="1">
      <c r="A6" s="74" t="s">
        <v>0</v>
      </c>
      <c r="B6" s="67" t="s">
        <v>1</v>
      </c>
      <c r="C6" s="5" t="s">
        <v>2</v>
      </c>
      <c r="D6" s="6" t="s">
        <v>3</v>
      </c>
      <c r="E6" s="6" t="s">
        <v>4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2</v>
      </c>
      <c r="K6" s="6" t="s">
        <v>4</v>
      </c>
      <c r="L6" s="6" t="s">
        <v>8</v>
      </c>
      <c r="M6" s="6" t="s">
        <v>9</v>
      </c>
      <c r="N6" s="7" t="s">
        <v>10</v>
      </c>
    </row>
    <row r="7" spans="1:14" ht="21" customHeight="1">
      <c r="A7" s="75"/>
      <c r="B7" s="68" t="s">
        <v>11</v>
      </c>
      <c r="C7" s="8">
        <v>60</v>
      </c>
      <c r="D7" s="9">
        <v>10</v>
      </c>
      <c r="E7" s="9">
        <v>171</v>
      </c>
      <c r="F7" s="9">
        <v>114</v>
      </c>
      <c r="G7" s="9">
        <v>104</v>
      </c>
      <c r="H7" s="85">
        <v>148</v>
      </c>
      <c r="I7" s="10">
        <v>2430</v>
      </c>
      <c r="J7" s="9">
        <v>466</v>
      </c>
      <c r="K7" s="11">
        <v>4080</v>
      </c>
      <c r="L7" s="10">
        <v>3200</v>
      </c>
      <c r="M7" s="12">
        <v>94</v>
      </c>
      <c r="N7" s="13">
        <f>SUM(C7:M7)</f>
        <v>10877</v>
      </c>
    </row>
    <row r="8" spans="1:14" ht="21" customHeight="1" thickBot="1">
      <c r="A8" s="76"/>
      <c r="B8" s="69" t="s">
        <v>12</v>
      </c>
      <c r="C8" s="14" t="s">
        <v>13</v>
      </c>
      <c r="D8" s="15" t="s">
        <v>14</v>
      </c>
      <c r="E8" s="15" t="s">
        <v>15</v>
      </c>
      <c r="F8" s="15" t="s">
        <v>16</v>
      </c>
      <c r="G8" s="15" t="s">
        <v>17</v>
      </c>
      <c r="H8" s="15" t="s">
        <v>65</v>
      </c>
      <c r="I8" s="15" t="s">
        <v>18</v>
      </c>
      <c r="J8" s="15" t="s">
        <v>19</v>
      </c>
      <c r="K8" s="16" t="s">
        <v>21</v>
      </c>
      <c r="L8" s="15" t="s">
        <v>20</v>
      </c>
      <c r="M8" s="15" t="s">
        <v>22</v>
      </c>
      <c r="N8" s="17" t="s">
        <v>23</v>
      </c>
    </row>
    <row r="9" spans="1:14" ht="21" customHeight="1">
      <c r="A9" s="73" t="s">
        <v>27</v>
      </c>
      <c r="B9" s="18"/>
      <c r="C9" s="29"/>
      <c r="D9" s="30">
        <v>211</v>
      </c>
      <c r="E9" s="30"/>
      <c r="F9" s="30"/>
      <c r="G9" s="30"/>
      <c r="H9" s="30">
        <v>0</v>
      </c>
      <c r="I9" s="30"/>
      <c r="J9" s="30">
        <v>21</v>
      </c>
      <c r="K9" s="31"/>
      <c r="L9" s="30"/>
      <c r="M9" s="30">
        <v>272</v>
      </c>
      <c r="N9" s="32">
        <f aca="true" t="shared" si="0" ref="N9:N14">SUM(C9:M9)</f>
        <v>504</v>
      </c>
    </row>
    <row r="10" spans="1:16" ht="21" customHeight="1">
      <c r="A10" s="73" t="s">
        <v>24</v>
      </c>
      <c r="B10" s="18"/>
      <c r="C10" s="29"/>
      <c r="D10" s="30"/>
      <c r="E10" s="30"/>
      <c r="F10" s="30"/>
      <c r="G10" s="30"/>
      <c r="H10" s="30">
        <v>0</v>
      </c>
      <c r="I10" s="30"/>
      <c r="J10" s="30"/>
      <c r="K10" s="31"/>
      <c r="L10" s="30"/>
      <c r="M10" s="30">
        <v>0</v>
      </c>
      <c r="N10" s="32">
        <f t="shared" si="0"/>
        <v>0</v>
      </c>
      <c r="P10" s="4"/>
    </row>
    <row r="11" spans="1:15" ht="21" customHeight="1">
      <c r="A11" s="77" t="s">
        <v>26</v>
      </c>
      <c r="B11" s="18"/>
      <c r="C11" s="29"/>
      <c r="D11" s="30">
        <v>21</v>
      </c>
      <c r="E11" s="30"/>
      <c r="F11" s="30"/>
      <c r="G11" s="30"/>
      <c r="H11" s="30">
        <v>0</v>
      </c>
      <c r="I11" s="30"/>
      <c r="J11" s="30"/>
      <c r="K11" s="31"/>
      <c r="L11" s="30"/>
      <c r="M11" s="30">
        <v>0</v>
      </c>
      <c r="N11" s="32">
        <f t="shared" si="0"/>
        <v>21</v>
      </c>
      <c r="O11" s="71"/>
    </row>
    <row r="12" spans="1:14" ht="21" customHeight="1">
      <c r="A12" s="73" t="s">
        <v>25</v>
      </c>
      <c r="B12" s="18"/>
      <c r="C12" s="29"/>
      <c r="D12" s="30"/>
      <c r="E12" s="30"/>
      <c r="F12" s="30"/>
      <c r="G12" s="30"/>
      <c r="H12" s="30">
        <v>0</v>
      </c>
      <c r="I12" s="30"/>
      <c r="J12" s="30"/>
      <c r="K12" s="31">
        <v>2</v>
      </c>
      <c r="L12" s="30"/>
      <c r="M12" s="30">
        <v>0</v>
      </c>
      <c r="N12" s="32">
        <f t="shared" si="0"/>
        <v>2</v>
      </c>
    </row>
    <row r="13" spans="1:14" ht="21" customHeight="1" thickBot="1">
      <c r="A13" s="79" t="s">
        <v>70</v>
      </c>
      <c r="B13" s="19"/>
      <c r="C13" s="33"/>
      <c r="D13" s="34"/>
      <c r="E13" s="34"/>
      <c r="F13" s="34"/>
      <c r="G13" s="34"/>
      <c r="H13" s="34">
        <v>0</v>
      </c>
      <c r="I13" s="34"/>
      <c r="J13" s="34"/>
      <c r="K13" s="35"/>
      <c r="L13" s="34"/>
      <c r="M13" s="36">
        <v>0</v>
      </c>
      <c r="N13" s="32">
        <f t="shared" si="0"/>
        <v>0</v>
      </c>
    </row>
    <row r="14" spans="1:14" ht="21" customHeight="1" thickBot="1" thickTop="1">
      <c r="A14" s="80" t="s">
        <v>28</v>
      </c>
      <c r="B14" s="20"/>
      <c r="C14" s="37">
        <f aca="true" t="shared" si="1" ref="C14:L14">SUM(C9:C13)</f>
        <v>0</v>
      </c>
      <c r="D14" s="38">
        <f t="shared" si="1"/>
        <v>232</v>
      </c>
      <c r="E14" s="38">
        <f t="shared" si="1"/>
        <v>0</v>
      </c>
      <c r="F14" s="38">
        <f t="shared" si="1"/>
        <v>0</v>
      </c>
      <c r="G14" s="38">
        <f t="shared" si="1"/>
        <v>0</v>
      </c>
      <c r="H14" s="38">
        <v>0</v>
      </c>
      <c r="I14" s="38">
        <f t="shared" si="1"/>
        <v>0</v>
      </c>
      <c r="J14" s="38">
        <f t="shared" si="1"/>
        <v>21</v>
      </c>
      <c r="K14" s="39">
        <f>SUM(K9:K13)</f>
        <v>2</v>
      </c>
      <c r="L14" s="38">
        <f t="shared" si="1"/>
        <v>0</v>
      </c>
      <c r="M14" s="38">
        <v>272</v>
      </c>
      <c r="N14" s="40">
        <f t="shared" si="0"/>
        <v>527</v>
      </c>
    </row>
    <row r="15" spans="1:14" ht="21" customHeight="1" thickBot="1">
      <c r="A15" s="21"/>
      <c r="B15" s="21"/>
      <c r="C15" s="41"/>
      <c r="D15" s="41"/>
      <c r="E15" s="41"/>
      <c r="F15" s="41"/>
      <c r="G15" s="41"/>
      <c r="H15" s="41">
        <v>0</v>
      </c>
      <c r="I15" s="41"/>
      <c r="J15" s="41"/>
      <c r="K15" s="41"/>
      <c r="L15" s="41"/>
      <c r="M15" s="41"/>
      <c r="N15" s="41"/>
    </row>
    <row r="16" spans="1:14" ht="21" customHeight="1">
      <c r="A16" s="72" t="s">
        <v>30</v>
      </c>
      <c r="B16" s="22"/>
      <c r="C16" s="42"/>
      <c r="D16" s="43"/>
      <c r="E16" s="43">
        <v>1131</v>
      </c>
      <c r="F16" s="43"/>
      <c r="G16" s="43"/>
      <c r="H16" s="43">
        <v>0</v>
      </c>
      <c r="I16" s="43">
        <v>43</v>
      </c>
      <c r="J16" s="43">
        <v>685</v>
      </c>
      <c r="K16" s="44"/>
      <c r="L16" s="43">
        <v>2</v>
      </c>
      <c r="M16" s="43">
        <v>274</v>
      </c>
      <c r="N16" s="45">
        <f>SUM(C16:M16)</f>
        <v>2135</v>
      </c>
    </row>
    <row r="17" spans="1:14" ht="21" customHeight="1">
      <c r="A17" s="73" t="s">
        <v>29</v>
      </c>
      <c r="B17" s="18"/>
      <c r="C17" s="29"/>
      <c r="D17" s="30"/>
      <c r="E17" s="30">
        <v>9</v>
      </c>
      <c r="F17" s="30"/>
      <c r="G17" s="30"/>
      <c r="H17" s="30">
        <v>0</v>
      </c>
      <c r="I17" s="30"/>
      <c r="J17" s="30"/>
      <c r="K17" s="31"/>
      <c r="L17" s="30"/>
      <c r="M17" s="30">
        <v>5</v>
      </c>
      <c r="N17" s="32">
        <f>SUM(C17:M17)</f>
        <v>14</v>
      </c>
    </row>
    <row r="18" spans="1:14" ht="21" customHeight="1" thickBot="1">
      <c r="A18" s="79" t="s">
        <v>69</v>
      </c>
      <c r="B18" s="19"/>
      <c r="C18" s="33"/>
      <c r="D18" s="34"/>
      <c r="E18" s="34"/>
      <c r="F18" s="34"/>
      <c r="G18" s="34"/>
      <c r="H18" s="34">
        <v>0</v>
      </c>
      <c r="I18" s="34"/>
      <c r="J18" s="34"/>
      <c r="K18" s="35"/>
      <c r="L18" s="34"/>
      <c r="M18" s="46">
        <v>0</v>
      </c>
      <c r="N18" s="47">
        <f>SUM(C18:M18)</f>
        <v>0</v>
      </c>
    </row>
    <row r="19" spans="1:14" ht="21" customHeight="1" thickBot="1" thickTop="1">
      <c r="A19" s="81" t="s">
        <v>31</v>
      </c>
      <c r="B19" s="24"/>
      <c r="C19" s="48">
        <f>SUM(C16:C18)</f>
        <v>0</v>
      </c>
      <c r="D19" s="49">
        <f aca="true" t="shared" si="2" ref="D19:L19">SUM(D16:D18)</f>
        <v>0</v>
      </c>
      <c r="E19" s="49">
        <f t="shared" si="2"/>
        <v>1140</v>
      </c>
      <c r="F19" s="49">
        <f t="shared" si="2"/>
        <v>0</v>
      </c>
      <c r="G19" s="49">
        <f t="shared" si="2"/>
        <v>0</v>
      </c>
      <c r="H19" s="49">
        <v>0</v>
      </c>
      <c r="I19" s="49">
        <f t="shared" si="2"/>
        <v>43</v>
      </c>
      <c r="J19" s="49">
        <f t="shared" si="2"/>
        <v>685</v>
      </c>
      <c r="K19" s="50">
        <f>SUM(K16:K18)</f>
        <v>0</v>
      </c>
      <c r="L19" s="49">
        <f t="shared" si="2"/>
        <v>2</v>
      </c>
      <c r="M19" s="49">
        <f>SUM(M16:M18)</f>
        <v>279</v>
      </c>
      <c r="N19" s="51">
        <f>SUM(C19:M19)</f>
        <v>2149</v>
      </c>
    </row>
    <row r="20" spans="1:14" ht="21" customHeight="1" thickBot="1">
      <c r="A20" s="70"/>
      <c r="B20" s="21"/>
      <c r="C20" s="41"/>
      <c r="D20" s="41"/>
      <c r="E20" s="41"/>
      <c r="F20" s="41"/>
      <c r="G20" s="41"/>
      <c r="H20" s="41">
        <v>0</v>
      </c>
      <c r="I20" s="41"/>
      <c r="J20" s="41"/>
      <c r="K20" s="41"/>
      <c r="L20" s="41"/>
      <c r="M20" s="41"/>
      <c r="N20" s="41"/>
    </row>
    <row r="21" spans="1:14" ht="21" customHeight="1">
      <c r="A21" s="72" t="s">
        <v>33</v>
      </c>
      <c r="B21" s="27"/>
      <c r="C21" s="42"/>
      <c r="D21" s="43"/>
      <c r="E21" s="43"/>
      <c r="F21" s="43"/>
      <c r="G21" s="43"/>
      <c r="H21" s="43">
        <v>0</v>
      </c>
      <c r="I21" s="43"/>
      <c r="J21" s="43"/>
      <c r="K21" s="44"/>
      <c r="L21" s="43"/>
      <c r="M21" s="43">
        <v>0</v>
      </c>
      <c r="N21" s="47">
        <f aca="true" t="shared" si="3" ref="N21:N45">SUM(C21:M21)</f>
        <v>0</v>
      </c>
    </row>
    <row r="22" spans="1:14" ht="21" customHeight="1">
      <c r="A22" s="78" t="s">
        <v>32</v>
      </c>
      <c r="B22" s="18"/>
      <c r="C22" s="29"/>
      <c r="D22" s="30"/>
      <c r="E22" s="30"/>
      <c r="F22" s="30"/>
      <c r="G22" s="30"/>
      <c r="H22" s="30">
        <v>0</v>
      </c>
      <c r="I22" s="30"/>
      <c r="J22" s="30"/>
      <c r="K22" s="31"/>
      <c r="L22" s="30"/>
      <c r="M22" s="30">
        <v>0</v>
      </c>
      <c r="N22" s="47">
        <f t="shared" si="3"/>
        <v>0</v>
      </c>
    </row>
    <row r="23" spans="1:14" ht="21" customHeight="1">
      <c r="A23" s="77" t="s">
        <v>34</v>
      </c>
      <c r="B23" s="18"/>
      <c r="C23" s="29"/>
      <c r="D23" s="30"/>
      <c r="E23" s="30"/>
      <c r="F23" s="30"/>
      <c r="G23" s="30"/>
      <c r="H23" s="30">
        <v>0</v>
      </c>
      <c r="I23" s="30"/>
      <c r="J23" s="30"/>
      <c r="K23" s="31"/>
      <c r="L23" s="30"/>
      <c r="M23" s="30">
        <v>0</v>
      </c>
      <c r="N23" s="47">
        <f t="shared" si="3"/>
        <v>0</v>
      </c>
    </row>
    <row r="24" spans="1:14" ht="21" customHeight="1">
      <c r="A24" s="77" t="s">
        <v>40</v>
      </c>
      <c r="B24" s="18"/>
      <c r="C24" s="29"/>
      <c r="D24" s="30"/>
      <c r="E24" s="30"/>
      <c r="F24" s="30"/>
      <c r="G24" s="30">
        <v>64</v>
      </c>
      <c r="H24" s="30">
        <v>0</v>
      </c>
      <c r="I24" s="30">
        <v>24</v>
      </c>
      <c r="J24" s="30"/>
      <c r="K24" s="31">
        <v>8</v>
      </c>
      <c r="L24" s="30">
        <v>14</v>
      </c>
      <c r="M24" s="30">
        <v>3</v>
      </c>
      <c r="N24" s="47">
        <f t="shared" si="3"/>
        <v>113</v>
      </c>
    </row>
    <row r="25" spans="1:14" ht="21" customHeight="1">
      <c r="A25" s="77" t="s">
        <v>39</v>
      </c>
      <c r="B25" s="18"/>
      <c r="C25" s="29"/>
      <c r="D25" s="30">
        <v>2</v>
      </c>
      <c r="E25" s="30">
        <v>328</v>
      </c>
      <c r="F25" s="30">
        <v>6</v>
      </c>
      <c r="G25" s="30"/>
      <c r="H25" s="30">
        <v>20</v>
      </c>
      <c r="I25" s="30">
        <v>15</v>
      </c>
      <c r="J25" s="30"/>
      <c r="K25" s="31"/>
      <c r="L25" s="30">
        <v>54</v>
      </c>
      <c r="M25" s="30">
        <v>10</v>
      </c>
      <c r="N25" s="47">
        <f t="shared" si="3"/>
        <v>435</v>
      </c>
    </row>
    <row r="26" spans="1:14" ht="21" customHeight="1">
      <c r="A26" s="77" t="s">
        <v>41</v>
      </c>
      <c r="B26" s="18"/>
      <c r="C26" s="29"/>
      <c r="D26" s="30"/>
      <c r="E26" s="30">
        <v>319</v>
      </c>
      <c r="F26" s="30">
        <v>725</v>
      </c>
      <c r="G26" s="30"/>
      <c r="H26" s="30">
        <v>5</v>
      </c>
      <c r="I26" s="30">
        <v>2125</v>
      </c>
      <c r="J26" s="30"/>
      <c r="K26" s="31">
        <v>7</v>
      </c>
      <c r="L26" s="30">
        <v>1204</v>
      </c>
      <c r="M26" s="30">
        <v>0</v>
      </c>
      <c r="N26" s="47">
        <f t="shared" si="3"/>
        <v>4385</v>
      </c>
    </row>
    <row r="27" spans="1:14" ht="21" customHeight="1">
      <c r="A27" s="73" t="s">
        <v>42</v>
      </c>
      <c r="B27" s="18"/>
      <c r="C27" s="29"/>
      <c r="D27" s="30"/>
      <c r="E27" s="30"/>
      <c r="F27" s="30"/>
      <c r="G27" s="30"/>
      <c r="H27" s="30">
        <v>0</v>
      </c>
      <c r="I27" s="30"/>
      <c r="J27" s="30"/>
      <c r="K27" s="31"/>
      <c r="L27" s="30"/>
      <c r="M27" s="30">
        <v>0</v>
      </c>
      <c r="N27" s="47">
        <f t="shared" si="3"/>
        <v>0</v>
      </c>
    </row>
    <row r="28" spans="1:14" ht="21" customHeight="1">
      <c r="A28" s="78" t="s">
        <v>35</v>
      </c>
      <c r="B28" s="18"/>
      <c r="C28" s="29">
        <v>6</v>
      </c>
      <c r="D28" s="30">
        <v>1476</v>
      </c>
      <c r="E28" s="30">
        <v>4780</v>
      </c>
      <c r="F28" s="30">
        <v>2524</v>
      </c>
      <c r="G28" s="30">
        <v>2</v>
      </c>
      <c r="H28" s="30">
        <v>207</v>
      </c>
      <c r="I28" s="30">
        <v>9365</v>
      </c>
      <c r="J28" s="30">
        <v>2558</v>
      </c>
      <c r="K28" s="31">
        <v>752</v>
      </c>
      <c r="L28" s="30">
        <v>622</v>
      </c>
      <c r="M28" s="30">
        <v>1341</v>
      </c>
      <c r="N28" s="47">
        <f t="shared" si="3"/>
        <v>23633</v>
      </c>
    </row>
    <row r="29" spans="1:14" ht="21" customHeight="1">
      <c r="A29" s="77" t="s">
        <v>36</v>
      </c>
      <c r="B29" s="18"/>
      <c r="C29" s="29">
        <v>26</v>
      </c>
      <c r="D29" s="30">
        <v>5</v>
      </c>
      <c r="E29" s="30">
        <v>389</v>
      </c>
      <c r="F29" s="30">
        <v>647</v>
      </c>
      <c r="G29" s="30">
        <v>220</v>
      </c>
      <c r="H29" s="30">
        <v>260</v>
      </c>
      <c r="I29" s="30">
        <v>1339</v>
      </c>
      <c r="J29" s="30">
        <v>827</v>
      </c>
      <c r="K29" s="31">
        <v>429</v>
      </c>
      <c r="L29" s="30">
        <v>230</v>
      </c>
      <c r="M29" s="30">
        <v>38</v>
      </c>
      <c r="N29" s="47">
        <f t="shared" si="3"/>
        <v>4410</v>
      </c>
    </row>
    <row r="30" spans="1:14" ht="21" customHeight="1">
      <c r="A30" s="77" t="s">
        <v>44</v>
      </c>
      <c r="B30" s="18"/>
      <c r="C30" s="29"/>
      <c r="D30" s="30"/>
      <c r="E30" s="30">
        <v>2</v>
      </c>
      <c r="F30" s="30">
        <v>4</v>
      </c>
      <c r="G30" s="30">
        <v>2</v>
      </c>
      <c r="H30" s="30">
        <v>0</v>
      </c>
      <c r="I30" s="30">
        <v>8</v>
      </c>
      <c r="J30" s="30"/>
      <c r="K30" s="31">
        <v>3</v>
      </c>
      <c r="L30" s="30">
        <v>23</v>
      </c>
      <c r="M30" s="30">
        <v>0</v>
      </c>
      <c r="N30" s="47">
        <f t="shared" si="3"/>
        <v>42</v>
      </c>
    </row>
    <row r="31" spans="1:14" ht="21" customHeight="1">
      <c r="A31" s="73" t="s">
        <v>43</v>
      </c>
      <c r="B31" s="18"/>
      <c r="C31" s="29"/>
      <c r="D31" s="30">
        <v>9</v>
      </c>
      <c r="E31" s="30">
        <v>85</v>
      </c>
      <c r="F31" s="30">
        <v>12</v>
      </c>
      <c r="G31" s="30"/>
      <c r="H31" s="30">
        <v>0</v>
      </c>
      <c r="I31" s="30">
        <v>21</v>
      </c>
      <c r="J31" s="30">
        <v>527</v>
      </c>
      <c r="K31" s="31">
        <v>108</v>
      </c>
      <c r="L31" s="30">
        <v>1056</v>
      </c>
      <c r="M31" s="30">
        <v>131</v>
      </c>
      <c r="N31" s="47">
        <f t="shared" si="3"/>
        <v>1949</v>
      </c>
    </row>
    <row r="32" spans="1:14" ht="23.25" customHeight="1">
      <c r="A32" s="77" t="s">
        <v>38</v>
      </c>
      <c r="B32" s="18"/>
      <c r="C32" s="29"/>
      <c r="D32" s="30">
        <v>985</v>
      </c>
      <c r="E32" s="30"/>
      <c r="F32" s="30"/>
      <c r="G32" s="30"/>
      <c r="H32" s="30">
        <v>0</v>
      </c>
      <c r="I32" s="30">
        <v>1</v>
      </c>
      <c r="J32" s="30"/>
      <c r="K32" s="31"/>
      <c r="L32" s="30"/>
      <c r="M32" s="30">
        <v>0</v>
      </c>
      <c r="N32" s="47">
        <f t="shared" si="3"/>
        <v>986</v>
      </c>
    </row>
    <row r="33" spans="1:16" ht="21" customHeight="1">
      <c r="A33" s="77" t="s">
        <v>37</v>
      </c>
      <c r="B33" s="18"/>
      <c r="C33" s="29">
        <v>3</v>
      </c>
      <c r="D33" s="30">
        <v>1</v>
      </c>
      <c r="E33" s="30">
        <v>1861</v>
      </c>
      <c r="F33" s="30">
        <v>426</v>
      </c>
      <c r="G33" s="30">
        <v>133</v>
      </c>
      <c r="H33" s="30">
        <v>299</v>
      </c>
      <c r="I33" s="30">
        <v>3842</v>
      </c>
      <c r="J33" s="30">
        <v>2291</v>
      </c>
      <c r="K33" s="31">
        <v>207</v>
      </c>
      <c r="L33" s="30">
        <v>357</v>
      </c>
      <c r="M33" s="30">
        <v>0</v>
      </c>
      <c r="N33" s="47">
        <f t="shared" si="3"/>
        <v>9420</v>
      </c>
      <c r="P33" s="23"/>
    </row>
    <row r="34" spans="1:14" ht="21" customHeight="1">
      <c r="A34" s="73" t="s">
        <v>45</v>
      </c>
      <c r="B34" s="18"/>
      <c r="C34" s="29">
        <v>1</v>
      </c>
      <c r="D34" s="30">
        <v>1</v>
      </c>
      <c r="E34" s="30">
        <v>13</v>
      </c>
      <c r="F34" s="30"/>
      <c r="G34" s="30">
        <v>60</v>
      </c>
      <c r="H34" s="30">
        <v>25</v>
      </c>
      <c r="I34" s="30">
        <v>2</v>
      </c>
      <c r="J34" s="30"/>
      <c r="K34" s="31">
        <v>325</v>
      </c>
      <c r="L34" s="30">
        <v>237</v>
      </c>
      <c r="M34" s="30">
        <v>81</v>
      </c>
      <c r="N34" s="47">
        <f t="shared" si="3"/>
        <v>745</v>
      </c>
    </row>
    <row r="35" spans="1:14" s="66" customFormat="1" ht="21" customHeight="1">
      <c r="A35" s="82" t="s">
        <v>67</v>
      </c>
      <c r="B35" s="62"/>
      <c r="C35" s="63"/>
      <c r="D35" s="61"/>
      <c r="E35" s="61"/>
      <c r="F35" s="61"/>
      <c r="G35" s="61"/>
      <c r="H35" s="61">
        <v>0</v>
      </c>
      <c r="I35" s="61"/>
      <c r="J35" s="61"/>
      <c r="K35" s="64"/>
      <c r="L35" s="61"/>
      <c r="M35" s="61">
        <v>0</v>
      </c>
      <c r="N35" s="65">
        <f t="shared" si="3"/>
        <v>0</v>
      </c>
    </row>
    <row r="36" spans="1:14" ht="21" customHeight="1">
      <c r="A36" s="73" t="s">
        <v>46</v>
      </c>
      <c r="B36" s="18"/>
      <c r="C36" s="29"/>
      <c r="D36" s="30"/>
      <c r="E36" s="30">
        <v>4</v>
      </c>
      <c r="F36" s="30"/>
      <c r="G36" s="30">
        <v>16</v>
      </c>
      <c r="H36" s="30">
        <v>35</v>
      </c>
      <c r="I36" s="30">
        <v>4</v>
      </c>
      <c r="J36" s="30"/>
      <c r="K36" s="31">
        <v>40</v>
      </c>
      <c r="L36" s="30">
        <v>128</v>
      </c>
      <c r="M36" s="30">
        <v>5</v>
      </c>
      <c r="N36" s="47">
        <f t="shared" si="3"/>
        <v>232</v>
      </c>
    </row>
    <row r="37" spans="1:14" ht="21" customHeight="1">
      <c r="A37" s="78" t="s">
        <v>47</v>
      </c>
      <c r="B37" s="18"/>
      <c r="C37" s="29"/>
      <c r="D37" s="30"/>
      <c r="E37" s="30"/>
      <c r="F37" s="30"/>
      <c r="G37" s="30"/>
      <c r="H37" s="30">
        <v>0</v>
      </c>
      <c r="I37" s="30"/>
      <c r="J37" s="30"/>
      <c r="K37" s="31">
        <v>6</v>
      </c>
      <c r="L37" s="30">
        <v>11</v>
      </c>
      <c r="M37" s="30">
        <v>0</v>
      </c>
      <c r="N37" s="47">
        <f t="shared" si="3"/>
        <v>17</v>
      </c>
    </row>
    <row r="38" spans="1:14" ht="21" customHeight="1">
      <c r="A38" s="73" t="s">
        <v>49</v>
      </c>
      <c r="B38" s="18"/>
      <c r="C38" s="29"/>
      <c r="D38" s="30"/>
      <c r="E38" s="30"/>
      <c r="F38" s="30"/>
      <c r="G38" s="30"/>
      <c r="H38" s="30">
        <v>0</v>
      </c>
      <c r="I38" s="30"/>
      <c r="J38" s="30"/>
      <c r="K38" s="31"/>
      <c r="L38" s="30"/>
      <c r="M38" s="30">
        <v>0</v>
      </c>
      <c r="N38" s="47">
        <f t="shared" si="3"/>
        <v>0</v>
      </c>
    </row>
    <row r="39" spans="1:14" ht="21" customHeight="1">
      <c r="A39" s="73" t="s">
        <v>48</v>
      </c>
      <c r="B39" s="18"/>
      <c r="C39" s="29"/>
      <c r="D39" s="30"/>
      <c r="E39" s="30"/>
      <c r="F39" s="30"/>
      <c r="G39" s="30"/>
      <c r="H39" s="30">
        <v>0</v>
      </c>
      <c r="I39" s="30"/>
      <c r="J39" s="30"/>
      <c r="K39" s="31"/>
      <c r="L39" s="30">
        <v>1</v>
      </c>
      <c r="M39" s="30">
        <v>0</v>
      </c>
      <c r="N39" s="47">
        <f t="shared" si="3"/>
        <v>1</v>
      </c>
    </row>
    <row r="40" spans="1:16" ht="21" customHeight="1">
      <c r="A40" s="73" t="s">
        <v>50</v>
      </c>
      <c r="B40" s="18"/>
      <c r="C40" s="29"/>
      <c r="D40" s="30"/>
      <c r="E40" s="30"/>
      <c r="F40" s="30"/>
      <c r="G40" s="30"/>
      <c r="H40" s="30">
        <v>1</v>
      </c>
      <c r="I40" s="30"/>
      <c r="J40" s="30"/>
      <c r="K40" s="31">
        <v>3</v>
      </c>
      <c r="L40" s="30">
        <v>18</v>
      </c>
      <c r="M40" s="30">
        <v>0</v>
      </c>
      <c r="N40" s="47">
        <f t="shared" si="3"/>
        <v>22</v>
      </c>
      <c r="P40" s="23"/>
    </row>
    <row r="41" spans="1:14" ht="21" customHeight="1">
      <c r="A41" s="73" t="s">
        <v>51</v>
      </c>
      <c r="B41" s="18"/>
      <c r="C41" s="29"/>
      <c r="D41" s="30">
        <v>2</v>
      </c>
      <c r="E41" s="30">
        <v>1</v>
      </c>
      <c r="F41" s="30">
        <v>2</v>
      </c>
      <c r="G41" s="30"/>
      <c r="H41" s="30">
        <v>1</v>
      </c>
      <c r="I41" s="30">
        <v>21</v>
      </c>
      <c r="J41" s="30"/>
      <c r="K41" s="31">
        <v>4</v>
      </c>
      <c r="L41" s="30">
        <v>32</v>
      </c>
      <c r="M41" s="30">
        <v>2</v>
      </c>
      <c r="N41" s="47">
        <f t="shared" si="3"/>
        <v>65</v>
      </c>
    </row>
    <row r="42" spans="1:17" ht="21" customHeight="1">
      <c r="A42" s="73" t="s">
        <v>52</v>
      </c>
      <c r="B42" s="18"/>
      <c r="C42" s="29"/>
      <c r="D42" s="30"/>
      <c r="E42" s="30"/>
      <c r="F42" s="30"/>
      <c r="G42" s="30">
        <v>7</v>
      </c>
      <c r="H42" s="30">
        <v>14</v>
      </c>
      <c r="I42" s="30">
        <v>17</v>
      </c>
      <c r="J42" s="30"/>
      <c r="K42" s="31"/>
      <c r="L42" s="30"/>
      <c r="M42" s="30">
        <v>0</v>
      </c>
      <c r="N42" s="47">
        <f t="shared" si="3"/>
        <v>38</v>
      </c>
      <c r="Q42" s="4"/>
    </row>
    <row r="43" spans="1:17" ht="21" customHeight="1">
      <c r="A43" s="73" t="s">
        <v>64</v>
      </c>
      <c r="B43" s="18"/>
      <c r="C43" s="29"/>
      <c r="D43" s="30"/>
      <c r="E43" s="30"/>
      <c r="F43" s="30"/>
      <c r="G43" s="30"/>
      <c r="H43" s="30">
        <v>0</v>
      </c>
      <c r="I43" s="30"/>
      <c r="J43" s="30"/>
      <c r="K43" s="31"/>
      <c r="L43" s="30"/>
      <c r="M43" s="30">
        <v>0</v>
      </c>
      <c r="N43" s="47">
        <f t="shared" si="3"/>
        <v>0</v>
      </c>
      <c r="Q43" s="4"/>
    </row>
    <row r="44" spans="1:14" ht="21" customHeight="1">
      <c r="A44" s="78" t="s">
        <v>66</v>
      </c>
      <c r="B44" s="18"/>
      <c r="C44" s="29"/>
      <c r="D44" s="30"/>
      <c r="E44" s="30"/>
      <c r="F44" s="30"/>
      <c r="G44" s="30"/>
      <c r="H44" s="30">
        <v>1</v>
      </c>
      <c r="I44" s="30"/>
      <c r="J44" s="30"/>
      <c r="K44" s="31"/>
      <c r="L44" s="30"/>
      <c r="M44" s="30">
        <v>0</v>
      </c>
      <c r="N44" s="47">
        <f t="shared" si="3"/>
        <v>1</v>
      </c>
    </row>
    <row r="45" spans="1:14" ht="21" customHeight="1" thickBot="1">
      <c r="A45" s="79" t="s">
        <v>68</v>
      </c>
      <c r="B45" s="19"/>
      <c r="C45" s="52"/>
      <c r="D45" s="36"/>
      <c r="E45" s="36"/>
      <c r="F45" s="36"/>
      <c r="G45" s="36"/>
      <c r="H45" s="36">
        <v>0</v>
      </c>
      <c r="I45" s="36"/>
      <c r="J45" s="36"/>
      <c r="K45" s="35">
        <v>85</v>
      </c>
      <c r="L45" s="36"/>
      <c r="M45" s="36">
        <v>0</v>
      </c>
      <c r="N45" s="47">
        <f t="shared" si="3"/>
        <v>85</v>
      </c>
    </row>
    <row r="46" spans="1:15" ht="21" customHeight="1" thickBot="1" thickTop="1">
      <c r="A46" s="80" t="s">
        <v>53</v>
      </c>
      <c r="B46" s="28"/>
      <c r="C46" s="53">
        <f>SUM(C21:C45)</f>
        <v>36</v>
      </c>
      <c r="D46" s="49">
        <f aca="true" t="shared" si="4" ref="D46:L46">SUM(D21:D45)</f>
        <v>2481</v>
      </c>
      <c r="E46" s="49">
        <f t="shared" si="4"/>
        <v>7782</v>
      </c>
      <c r="F46" s="49">
        <f t="shared" si="4"/>
        <v>4346</v>
      </c>
      <c r="G46" s="49">
        <f t="shared" si="4"/>
        <v>504</v>
      </c>
      <c r="H46" s="49">
        <v>868</v>
      </c>
      <c r="I46" s="49">
        <f t="shared" si="4"/>
        <v>16784</v>
      </c>
      <c r="J46" s="49">
        <f t="shared" si="4"/>
        <v>6203</v>
      </c>
      <c r="K46" s="49">
        <f>SUM(K21:K45)</f>
        <v>1977</v>
      </c>
      <c r="L46" s="49">
        <f t="shared" si="4"/>
        <v>3987</v>
      </c>
      <c r="M46" s="49">
        <f>SUM(M21:M45)</f>
        <v>1611</v>
      </c>
      <c r="N46" s="51">
        <f>SUM(N21:N45)</f>
        <v>46579</v>
      </c>
      <c r="O46" s="71"/>
    </row>
    <row r="47" spans="1:14" ht="21" customHeight="1" thickBot="1">
      <c r="A47" s="21"/>
      <c r="B47" s="23"/>
      <c r="C47" s="54"/>
      <c r="D47" s="54"/>
      <c r="E47" s="54"/>
      <c r="F47" s="54"/>
      <c r="G47" s="54"/>
      <c r="H47" s="54"/>
      <c r="I47" s="54"/>
      <c r="J47" s="54"/>
      <c r="K47" s="41"/>
      <c r="L47" s="54"/>
      <c r="M47" s="41"/>
      <c r="N47" s="54"/>
    </row>
    <row r="48" spans="1:15" ht="21" customHeight="1">
      <c r="A48" s="72" t="s">
        <v>54</v>
      </c>
      <c r="B48" s="27"/>
      <c r="C48" s="86">
        <f aca="true" t="shared" si="5" ref="C48:J48">C14+C19+C46</f>
        <v>36</v>
      </c>
      <c r="D48" s="87">
        <f t="shared" si="5"/>
        <v>2713</v>
      </c>
      <c r="E48" s="87">
        <f t="shared" si="5"/>
        <v>8922</v>
      </c>
      <c r="F48" s="87">
        <f t="shared" si="5"/>
        <v>4346</v>
      </c>
      <c r="G48" s="87">
        <f t="shared" si="5"/>
        <v>504</v>
      </c>
      <c r="H48" s="87">
        <v>868</v>
      </c>
      <c r="I48" s="87">
        <f t="shared" si="5"/>
        <v>16827</v>
      </c>
      <c r="J48" s="87">
        <f t="shared" si="5"/>
        <v>6909</v>
      </c>
      <c r="K48" s="87">
        <f>K14+K19+K46</f>
        <v>1979</v>
      </c>
      <c r="L48" s="87">
        <f>SUM(L21:L45,L16:L18,L9:L13)</f>
        <v>3989</v>
      </c>
      <c r="M48" s="87">
        <f>SUM(M46,M19,M14)</f>
        <v>2162</v>
      </c>
      <c r="N48" s="88">
        <f>SUM(C48:M48)</f>
        <v>49255</v>
      </c>
      <c r="O48" s="89"/>
    </row>
    <row r="49" spans="1:15" ht="21" customHeight="1" thickBot="1">
      <c r="A49" s="83" t="s">
        <v>62</v>
      </c>
      <c r="B49" s="28"/>
      <c r="C49" s="90">
        <v>18</v>
      </c>
      <c r="D49" s="91">
        <v>3023</v>
      </c>
      <c r="E49" s="91">
        <v>7489</v>
      </c>
      <c r="F49" s="91">
        <v>6191</v>
      </c>
      <c r="G49" s="91">
        <v>480</v>
      </c>
      <c r="H49" s="91">
        <v>843</v>
      </c>
      <c r="I49" s="91">
        <v>19338</v>
      </c>
      <c r="J49" s="91">
        <v>5234</v>
      </c>
      <c r="K49" s="92">
        <v>1604</v>
      </c>
      <c r="L49" s="91">
        <v>5698</v>
      </c>
      <c r="M49" s="93">
        <v>2064</v>
      </c>
      <c r="N49" s="94">
        <f>SUM(C49:M49)</f>
        <v>51982</v>
      </c>
      <c r="O49" s="89"/>
    </row>
    <row r="50" spans="1:15" ht="21" customHeight="1">
      <c r="A50" s="78" t="s">
        <v>61</v>
      </c>
      <c r="B50" s="18"/>
      <c r="C50" s="95">
        <f aca="true" t="shared" si="6" ref="C50:L50">COUNT(C9:C12)+COUNT(C16:C17)+COUNT(C21:C44)</f>
        <v>4</v>
      </c>
      <c r="D50" s="95">
        <f t="shared" si="6"/>
        <v>10</v>
      </c>
      <c r="E50" s="95">
        <f t="shared" si="6"/>
        <v>12</v>
      </c>
      <c r="F50" s="95">
        <f t="shared" si="6"/>
        <v>8</v>
      </c>
      <c r="G50" s="95">
        <f t="shared" si="6"/>
        <v>8</v>
      </c>
      <c r="H50" s="95">
        <v>15</v>
      </c>
      <c r="I50" s="95">
        <f t="shared" si="6"/>
        <v>14</v>
      </c>
      <c r="J50" s="95">
        <f t="shared" si="6"/>
        <v>6</v>
      </c>
      <c r="K50" s="95">
        <f>COUNT(K9:K12)+COUNT(K16:K17)+COUNT(K21:K44)</f>
        <v>13</v>
      </c>
      <c r="L50" s="95">
        <f t="shared" si="6"/>
        <v>15</v>
      </c>
      <c r="M50" s="95">
        <v>12</v>
      </c>
      <c r="N50" s="96">
        <f>COUNTIF(N9:N12,"&gt;=1")+COUNTIF(N16:N17,"&gt;=1")+COUNTIF(N21:N44,"&gt;=1")</f>
        <v>22</v>
      </c>
      <c r="O50" s="97"/>
    </row>
    <row r="51" spans="1:15" ht="21" customHeight="1" thickBot="1">
      <c r="A51" s="83" t="s">
        <v>63</v>
      </c>
      <c r="B51" s="28"/>
      <c r="C51" s="90">
        <v>3</v>
      </c>
      <c r="D51" s="91">
        <v>12</v>
      </c>
      <c r="E51" s="91">
        <v>10</v>
      </c>
      <c r="F51" s="91">
        <v>12</v>
      </c>
      <c r="G51" s="91">
        <v>9</v>
      </c>
      <c r="H51" s="91">
        <v>14</v>
      </c>
      <c r="I51" s="91">
        <v>15</v>
      </c>
      <c r="J51" s="91">
        <v>5</v>
      </c>
      <c r="K51" s="98">
        <v>10</v>
      </c>
      <c r="L51" s="91">
        <v>14</v>
      </c>
      <c r="M51" s="93">
        <v>13</v>
      </c>
      <c r="N51" s="99">
        <v>21</v>
      </c>
      <c r="O51" s="89"/>
    </row>
    <row r="52" spans="1:15" ht="21" customHeight="1" thickBot="1">
      <c r="A52" s="84" t="s">
        <v>55</v>
      </c>
      <c r="B52" s="25"/>
      <c r="C52" s="55">
        <v>3</v>
      </c>
      <c r="D52" s="56">
        <v>3</v>
      </c>
      <c r="E52" s="57">
        <v>1</v>
      </c>
      <c r="F52" s="56">
        <v>10</v>
      </c>
      <c r="G52" s="57">
        <v>6</v>
      </c>
      <c r="H52" s="56">
        <v>14</v>
      </c>
      <c r="I52" s="56">
        <v>7</v>
      </c>
      <c r="J52" s="56">
        <v>6</v>
      </c>
      <c r="K52" s="58">
        <v>4</v>
      </c>
      <c r="L52" s="57">
        <v>2</v>
      </c>
      <c r="M52" s="56">
        <v>6</v>
      </c>
      <c r="N52" s="59">
        <f>SUM(C52:M52)</f>
        <v>62</v>
      </c>
      <c r="O52" s="89"/>
    </row>
    <row r="53" spans="1:17" ht="21" customHeight="1">
      <c r="A53" s="26"/>
      <c r="B53" s="4"/>
      <c r="C53" s="60"/>
      <c r="D53" s="60"/>
      <c r="E53" s="60"/>
      <c r="F53" s="60"/>
      <c r="G53" s="60"/>
      <c r="H53" s="60"/>
      <c r="I53" s="60"/>
      <c r="J53" s="60"/>
      <c r="K53" s="103"/>
      <c r="L53" s="60"/>
      <c r="M53" s="103"/>
      <c r="N53" s="60"/>
      <c r="O53" s="89"/>
      <c r="Q53" s="4"/>
    </row>
    <row r="54" ht="21" customHeight="1">
      <c r="A54" s="1" t="s">
        <v>56</v>
      </c>
    </row>
    <row r="55" ht="21" customHeight="1">
      <c r="A55" s="1" t="s">
        <v>57</v>
      </c>
    </row>
    <row r="56" ht="21" customHeight="1">
      <c r="A56" s="1" t="s">
        <v>58</v>
      </c>
    </row>
  </sheetData>
  <sheetProtection/>
  <mergeCells count="2">
    <mergeCell ref="B2:H2"/>
    <mergeCell ref="A4:C4"/>
  </mergeCells>
  <printOptions/>
  <pageMargins left="0.5905511811023623" right="0.2362204724409449" top="0.6692913385826772" bottom="0.5905511811023623" header="0.3937007874015748" footer="0.5118110236220472"/>
  <pageSetup fitToHeight="1" fitToWidth="1" horizontalDpi="400" verticalDpi="4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tomomi-t</dc:creator>
  <cp:keywords/>
  <dc:description/>
  <cp:lastModifiedBy>鵜飼　拓人</cp:lastModifiedBy>
  <cp:lastPrinted>2015-01-19T05:07:59Z</cp:lastPrinted>
  <dcterms:created xsi:type="dcterms:W3CDTF">2012-01-12T03:02:09Z</dcterms:created>
  <dcterms:modified xsi:type="dcterms:W3CDTF">2019-02-21T04:58:39Z</dcterms:modified>
  <cp:category/>
  <cp:version/>
  <cp:contentType/>
  <cp:contentStatus/>
</cp:coreProperties>
</file>