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 showInkAnnotation="0" defaultThemeVersion="124226"/>
  <xr:revisionPtr revIDLastSave="0" documentId="13_ncr:1_{F0CFE634-0303-479B-8C8A-E7074F0E0062}" xr6:coauthVersionLast="47" xr6:coauthVersionMax="47" xr10:uidLastSave="{00000000-0000-0000-0000-000000000000}"/>
  <bookViews>
    <workbookView xWindow="28680" yWindow="3840" windowWidth="29040" windowHeight="15840" tabRatio="897" xr2:uid="{00000000-000D-0000-FFFF-FFFF00000000}"/>
  </bookViews>
  <sheets>
    <sheet name="R5入り込み" sheetId="4" r:id="rId1"/>
    <sheet name="表１" sheetId="13" r:id="rId2"/>
    <sheet name="表２・３" sheetId="60" r:id="rId3"/>
    <sheet name="表４" sheetId="12" r:id="rId4"/>
    <sheet name="表５・６" sheetId="61" r:id="rId5"/>
    <sheet name="表７" sheetId="15" r:id="rId6"/>
    <sheet name="表８" sheetId="69" r:id="rId7"/>
    <sheet name="表９" sheetId="63" r:id="rId8"/>
    <sheet name="表10" sheetId="57" r:id="rId9"/>
    <sheet name="表11" sheetId="100" r:id="rId10"/>
    <sheet name="国民宿舎（ボツ）" sheetId="50" state="hidden" r:id="rId11"/>
    <sheet name="９能登有料道路" sheetId="31" state="hidden" r:id="rId12"/>
  </sheets>
  <definedNames>
    <definedName name="_01_北海道">#REF!</definedName>
    <definedName name="_17_石川県">#REF!</definedName>
    <definedName name="②">#REF!</definedName>
    <definedName name="_xlnm.Print_Area" localSheetId="11">'９能登有料道路'!$A$1:$O$7</definedName>
    <definedName name="_xlnm.Print_Area" localSheetId="10">'国民宿舎（ボツ）'!$B$2:$K$25</definedName>
    <definedName name="_xlnm.Print_Area" localSheetId="1">表１!$A$2:$O$18</definedName>
    <definedName name="_xlnm.Print_Area" localSheetId="8">表10!$L$1:$S$15</definedName>
    <definedName name="_xlnm.Print_Area" localSheetId="9">表11!$B$1:$I$15</definedName>
    <definedName name="_xlnm.Print_Area" localSheetId="3">表４!$B$2:$BD$33</definedName>
    <definedName name="_xlnm.Print_Area" localSheetId="5">表７!$B$2:$O$26</definedName>
    <definedName name="_xlnm.Print_Area" localSheetId="6">表８!$B$1:$BJ$26</definedName>
    <definedName name="W2×AN8000">#REF!</definedName>
    <definedName name="データ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5" i="63" l="1"/>
  <c r="Y13" i="63"/>
  <c r="Y11" i="63"/>
  <c r="Y9" i="63"/>
  <c r="Y7" i="63"/>
  <c r="X43" i="63"/>
  <c r="X39" i="63"/>
  <c r="X35" i="63"/>
  <c r="X31" i="63"/>
  <c r="X27" i="63"/>
  <c r="X23" i="63"/>
  <c r="X19" i="63"/>
  <c r="X15" i="63"/>
  <c r="X11" i="63"/>
  <c r="X45" i="63"/>
  <c r="X41" i="63"/>
  <c r="X37" i="63"/>
  <c r="X33" i="63"/>
  <c r="X29" i="63"/>
  <c r="X25" i="63"/>
  <c r="X21" i="63"/>
  <c r="X17" i="63"/>
  <c r="X13" i="63"/>
  <c r="X9" i="63"/>
  <c r="X7" i="63"/>
  <c r="Y45" i="63"/>
  <c r="Y43" i="63"/>
  <c r="Y41" i="63"/>
  <c r="Y39" i="63"/>
  <c r="Y37" i="63"/>
  <c r="Y35" i="63"/>
  <c r="Y33" i="63"/>
  <c r="Y31" i="63"/>
  <c r="Y29" i="63"/>
  <c r="Y27" i="63"/>
  <c r="Y25" i="63"/>
  <c r="Y23" i="63"/>
  <c r="Y21" i="63"/>
  <c r="Y19" i="63"/>
  <c r="Y17" i="63"/>
  <c r="Q5" i="12" l="1"/>
  <c r="AC5" i="12"/>
  <c r="T5" i="12"/>
  <c r="AF5" i="12"/>
  <c r="W7" i="63" l="1"/>
  <c r="W39" i="63" l="1"/>
  <c r="W35" i="63"/>
  <c r="W31" i="63"/>
  <c r="W27" i="63"/>
  <c r="W23" i="63"/>
  <c r="W19" i="63"/>
  <c r="W15" i="63"/>
  <c r="W11" i="63"/>
  <c r="W45" i="63"/>
  <c r="W41" i="63"/>
  <c r="W37" i="63"/>
  <c r="W33" i="63"/>
  <c r="W29" i="63"/>
  <c r="W25" i="63"/>
  <c r="W21" i="63"/>
  <c r="W17" i="63"/>
  <c r="W13" i="63"/>
  <c r="W9" i="63"/>
  <c r="W43" i="63"/>
  <c r="BD5" i="12" l="1"/>
  <c r="AR5" i="12"/>
  <c r="V9" i="63" l="1"/>
  <c r="U45" i="63" l="1"/>
  <c r="U43" i="63"/>
  <c r="U41" i="63"/>
  <c r="U39" i="63"/>
  <c r="U37" i="63"/>
  <c r="U35" i="63"/>
  <c r="U33" i="63"/>
  <c r="U31" i="63"/>
  <c r="U29" i="63"/>
  <c r="U27" i="63"/>
  <c r="U25" i="63"/>
  <c r="U23" i="63"/>
  <c r="U21" i="63"/>
  <c r="U19" i="63"/>
  <c r="U17" i="63"/>
  <c r="U15" i="63"/>
  <c r="U13" i="63"/>
  <c r="U11" i="63"/>
  <c r="U9" i="63"/>
  <c r="U7" i="63"/>
  <c r="BA5" i="12"/>
  <c r="AO5" i="12"/>
  <c r="V45" i="63" l="1"/>
  <c r="V43" i="63"/>
  <c r="V37" i="63"/>
  <c r="V35" i="63"/>
  <c r="V33" i="63"/>
  <c r="V31" i="63"/>
  <c r="V29" i="63"/>
  <c r="V27" i="63"/>
  <c r="V25" i="63"/>
  <c r="V23" i="63"/>
  <c r="V21" i="63"/>
  <c r="V19" i="63"/>
  <c r="V17" i="63"/>
  <c r="V15" i="63"/>
  <c r="V13" i="63"/>
  <c r="V11" i="63"/>
  <c r="V7" i="63"/>
  <c r="V39" i="63"/>
  <c r="V41" i="63"/>
  <c r="T26" i="63" l="1"/>
  <c r="T42" i="63" s="1"/>
  <c r="T7" i="63" l="1"/>
  <c r="T40" i="63"/>
  <c r="T45" i="63"/>
  <c r="T43" i="63"/>
  <c r="T37" i="63"/>
  <c r="T35" i="63"/>
  <c r="T33" i="63"/>
  <c r="T31" i="63"/>
  <c r="T29" i="63"/>
  <c r="T27" i="63"/>
  <c r="T25" i="63"/>
  <c r="T23" i="63"/>
  <c r="T21" i="63"/>
  <c r="T19" i="63"/>
  <c r="T17" i="63"/>
  <c r="T15" i="63"/>
  <c r="T13" i="63"/>
  <c r="T11" i="63"/>
  <c r="T9" i="63"/>
  <c r="T39" i="63" l="1"/>
  <c r="T41" i="63"/>
  <c r="AS5" i="69" l="1"/>
  <c r="N16" i="15"/>
  <c r="J16" i="15"/>
  <c r="AP23" i="69" l="1"/>
  <c r="AP19" i="69"/>
  <c r="AP17" i="69"/>
  <c r="AP15" i="69"/>
  <c r="AP13" i="69"/>
  <c r="AP11" i="69"/>
  <c r="AP9" i="69"/>
  <c r="AP7" i="69"/>
  <c r="AP5" i="69"/>
  <c r="R9" i="63" l="1"/>
  <c r="R13" i="63"/>
  <c r="R17" i="63"/>
  <c r="R21" i="63"/>
  <c r="R25" i="63"/>
  <c r="R29" i="63"/>
  <c r="R33" i="63"/>
  <c r="R37" i="63"/>
  <c r="R11" i="63"/>
  <c r="R35" i="63"/>
  <c r="R31" i="63"/>
  <c r="R27" i="63"/>
  <c r="R23" i="63"/>
  <c r="R19" i="63"/>
  <c r="R15" i="63"/>
  <c r="R7" i="63"/>
  <c r="R43" i="63"/>
  <c r="R45" i="63"/>
  <c r="R42" i="63" l="1"/>
  <c r="R41" i="63" s="1"/>
  <c r="R40" i="63"/>
  <c r="R39" i="63" s="1"/>
  <c r="AO22" i="69"/>
  <c r="AP21" i="69" s="1"/>
  <c r="N15" i="15"/>
  <c r="J15" i="15"/>
  <c r="N14" i="15"/>
  <c r="J14" i="15"/>
  <c r="AS23" i="69" l="1"/>
  <c r="AS19" i="69"/>
  <c r="AS17" i="69"/>
  <c r="AS15" i="69"/>
  <c r="AS13" i="69"/>
  <c r="AS11" i="69"/>
  <c r="AS9" i="69"/>
  <c r="AS7" i="69"/>
  <c r="S45" i="63"/>
  <c r="S43" i="63"/>
  <c r="S37" i="63"/>
  <c r="S35" i="63"/>
  <c r="S33" i="63"/>
  <c r="S31" i="63"/>
  <c r="S29" i="63"/>
  <c r="S27" i="63"/>
  <c r="S25" i="63"/>
  <c r="S23" i="63"/>
  <c r="S21" i="63"/>
  <c r="S19" i="63"/>
  <c r="S17" i="63"/>
  <c r="S15" i="63"/>
  <c r="S13" i="63"/>
  <c r="S11" i="63"/>
  <c r="S9" i="63"/>
  <c r="S7" i="63"/>
  <c r="S42" i="63" l="1"/>
  <c r="S40" i="63"/>
  <c r="AR22" i="69"/>
  <c r="S41" i="63" l="1"/>
  <c r="S39" i="63"/>
  <c r="AS21" i="69"/>
  <c r="Q45" i="63" l="1"/>
  <c r="Q37" i="63"/>
  <c r="Q33" i="63"/>
  <c r="Q29" i="63"/>
  <c r="Q25" i="63"/>
  <c r="Q13" i="63"/>
  <c r="Q9" i="63"/>
  <c r="Q17" i="63"/>
  <c r="Q43" i="63"/>
  <c r="Q35" i="63"/>
  <c r="Q31" i="63"/>
  <c r="Q27" i="63"/>
  <c r="Q23" i="63"/>
  <c r="Q11" i="63"/>
  <c r="Q7" i="63"/>
  <c r="Q15" i="63"/>
  <c r="Q21" i="63"/>
  <c r="Q19" i="63"/>
  <c r="Q42" i="63"/>
  <c r="Q40" i="63"/>
  <c r="Q39" i="63" l="1"/>
  <c r="Q41" i="63"/>
  <c r="T24" i="69"/>
  <c r="U21" i="69" s="1"/>
  <c r="Q24" i="69"/>
  <c r="R19" i="69" s="1"/>
  <c r="N24" i="69"/>
  <c r="H24" i="69"/>
  <c r="E24" i="69"/>
  <c r="AM23" i="69"/>
  <c r="AJ23" i="69"/>
  <c r="AG23" i="69"/>
  <c r="AD23" i="69"/>
  <c r="AA23" i="69"/>
  <c r="X23" i="69"/>
  <c r="U23" i="69"/>
  <c r="AL22" i="69"/>
  <c r="AM21" i="69" s="1"/>
  <c r="AI22" i="69"/>
  <c r="AJ21" i="69" s="1"/>
  <c r="AF22" i="69"/>
  <c r="AG21" i="69" s="1"/>
  <c r="AC22" i="69"/>
  <c r="AD21" i="69" s="1"/>
  <c r="Z22" i="69"/>
  <c r="AA21" i="69" s="1"/>
  <c r="W22" i="69"/>
  <c r="X21" i="69" s="1"/>
  <c r="R21" i="69"/>
  <c r="O21" i="69"/>
  <c r="AM13" i="69"/>
  <c r="AJ13" i="69"/>
  <c r="AG13" i="69"/>
  <c r="AD13" i="69"/>
  <c r="AA13" i="69"/>
  <c r="X13" i="69"/>
  <c r="U13" i="69"/>
  <c r="O13" i="69"/>
  <c r="L13" i="69"/>
  <c r="AM19" i="69"/>
  <c r="AJ19" i="69"/>
  <c r="AG19" i="69"/>
  <c r="AD19" i="69"/>
  <c r="AA19" i="69"/>
  <c r="X19" i="69"/>
  <c r="U19" i="69"/>
  <c r="O19" i="69"/>
  <c r="L19" i="69"/>
  <c r="AM15" i="69"/>
  <c r="AJ15" i="69"/>
  <c r="AG15" i="69"/>
  <c r="AD15" i="69"/>
  <c r="AA15" i="69"/>
  <c r="X15" i="69"/>
  <c r="U15" i="69"/>
  <c r="R15" i="69"/>
  <c r="O15" i="69"/>
  <c r="AM17" i="69"/>
  <c r="AJ17" i="69"/>
  <c r="AG17" i="69"/>
  <c r="AD17" i="69"/>
  <c r="AA17" i="69"/>
  <c r="X17" i="69"/>
  <c r="U17" i="69"/>
  <c r="O17" i="69"/>
  <c r="AM7" i="69"/>
  <c r="AJ7" i="69"/>
  <c r="AG7" i="69"/>
  <c r="AD7" i="69"/>
  <c r="AA7" i="69"/>
  <c r="X7" i="69"/>
  <c r="U7" i="69"/>
  <c r="R7" i="69"/>
  <c r="O7" i="69"/>
  <c r="AM11" i="69"/>
  <c r="AJ11" i="69"/>
  <c r="AG11" i="69"/>
  <c r="AD11" i="69"/>
  <c r="AA11" i="69"/>
  <c r="X11" i="69"/>
  <c r="U11" i="69"/>
  <c r="O11" i="69"/>
  <c r="AM9" i="69"/>
  <c r="AJ9" i="69"/>
  <c r="AG9" i="69"/>
  <c r="AD9" i="69"/>
  <c r="AA9" i="69"/>
  <c r="X9" i="69"/>
  <c r="U9" i="69"/>
  <c r="R9" i="69"/>
  <c r="O9" i="69"/>
  <c r="AM5" i="69"/>
  <c r="AJ5" i="69"/>
  <c r="AG5" i="69"/>
  <c r="AD5" i="69"/>
  <c r="AA5" i="69"/>
  <c r="X5" i="69"/>
  <c r="U5" i="69"/>
  <c r="O5" i="69"/>
  <c r="R5" i="69" l="1"/>
  <c r="R11" i="69"/>
  <c r="R17" i="69"/>
  <c r="R13" i="69"/>
  <c r="N12" i="15"/>
  <c r="J12" i="15"/>
  <c r="P45" i="63" l="1"/>
  <c r="O45" i="63"/>
  <c r="N45" i="63"/>
  <c r="M45" i="63"/>
  <c r="L45" i="63"/>
  <c r="P43" i="63"/>
  <c r="O43" i="63"/>
  <c r="N43" i="63"/>
  <c r="M43" i="63"/>
  <c r="L43" i="63"/>
  <c r="K43" i="63"/>
  <c r="P42" i="63"/>
  <c r="O42" i="63"/>
  <c r="O41" i="63" s="1"/>
  <c r="N42" i="63"/>
  <c r="N41" i="63" s="1"/>
  <c r="M42" i="63"/>
  <c r="M41" i="63" s="1"/>
  <c r="L42" i="63"/>
  <c r="L41" i="63" s="1"/>
  <c r="K42" i="63"/>
  <c r="K41" i="63" s="1"/>
  <c r="J42" i="63"/>
  <c r="J41" i="63" s="1"/>
  <c r="I42" i="63"/>
  <c r="I41" i="63" s="1"/>
  <c r="H42" i="63"/>
  <c r="H41" i="63" s="1"/>
  <c r="G42" i="63"/>
  <c r="G41" i="63" s="1"/>
  <c r="P40" i="63"/>
  <c r="O40" i="63"/>
  <c r="N40" i="63"/>
  <c r="M40" i="63"/>
  <c r="M39" i="63" s="1"/>
  <c r="L40" i="63"/>
  <c r="K40" i="63"/>
  <c r="K39" i="63" s="1"/>
  <c r="J40" i="63"/>
  <c r="I40" i="63"/>
  <c r="I39" i="63" s="1"/>
  <c r="H40" i="63"/>
  <c r="H39" i="63" s="1"/>
  <c r="G40" i="63"/>
  <c r="G39" i="63" s="1"/>
  <c r="P39" i="63"/>
  <c r="N39" i="63"/>
  <c r="L39" i="63"/>
  <c r="J39" i="63"/>
  <c r="P25" i="63"/>
  <c r="O25" i="63"/>
  <c r="N25" i="63"/>
  <c r="M25" i="63"/>
  <c r="L25" i="63"/>
  <c r="K25" i="63"/>
  <c r="J25" i="63"/>
  <c r="I25" i="63"/>
  <c r="H25" i="63"/>
  <c r="G25" i="63"/>
  <c r="P23" i="63"/>
  <c r="O23" i="63"/>
  <c r="N23" i="63"/>
  <c r="M23" i="63"/>
  <c r="L23" i="63"/>
  <c r="K23" i="63"/>
  <c r="J23" i="63"/>
  <c r="I23" i="63"/>
  <c r="H23" i="63"/>
  <c r="G23" i="63"/>
  <c r="P37" i="63"/>
  <c r="O37" i="63"/>
  <c r="N37" i="63"/>
  <c r="M37" i="63"/>
  <c r="L37" i="63"/>
  <c r="K37" i="63"/>
  <c r="J37" i="63"/>
  <c r="I37" i="63"/>
  <c r="H37" i="63"/>
  <c r="P35" i="63"/>
  <c r="O35" i="63"/>
  <c r="N35" i="63"/>
  <c r="M35" i="63"/>
  <c r="L35" i="63"/>
  <c r="K35" i="63"/>
  <c r="J35" i="63"/>
  <c r="I35" i="63"/>
  <c r="H35" i="63"/>
  <c r="P29" i="63"/>
  <c r="O29" i="63"/>
  <c r="N29" i="63"/>
  <c r="M29" i="63"/>
  <c r="L29" i="63"/>
  <c r="K29" i="63"/>
  <c r="J29" i="63"/>
  <c r="I29" i="63"/>
  <c r="H29" i="63"/>
  <c r="P27" i="63"/>
  <c r="O27" i="63"/>
  <c r="N27" i="63"/>
  <c r="M27" i="63"/>
  <c r="L27" i="63"/>
  <c r="K27" i="63"/>
  <c r="J27" i="63"/>
  <c r="I27" i="63"/>
  <c r="H27" i="63"/>
  <c r="P33" i="63"/>
  <c r="O33" i="63"/>
  <c r="N33" i="63"/>
  <c r="M33" i="63"/>
  <c r="L33" i="63"/>
  <c r="K33" i="63"/>
  <c r="J33" i="63"/>
  <c r="I33" i="63"/>
  <c r="H33" i="63"/>
  <c r="G33" i="63"/>
  <c r="P31" i="63"/>
  <c r="O31" i="63"/>
  <c r="N31" i="63"/>
  <c r="M31" i="63"/>
  <c r="L31" i="63"/>
  <c r="K31" i="63"/>
  <c r="J31" i="63"/>
  <c r="I31" i="63"/>
  <c r="H31" i="63"/>
  <c r="G31" i="63"/>
  <c r="P13" i="63"/>
  <c r="O13" i="63"/>
  <c r="N13" i="63"/>
  <c r="M13" i="63"/>
  <c r="L13" i="63"/>
  <c r="K13" i="63"/>
  <c r="J13" i="63"/>
  <c r="I13" i="63"/>
  <c r="H13" i="63"/>
  <c r="G13" i="63"/>
  <c r="P11" i="63"/>
  <c r="O11" i="63"/>
  <c r="N11" i="63"/>
  <c r="M11" i="63"/>
  <c r="L11" i="63"/>
  <c r="K11" i="63"/>
  <c r="J11" i="63"/>
  <c r="I11" i="63"/>
  <c r="H11" i="63"/>
  <c r="G11" i="63"/>
  <c r="P17" i="63"/>
  <c r="O17" i="63"/>
  <c r="N17" i="63"/>
  <c r="M17" i="63"/>
  <c r="L17" i="63"/>
  <c r="K17" i="63"/>
  <c r="J17" i="63"/>
  <c r="I17" i="63"/>
  <c r="H17" i="63"/>
  <c r="G17" i="63"/>
  <c r="P15" i="63"/>
  <c r="O15" i="63"/>
  <c r="N15" i="63"/>
  <c r="M15" i="63"/>
  <c r="L15" i="63"/>
  <c r="K15" i="63"/>
  <c r="J15" i="63"/>
  <c r="I15" i="63"/>
  <c r="H15" i="63"/>
  <c r="G15" i="63"/>
  <c r="P21" i="63"/>
  <c r="O21" i="63"/>
  <c r="N21" i="63"/>
  <c r="M21" i="63"/>
  <c r="L21" i="63"/>
  <c r="K21" i="63"/>
  <c r="J21" i="63"/>
  <c r="I21" i="63"/>
  <c r="H21" i="63"/>
  <c r="G21" i="63"/>
  <c r="P19" i="63"/>
  <c r="O19" i="63"/>
  <c r="N19" i="63"/>
  <c r="M19" i="63"/>
  <c r="L19" i="63"/>
  <c r="K19" i="63"/>
  <c r="J19" i="63"/>
  <c r="I19" i="63"/>
  <c r="H19" i="63"/>
  <c r="G19" i="63"/>
  <c r="P9" i="63"/>
  <c r="O9" i="63"/>
  <c r="N9" i="63"/>
  <c r="M9" i="63"/>
  <c r="L9" i="63"/>
  <c r="K9" i="63"/>
  <c r="J9" i="63"/>
  <c r="I9" i="63"/>
  <c r="H9" i="63"/>
  <c r="G9" i="63"/>
  <c r="P7" i="63"/>
  <c r="O7" i="63"/>
  <c r="N7" i="63"/>
  <c r="M7" i="63"/>
  <c r="L7" i="63"/>
  <c r="K7" i="63"/>
  <c r="J7" i="63"/>
  <c r="I7" i="63"/>
  <c r="H7" i="63"/>
  <c r="G7" i="63"/>
  <c r="P41" i="63" l="1"/>
  <c r="O39" i="63"/>
  <c r="N13" i="15" l="1"/>
  <c r="J13" i="15"/>
  <c r="N13" i="31" l="1"/>
  <c r="M13" i="31"/>
  <c r="L13" i="31"/>
  <c r="K13" i="31"/>
  <c r="J13" i="31"/>
  <c r="I13" i="31"/>
  <c r="H13" i="31"/>
  <c r="G13" i="31"/>
  <c r="F13" i="31"/>
  <c r="E13" i="31"/>
  <c r="D13" i="31"/>
  <c r="C13" i="31"/>
  <c r="O12" i="31"/>
  <c r="O11" i="31"/>
  <c r="O13" i="31" s="1"/>
  <c r="O5" i="31"/>
  <c r="N5" i="31"/>
  <c r="M5" i="31"/>
  <c r="L5" i="31"/>
  <c r="K5" i="31"/>
  <c r="J5" i="31"/>
  <c r="I5" i="31"/>
  <c r="H5" i="31"/>
  <c r="G5" i="31"/>
  <c r="F5" i="31"/>
  <c r="E5" i="31"/>
  <c r="D5" i="31"/>
  <c r="C5" i="31"/>
  <c r="O4" i="31"/>
  <c r="N4" i="31"/>
  <c r="M4" i="31"/>
  <c r="M6" i="31" s="1"/>
  <c r="L4" i="31"/>
  <c r="K4" i="31"/>
  <c r="J4" i="31"/>
  <c r="I4" i="31"/>
  <c r="I6" i="31" s="1"/>
  <c r="H4" i="31"/>
  <c r="G4" i="31"/>
  <c r="F4" i="31"/>
  <c r="E4" i="31"/>
  <c r="E6" i="31" s="1"/>
  <c r="D4" i="31"/>
  <c r="C4" i="31"/>
  <c r="F34" i="50"/>
  <c r="H34" i="50" s="1"/>
  <c r="E34" i="50"/>
  <c r="F32" i="50"/>
  <c r="H33" i="50" s="1"/>
  <c r="E32" i="50"/>
  <c r="F30" i="50"/>
  <c r="H30" i="50" s="1"/>
  <c r="E30" i="50"/>
  <c r="F28" i="50"/>
  <c r="H29" i="50" s="1"/>
  <c r="E28" i="50"/>
  <c r="G18" i="50"/>
  <c r="I17" i="50"/>
  <c r="G17" i="50"/>
  <c r="D17" i="50"/>
  <c r="C17" i="50"/>
  <c r="F15" i="50"/>
  <c r="E15" i="50"/>
  <c r="F13" i="50"/>
  <c r="H14" i="50" s="1"/>
  <c r="E13" i="50"/>
  <c r="F11" i="50"/>
  <c r="J11" i="50" s="1"/>
  <c r="E11" i="50"/>
  <c r="F9" i="50"/>
  <c r="E9" i="50"/>
  <c r="N11" i="15"/>
  <c r="J11" i="15"/>
  <c r="N10" i="15"/>
  <c r="J10" i="15"/>
  <c r="N9" i="15"/>
  <c r="J9" i="15"/>
  <c r="N8" i="15"/>
  <c r="H8" i="15"/>
  <c r="J8" i="15" s="1"/>
  <c r="F6" i="31" l="1"/>
  <c r="J6" i="31"/>
  <c r="N6" i="31"/>
  <c r="H12" i="50"/>
  <c r="J13" i="50"/>
  <c r="H35" i="50"/>
  <c r="D6" i="31"/>
  <c r="H6" i="31"/>
  <c r="L6" i="31"/>
  <c r="H11" i="50"/>
  <c r="H28" i="50"/>
  <c r="H13" i="50"/>
  <c r="J28" i="50"/>
  <c r="J34" i="50"/>
  <c r="F17" i="50"/>
  <c r="J9" i="50"/>
  <c r="H9" i="50"/>
  <c r="H10" i="50"/>
  <c r="H16" i="50"/>
  <c r="J15" i="50"/>
  <c r="H15" i="50"/>
  <c r="E17" i="50"/>
  <c r="H31" i="50"/>
  <c r="J30" i="50"/>
  <c r="C6" i="31"/>
  <c r="G6" i="31"/>
  <c r="K6" i="31"/>
  <c r="O6" i="31"/>
  <c r="J32" i="50"/>
  <c r="H32" i="50"/>
  <c r="J17" i="50" l="1"/>
  <c r="H17" i="50"/>
  <c r="H18" i="50"/>
</calcChain>
</file>

<file path=xl/sharedStrings.xml><?xml version="1.0" encoding="utf-8"?>
<sst xmlns="http://schemas.openxmlformats.org/spreadsheetml/2006/main" count="1388" uniqueCount="288">
  <si>
    <t>区　　分</t>
    <rPh sb="0" eb="1">
      <t>ク</t>
    </rPh>
    <rPh sb="3" eb="4">
      <t>ブン</t>
    </rPh>
    <phoneticPr fontId="16"/>
  </si>
  <si>
    <t>１～３月</t>
    <rPh sb="3" eb="4">
      <t>ガツ</t>
    </rPh>
    <phoneticPr fontId="16"/>
  </si>
  <si>
    <t>４～６月</t>
    <rPh sb="3" eb="4">
      <t>ガツ</t>
    </rPh>
    <phoneticPr fontId="16"/>
  </si>
  <si>
    <t>７～９月</t>
    <rPh sb="3" eb="4">
      <t>ガツ</t>
    </rPh>
    <phoneticPr fontId="16"/>
  </si>
  <si>
    <t>10～12月</t>
    <rPh sb="5" eb="6">
      <t>ガツ</t>
    </rPh>
    <phoneticPr fontId="16"/>
  </si>
  <si>
    <t>計</t>
    <rPh sb="0" eb="1">
      <t>ケイ</t>
    </rPh>
    <phoneticPr fontId="16"/>
  </si>
  <si>
    <t>対前年比</t>
    <rPh sb="0" eb="1">
      <t>タイ</t>
    </rPh>
    <rPh sb="1" eb="4">
      <t>ゼンネンヒ</t>
    </rPh>
    <phoneticPr fontId="16"/>
  </si>
  <si>
    <t>能登地域</t>
    <rPh sb="0" eb="2">
      <t>ノト</t>
    </rPh>
    <rPh sb="2" eb="4">
      <t>チイキ</t>
    </rPh>
    <phoneticPr fontId="16"/>
  </si>
  <si>
    <t>白山地域</t>
    <rPh sb="0" eb="2">
      <t>ハクサン</t>
    </rPh>
    <rPh sb="2" eb="4">
      <t>チイキ</t>
    </rPh>
    <phoneticPr fontId="16"/>
  </si>
  <si>
    <t>平成16年</t>
    <rPh sb="0" eb="2">
      <t>ヘイセイ</t>
    </rPh>
    <rPh sb="4" eb="5">
      <t>ネン</t>
    </rPh>
    <phoneticPr fontId="16"/>
  </si>
  <si>
    <t>平成17年</t>
    <rPh sb="0" eb="2">
      <t>ヘイセイ</t>
    </rPh>
    <rPh sb="4" eb="5">
      <t>ネン</t>
    </rPh>
    <phoneticPr fontId="16"/>
  </si>
  <si>
    <t>平成21年</t>
    <rPh sb="0" eb="2">
      <t>ヘイセイ</t>
    </rPh>
    <rPh sb="4" eb="5">
      <t>ネン</t>
    </rPh>
    <phoneticPr fontId="16"/>
  </si>
  <si>
    <t>平成22年</t>
    <rPh sb="0" eb="2">
      <t>ヘイセイ</t>
    </rPh>
    <rPh sb="4" eb="5">
      <t>ネン</t>
    </rPh>
    <phoneticPr fontId="16"/>
  </si>
  <si>
    <t>(</t>
    <phoneticPr fontId="16"/>
  </si>
  <si>
    <t>)</t>
    <phoneticPr fontId="16"/>
  </si>
  <si>
    <t>単位：千人</t>
    <phoneticPr fontId="16"/>
  </si>
  <si>
    <t>地域</t>
    <rPh sb="0" eb="1">
      <t>チ</t>
    </rPh>
    <rPh sb="1" eb="2">
      <t>イキ</t>
    </rPh>
    <phoneticPr fontId="16"/>
  </si>
  <si>
    <t>合　　計</t>
    <rPh sb="0" eb="1">
      <t>ゴウ</t>
    </rPh>
    <rPh sb="3" eb="4">
      <t>ケイ</t>
    </rPh>
    <phoneticPr fontId="16"/>
  </si>
  <si>
    <t>年</t>
    <rPh sb="0" eb="1">
      <t>ネン</t>
    </rPh>
    <phoneticPr fontId="16"/>
  </si>
  <si>
    <t>発地</t>
    <rPh sb="0" eb="2">
      <t>ホッチ</t>
    </rPh>
    <phoneticPr fontId="16"/>
  </si>
  <si>
    <t>県　　　内</t>
    <rPh sb="0" eb="1">
      <t>ケン</t>
    </rPh>
    <rPh sb="4" eb="5">
      <t>ナイ</t>
    </rPh>
    <phoneticPr fontId="16"/>
  </si>
  <si>
    <t>(</t>
  </si>
  <si>
    <t>)</t>
  </si>
  <si>
    <t>県　　　外</t>
    <rPh sb="0" eb="1">
      <t>ケン</t>
    </rPh>
    <rPh sb="4" eb="5">
      <t>ガイ</t>
    </rPh>
    <phoneticPr fontId="16"/>
  </si>
  <si>
    <t>県外の内訳</t>
    <rPh sb="0" eb="2">
      <t>ケンガイ</t>
    </rPh>
    <rPh sb="3" eb="5">
      <t>ウチワケ</t>
    </rPh>
    <phoneticPr fontId="16"/>
  </si>
  <si>
    <t>富山県</t>
    <rPh sb="0" eb="2">
      <t>トヤマ</t>
    </rPh>
    <rPh sb="2" eb="3">
      <t>ケン</t>
    </rPh>
    <phoneticPr fontId="16"/>
  </si>
  <si>
    <t>福井県</t>
    <rPh sb="0" eb="2">
      <t>フクイ</t>
    </rPh>
    <rPh sb="2" eb="3">
      <t>ケン</t>
    </rPh>
    <phoneticPr fontId="16"/>
  </si>
  <si>
    <t>その他</t>
    <rPh sb="2" eb="3">
      <t>タ</t>
    </rPh>
    <phoneticPr fontId="16"/>
  </si>
  <si>
    <t>(</t>
    <phoneticPr fontId="16"/>
  </si>
  <si>
    <t>)</t>
    <phoneticPr fontId="16"/>
  </si>
  <si>
    <t>合　　　計</t>
    <rPh sb="0" eb="5">
      <t>ゴウケイ</t>
    </rPh>
    <phoneticPr fontId="16"/>
  </si>
  <si>
    <t>（　　）内は構成比　％</t>
    <rPh sb="4" eb="5">
      <t>ナイ</t>
    </rPh>
    <phoneticPr fontId="16"/>
  </si>
  <si>
    <t>対 前 年 比</t>
    <rPh sb="0" eb="1">
      <t>タイ</t>
    </rPh>
    <rPh sb="2" eb="3">
      <t>マエ</t>
    </rPh>
    <rPh sb="4" eb="5">
      <t>トシ</t>
    </rPh>
    <rPh sb="6" eb="7">
      <t>ヒ</t>
    </rPh>
    <phoneticPr fontId="16"/>
  </si>
  <si>
    <t>県　  　内</t>
    <rPh sb="0" eb="6">
      <t>ケンナイ</t>
    </rPh>
    <phoneticPr fontId="16"/>
  </si>
  <si>
    <t>県　  　外</t>
    <rPh sb="0" eb="1">
      <t>ケン</t>
    </rPh>
    <rPh sb="5" eb="6">
      <t>ガイ</t>
    </rPh>
    <phoneticPr fontId="16"/>
  </si>
  <si>
    <t>県外の内訳</t>
    <rPh sb="0" eb="1">
      <t>ケン</t>
    </rPh>
    <rPh sb="1" eb="2">
      <t>ガイ</t>
    </rPh>
    <rPh sb="3" eb="4">
      <t>ナイ</t>
    </rPh>
    <rPh sb="4" eb="5">
      <t>ヤク</t>
    </rPh>
    <phoneticPr fontId="16"/>
  </si>
  <si>
    <t>富 山 県</t>
    <rPh sb="0" eb="1">
      <t>トミ</t>
    </rPh>
    <rPh sb="2" eb="3">
      <t>ヤマ</t>
    </rPh>
    <rPh sb="4" eb="5">
      <t>ケン</t>
    </rPh>
    <phoneticPr fontId="16"/>
  </si>
  <si>
    <t>福 井 県</t>
    <rPh sb="0" eb="1">
      <t>フク</t>
    </rPh>
    <rPh sb="2" eb="3">
      <t>セイ</t>
    </rPh>
    <rPh sb="4" eb="5">
      <t>ケン</t>
    </rPh>
    <phoneticPr fontId="16"/>
  </si>
  <si>
    <t xml:space="preserve"> 小計（３大都市圏）</t>
    <rPh sb="1" eb="3">
      <t>ショウケイ</t>
    </rPh>
    <rPh sb="5" eb="6">
      <t>ダイ</t>
    </rPh>
    <rPh sb="6" eb="9">
      <t>トシケン</t>
    </rPh>
    <phoneticPr fontId="16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</si>
  <si>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</si>
  <si>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</si>
  <si>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</si>
  <si>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</si>
  <si>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</si>
  <si>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</si>
  <si>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</si>
  <si>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</si>
  <si>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</si>
  <si>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</si>
  <si>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</si>
  <si>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単位：千人</t>
    <phoneticPr fontId="16"/>
  </si>
  <si>
    <t>総　数</t>
    <phoneticPr fontId="16"/>
  </si>
  <si>
    <t>平　成　16　年</t>
    <phoneticPr fontId="16"/>
  </si>
  <si>
    <t>平　成　17　年</t>
    <phoneticPr fontId="16"/>
  </si>
  <si>
    <t>平　成　19　年</t>
    <phoneticPr fontId="16"/>
  </si>
  <si>
    <t>平　成　21　年</t>
    <phoneticPr fontId="16"/>
  </si>
  <si>
    <t>)</t>
    <phoneticPr fontId="16"/>
  </si>
  <si>
    <t>内　　訳</t>
    <rPh sb="0" eb="1">
      <t>ウチ</t>
    </rPh>
    <rPh sb="3" eb="4">
      <t>ヤク</t>
    </rPh>
    <phoneticPr fontId="16"/>
  </si>
  <si>
    <t>加賀地域</t>
  </si>
  <si>
    <t>(</t>
    <phoneticPr fontId="16"/>
  </si>
  <si>
    <t>金沢地域</t>
  </si>
  <si>
    <t>白山地域</t>
  </si>
  <si>
    <t>能登地域</t>
  </si>
  <si>
    <t>－６－</t>
    <phoneticPr fontId="16"/>
  </si>
  <si>
    <t>平成18年</t>
    <rPh sb="0" eb="2">
      <t>ヘイセイ</t>
    </rPh>
    <rPh sb="4" eb="5">
      <t>ネン</t>
    </rPh>
    <phoneticPr fontId="16"/>
  </si>
  <si>
    <t>平成19年</t>
    <rPh sb="0" eb="2">
      <t>ヘイセイ</t>
    </rPh>
    <rPh sb="4" eb="5">
      <t>ネン</t>
    </rPh>
    <phoneticPr fontId="16"/>
  </si>
  <si>
    <t>平成20年</t>
    <rPh sb="0" eb="2">
      <t>ヘイセイ</t>
    </rPh>
    <rPh sb="4" eb="5">
      <t>ネン</t>
    </rPh>
    <phoneticPr fontId="16"/>
  </si>
  <si>
    <t>合計</t>
    <rPh sb="0" eb="2">
      <t>ゴウケイ</t>
    </rPh>
    <phoneticPr fontId="16"/>
  </si>
  <si>
    <t>１月</t>
    <rPh sb="1" eb="2">
      <t>ガツ</t>
    </rPh>
    <phoneticPr fontId="16"/>
  </si>
  <si>
    <t>台　　湾</t>
    <rPh sb="0" eb="1">
      <t>ダイ</t>
    </rPh>
    <rPh sb="3" eb="4">
      <t>ワン</t>
    </rPh>
    <phoneticPr fontId="16"/>
  </si>
  <si>
    <t>香　　港</t>
    <rPh sb="0" eb="1">
      <t>カオリ</t>
    </rPh>
    <rPh sb="3" eb="4">
      <t>ミナト</t>
    </rPh>
    <phoneticPr fontId="16"/>
  </si>
  <si>
    <t>アメリカ</t>
    <phoneticPr fontId="16"/>
  </si>
  <si>
    <t>豪州</t>
    <rPh sb="0" eb="2">
      <t>ゴウシュウ</t>
    </rPh>
    <phoneticPr fontId="16"/>
  </si>
  <si>
    <t>単位：人　</t>
    <rPh sb="0" eb="2">
      <t>タンイ</t>
    </rPh>
    <rPh sb="3" eb="4">
      <t>ニン</t>
    </rPh>
    <phoneticPr fontId="16"/>
  </si>
  <si>
    <t>前年比
（％）</t>
    <rPh sb="0" eb="3">
      <t>ゼンネンヒ</t>
    </rPh>
    <phoneticPr fontId="16"/>
  </si>
  <si>
    <t>石川</t>
    <rPh sb="0" eb="2">
      <t>イシカワ</t>
    </rPh>
    <phoneticPr fontId="16"/>
  </si>
  <si>
    <t>全国</t>
    <rPh sb="0" eb="2">
      <t>ゼンコク</t>
    </rPh>
    <phoneticPr fontId="16"/>
  </si>
  <si>
    <t>韓　　国</t>
    <rPh sb="0" eb="1">
      <t>カン</t>
    </rPh>
    <rPh sb="3" eb="4">
      <t>クニ</t>
    </rPh>
    <phoneticPr fontId="16"/>
  </si>
  <si>
    <t>中　　国</t>
    <rPh sb="0" eb="1">
      <t>ナカ</t>
    </rPh>
    <rPh sb="3" eb="4">
      <t>クニ</t>
    </rPh>
    <phoneticPr fontId="16"/>
  </si>
  <si>
    <t>欧　　州</t>
    <rPh sb="0" eb="1">
      <t>オウ</t>
    </rPh>
    <rPh sb="3" eb="4">
      <t>シュウ</t>
    </rPh>
    <phoneticPr fontId="16"/>
  </si>
  <si>
    <t>豪　　州</t>
    <rPh sb="0" eb="1">
      <t>ゴウ</t>
    </rPh>
    <rPh sb="3" eb="4">
      <t>シュウ</t>
    </rPh>
    <phoneticPr fontId="16"/>
  </si>
  <si>
    <t>そ の 他</t>
    <rPh sb="4" eb="5">
      <t>タ</t>
    </rPh>
    <phoneticPr fontId="16"/>
  </si>
  <si>
    <t>（　　　）内は構成比　％　</t>
    <rPh sb="5" eb="6">
      <t>ナイ</t>
    </rPh>
    <rPh sb="7" eb="10">
      <t>コウセイヒ</t>
    </rPh>
    <phoneticPr fontId="16"/>
  </si>
  <si>
    <t>H21→H22で削除</t>
    <rPh sb="8" eb="10">
      <t>サクジョ</t>
    </rPh>
    <phoneticPr fontId="16"/>
  </si>
  <si>
    <t>そ　の　他</t>
    <rPh sb="4" eb="5">
      <t>タ</t>
    </rPh>
    <phoneticPr fontId="16"/>
  </si>
  <si>
    <t>宿　舎　名</t>
    <rPh sb="0" eb="1">
      <t>ヤド</t>
    </rPh>
    <rPh sb="2" eb="3">
      <t>シャ</t>
    </rPh>
    <rPh sb="4" eb="5">
      <t>メイ</t>
    </rPh>
    <phoneticPr fontId="16"/>
  </si>
  <si>
    <t>年　間</t>
    <rPh sb="0" eb="1">
      <t>トシ</t>
    </rPh>
    <rPh sb="2" eb="3">
      <t>カン</t>
    </rPh>
    <phoneticPr fontId="16"/>
  </si>
  <si>
    <t>修正宿泊</t>
    <phoneticPr fontId="16"/>
  </si>
  <si>
    <t>稼　働</t>
    <phoneticPr fontId="16"/>
  </si>
  <si>
    <t>日帰人員</t>
    <rPh sb="0" eb="2">
      <t>ヒガエ</t>
    </rPh>
    <rPh sb="2" eb="4">
      <t>ジンイン</t>
    </rPh>
    <phoneticPr fontId="16"/>
  </si>
  <si>
    <t>宿泊人員</t>
    <rPh sb="0" eb="2">
      <t>シュクハク</t>
    </rPh>
    <rPh sb="2" eb="4">
      <t>ジンイン</t>
    </rPh>
    <phoneticPr fontId="16"/>
  </si>
  <si>
    <t>修正宿泊人員</t>
    <rPh sb="0" eb="2">
      <t>シュウセイ</t>
    </rPh>
    <rPh sb="2" eb="4">
      <t>シュクハク</t>
    </rPh>
    <rPh sb="4" eb="6">
      <t>ジンイン</t>
    </rPh>
    <phoneticPr fontId="16"/>
  </si>
  <si>
    <t>収　容</t>
    <rPh sb="0" eb="1">
      <t>オサム</t>
    </rPh>
    <rPh sb="2" eb="3">
      <t>カタチ</t>
    </rPh>
    <phoneticPr fontId="16"/>
  </si>
  <si>
    <t>宿　泊</t>
    <rPh sb="0" eb="1">
      <t>ヤド</t>
    </rPh>
    <rPh sb="2" eb="3">
      <t>ハク</t>
    </rPh>
    <phoneticPr fontId="16"/>
  </si>
  <si>
    <t>人　　員</t>
    <phoneticPr fontId="16"/>
  </si>
  <si>
    <t>日　数</t>
    <phoneticPr fontId="16"/>
  </si>
  <si>
    <t>Ａ</t>
    <phoneticPr fontId="16"/>
  </si>
  <si>
    <t>Ｂ</t>
    <phoneticPr fontId="16"/>
  </si>
  <si>
    <t>Ａ＋Ｂ</t>
    <phoneticPr fontId="16"/>
  </si>
  <si>
    <t>[Ｂ＋　＝Ｃ]</t>
    <phoneticPr fontId="16"/>
  </si>
  <si>
    <t>人　員</t>
    <rPh sb="0" eb="1">
      <t>ヒト</t>
    </rPh>
    <rPh sb="2" eb="3">
      <t>イン</t>
    </rPh>
    <phoneticPr fontId="16"/>
  </si>
  <si>
    <t>稼働率</t>
    <rPh sb="0" eb="3">
      <t>カドウリツ</t>
    </rPh>
    <phoneticPr fontId="16"/>
  </si>
  <si>
    <t>Ｄ</t>
    <phoneticPr fontId="16"/>
  </si>
  <si>
    <t>[　×100]</t>
    <phoneticPr fontId="16"/>
  </si>
  <si>
    <t>Ｅ</t>
    <phoneticPr fontId="16"/>
  </si>
  <si>
    <t>人</t>
    <rPh sb="0" eb="1">
      <t>ニン</t>
    </rPh>
    <phoneticPr fontId="16"/>
  </si>
  <si>
    <t>人</t>
    <rPh sb="0" eb="1">
      <t>ヒト</t>
    </rPh>
    <phoneticPr fontId="16"/>
  </si>
  <si>
    <t>％</t>
    <phoneticPr fontId="16"/>
  </si>
  <si>
    <t>日</t>
    <phoneticPr fontId="16"/>
  </si>
  <si>
    <t>能登路荘</t>
    <rPh sb="0" eb="2">
      <t>ノト</t>
    </rPh>
    <rPh sb="2" eb="3">
      <t>ロ</t>
    </rPh>
    <rPh sb="3" eb="4">
      <t>ソウ</t>
    </rPh>
    <phoneticPr fontId="16"/>
  </si>
  <si>
    <t>能登うしつ荘</t>
    <rPh sb="0" eb="2">
      <t>ノト</t>
    </rPh>
    <rPh sb="5" eb="6">
      <t>ソウ</t>
    </rPh>
    <phoneticPr fontId="16"/>
  </si>
  <si>
    <t>能登やなぎだ荘</t>
    <rPh sb="0" eb="2">
      <t>ノト</t>
    </rPh>
    <rPh sb="6" eb="7">
      <t>ソウ</t>
    </rPh>
    <phoneticPr fontId="16"/>
  </si>
  <si>
    <t>能登小牧台</t>
    <rPh sb="0" eb="2">
      <t>ノト</t>
    </rPh>
    <rPh sb="2" eb="4">
      <t>コマキ</t>
    </rPh>
    <rPh sb="4" eb="5">
      <t>ダイ</t>
    </rPh>
    <phoneticPr fontId="16"/>
  </si>
  <si>
    <t>　（　　）内は大広間を除いたもの。</t>
    <rPh sb="5" eb="6">
      <t>ナイ</t>
    </rPh>
    <rPh sb="7" eb="10">
      <t>オオヒロマ</t>
    </rPh>
    <rPh sb="11" eb="12">
      <t>ノゾ</t>
    </rPh>
    <phoneticPr fontId="16"/>
  </si>
  <si>
    <t>※　宿泊稼働率＝</t>
    <rPh sb="2" eb="4">
      <t>シュクハク</t>
    </rPh>
    <rPh sb="4" eb="6">
      <t>カドウ</t>
    </rPh>
    <rPh sb="6" eb="7">
      <t>リツ</t>
    </rPh>
    <phoneticPr fontId="16"/>
  </si>
  <si>
    <t>Ｃ</t>
    <phoneticPr fontId="16"/>
  </si>
  <si>
    <t>収容人員×Ｅ</t>
    <rPh sb="0" eb="2">
      <t>シュウヨウ</t>
    </rPh>
    <rPh sb="2" eb="4">
      <t>ジンイン</t>
    </rPh>
    <phoneticPr fontId="16"/>
  </si>
  <si>
    <t>※輪島荘(輪島市)、能登きのうら荘(珠洲市)、能登つるぎぢ荘(輪島市)、</t>
    <rPh sb="1" eb="3">
      <t>ワジマ</t>
    </rPh>
    <rPh sb="3" eb="4">
      <t>ソウ</t>
    </rPh>
    <rPh sb="5" eb="8">
      <t>ワジマシ</t>
    </rPh>
    <rPh sb="10" eb="12">
      <t>ノト</t>
    </rPh>
    <rPh sb="16" eb="17">
      <t>ソウ</t>
    </rPh>
    <rPh sb="18" eb="21">
      <t>スズシ</t>
    </rPh>
    <rPh sb="23" eb="25">
      <t>ノト</t>
    </rPh>
    <rPh sb="29" eb="30">
      <t>ソウ</t>
    </rPh>
    <rPh sb="31" eb="34">
      <t>ワジマシ</t>
    </rPh>
    <phoneticPr fontId="16"/>
  </si>
  <si>
    <t>　白山一里野荘(白山市)は平成22年3月に閉館</t>
    <rPh sb="1" eb="3">
      <t>ハクサン</t>
    </rPh>
    <rPh sb="3" eb="5">
      <t>イチリ</t>
    </rPh>
    <rPh sb="5" eb="6">
      <t>ノ</t>
    </rPh>
    <rPh sb="6" eb="7">
      <t>ソウ</t>
    </rPh>
    <rPh sb="8" eb="11">
      <t>ハクサンシ</t>
    </rPh>
    <rPh sb="13" eb="15">
      <t>ヘイセイ</t>
    </rPh>
    <rPh sb="17" eb="18">
      <t>ネン</t>
    </rPh>
    <rPh sb="19" eb="20">
      <t>ガツ</t>
    </rPh>
    <rPh sb="21" eb="23">
      <t>ヘイカン</t>
    </rPh>
    <phoneticPr fontId="16"/>
  </si>
  <si>
    <t>能登きのうら荘</t>
    <rPh sb="0" eb="2">
      <t>ノト</t>
    </rPh>
    <rPh sb="6" eb="7">
      <t>ソウ</t>
    </rPh>
    <phoneticPr fontId="16"/>
  </si>
  <si>
    <t>輪島荘</t>
    <rPh sb="0" eb="2">
      <t>ワジマ</t>
    </rPh>
    <rPh sb="2" eb="3">
      <t>ソウ</t>
    </rPh>
    <phoneticPr fontId="16"/>
  </si>
  <si>
    <t>能登つるぎぢ荘</t>
    <rPh sb="0" eb="2">
      <t>ノト</t>
    </rPh>
    <rPh sb="6" eb="7">
      <t>ソウ</t>
    </rPh>
    <phoneticPr fontId="16"/>
  </si>
  <si>
    <t>白山一里野荘</t>
    <rPh sb="0" eb="2">
      <t>ハクサン</t>
    </rPh>
    <rPh sb="2" eb="4">
      <t>イチリ</t>
    </rPh>
    <rPh sb="4" eb="5">
      <t>ノ</t>
    </rPh>
    <rPh sb="5" eb="6">
      <t>ソウ</t>
    </rPh>
    <phoneticPr fontId="16"/>
  </si>
  <si>
    <t>対前年比(%)</t>
    <rPh sb="0" eb="1">
      <t>タイ</t>
    </rPh>
    <rPh sb="1" eb="4">
      <t>ゼンネンヒ</t>
    </rPh>
    <phoneticPr fontId="16"/>
  </si>
  <si>
    <t>11月</t>
  </si>
  <si>
    <t>単位：台</t>
    <rPh sb="0" eb="2">
      <t>タンイ</t>
    </rPh>
    <rPh sb="3" eb="4">
      <t>ダイ</t>
    </rPh>
    <phoneticPr fontId="16"/>
  </si>
  <si>
    <t>合　計</t>
    <rPh sb="0" eb="1">
      <t>ゴウ</t>
    </rPh>
    <rPh sb="2" eb="3">
      <t>ケイ</t>
    </rPh>
    <phoneticPr fontId="16"/>
  </si>
  <si>
    <t>単位：千台</t>
    <rPh sb="0" eb="2">
      <t>タンイ</t>
    </rPh>
    <rPh sb="3" eb="4">
      <t>セン</t>
    </rPh>
    <rPh sb="4" eb="5">
      <t>ダイ</t>
    </rPh>
    <phoneticPr fontId="16"/>
  </si>
  <si>
    <t>区　　　　　分</t>
    <rPh sb="0" eb="1">
      <t>ク</t>
    </rPh>
    <rPh sb="6" eb="7">
      <t>ブン</t>
    </rPh>
    <phoneticPr fontId="16"/>
  </si>
  <si>
    <t>10月</t>
    <rPh sb="2" eb="3">
      <t>ツキ</t>
    </rPh>
    <phoneticPr fontId="16"/>
  </si>
  <si>
    <t>12月</t>
  </si>
  <si>
    <t>今浜地点
上下線計</t>
    <rPh sb="0" eb="1">
      <t>イマ</t>
    </rPh>
    <rPh sb="1" eb="2">
      <t>ハマ</t>
    </rPh>
    <rPh sb="2" eb="4">
      <t>チテン</t>
    </rPh>
    <rPh sb="5" eb="8">
      <t>ジョウゲセン</t>
    </rPh>
    <rPh sb="8" eb="9">
      <t>ケイ</t>
    </rPh>
    <phoneticPr fontId="16"/>
  </si>
  <si>
    <t>（石川県道路公社調べ）</t>
    <rPh sb="1" eb="4">
      <t>イシカワケン</t>
    </rPh>
    <rPh sb="4" eb="6">
      <t>ドウロ</t>
    </rPh>
    <rPh sb="6" eb="8">
      <t>コウシャ</t>
    </rPh>
    <rPh sb="8" eb="9">
      <t>シラ</t>
    </rPh>
    <phoneticPr fontId="16"/>
  </si>
  <si>
    <t>平 成 23 年</t>
    <rPh sb="0" eb="1">
      <t>ヒラ</t>
    </rPh>
    <rPh sb="2" eb="3">
      <t>シゲル</t>
    </rPh>
    <rPh sb="7" eb="8">
      <t>ネン</t>
    </rPh>
    <phoneticPr fontId="16"/>
  </si>
  <si>
    <t>平成23年</t>
    <rPh sb="0" eb="2">
      <t>ヘイセイ</t>
    </rPh>
    <rPh sb="4" eb="5">
      <t>ネン</t>
    </rPh>
    <phoneticPr fontId="16"/>
  </si>
  <si>
    <t>平　　　成　　　２３　　　年</t>
    <rPh sb="0" eb="1">
      <t>ヒラ</t>
    </rPh>
    <rPh sb="4" eb="5">
      <t>シゲル</t>
    </rPh>
    <rPh sb="13" eb="14">
      <t>ネン</t>
    </rPh>
    <phoneticPr fontId="16"/>
  </si>
  <si>
    <t>単位：千人、％</t>
    <phoneticPr fontId="16"/>
  </si>
  <si>
    <t>平 成 24 年</t>
    <rPh sb="0" eb="1">
      <t>ヒラ</t>
    </rPh>
    <rPh sb="2" eb="3">
      <t>シゲル</t>
    </rPh>
    <rPh sb="7" eb="8">
      <t>ネン</t>
    </rPh>
    <phoneticPr fontId="16"/>
  </si>
  <si>
    <t>平成24年</t>
    <rPh sb="0" eb="2">
      <t>ヘイセイ</t>
    </rPh>
    <rPh sb="4" eb="5">
      <t>ネン</t>
    </rPh>
    <phoneticPr fontId="16"/>
  </si>
  <si>
    <t>平成25年</t>
    <rPh sb="0" eb="2">
      <t>ヘイセイ</t>
    </rPh>
    <rPh sb="4" eb="5">
      <t>ネン</t>
    </rPh>
    <phoneticPr fontId="16"/>
  </si>
  <si>
    <t>１月</t>
    <rPh sb="1" eb="2">
      <t>ガツ</t>
    </rPh>
    <phoneticPr fontId="15"/>
  </si>
  <si>
    <t>２月</t>
    <rPh sb="1" eb="2">
      <t>ガツ</t>
    </rPh>
    <phoneticPr fontId="15"/>
  </si>
  <si>
    <t>３月</t>
    <rPh sb="1" eb="2">
      <t>ガツ</t>
    </rPh>
    <phoneticPr fontId="15"/>
  </si>
  <si>
    <t>計</t>
    <rPh sb="0" eb="1">
      <t>ケイ</t>
    </rPh>
    <phoneticPr fontId="15"/>
  </si>
  <si>
    <t>平成26年</t>
    <rPh sb="0" eb="2">
      <t>ヘイセイ</t>
    </rPh>
    <rPh sb="4" eb="5">
      <t>ネン</t>
    </rPh>
    <phoneticPr fontId="16"/>
  </si>
  <si>
    <t>平成27年</t>
    <rPh sb="0" eb="2">
      <t>ヘイセイ</t>
    </rPh>
    <rPh sb="4" eb="5">
      <t>ネン</t>
    </rPh>
    <phoneticPr fontId="16"/>
  </si>
  <si>
    <t>平　成　23　年</t>
  </si>
  <si>
    <t>平　成　24　年</t>
  </si>
  <si>
    <t>平　成　25　年</t>
  </si>
  <si>
    <t>平　成　26　年</t>
  </si>
  <si>
    <t>首　都　圏</t>
    <rPh sb="0" eb="1">
      <t>クビ</t>
    </rPh>
    <rPh sb="2" eb="3">
      <t>ミヤコ</t>
    </rPh>
    <rPh sb="4" eb="5">
      <t>ケン</t>
    </rPh>
    <phoneticPr fontId="16"/>
  </si>
  <si>
    <t>中　京　圏</t>
    <rPh sb="0" eb="1">
      <t>ナカ</t>
    </rPh>
    <rPh sb="2" eb="3">
      <t>キョウ</t>
    </rPh>
    <rPh sb="4" eb="5">
      <t>ケン</t>
    </rPh>
    <phoneticPr fontId="16"/>
  </si>
  <si>
    <t>関　西　圏</t>
    <rPh sb="0" eb="1">
      <t>カン</t>
    </rPh>
    <rPh sb="2" eb="3">
      <t>ニシ</t>
    </rPh>
    <rPh sb="4" eb="5">
      <t>ケン</t>
    </rPh>
    <phoneticPr fontId="16"/>
  </si>
  <si>
    <t>長　野　県</t>
    <rPh sb="0" eb="1">
      <t>ナガ</t>
    </rPh>
    <rPh sb="2" eb="3">
      <t>ノ</t>
    </rPh>
    <rPh sb="4" eb="5">
      <t>ケン</t>
    </rPh>
    <phoneticPr fontId="15"/>
  </si>
  <si>
    <t xml:space="preserve"> 小計　（隣　県）</t>
    <rPh sb="1" eb="2">
      <t>ショウ</t>
    </rPh>
    <rPh sb="2" eb="3">
      <t>ケイ</t>
    </rPh>
    <rPh sb="5" eb="6">
      <t>トナリ</t>
    </rPh>
    <rPh sb="7" eb="8">
      <t>ケン</t>
    </rPh>
    <phoneticPr fontId="16"/>
  </si>
  <si>
    <t>(表８) 発地別外国人観光客数（兼六園入園者数)</t>
    <rPh sb="1" eb="2">
      <t>ヒョウ</t>
    </rPh>
    <rPh sb="5" eb="6">
      <t>ハツ</t>
    </rPh>
    <rPh sb="6" eb="7">
      <t>チ</t>
    </rPh>
    <rPh sb="7" eb="8">
      <t>ベツ</t>
    </rPh>
    <rPh sb="8" eb="10">
      <t>ガイコク</t>
    </rPh>
    <rPh sb="10" eb="11">
      <t>ジン</t>
    </rPh>
    <rPh sb="11" eb="14">
      <t>カンコウキャク</t>
    </rPh>
    <rPh sb="14" eb="15">
      <t>スウ</t>
    </rPh>
    <rPh sb="16" eb="19">
      <t>ケンロクエン</t>
    </rPh>
    <rPh sb="19" eb="22">
      <t>ニュウエンシャ</t>
    </rPh>
    <rPh sb="22" eb="23">
      <t>スウ</t>
    </rPh>
    <phoneticPr fontId="16"/>
  </si>
  <si>
    <t>首 都 圏：東京都、神奈川県、千葉県、埼玉県、栃木県、茨城県、群馬県　　</t>
    <rPh sb="0" eb="1">
      <t>クビ</t>
    </rPh>
    <rPh sb="2" eb="3">
      <t>ミヤコ</t>
    </rPh>
    <rPh sb="4" eb="5">
      <t>ケン</t>
    </rPh>
    <rPh sb="6" eb="9">
      <t>トウキョウト</t>
    </rPh>
    <rPh sb="10" eb="14">
      <t>カナガワケン</t>
    </rPh>
    <rPh sb="15" eb="18">
      <t>チバケン</t>
    </rPh>
    <rPh sb="19" eb="22">
      <t>サイタマケン</t>
    </rPh>
    <phoneticPr fontId="16"/>
  </si>
  <si>
    <t>中 京 圏：愛知県、岐阜県、静岡県、三重県</t>
    <rPh sb="0" eb="1">
      <t>ナカ</t>
    </rPh>
    <rPh sb="2" eb="3">
      <t>キョウ</t>
    </rPh>
    <rPh sb="4" eb="5">
      <t>ケン</t>
    </rPh>
    <rPh sb="6" eb="9">
      <t>アイチケン</t>
    </rPh>
    <rPh sb="10" eb="13">
      <t>ギフケン</t>
    </rPh>
    <rPh sb="14" eb="17">
      <t>シズオカケン</t>
    </rPh>
    <rPh sb="18" eb="21">
      <t>ミエケン</t>
    </rPh>
    <phoneticPr fontId="16"/>
  </si>
  <si>
    <t>関 西 圏：大阪府、京都府、兵庫県、和歌山県、奈良県、滋賀県</t>
    <rPh sb="0" eb="1">
      <t>カン</t>
    </rPh>
    <rPh sb="2" eb="3">
      <t>ニシ</t>
    </rPh>
    <rPh sb="4" eb="5">
      <t>ケン</t>
    </rPh>
    <rPh sb="6" eb="9">
      <t>オオサカフ</t>
    </rPh>
    <rPh sb="10" eb="13">
      <t>キョウトフ</t>
    </rPh>
    <rPh sb="14" eb="17">
      <t>ヒョウゴケン</t>
    </rPh>
    <rPh sb="18" eb="22">
      <t>ワカヤマケン</t>
    </rPh>
    <phoneticPr fontId="16"/>
  </si>
  <si>
    <t>首都圏</t>
    <rPh sb="0" eb="1">
      <t>クビ</t>
    </rPh>
    <rPh sb="1" eb="2">
      <t>ミヤコ</t>
    </rPh>
    <rPh sb="2" eb="3">
      <t>ケン</t>
    </rPh>
    <phoneticPr fontId="16"/>
  </si>
  <si>
    <t>台湾</t>
    <rPh sb="0" eb="2">
      <t>タイワン</t>
    </rPh>
    <phoneticPr fontId="16"/>
  </si>
  <si>
    <t>中国</t>
    <rPh sb="0" eb="2">
      <t>チュウゴク</t>
    </rPh>
    <phoneticPr fontId="16"/>
  </si>
  <si>
    <t>韓国</t>
    <rPh sb="0" eb="2">
      <t>カンコク</t>
    </rPh>
    <phoneticPr fontId="16"/>
  </si>
  <si>
    <t>香港</t>
    <rPh sb="0" eb="2">
      <t>ホンコン</t>
    </rPh>
    <phoneticPr fontId="16"/>
  </si>
  <si>
    <t>東南アジア４カ国計</t>
    <rPh sb="0" eb="2">
      <t>トウナン</t>
    </rPh>
    <rPh sb="7" eb="8">
      <t>コク</t>
    </rPh>
    <rPh sb="8" eb="9">
      <t>ケイ</t>
    </rPh>
    <phoneticPr fontId="16"/>
  </si>
  <si>
    <t>欧州５カ国計</t>
    <rPh sb="0" eb="2">
      <t>オウシュウ</t>
    </rPh>
    <rPh sb="4" eb="5">
      <t>コク</t>
    </rPh>
    <rPh sb="5" eb="6">
      <t>ケイ</t>
    </rPh>
    <phoneticPr fontId="16"/>
  </si>
  <si>
    <t>（ ）内は構成比 ％</t>
    <rPh sb="3" eb="4">
      <t>ナイ</t>
    </rPh>
    <rPh sb="5" eb="8">
      <t>コウセイヒ</t>
    </rPh>
    <phoneticPr fontId="16"/>
  </si>
  <si>
    <t>東北（宮城県・福島県）</t>
    <rPh sb="0" eb="2">
      <t>トウホク</t>
    </rPh>
    <rPh sb="3" eb="5">
      <t>ミヤギ</t>
    </rPh>
    <rPh sb="5" eb="6">
      <t>ケン</t>
    </rPh>
    <rPh sb="7" eb="9">
      <t>フクシマ</t>
    </rPh>
    <rPh sb="9" eb="10">
      <t>ケン</t>
    </rPh>
    <phoneticPr fontId="15"/>
  </si>
  <si>
    <t>前年比
（％）</t>
    <rPh sb="0" eb="2">
      <t>ゼンネン</t>
    </rPh>
    <rPh sb="2" eb="3">
      <t>ヒ</t>
    </rPh>
    <phoneticPr fontId="16"/>
  </si>
  <si>
    <t>宿泊費</t>
  </si>
  <si>
    <t>飲食費</t>
  </si>
  <si>
    <t>土産代</t>
  </si>
  <si>
    <t>交通費</t>
    <rPh sb="0" eb="2">
      <t>コウツウ</t>
    </rPh>
    <phoneticPr fontId="31"/>
  </si>
  <si>
    <t>入場料</t>
  </si>
  <si>
    <t>(単位：百万円)</t>
    <rPh sb="1" eb="3">
      <t>タンイ</t>
    </rPh>
    <rPh sb="4" eb="7">
      <t>ヒャクマンエン</t>
    </rPh>
    <phoneticPr fontId="16"/>
  </si>
  <si>
    <t>内　訳</t>
    <rPh sb="0" eb="1">
      <t>ウチ</t>
    </rPh>
    <rPh sb="2" eb="3">
      <t>ヤク</t>
    </rPh>
    <phoneticPr fontId="16"/>
  </si>
  <si>
    <t>単位：千人、％</t>
    <rPh sb="0" eb="2">
      <t>タンイ</t>
    </rPh>
    <rPh sb="3" eb="5">
      <t>センニン</t>
    </rPh>
    <phoneticPr fontId="15"/>
  </si>
  <si>
    <t>対前年比</t>
    <rPh sb="0" eb="1">
      <t>タイ</t>
    </rPh>
    <rPh sb="1" eb="4">
      <t>ゼンネンヒ</t>
    </rPh>
    <phoneticPr fontId="15"/>
  </si>
  <si>
    <t>加賀地域</t>
    <rPh sb="0" eb="2">
      <t>カガ</t>
    </rPh>
    <rPh sb="2" eb="4">
      <t>チイキ</t>
    </rPh>
    <phoneticPr fontId="15"/>
  </si>
  <si>
    <t>金沢地域</t>
    <rPh sb="0" eb="2">
      <t>カナザワ</t>
    </rPh>
    <rPh sb="2" eb="4">
      <t>チイキ</t>
    </rPh>
    <phoneticPr fontId="15"/>
  </si>
  <si>
    <t>白山地域</t>
    <rPh sb="0" eb="2">
      <t>ハクサン</t>
    </rPh>
    <rPh sb="2" eb="4">
      <t>チイキ</t>
    </rPh>
    <phoneticPr fontId="15"/>
  </si>
  <si>
    <t>能登地域</t>
    <rPh sb="0" eb="2">
      <t>ノト</t>
    </rPh>
    <rPh sb="2" eb="4">
      <t>チイキ</t>
    </rPh>
    <phoneticPr fontId="15"/>
  </si>
  <si>
    <t>山中温泉</t>
    <rPh sb="0" eb="2">
      <t>ヤマナカ</t>
    </rPh>
    <rPh sb="2" eb="4">
      <t>オンセン</t>
    </rPh>
    <phoneticPr fontId="15"/>
  </si>
  <si>
    <t>山代温泉</t>
    <rPh sb="0" eb="2">
      <t>ヤマシロ</t>
    </rPh>
    <rPh sb="2" eb="4">
      <t>オンセン</t>
    </rPh>
    <phoneticPr fontId="15"/>
  </si>
  <si>
    <t>片山津温泉</t>
    <rPh sb="0" eb="5">
      <t>カタヤマヅオンセン</t>
    </rPh>
    <phoneticPr fontId="15"/>
  </si>
  <si>
    <t>粟津温泉</t>
    <rPh sb="0" eb="2">
      <t>アワヅ</t>
    </rPh>
    <rPh sb="2" eb="4">
      <t>オンセン</t>
    </rPh>
    <phoneticPr fontId="15"/>
  </si>
  <si>
    <t>湯涌温泉</t>
    <rPh sb="0" eb="2">
      <t>ユワク</t>
    </rPh>
    <rPh sb="2" eb="4">
      <t>オンセン</t>
    </rPh>
    <phoneticPr fontId="15"/>
  </si>
  <si>
    <t>和倉温泉</t>
    <rPh sb="0" eb="4">
      <t>ワクラオンセン</t>
    </rPh>
    <phoneticPr fontId="15"/>
  </si>
  <si>
    <t>輪島温泉郷</t>
    <rPh sb="0" eb="2">
      <t>ワジマ</t>
    </rPh>
    <rPh sb="2" eb="5">
      <t>オンセンキョウ</t>
    </rPh>
    <phoneticPr fontId="15"/>
  </si>
  <si>
    <t>合計</t>
    <rPh sb="0" eb="2">
      <t>ゴウケイ</t>
    </rPh>
    <phoneticPr fontId="15"/>
  </si>
  <si>
    <t>単位：千人</t>
    <rPh sb="0" eb="2">
      <t>タンイ</t>
    </rPh>
    <rPh sb="3" eb="5">
      <t>センニン</t>
    </rPh>
    <phoneticPr fontId="15"/>
  </si>
  <si>
    <t>小計
(1-3月)</t>
    <rPh sb="0" eb="2">
      <t>ショウケイ</t>
    </rPh>
    <rPh sb="7" eb="8">
      <t>ガツ</t>
    </rPh>
    <phoneticPr fontId="15"/>
  </si>
  <si>
    <t>小計
(4-6月)</t>
    <rPh sb="0" eb="2">
      <t>ショウケイ</t>
    </rPh>
    <rPh sb="7" eb="8">
      <t>ガツ</t>
    </rPh>
    <phoneticPr fontId="15"/>
  </si>
  <si>
    <t>小計
（7-9月)</t>
    <rPh sb="0" eb="2">
      <t>ショウケイ</t>
    </rPh>
    <rPh sb="7" eb="8">
      <t>ガツ</t>
    </rPh>
    <phoneticPr fontId="15"/>
  </si>
  <si>
    <t>小計
(10-12月)</t>
    <rPh sb="0" eb="2">
      <t>ショウケイ</t>
    </rPh>
    <rPh sb="9" eb="10">
      <t>ガツ</t>
    </rPh>
    <phoneticPr fontId="15"/>
  </si>
  <si>
    <r>
      <rPr>
        <sz val="12"/>
        <color theme="0"/>
        <rFont val="ＭＳ 明朝"/>
        <family val="1"/>
        <charset val="128"/>
      </rPr>
      <t>うち</t>
    </r>
    <r>
      <rPr>
        <sz val="12"/>
        <color theme="1"/>
        <rFont val="ＭＳ 明朝"/>
        <family val="1"/>
        <charset val="128"/>
      </rPr>
      <t>白山地域</t>
    </r>
    <rPh sb="2" eb="4">
      <t>ハクサン</t>
    </rPh>
    <rPh sb="4" eb="6">
      <t>チイキ</t>
    </rPh>
    <phoneticPr fontId="15"/>
  </si>
  <si>
    <r>
      <rPr>
        <sz val="12"/>
        <color theme="0"/>
        <rFont val="ＭＳ 明朝"/>
        <family val="1"/>
        <charset val="128"/>
      </rPr>
      <t>うち</t>
    </r>
    <r>
      <rPr>
        <sz val="12"/>
        <color theme="1"/>
        <rFont val="ＭＳ 明朝"/>
        <family val="1"/>
        <charset val="128"/>
      </rPr>
      <t>能登地域</t>
    </r>
    <rPh sb="2" eb="4">
      <t>ノト</t>
    </rPh>
    <rPh sb="4" eb="6">
      <t>チイキ</t>
    </rPh>
    <phoneticPr fontId="15"/>
  </si>
  <si>
    <t>輪島温泉郷</t>
    <phoneticPr fontId="15"/>
  </si>
  <si>
    <t>※ 白山地域は白山市のうち旧松任市及び旧美川町を除いた地域(旧松任市及び旧美川町は金沢地域に含めた)</t>
    <phoneticPr fontId="15"/>
  </si>
  <si>
    <t>小　計
（隣　県）</t>
    <phoneticPr fontId="15"/>
  </si>
  <si>
    <t>小　計
(３大都市圏)</t>
    <phoneticPr fontId="15"/>
  </si>
  <si>
    <t>主要温泉地
宿泊者数</t>
    <rPh sb="0" eb="2">
      <t>シュヨウ</t>
    </rPh>
    <rPh sb="2" eb="5">
      <t>オンセンチ</t>
    </rPh>
    <rPh sb="6" eb="9">
      <t>シュクハクシャ</t>
    </rPh>
    <rPh sb="9" eb="10">
      <t>カズ</t>
    </rPh>
    <phoneticPr fontId="16"/>
  </si>
  <si>
    <t>平成27年</t>
    <phoneticPr fontId="31"/>
  </si>
  <si>
    <t>（％）</t>
    <phoneticPr fontId="16"/>
  </si>
  <si>
    <t>東南アジア
（※）</t>
    <rPh sb="0" eb="2">
      <t>トウナン</t>
    </rPh>
    <phoneticPr fontId="31"/>
  </si>
  <si>
    <t>　インドネシアは平成25年より集計を開始したため、平成24年以前は「その他」に含む。</t>
    <rPh sb="8" eb="10">
      <t>ヘイセイ</t>
    </rPh>
    <rPh sb="12" eb="13">
      <t>ネン</t>
    </rPh>
    <rPh sb="15" eb="17">
      <t>シュウケイ</t>
    </rPh>
    <rPh sb="18" eb="20">
      <t>カイシ</t>
    </rPh>
    <rPh sb="25" eb="27">
      <t>ヘイセイ</t>
    </rPh>
    <rPh sb="29" eb="30">
      <t>ネン</t>
    </rPh>
    <phoneticPr fontId="31"/>
  </si>
  <si>
    <t>その他</t>
    <phoneticPr fontId="16"/>
  </si>
  <si>
    <t>上段：石川県内外国人宿泊者数、下段：訪日外客数(出典：日本政府観光局(JNTO))</t>
    <rPh sb="0" eb="2">
      <t>ジョウダン</t>
    </rPh>
    <rPh sb="3" eb="6">
      <t>イシカワケン</t>
    </rPh>
    <rPh sb="6" eb="7">
      <t>ナイ</t>
    </rPh>
    <rPh sb="7" eb="9">
      <t>ガイコク</t>
    </rPh>
    <rPh sb="9" eb="10">
      <t>ジン</t>
    </rPh>
    <rPh sb="10" eb="13">
      <t>シュクハクシャ</t>
    </rPh>
    <rPh sb="13" eb="14">
      <t>スウ</t>
    </rPh>
    <phoneticPr fontId="16"/>
  </si>
  <si>
    <t>(表１) 発地別観光入り込み客数（推計）</t>
    <rPh sb="1" eb="2">
      <t>ヒョウ</t>
    </rPh>
    <rPh sb="5" eb="6">
      <t>ハツ</t>
    </rPh>
    <rPh sb="6" eb="7">
      <t>チ</t>
    </rPh>
    <rPh sb="7" eb="8">
      <t>ベツ</t>
    </rPh>
    <rPh sb="8" eb="10">
      <t>カンコウ</t>
    </rPh>
    <rPh sb="10" eb="13">
      <t>イリコ</t>
    </rPh>
    <rPh sb="14" eb="16">
      <t>キャクスウ</t>
    </rPh>
    <rPh sb="17" eb="19">
      <t>スイケイ</t>
    </rPh>
    <phoneticPr fontId="16"/>
  </si>
  <si>
    <t>(表４) 地域別・発地別観光入り込み客数（推計）</t>
    <rPh sb="1" eb="2">
      <t>ヒョウ</t>
    </rPh>
    <rPh sb="5" eb="7">
      <t>チイキ</t>
    </rPh>
    <rPh sb="7" eb="8">
      <t>ベツ</t>
    </rPh>
    <rPh sb="9" eb="10">
      <t>ハツ</t>
    </rPh>
    <rPh sb="10" eb="11">
      <t>チ</t>
    </rPh>
    <rPh sb="11" eb="12">
      <t>ベツ</t>
    </rPh>
    <rPh sb="12" eb="14">
      <t>カンコウ</t>
    </rPh>
    <rPh sb="14" eb="17">
      <t>イリコ</t>
    </rPh>
    <rPh sb="18" eb="20">
      <t>キャクスウ</t>
    </rPh>
    <rPh sb="21" eb="23">
      <t>スイケイ</t>
    </rPh>
    <phoneticPr fontId="16"/>
  </si>
  <si>
    <t>中京圏</t>
  </si>
  <si>
    <t>関西圏</t>
  </si>
  <si>
    <t>うち金沢地域</t>
    <phoneticPr fontId="15"/>
  </si>
  <si>
    <r>
      <rPr>
        <sz val="12"/>
        <color theme="0"/>
        <rFont val="ＭＳ 明朝"/>
        <family val="1"/>
        <charset val="128"/>
      </rPr>
      <t>うち</t>
    </r>
    <r>
      <rPr>
        <sz val="12"/>
        <rFont val="ＭＳ 明朝"/>
        <family val="1"/>
        <charset val="128"/>
      </rPr>
      <t>加賀</t>
    </r>
    <r>
      <rPr>
        <sz val="12"/>
        <color theme="1"/>
        <rFont val="ＭＳ 明朝"/>
        <family val="1"/>
        <charset val="128"/>
      </rPr>
      <t>地域</t>
    </r>
    <rPh sb="2" eb="4">
      <t>カガ</t>
    </rPh>
    <rPh sb="4" eb="6">
      <t>チイキ</t>
    </rPh>
    <phoneticPr fontId="15"/>
  </si>
  <si>
    <t>(表７) 日帰り・宿泊別観光入り込み客数（推計）</t>
    <rPh sb="1" eb="2">
      <t>ヒョウ</t>
    </rPh>
    <rPh sb="5" eb="7">
      <t>ヒガエ</t>
    </rPh>
    <rPh sb="9" eb="11">
      <t>シュクハク</t>
    </rPh>
    <rPh sb="11" eb="12">
      <t>ベツ</t>
    </rPh>
    <rPh sb="12" eb="14">
      <t>カンコウ</t>
    </rPh>
    <rPh sb="14" eb="17">
      <t>イリコ</t>
    </rPh>
    <rPh sb="18" eb="20">
      <t>キャクスウ</t>
    </rPh>
    <rPh sb="21" eb="23">
      <t>スイケイ</t>
    </rPh>
    <phoneticPr fontId="16"/>
  </si>
  <si>
    <t>平　成　27　年</t>
    <phoneticPr fontId="15"/>
  </si>
  <si>
    <t>平　成　28　年</t>
    <phoneticPr fontId="16"/>
  </si>
  <si>
    <t>平成28年</t>
    <rPh sb="0" eb="2">
      <t>ヘイセイ</t>
    </rPh>
    <rPh sb="4" eb="5">
      <t>ネン</t>
    </rPh>
    <phoneticPr fontId="16"/>
  </si>
  <si>
    <t>(</t>
    <phoneticPr fontId="16"/>
  </si>
  <si>
    <t>)</t>
    <phoneticPr fontId="16"/>
  </si>
  <si>
    <t>アメリカ</t>
    <phoneticPr fontId="16"/>
  </si>
  <si>
    <t>(</t>
    <phoneticPr fontId="16"/>
  </si>
  <si>
    <t>)</t>
    <phoneticPr fontId="16"/>
  </si>
  <si>
    <t>平成28年</t>
    <phoneticPr fontId="31"/>
  </si>
  <si>
    <t>開業前比
（％）</t>
    <rPh sb="0" eb="3">
      <t>カイギョウマエ</t>
    </rPh>
    <rPh sb="3" eb="4">
      <t>ヒ</t>
    </rPh>
    <phoneticPr fontId="16"/>
  </si>
  <si>
    <t xml:space="preserve"> </t>
    <phoneticPr fontId="15"/>
  </si>
  <si>
    <t>欧州５カ国…（フランス、ドイツ、イタリア、スペイン、イギリス）</t>
    <rPh sb="0" eb="2">
      <t>オウシュウ</t>
    </rPh>
    <rPh sb="4" eb="5">
      <t>コク</t>
    </rPh>
    <phoneticPr fontId="16"/>
  </si>
  <si>
    <t>東南アジア４カ国…（インドネシア、マレーシア、シンガポール、タイ）</t>
    <rPh sb="0" eb="2">
      <t>トウナン</t>
    </rPh>
    <rPh sb="7" eb="8">
      <t>コク</t>
    </rPh>
    <phoneticPr fontId="16"/>
  </si>
  <si>
    <t>※ 「東南アジア」はインドネシア、マレーシア、シンガポール、タイの4か国。ただし、</t>
    <rPh sb="3" eb="5">
      <t>トウナン</t>
    </rPh>
    <rPh sb="35" eb="36">
      <t>コク</t>
    </rPh>
    <phoneticPr fontId="31"/>
  </si>
  <si>
    <t>外国人
宿泊者数</t>
    <rPh sb="0" eb="2">
      <t>ガイコク</t>
    </rPh>
    <rPh sb="2" eb="3">
      <t>ジン</t>
    </rPh>
    <rPh sb="4" eb="6">
      <t>シュクハク</t>
    </rPh>
    <rPh sb="6" eb="7">
      <t>シャ</t>
    </rPh>
    <rPh sb="7" eb="8">
      <t>スウ</t>
    </rPh>
    <phoneticPr fontId="16"/>
  </si>
  <si>
    <t>区　分</t>
    <rPh sb="0" eb="1">
      <t>ク</t>
    </rPh>
    <rPh sb="2" eb="3">
      <t>ブン</t>
    </rPh>
    <phoneticPr fontId="15"/>
  </si>
  <si>
    <t>区　　分</t>
    <phoneticPr fontId="16"/>
  </si>
  <si>
    <t>区分</t>
    <phoneticPr fontId="15"/>
  </si>
  <si>
    <t>区    分</t>
    <phoneticPr fontId="15"/>
  </si>
  <si>
    <t>※　端数処理のため内訳の計は合計と一致しないことがある</t>
    <rPh sb="2" eb="4">
      <t>ハスウ</t>
    </rPh>
    <rPh sb="4" eb="6">
      <t>ショリ</t>
    </rPh>
    <rPh sb="9" eb="11">
      <t>ウチワケ</t>
    </rPh>
    <rPh sb="12" eb="13">
      <t>ケイ</t>
    </rPh>
    <rPh sb="17" eb="19">
      <t>イッチ</t>
    </rPh>
    <phoneticPr fontId="16"/>
  </si>
  <si>
    <t>区　　分</t>
    <rPh sb="0" eb="1">
      <t>ク</t>
    </rPh>
    <rPh sb="3" eb="4">
      <t>ブン</t>
    </rPh>
    <phoneticPr fontId="16"/>
  </si>
  <si>
    <t>平成29年</t>
    <rPh sb="0" eb="2">
      <t>ヘイセイ</t>
    </rPh>
    <rPh sb="4" eb="5">
      <t>ネン</t>
    </rPh>
    <phoneticPr fontId="16"/>
  </si>
  <si>
    <t>平　成　29　年</t>
    <phoneticPr fontId="16"/>
  </si>
  <si>
    <t>平成29年</t>
    <phoneticPr fontId="31"/>
  </si>
  <si>
    <t>宿　泊</t>
    <rPh sb="0" eb="1">
      <t>シュク</t>
    </rPh>
    <rPh sb="2" eb="3">
      <t>ハク</t>
    </rPh>
    <phoneticPr fontId="16"/>
  </si>
  <si>
    <t>日　帰　り</t>
    <rPh sb="0" eb="3">
      <t>ヒガエ</t>
    </rPh>
    <phoneticPr fontId="16"/>
  </si>
  <si>
    <t>平　成　30　年</t>
    <phoneticPr fontId="16"/>
  </si>
  <si>
    <t>平成30年</t>
    <rPh sb="0" eb="2">
      <t>ヘイセイ</t>
    </rPh>
    <rPh sb="4" eb="5">
      <t>ネン</t>
    </rPh>
    <phoneticPr fontId="16"/>
  </si>
  <si>
    <t>平成30年</t>
    <phoneticPr fontId="31"/>
  </si>
  <si>
    <t>（表９）発地別外国人宿泊客数および訪日外客数</t>
    <rPh sb="1" eb="2">
      <t>ヒョウ</t>
    </rPh>
    <rPh sb="4" eb="5">
      <t>ハツ</t>
    </rPh>
    <rPh sb="5" eb="6">
      <t>チ</t>
    </rPh>
    <rPh sb="6" eb="7">
      <t>ベツ</t>
    </rPh>
    <rPh sb="7" eb="9">
      <t>ガイコク</t>
    </rPh>
    <rPh sb="9" eb="10">
      <t>ジン</t>
    </rPh>
    <rPh sb="10" eb="12">
      <t>シュクハク</t>
    </rPh>
    <rPh sb="12" eb="14">
      <t>キャクスウ</t>
    </rPh>
    <rPh sb="17" eb="19">
      <t>ホウニチ</t>
    </rPh>
    <rPh sb="19" eb="21">
      <t>ガイキャク</t>
    </rPh>
    <rPh sb="21" eb="22">
      <t>スウ</t>
    </rPh>
    <phoneticPr fontId="16"/>
  </si>
  <si>
    <t>令和元年</t>
    <rPh sb="0" eb="2">
      <t>レイワ</t>
    </rPh>
    <rPh sb="2" eb="4">
      <t>ガンネン</t>
    </rPh>
    <rPh sb="3" eb="4">
      <t>ネン</t>
    </rPh>
    <phoneticPr fontId="16"/>
  </si>
  <si>
    <t>令和元年</t>
    <rPh sb="0" eb="2">
      <t>レイワ</t>
    </rPh>
    <rPh sb="2" eb="4">
      <t>ガンネン</t>
    </rPh>
    <phoneticPr fontId="16"/>
  </si>
  <si>
    <t>令　和　元　年</t>
    <rPh sb="0" eb="1">
      <t>レイ</t>
    </rPh>
    <rPh sb="2" eb="3">
      <t>ワ</t>
    </rPh>
    <rPh sb="4" eb="5">
      <t>ガン</t>
    </rPh>
    <phoneticPr fontId="16"/>
  </si>
  <si>
    <t>令和元年</t>
    <rPh sb="0" eb="2">
      <t>レイワ</t>
    </rPh>
    <rPh sb="2" eb="3">
      <t>ガン</t>
    </rPh>
    <phoneticPr fontId="31"/>
  </si>
  <si>
    <t>令和元年</t>
    <rPh sb="0" eb="2">
      <t>レイワ</t>
    </rPh>
    <rPh sb="2" eb="3">
      <t>ガン</t>
    </rPh>
    <rPh sb="3" eb="4">
      <t>ネン</t>
    </rPh>
    <phoneticPr fontId="16"/>
  </si>
  <si>
    <t xml:space="preserve">
(　　)</t>
    <phoneticPr fontId="16"/>
  </si>
  <si>
    <t>単位：人、％</t>
    <rPh sb="0" eb="2">
      <t>タンイ</t>
    </rPh>
    <rPh sb="3" eb="4">
      <t>ヒト</t>
    </rPh>
    <phoneticPr fontId="16"/>
  </si>
  <si>
    <t>令和2年</t>
    <rPh sb="0" eb="2">
      <t>レイワ</t>
    </rPh>
    <phoneticPr fontId="31"/>
  </si>
  <si>
    <t>令和2年</t>
    <rPh sb="0" eb="2">
      <t>レイワ</t>
    </rPh>
    <rPh sb="3" eb="4">
      <t>ネン</t>
    </rPh>
    <phoneticPr fontId="16"/>
  </si>
  <si>
    <t>令和元年</t>
    <rPh sb="0" eb="2">
      <t>レイワ</t>
    </rPh>
    <rPh sb="2" eb="3">
      <t>ガン</t>
    </rPh>
    <phoneticPr fontId="38"/>
  </si>
  <si>
    <t>令和2年</t>
    <rPh sb="0" eb="2">
      <t>レイワ</t>
    </rPh>
    <rPh sb="3" eb="4">
      <t>ネン</t>
    </rPh>
    <phoneticPr fontId="38"/>
  </si>
  <si>
    <t>令   和    2   年</t>
    <rPh sb="0" eb="1">
      <t>レイ</t>
    </rPh>
    <rPh sb="4" eb="5">
      <t>ワ</t>
    </rPh>
    <rPh sb="13" eb="14">
      <t>ネン</t>
    </rPh>
    <phoneticPr fontId="15"/>
  </si>
  <si>
    <t>単位：千人泊、％</t>
    <rPh sb="0" eb="2">
      <t>タンイ</t>
    </rPh>
    <rPh sb="3" eb="5">
      <t>センニン</t>
    </rPh>
    <rPh sb="5" eb="6">
      <t>ハク</t>
    </rPh>
    <phoneticPr fontId="15"/>
  </si>
  <si>
    <t>単位：千人泊</t>
    <rPh sb="0" eb="2">
      <t>タンイ</t>
    </rPh>
    <rPh sb="3" eb="5">
      <t>センニン</t>
    </rPh>
    <rPh sb="5" eb="6">
      <t>ハク</t>
    </rPh>
    <phoneticPr fontId="15"/>
  </si>
  <si>
    <t>令　和　２　年</t>
    <rPh sb="0" eb="1">
      <t>レイ</t>
    </rPh>
    <rPh sb="2" eb="3">
      <t>ワ</t>
    </rPh>
    <phoneticPr fontId="16"/>
  </si>
  <si>
    <t>令和3年</t>
    <rPh sb="0" eb="2">
      <t>レイワ</t>
    </rPh>
    <rPh sb="3" eb="4">
      <t>ネン</t>
    </rPh>
    <phoneticPr fontId="16"/>
  </si>
  <si>
    <t>令和元年比</t>
    <rPh sb="0" eb="2">
      <t>レイワ</t>
    </rPh>
    <rPh sb="2" eb="4">
      <t>ガンネン</t>
    </rPh>
    <rPh sb="4" eb="5">
      <t>ヒ</t>
    </rPh>
    <phoneticPr fontId="16"/>
  </si>
  <si>
    <t>令   和    3   年</t>
    <rPh sb="0" eb="1">
      <t>レイ</t>
    </rPh>
    <rPh sb="4" eb="5">
      <t>ワ</t>
    </rPh>
    <rPh sb="13" eb="14">
      <t>ネン</t>
    </rPh>
    <phoneticPr fontId="15"/>
  </si>
  <si>
    <t>令　和　３　年</t>
    <rPh sb="0" eb="1">
      <t>レイ</t>
    </rPh>
    <rPh sb="2" eb="3">
      <t>ワ</t>
    </rPh>
    <phoneticPr fontId="16"/>
  </si>
  <si>
    <t>令和3年</t>
    <rPh sb="0" eb="2">
      <t>レイワ</t>
    </rPh>
    <phoneticPr fontId="31"/>
  </si>
  <si>
    <t>令和4年</t>
    <rPh sb="0" eb="2">
      <t>レイワ</t>
    </rPh>
    <rPh sb="3" eb="4">
      <t>ネン</t>
    </rPh>
    <phoneticPr fontId="16"/>
  </si>
  <si>
    <t>令 和 ４年</t>
    <rPh sb="0" eb="1">
      <t>レイ</t>
    </rPh>
    <rPh sb="2" eb="3">
      <t>ワ</t>
    </rPh>
    <rPh sb="5" eb="6">
      <t>ネン</t>
    </rPh>
    <phoneticPr fontId="16"/>
  </si>
  <si>
    <t>令和4年</t>
    <rPh sb="0" eb="2">
      <t>レイワ</t>
    </rPh>
    <rPh sb="3" eb="4">
      <t>ネン</t>
    </rPh>
    <phoneticPr fontId="38"/>
  </si>
  <si>
    <t>金沢地域</t>
    <rPh sb="0" eb="4">
      <t>カナザワチイキ</t>
    </rPh>
    <phoneticPr fontId="15"/>
  </si>
  <si>
    <t>加賀地域</t>
    <rPh sb="0" eb="4">
      <t>カガチイキ</t>
    </rPh>
    <phoneticPr fontId="15"/>
  </si>
  <si>
    <t>白山地域</t>
    <rPh sb="0" eb="4">
      <t>ハクサンチイキ</t>
    </rPh>
    <phoneticPr fontId="15"/>
  </si>
  <si>
    <t>令和４年</t>
    <rPh sb="0" eb="2">
      <t>レイワ</t>
    </rPh>
    <rPh sb="3" eb="4">
      <t>ネン</t>
    </rPh>
    <phoneticPr fontId="15"/>
  </si>
  <si>
    <t>令   和    4   年</t>
    <rPh sb="0" eb="1">
      <t>レイ</t>
    </rPh>
    <rPh sb="4" eb="5">
      <t>ワ</t>
    </rPh>
    <rPh sb="13" eb="14">
      <t>ネン</t>
    </rPh>
    <phoneticPr fontId="15"/>
  </si>
  <si>
    <t>令　和　４　年</t>
    <rPh sb="0" eb="1">
      <t>レイ</t>
    </rPh>
    <rPh sb="2" eb="3">
      <t>ワ</t>
    </rPh>
    <phoneticPr fontId="16"/>
  </si>
  <si>
    <t>令和4年</t>
    <rPh sb="0" eb="2">
      <t>レイワ</t>
    </rPh>
    <phoneticPr fontId="31"/>
  </si>
  <si>
    <t>(単位：円)</t>
    <rPh sb="1" eb="3">
      <t>タンイ</t>
    </rPh>
    <rPh sb="4" eb="5">
      <t>エン</t>
    </rPh>
    <phoneticPr fontId="16"/>
  </si>
  <si>
    <t>令和5年観光入り込み客数（県全体推計）</t>
    <rPh sb="0" eb="2">
      <t>レイワ</t>
    </rPh>
    <rPh sb="3" eb="4">
      <t>ネン</t>
    </rPh>
    <rPh sb="4" eb="6">
      <t>カンコウ</t>
    </rPh>
    <rPh sb="6" eb="7">
      <t>イ</t>
    </rPh>
    <rPh sb="8" eb="9">
      <t>コ</t>
    </rPh>
    <rPh sb="10" eb="11">
      <t>キャク</t>
    </rPh>
    <rPh sb="11" eb="12">
      <t>スウ</t>
    </rPh>
    <rPh sb="13" eb="16">
      <t>ケンゼンタイ</t>
    </rPh>
    <rPh sb="16" eb="18">
      <t>スイケイ</t>
    </rPh>
    <phoneticPr fontId="16"/>
  </si>
  <si>
    <t>令和5年</t>
    <rPh sb="0" eb="2">
      <t>レイワ</t>
    </rPh>
    <rPh sb="3" eb="4">
      <t>ネン</t>
    </rPh>
    <phoneticPr fontId="16"/>
  </si>
  <si>
    <t>令 和 ５年</t>
    <rPh sb="0" eb="1">
      <t>レイ</t>
    </rPh>
    <rPh sb="2" eb="3">
      <t>ワ</t>
    </rPh>
    <rPh sb="5" eb="6">
      <t>ネン</t>
    </rPh>
    <phoneticPr fontId="16"/>
  </si>
  <si>
    <t>令和５年</t>
    <rPh sb="0" eb="2">
      <t>レイワ</t>
    </rPh>
    <rPh sb="3" eb="4">
      <t>ネン</t>
    </rPh>
    <phoneticPr fontId="15"/>
  </si>
  <si>
    <t>令和5年</t>
    <rPh sb="0" eb="2">
      <t>レイワ</t>
    </rPh>
    <rPh sb="3" eb="4">
      <t>ネン</t>
    </rPh>
    <phoneticPr fontId="38"/>
  </si>
  <si>
    <t>令   和    5   年</t>
    <rPh sb="0" eb="1">
      <t>レイ</t>
    </rPh>
    <rPh sb="4" eb="5">
      <t>ワ</t>
    </rPh>
    <rPh sb="13" eb="14">
      <t>ネン</t>
    </rPh>
    <phoneticPr fontId="15"/>
  </si>
  <si>
    <t>令　和　５　年</t>
    <rPh sb="0" eb="1">
      <t>レイ</t>
    </rPh>
    <rPh sb="2" eb="3">
      <t>ワ</t>
    </rPh>
    <phoneticPr fontId="16"/>
  </si>
  <si>
    <t>令和5年</t>
    <rPh sb="0" eb="2">
      <t>レイワ</t>
    </rPh>
    <phoneticPr fontId="31"/>
  </si>
  <si>
    <r>
      <t xml:space="preserve">小計
</t>
    </r>
    <r>
      <rPr>
        <sz val="11"/>
        <color theme="1"/>
        <rFont val="ＭＳ 明朝"/>
        <family val="1"/>
        <charset val="128"/>
      </rPr>
      <t>(10-12月)</t>
    </r>
    <rPh sb="0" eb="2">
      <t>ショウケイ</t>
    </rPh>
    <rPh sb="9" eb="10">
      <t>ガツ</t>
    </rPh>
    <phoneticPr fontId="15"/>
  </si>
  <si>
    <t>(表２) 地域別観光入り込み客数（推計）</t>
  </si>
  <si>
    <t>(表３) 主要温泉地別宿泊者数</t>
  </si>
  <si>
    <t>(表５) 地域別・月別観光入り込み客数（推計）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</si>
</sst>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,##0_ ;[Red]\-#,##0\ "/>
    <numFmt numFmtId="177" formatCode="0.0_ "/>
    <numFmt numFmtId="178" formatCode="#,##0_);[Red]\(#,##0\)"/>
    <numFmt numFmtId="179" formatCode="#,##0_ "/>
    <numFmt numFmtId="180" formatCode="0.0%"/>
    <numFmt numFmtId="181" formatCode="#,##0.0_ "/>
    <numFmt numFmtId="182" formatCode="#,##0.0"/>
    <numFmt numFmtId="183" formatCode=";;;"/>
    <numFmt numFmtId="184" formatCode="#,##0.0_ ;[Red]\-#,##0.0\ "/>
    <numFmt numFmtId="185" formatCode="0.0_);[Red]\(0.0\)"/>
    <numFmt numFmtId="186" formatCode="#,##0.0_);[Red]\(#,##0.0\)"/>
    <numFmt numFmtId="187" formatCode="0.0_);\(0.0\)"/>
    <numFmt numFmtId="188" formatCode="\(0.0\)"/>
    <numFmt numFmtId="189" formatCode="\(0\)"/>
    <numFmt numFmtId="190" formatCode="\(0.0\)\ "/>
    <numFmt numFmtId="191" formatCode="#,##0.00_);[Red]\(#,##0.00\)"/>
    <numFmt numFmtId="192" formatCode="0_);[Red]\(0\)"/>
    <numFmt numFmtId="193" formatCode="\(0.0%\)"/>
  </numFmts>
  <fonts count="5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3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rgb="FFFF000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2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theme="1"/>
      <name val="ＭＳ Ｐゴシック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4">
    <xf numFmtId="0" fontId="0" fillId="0" borderId="0"/>
    <xf numFmtId="0" fontId="13" fillId="0" borderId="0"/>
    <xf numFmtId="38" fontId="17" fillId="0" borderId="0" applyFont="0" applyFill="0" applyBorder="0" applyAlignment="0" applyProtection="0"/>
    <xf numFmtId="0" fontId="13" fillId="0" borderId="0"/>
    <xf numFmtId="38" fontId="27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38" fontId="17" fillId="0" borderId="0" applyFont="0" applyFill="0" applyBorder="0" applyAlignment="0" applyProtection="0"/>
    <xf numFmtId="0" fontId="17" fillId="0" borderId="0"/>
    <xf numFmtId="0" fontId="29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27" fillId="0" borderId="0"/>
    <xf numFmtId="0" fontId="9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20" borderId="94" applyNumberFormat="0" applyAlignment="0" applyProtection="0">
      <alignment vertical="center"/>
    </xf>
    <xf numFmtId="0" fontId="44" fillId="20" borderId="94" applyNumberFormat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22" borderId="95" applyNumberFormat="0" applyFont="0" applyAlignment="0" applyProtection="0">
      <alignment vertical="center"/>
    </xf>
    <xf numFmtId="0" fontId="17" fillId="22" borderId="95" applyNumberFormat="0" applyFont="0" applyAlignment="0" applyProtection="0">
      <alignment vertical="center"/>
    </xf>
    <xf numFmtId="0" fontId="46" fillId="0" borderId="96" applyNumberFormat="0" applyFill="0" applyAlignment="0" applyProtection="0">
      <alignment vertical="center"/>
    </xf>
    <xf numFmtId="0" fontId="46" fillId="0" borderId="96" applyNumberFormat="0" applyFill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0" fillId="23" borderId="97" applyNumberFormat="0" applyAlignment="0" applyProtection="0">
      <alignment vertical="center"/>
    </xf>
    <xf numFmtId="0" fontId="40" fillId="23" borderId="97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48" fillId="0" borderId="98" applyNumberFormat="0" applyFill="0" applyAlignment="0" applyProtection="0">
      <alignment vertical="center"/>
    </xf>
    <xf numFmtId="0" fontId="48" fillId="0" borderId="98" applyNumberFormat="0" applyFill="0" applyAlignment="0" applyProtection="0">
      <alignment vertical="center"/>
    </xf>
    <xf numFmtId="0" fontId="49" fillId="0" borderId="99" applyNumberFormat="0" applyFill="0" applyAlignment="0" applyProtection="0">
      <alignment vertical="center"/>
    </xf>
    <xf numFmtId="0" fontId="49" fillId="0" borderId="99" applyNumberFormat="0" applyFill="0" applyAlignment="0" applyProtection="0">
      <alignment vertical="center"/>
    </xf>
    <xf numFmtId="0" fontId="50" fillId="0" borderId="100" applyNumberFormat="0" applyFill="0" applyAlignment="0" applyProtection="0">
      <alignment vertical="center"/>
    </xf>
    <xf numFmtId="0" fontId="50" fillId="0" borderId="100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101" applyNumberFormat="0" applyFill="0" applyAlignment="0" applyProtection="0">
      <alignment vertical="center"/>
    </xf>
    <xf numFmtId="0" fontId="51" fillId="0" borderId="101" applyNumberFormat="0" applyFill="0" applyAlignment="0" applyProtection="0">
      <alignment vertical="center"/>
    </xf>
    <xf numFmtId="0" fontId="52" fillId="23" borderId="102" applyNumberFormat="0" applyAlignment="0" applyProtection="0">
      <alignment vertical="center"/>
    </xf>
    <xf numFmtId="0" fontId="52" fillId="23" borderId="102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7" borderId="97" applyNumberFormat="0" applyAlignment="0" applyProtection="0">
      <alignment vertical="center"/>
    </xf>
    <xf numFmtId="0" fontId="54" fillId="7" borderId="97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38" fontId="17" fillId="0" borderId="0" applyFont="0" applyFill="0" applyBorder="0" applyAlignment="0" applyProtection="0"/>
    <xf numFmtId="0" fontId="17" fillId="0" borderId="0">
      <alignment vertical="center"/>
    </xf>
    <xf numFmtId="0" fontId="8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3" fillId="0" borderId="0"/>
    <xf numFmtId="9" fontId="8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7" fillId="0" borderId="0"/>
    <xf numFmtId="0" fontId="17" fillId="0" borderId="0"/>
    <xf numFmtId="0" fontId="3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38" fontId="39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38" fontId="39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38" fontId="39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38" fontId="39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38" fontId="39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38" fontId="39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38" fontId="39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38" fontId="39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38" fontId="39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38" fontId="39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5" fillId="0" borderId="0">
      <alignment vertical="center"/>
    </xf>
    <xf numFmtId="0" fontId="27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574">
    <xf numFmtId="0" fontId="0" fillId="0" borderId="0" xfId="0"/>
    <xf numFmtId="0" fontId="14" fillId="0" borderId="0" xfId="1" applyFont="1" applyAlignment="1">
      <alignment vertical="center"/>
    </xf>
    <xf numFmtId="0" fontId="14" fillId="0" borderId="1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 wrapText="1"/>
    </xf>
    <xf numFmtId="176" fontId="14" fillId="0" borderId="17" xfId="2" applyNumberFormat="1" applyFont="1" applyFill="1" applyBorder="1" applyAlignment="1">
      <alignment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0" fontId="14" fillId="0" borderId="26" xfId="1" applyFont="1" applyBorder="1" applyAlignment="1">
      <alignment horizontal="right" vertical="center"/>
    </xf>
    <xf numFmtId="0" fontId="14" fillId="0" borderId="26" xfId="1" applyFont="1" applyBorder="1" applyAlignment="1">
      <alignment vertical="center"/>
    </xf>
    <xf numFmtId="179" fontId="14" fillId="0" borderId="30" xfId="1" applyNumberFormat="1" applyFont="1" applyBorder="1" applyAlignment="1">
      <alignment horizontal="center" vertical="center"/>
    </xf>
    <xf numFmtId="178" fontId="18" fillId="0" borderId="0" xfId="1" applyNumberFormat="1" applyFont="1" applyAlignment="1">
      <alignment vertical="center"/>
    </xf>
    <xf numFmtId="0" fontId="18" fillId="0" borderId="0" xfId="1" applyFont="1"/>
    <xf numFmtId="0" fontId="14" fillId="0" borderId="0" xfId="1" applyFont="1"/>
    <xf numFmtId="0" fontId="14" fillId="0" borderId="0" xfId="1" applyFont="1" applyAlignment="1">
      <alignment vertical="top"/>
    </xf>
    <xf numFmtId="0" fontId="14" fillId="0" borderId="0" xfId="1" applyFont="1" applyAlignment="1">
      <alignment horizontal="right" vertical="top"/>
    </xf>
    <xf numFmtId="0" fontId="14" fillId="0" borderId="52" xfId="1" applyFont="1" applyBorder="1" applyAlignment="1">
      <alignment vertical="center"/>
    </xf>
    <xf numFmtId="0" fontId="14" fillId="0" borderId="53" xfId="1" applyFont="1" applyBorder="1" applyAlignment="1">
      <alignment vertical="center"/>
    </xf>
    <xf numFmtId="38" fontId="14" fillId="0" borderId="52" xfId="2" applyFont="1" applyFill="1" applyBorder="1" applyAlignment="1">
      <alignment vertical="center"/>
    </xf>
    <xf numFmtId="0" fontId="14" fillId="0" borderId="32" xfId="1" applyFont="1" applyBorder="1" applyAlignment="1">
      <alignment vertical="center"/>
    </xf>
    <xf numFmtId="0" fontId="14" fillId="0" borderId="33" xfId="1" applyFont="1" applyBorder="1" applyAlignment="1">
      <alignment vertical="center"/>
    </xf>
    <xf numFmtId="38" fontId="14" fillId="0" borderId="33" xfId="2" applyFont="1" applyFill="1" applyBorder="1" applyAlignment="1">
      <alignment vertical="center"/>
    </xf>
    <xf numFmtId="0" fontId="14" fillId="0" borderId="0" xfId="1" applyFont="1" applyAlignment="1">
      <alignment horizontal="right" vertical="center"/>
    </xf>
    <xf numFmtId="178" fontId="18" fillId="0" borderId="0" xfId="1" applyNumberFormat="1" applyFont="1"/>
    <xf numFmtId="178" fontId="18" fillId="0" borderId="0" xfId="1" applyNumberFormat="1" applyFont="1" applyAlignment="1">
      <alignment horizontal="center" vertical="center"/>
    </xf>
    <xf numFmtId="0" fontId="18" fillId="0" borderId="0" xfId="1" applyFont="1" applyAlignment="1">
      <alignment horizontal="center"/>
    </xf>
    <xf numFmtId="38" fontId="14" fillId="0" borderId="0" xfId="2" applyFont="1" applyAlignment="1"/>
    <xf numFmtId="182" fontId="14" fillId="0" borderId="0" xfId="1" applyNumberFormat="1" applyFont="1"/>
    <xf numFmtId="184" fontId="14" fillId="0" borderId="0" xfId="2" applyNumberFormat="1" applyFont="1" applyAlignment="1"/>
    <xf numFmtId="0" fontId="23" fillId="0" borderId="0" xfId="1" applyFont="1"/>
    <xf numFmtId="38" fontId="14" fillId="0" borderId="0" xfId="2" applyFont="1" applyAlignment="1">
      <alignment vertical="top"/>
    </xf>
    <xf numFmtId="182" fontId="14" fillId="0" borderId="0" xfId="1" applyNumberFormat="1" applyFont="1" applyAlignment="1">
      <alignment vertical="top"/>
    </xf>
    <xf numFmtId="0" fontId="23" fillId="0" borderId="0" xfId="1" applyFont="1" applyAlignment="1">
      <alignment vertical="top"/>
    </xf>
    <xf numFmtId="0" fontId="14" fillId="0" borderId="25" xfId="1" applyFont="1" applyBorder="1" applyAlignment="1">
      <alignment vertical="center"/>
    </xf>
    <xf numFmtId="0" fontId="23" fillId="0" borderId="0" xfId="1" applyFont="1" applyAlignment="1">
      <alignment vertical="center"/>
    </xf>
    <xf numFmtId="38" fontId="14" fillId="0" borderId="64" xfId="2" applyFont="1" applyFill="1" applyBorder="1" applyAlignment="1">
      <alignment vertical="center"/>
    </xf>
    <xf numFmtId="0" fontId="14" fillId="0" borderId="64" xfId="1" applyFont="1" applyBorder="1" applyAlignment="1">
      <alignment vertical="center"/>
    </xf>
    <xf numFmtId="182" fontId="14" fillId="0" borderId="64" xfId="1" applyNumberFormat="1" applyFont="1" applyBorder="1" applyAlignment="1">
      <alignment vertical="center"/>
    </xf>
    <xf numFmtId="184" fontId="14" fillId="0" borderId="13" xfId="2" applyNumberFormat="1" applyFont="1" applyBorder="1" applyAlignment="1">
      <alignment vertical="center"/>
    </xf>
    <xf numFmtId="0" fontId="23" fillId="0" borderId="65" xfId="1" applyFont="1" applyBorder="1" applyAlignment="1">
      <alignment vertical="center"/>
    </xf>
    <xf numFmtId="0" fontId="14" fillId="0" borderId="59" xfId="1" applyFont="1" applyBorder="1" applyAlignment="1">
      <alignment horizontal="center" vertical="center"/>
    </xf>
    <xf numFmtId="0" fontId="14" fillId="0" borderId="49" xfId="1" applyFont="1" applyBorder="1" applyAlignment="1">
      <alignment horizontal="center" vertical="center"/>
    </xf>
    <xf numFmtId="38" fontId="14" fillId="0" borderId="47" xfId="2" applyFont="1" applyFill="1" applyBorder="1" applyAlignment="1">
      <alignment vertical="center"/>
    </xf>
    <xf numFmtId="0" fontId="14" fillId="0" borderId="47" xfId="1" applyFont="1" applyBorder="1" applyAlignment="1">
      <alignment vertical="center"/>
    </xf>
    <xf numFmtId="0" fontId="14" fillId="0" borderId="60" xfId="1" applyFont="1" applyBorder="1" applyAlignment="1">
      <alignment horizontal="center" vertical="center"/>
    </xf>
    <xf numFmtId="0" fontId="14" fillId="0" borderId="57" xfId="1" applyFont="1" applyBorder="1" applyAlignment="1">
      <alignment horizontal="center" vertical="center"/>
    </xf>
    <xf numFmtId="38" fontId="14" fillId="0" borderId="38" xfId="2" applyFont="1" applyFill="1" applyBorder="1" applyAlignment="1">
      <alignment vertical="center"/>
    </xf>
    <xf numFmtId="0" fontId="14" fillId="0" borderId="42" xfId="1" applyFont="1" applyBorder="1" applyAlignment="1">
      <alignment vertical="center"/>
    </xf>
    <xf numFmtId="182" fontId="14" fillId="0" borderId="42" xfId="1" applyNumberFormat="1" applyFont="1" applyBorder="1" applyAlignment="1">
      <alignment vertical="center"/>
    </xf>
    <xf numFmtId="0" fontId="14" fillId="0" borderId="32" xfId="1" applyFont="1" applyBorder="1" applyAlignment="1">
      <alignment horizontal="left" vertical="center"/>
    </xf>
    <xf numFmtId="0" fontId="14" fillId="0" borderId="14" xfId="1" applyFont="1" applyBorder="1" applyAlignment="1">
      <alignment horizontal="center" vertical="center"/>
    </xf>
    <xf numFmtId="0" fontId="14" fillId="0" borderId="38" xfId="1" applyFont="1" applyBorder="1" applyAlignment="1">
      <alignment vertical="center"/>
    </xf>
    <xf numFmtId="182" fontId="14" fillId="0" borderId="38" xfId="1" applyNumberFormat="1" applyFont="1" applyBorder="1" applyAlignment="1">
      <alignment vertical="center"/>
    </xf>
    <xf numFmtId="182" fontId="14" fillId="0" borderId="52" xfId="1" applyNumberFormat="1" applyFont="1" applyBorder="1" applyAlignment="1">
      <alignment vertical="center"/>
    </xf>
    <xf numFmtId="38" fontId="14" fillId="0" borderId="0" xfId="2" applyFont="1" applyFill="1" applyBorder="1" applyAlignment="1">
      <alignment vertical="center"/>
    </xf>
    <xf numFmtId="182" fontId="14" fillId="0" borderId="33" xfId="1" applyNumberFormat="1" applyFont="1" applyBorder="1" applyAlignment="1">
      <alignment vertical="center"/>
    </xf>
    <xf numFmtId="38" fontId="14" fillId="0" borderId="0" xfId="2" applyFont="1" applyAlignment="1">
      <alignment vertical="center"/>
    </xf>
    <xf numFmtId="182" fontId="14" fillId="0" borderId="0" xfId="1" applyNumberFormat="1" applyFont="1" applyAlignment="1">
      <alignment vertical="center"/>
    </xf>
    <xf numFmtId="179" fontId="14" fillId="0" borderId="23" xfId="1" applyNumberFormat="1" applyFont="1" applyBorder="1" applyAlignment="1">
      <alignment vertical="center"/>
    </xf>
    <xf numFmtId="0" fontId="24" fillId="0" borderId="0" xfId="1" applyFont="1" applyAlignment="1">
      <alignment vertical="center"/>
    </xf>
    <xf numFmtId="178" fontId="14" fillId="0" borderId="0" xfId="1" applyNumberFormat="1" applyFont="1" applyAlignment="1">
      <alignment vertical="center"/>
    </xf>
    <xf numFmtId="184" fontId="14" fillId="0" borderId="0" xfId="2" applyNumberFormat="1" applyFont="1" applyAlignment="1">
      <alignment vertical="center"/>
    </xf>
    <xf numFmtId="38" fontId="14" fillId="0" borderId="5" xfId="2" applyFont="1" applyBorder="1" applyAlignment="1">
      <alignment vertical="center"/>
    </xf>
    <xf numFmtId="38" fontId="14" fillId="0" borderId="44" xfId="2" applyFont="1" applyBorder="1" applyAlignment="1">
      <alignment vertical="center"/>
    </xf>
    <xf numFmtId="0" fontId="14" fillId="0" borderId="30" xfId="1" applyFont="1" applyBorder="1" applyAlignment="1">
      <alignment vertical="center"/>
    </xf>
    <xf numFmtId="38" fontId="14" fillId="0" borderId="9" xfId="2" applyFont="1" applyBorder="1" applyAlignment="1">
      <alignment vertical="center"/>
    </xf>
    <xf numFmtId="0" fontId="14" fillId="0" borderId="45" xfId="1" applyFont="1" applyBorder="1" applyAlignment="1">
      <alignment vertical="center"/>
    </xf>
    <xf numFmtId="0" fontId="14" fillId="0" borderId="41" xfId="1" applyFont="1" applyBorder="1" applyAlignment="1">
      <alignment vertical="center"/>
    </xf>
    <xf numFmtId="185" fontId="14" fillId="0" borderId="42" xfId="1" applyNumberFormat="1" applyFont="1" applyBorder="1" applyAlignment="1">
      <alignment vertical="center"/>
    </xf>
    <xf numFmtId="186" fontId="14" fillId="0" borderId="9" xfId="1" applyNumberFormat="1" applyFont="1" applyBorder="1" applyAlignment="1">
      <alignment horizontal="right" vertical="center"/>
    </xf>
    <xf numFmtId="186" fontId="14" fillId="0" borderId="42" xfId="1" applyNumberFormat="1" applyFont="1" applyBorder="1" applyAlignment="1">
      <alignment vertical="center"/>
    </xf>
    <xf numFmtId="186" fontId="14" fillId="0" borderId="10" xfId="1" applyNumberFormat="1" applyFont="1" applyBorder="1" applyAlignment="1">
      <alignment vertical="center"/>
    </xf>
    <xf numFmtId="185" fontId="14" fillId="0" borderId="10" xfId="1" applyNumberFormat="1" applyFont="1" applyBorder="1" applyAlignment="1">
      <alignment vertical="center"/>
    </xf>
    <xf numFmtId="0" fontId="14" fillId="0" borderId="0" xfId="1" applyFont="1" applyAlignment="1">
      <alignment horizontal="left"/>
    </xf>
    <xf numFmtId="0" fontId="25" fillId="0" borderId="0" xfId="3" applyFont="1"/>
    <xf numFmtId="0" fontId="25" fillId="0" borderId="0" xfId="3" applyFont="1" applyAlignment="1">
      <alignment vertical="center"/>
    </xf>
    <xf numFmtId="0" fontId="20" fillId="0" borderId="0" xfId="3" applyFont="1" applyAlignment="1">
      <alignment vertical="center"/>
    </xf>
    <xf numFmtId="0" fontId="20" fillId="0" borderId="0" xfId="3" applyFont="1"/>
    <xf numFmtId="0" fontId="20" fillId="0" borderId="0" xfId="3" applyFont="1" applyAlignment="1">
      <alignment horizontal="right"/>
    </xf>
    <xf numFmtId="187" fontId="20" fillId="0" borderId="21" xfId="3" applyNumberFormat="1" applyFont="1" applyBorder="1" applyAlignment="1">
      <alignment vertical="center"/>
    </xf>
    <xf numFmtId="188" fontId="20" fillId="0" borderId="10" xfId="3" applyNumberFormat="1" applyFont="1" applyBorder="1" applyAlignment="1">
      <alignment vertical="center"/>
    </xf>
    <xf numFmtId="179" fontId="20" fillId="0" borderId="43" xfId="3" applyNumberFormat="1" applyFont="1" applyBorder="1" applyAlignment="1">
      <alignment vertical="center"/>
    </xf>
    <xf numFmtId="179" fontId="20" fillId="0" borderId="23" xfId="3" applyNumberFormat="1" applyFont="1" applyBorder="1" applyAlignment="1">
      <alignment vertical="center"/>
    </xf>
    <xf numFmtId="0" fontId="14" fillId="0" borderId="43" xfId="1" applyFont="1" applyBorder="1" applyAlignment="1">
      <alignment vertical="center"/>
    </xf>
    <xf numFmtId="0" fontId="14" fillId="0" borderId="36" xfId="1" applyFont="1" applyBorder="1" applyAlignment="1">
      <alignment vertical="center"/>
    </xf>
    <xf numFmtId="180" fontId="14" fillId="0" borderId="0" xfId="1" applyNumberFormat="1" applyFont="1" applyAlignment="1">
      <alignment vertical="center"/>
    </xf>
    <xf numFmtId="179" fontId="14" fillId="0" borderId="79" xfId="1" applyNumberFormat="1" applyFont="1" applyBorder="1" applyAlignment="1">
      <alignment horizontal="center" wrapText="1"/>
    </xf>
    <xf numFmtId="180" fontId="14" fillId="0" borderId="79" xfId="1" applyNumberFormat="1" applyFont="1" applyBorder="1" applyAlignment="1">
      <alignment horizontal="center"/>
    </xf>
    <xf numFmtId="179" fontId="14" fillId="0" borderId="29" xfId="1" applyNumberFormat="1" applyFont="1" applyBorder="1" applyAlignment="1">
      <alignment horizontal="center"/>
    </xf>
    <xf numFmtId="179" fontId="14" fillId="0" borderId="81" xfId="1" applyNumberFormat="1" applyFont="1" applyBorder="1" applyAlignment="1">
      <alignment horizontal="center" vertical="center" wrapText="1"/>
    </xf>
    <xf numFmtId="180" fontId="14" fillId="0" borderId="81" xfId="1" applyNumberFormat="1" applyFont="1" applyBorder="1" applyAlignment="1">
      <alignment horizontal="center" vertical="center"/>
    </xf>
    <xf numFmtId="179" fontId="14" fillId="0" borderId="21" xfId="1" applyNumberFormat="1" applyFont="1" applyBorder="1" applyAlignment="1">
      <alignment horizontal="center" vertical="center"/>
    </xf>
    <xf numFmtId="179" fontId="14" fillId="0" borderId="21" xfId="1" applyNumberFormat="1" applyFont="1" applyBorder="1" applyAlignment="1">
      <alignment vertical="center"/>
    </xf>
    <xf numFmtId="180" fontId="14" fillId="0" borderId="9" xfId="1" applyNumberFormat="1" applyFont="1" applyBorder="1" applyAlignment="1">
      <alignment horizontal="center" vertical="center"/>
    </xf>
    <xf numFmtId="180" fontId="14" fillId="0" borderId="81" xfId="1" applyNumberFormat="1" applyFont="1" applyBorder="1" applyAlignment="1">
      <alignment vertical="center"/>
    </xf>
    <xf numFmtId="179" fontId="14" fillId="0" borderId="23" xfId="1" applyNumberFormat="1" applyFont="1" applyBorder="1" applyAlignment="1">
      <alignment horizontal="center" vertical="center"/>
    </xf>
    <xf numFmtId="180" fontId="14" fillId="0" borderId="44" xfId="1" applyNumberFormat="1" applyFont="1" applyBorder="1" applyAlignment="1">
      <alignment horizontal="center" vertical="center"/>
    </xf>
    <xf numFmtId="179" fontId="14" fillId="0" borderId="24" xfId="1" applyNumberFormat="1" applyFont="1" applyBorder="1" applyAlignment="1">
      <alignment horizontal="center" vertical="top"/>
    </xf>
    <xf numFmtId="179" fontId="14" fillId="0" borderId="24" xfId="1" applyNumberFormat="1" applyFont="1" applyBorder="1" applyAlignment="1">
      <alignment vertical="top"/>
    </xf>
    <xf numFmtId="180" fontId="14" fillId="0" borderId="37" xfId="1" applyNumberFormat="1" applyFont="1" applyBorder="1" applyAlignment="1">
      <alignment horizontal="center" vertical="top"/>
    </xf>
    <xf numFmtId="179" fontId="14" fillId="0" borderId="82" xfId="1" applyNumberFormat="1" applyFont="1" applyBorder="1" applyAlignment="1">
      <alignment horizontal="center" vertical="top"/>
    </xf>
    <xf numFmtId="180" fontId="14" fillId="0" borderId="82" xfId="1" applyNumberFormat="1" applyFont="1" applyBorder="1" applyAlignment="1">
      <alignment vertical="top"/>
    </xf>
    <xf numFmtId="179" fontId="14" fillId="0" borderId="40" xfId="1" applyNumberFormat="1" applyFont="1" applyBorder="1" applyAlignment="1">
      <alignment horizontal="center" vertical="top"/>
    </xf>
    <xf numFmtId="179" fontId="14" fillId="0" borderId="0" xfId="1" applyNumberFormat="1" applyFont="1" applyAlignment="1">
      <alignment vertical="top"/>
    </xf>
    <xf numFmtId="179" fontId="14" fillId="0" borderId="8" xfId="1" applyNumberFormat="1" applyFont="1" applyBorder="1" applyAlignment="1">
      <alignment horizontal="center"/>
    </xf>
    <xf numFmtId="179" fontId="14" fillId="0" borderId="21" xfId="1" applyNumberFormat="1" applyFont="1" applyBorder="1" applyAlignment="1">
      <alignment horizontal="right"/>
    </xf>
    <xf numFmtId="180" fontId="14" fillId="0" borderId="9" xfId="1" applyNumberFormat="1" applyFont="1" applyBorder="1" applyAlignment="1">
      <alignment horizontal="right"/>
    </xf>
    <xf numFmtId="179" fontId="14" fillId="0" borderId="83" xfId="1" applyNumberFormat="1" applyFont="1" applyBorder="1" applyAlignment="1">
      <alignment horizontal="right"/>
    </xf>
    <xf numFmtId="180" fontId="14" fillId="0" borderId="83" xfId="1" applyNumberFormat="1" applyFont="1" applyBorder="1" applyAlignment="1">
      <alignment horizontal="right"/>
    </xf>
    <xf numFmtId="179" fontId="14" fillId="0" borderId="45" xfId="1" applyNumberFormat="1" applyFont="1" applyBorder="1" applyAlignment="1">
      <alignment horizontal="right"/>
    </xf>
    <xf numFmtId="179" fontId="14" fillId="0" borderId="0" xfId="1" applyNumberFormat="1" applyFont="1"/>
    <xf numFmtId="177" fontId="14" fillId="0" borderId="44" xfId="1" applyNumberFormat="1" applyFont="1" applyBorder="1" applyAlignment="1">
      <alignment vertical="center"/>
    </xf>
    <xf numFmtId="189" fontId="14" fillId="0" borderId="24" xfId="1" applyNumberFormat="1" applyFont="1" applyBorder="1" applyAlignment="1">
      <alignment vertical="center"/>
    </xf>
    <xf numFmtId="190" fontId="14" fillId="0" borderId="37" xfId="1" applyNumberFormat="1" applyFont="1" applyBorder="1" applyAlignment="1">
      <alignment vertical="center"/>
    </xf>
    <xf numFmtId="177" fontId="14" fillId="0" borderId="9" xfId="1" applyNumberFormat="1" applyFont="1" applyBorder="1" applyAlignment="1">
      <alignment vertical="center"/>
    </xf>
    <xf numFmtId="189" fontId="14" fillId="0" borderId="34" xfId="1" applyNumberFormat="1" applyFont="1" applyBorder="1" applyAlignment="1">
      <alignment vertical="center"/>
    </xf>
    <xf numFmtId="190" fontId="14" fillId="0" borderId="17" xfId="1" applyNumberFormat="1" applyFont="1" applyBorder="1" applyAlignment="1">
      <alignment vertical="center"/>
    </xf>
    <xf numFmtId="179" fontId="20" fillId="0" borderId="0" xfId="1" applyNumberFormat="1" applyFont="1" applyAlignment="1">
      <alignment vertical="center"/>
    </xf>
    <xf numFmtId="179" fontId="24" fillId="0" borderId="0" xfId="1" applyNumberFormat="1" applyFont="1" applyAlignment="1">
      <alignment horizontal="right" vertical="center"/>
    </xf>
    <xf numFmtId="179" fontId="24" fillId="0" borderId="0" xfId="1" applyNumberFormat="1" applyFont="1" applyAlignment="1">
      <alignment vertical="center"/>
    </xf>
    <xf numFmtId="0" fontId="24" fillId="0" borderId="0" xfId="1" applyFont="1" applyAlignment="1">
      <alignment horizontal="right" vertical="center"/>
    </xf>
    <xf numFmtId="180" fontId="24" fillId="0" borderId="0" xfId="1" applyNumberFormat="1" applyFont="1" applyAlignment="1">
      <alignment vertical="center"/>
    </xf>
    <xf numFmtId="179" fontId="24" fillId="0" borderId="2" xfId="1" applyNumberFormat="1" applyFont="1" applyBorder="1" applyAlignment="1">
      <alignment horizontal="center" vertical="center"/>
    </xf>
    <xf numFmtId="179" fontId="24" fillId="0" borderId="3" xfId="1" applyNumberFormat="1" applyFont="1" applyBorder="1" applyAlignment="1">
      <alignment horizontal="center" vertical="center"/>
    </xf>
    <xf numFmtId="179" fontId="22" fillId="0" borderId="20" xfId="1" applyNumberFormat="1" applyFont="1" applyBorder="1" applyAlignment="1">
      <alignment horizontal="center" vertical="center"/>
    </xf>
    <xf numFmtId="3" fontId="22" fillId="0" borderId="20" xfId="1" applyNumberFormat="1" applyFont="1" applyBorder="1" applyAlignment="1">
      <alignment horizontal="right" vertical="center"/>
    </xf>
    <xf numFmtId="179" fontId="22" fillId="0" borderId="76" xfId="1" applyNumberFormat="1" applyFont="1" applyBorder="1" applyAlignment="1">
      <alignment horizontal="center" vertical="center"/>
    </xf>
    <xf numFmtId="181" fontId="22" fillId="0" borderId="76" xfId="1" applyNumberFormat="1" applyFont="1" applyBorder="1" applyAlignment="1">
      <alignment horizontal="right" vertical="center"/>
    </xf>
    <xf numFmtId="179" fontId="26" fillId="0" borderId="0" xfId="1" applyNumberFormat="1" applyFont="1" applyAlignment="1">
      <alignment vertical="center"/>
    </xf>
    <xf numFmtId="180" fontId="20" fillId="0" borderId="0" xfId="1" applyNumberFormat="1" applyFont="1" applyAlignment="1">
      <alignment vertical="center"/>
    </xf>
    <xf numFmtId="185" fontId="14" fillId="0" borderId="42" xfId="1" applyNumberFormat="1" applyFont="1" applyBorder="1" applyAlignment="1">
      <alignment horizontal="right" vertical="center"/>
    </xf>
    <xf numFmtId="38" fontId="14" fillId="0" borderId="37" xfId="2" applyFont="1" applyBorder="1" applyAlignment="1">
      <alignment vertical="center"/>
    </xf>
    <xf numFmtId="188" fontId="20" fillId="0" borderId="21" xfId="3" applyNumberFormat="1" applyFont="1" applyBorder="1" applyAlignment="1">
      <alignment vertical="center"/>
    </xf>
    <xf numFmtId="188" fontId="20" fillId="0" borderId="23" xfId="3" applyNumberFormat="1" applyFont="1" applyBorder="1" applyAlignment="1">
      <alignment vertical="center"/>
    </xf>
    <xf numFmtId="188" fontId="20" fillId="0" borderId="43" xfId="3" applyNumberFormat="1" applyFont="1" applyBorder="1" applyAlignment="1">
      <alignment vertical="center"/>
    </xf>
    <xf numFmtId="179" fontId="20" fillId="0" borderId="24" xfId="3" applyNumberFormat="1" applyFont="1" applyBorder="1" applyAlignment="1">
      <alignment vertical="center"/>
    </xf>
    <xf numFmtId="179" fontId="20" fillId="0" borderId="36" xfId="3" applyNumberFormat="1" applyFont="1" applyBorder="1" applyAlignment="1">
      <alignment vertical="center"/>
    </xf>
    <xf numFmtId="38" fontId="20" fillId="0" borderId="23" xfId="4" applyFont="1" applyBorder="1" applyAlignment="1">
      <alignment vertical="center"/>
    </xf>
    <xf numFmtId="38" fontId="20" fillId="0" borderId="24" xfId="4" applyFont="1" applyBorder="1" applyAlignment="1">
      <alignment vertical="center"/>
    </xf>
    <xf numFmtId="0" fontId="14" fillId="0" borderId="40" xfId="1" applyFont="1" applyBorder="1" applyAlignment="1">
      <alignment vertical="center"/>
    </xf>
    <xf numFmtId="3" fontId="22" fillId="0" borderId="7" xfId="1" applyNumberFormat="1" applyFont="1" applyBorder="1" applyAlignment="1">
      <alignment horizontal="right" vertical="center"/>
    </xf>
    <xf numFmtId="181" fontId="22" fillId="0" borderId="71" xfId="1" applyNumberFormat="1" applyFont="1" applyBorder="1" applyAlignment="1">
      <alignment horizontal="right" vertical="center"/>
    </xf>
    <xf numFmtId="179" fontId="14" fillId="0" borderId="0" xfId="1" applyNumberFormat="1" applyFont="1" applyAlignment="1">
      <alignment vertical="center"/>
    </xf>
    <xf numFmtId="186" fontId="14" fillId="0" borderId="9" xfId="1" applyNumberFormat="1" applyFont="1" applyBorder="1" applyAlignment="1">
      <alignment vertical="center"/>
    </xf>
    <xf numFmtId="0" fontId="19" fillId="0" borderId="0" xfId="1" applyFont="1"/>
    <xf numFmtId="0" fontId="20" fillId="0" borderId="0" xfId="1" applyFont="1"/>
    <xf numFmtId="186" fontId="14" fillId="0" borderId="0" xfId="1" applyNumberFormat="1" applyFont="1" applyAlignment="1">
      <alignment vertical="center"/>
    </xf>
    <xf numFmtId="38" fontId="14" fillId="0" borderId="5" xfId="2" applyFont="1" applyFill="1" applyBorder="1" applyAlignment="1">
      <alignment vertical="center"/>
    </xf>
    <xf numFmtId="38" fontId="14" fillId="0" borderId="56" xfId="2" applyFont="1" applyFill="1" applyBorder="1" applyAlignment="1">
      <alignment vertical="center"/>
    </xf>
    <xf numFmtId="0" fontId="14" fillId="0" borderId="55" xfId="1" applyFont="1" applyBorder="1" applyAlignment="1">
      <alignment vertical="center"/>
    </xf>
    <xf numFmtId="182" fontId="14" fillId="0" borderId="55" xfId="1" applyNumberFormat="1" applyFont="1" applyBorder="1" applyAlignment="1">
      <alignment vertical="center"/>
    </xf>
    <xf numFmtId="38" fontId="14" fillId="0" borderId="55" xfId="2" applyFont="1" applyFill="1" applyBorder="1" applyAlignment="1">
      <alignment vertical="center"/>
    </xf>
    <xf numFmtId="0" fontId="14" fillId="0" borderId="39" xfId="1" applyFont="1" applyBorder="1" applyAlignment="1">
      <alignment vertical="center"/>
    </xf>
    <xf numFmtId="0" fontId="13" fillId="0" borderId="0" xfId="1"/>
    <xf numFmtId="184" fontId="20" fillId="0" borderId="0" xfId="2" applyNumberFormat="1" applyFont="1" applyAlignment="1">
      <alignment horizontal="right" vertical="top"/>
    </xf>
    <xf numFmtId="0" fontId="20" fillId="0" borderId="26" xfId="1" applyFont="1" applyBorder="1" applyAlignment="1">
      <alignment vertical="center"/>
    </xf>
    <xf numFmtId="178" fontId="14" fillId="0" borderId="44" xfId="1" applyNumberFormat="1" applyFont="1" applyBorder="1" applyAlignment="1">
      <alignment horizontal="right" vertical="center"/>
    </xf>
    <xf numFmtId="178" fontId="14" fillId="0" borderId="0" xfId="1" applyNumberFormat="1" applyFont="1" applyAlignment="1">
      <alignment horizontal="right" vertical="center"/>
    </xf>
    <xf numFmtId="178" fontId="14" fillId="0" borderId="43" xfId="1" applyNumberFormat="1" applyFont="1" applyBorder="1" applyAlignment="1">
      <alignment horizontal="right" vertical="center"/>
    </xf>
    <xf numFmtId="191" fontId="18" fillId="0" borderId="0" xfId="1" applyNumberFormat="1" applyFont="1" applyAlignment="1">
      <alignment vertical="center"/>
    </xf>
    <xf numFmtId="0" fontId="20" fillId="0" borderId="0" xfId="1" applyFont="1" applyAlignment="1">
      <alignment horizontal="right" vertical="center"/>
    </xf>
    <xf numFmtId="0" fontId="25" fillId="0" borderId="0" xfId="1" applyFont="1"/>
    <xf numFmtId="38" fontId="32" fillId="0" borderId="21" xfId="0" applyNumberFormat="1" applyFont="1" applyBorder="1" applyAlignment="1">
      <alignment horizontal="center" vertical="center"/>
    </xf>
    <xf numFmtId="0" fontId="20" fillId="0" borderId="20" xfId="1" applyFont="1" applyBorder="1" applyAlignment="1">
      <alignment horizontal="center" vertical="center" wrapText="1"/>
    </xf>
    <xf numFmtId="3" fontId="20" fillId="0" borderId="20" xfId="1" applyNumberFormat="1" applyFont="1" applyBorder="1" applyAlignment="1">
      <alignment horizontal="right" vertical="center" wrapText="1"/>
    </xf>
    <xf numFmtId="178" fontId="20" fillId="0" borderId="20" xfId="1" applyNumberFormat="1" applyFont="1" applyBorder="1" applyAlignment="1">
      <alignment horizontal="right" vertical="center" wrapText="1"/>
    </xf>
    <xf numFmtId="0" fontId="20" fillId="0" borderId="9" xfId="1" applyFont="1" applyBorder="1" applyAlignment="1">
      <alignment horizontal="center" vertical="center"/>
    </xf>
    <xf numFmtId="0" fontId="20" fillId="0" borderId="44" xfId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right" vertical="center"/>
    </xf>
    <xf numFmtId="0" fontId="32" fillId="0" borderId="20" xfId="0" applyFont="1" applyBorder="1" applyAlignment="1">
      <alignment horizontal="center" vertical="center"/>
    </xf>
    <xf numFmtId="38" fontId="32" fillId="0" borderId="20" xfId="4" applyFont="1" applyBorder="1" applyAlignment="1">
      <alignment horizontal="right" vertical="center"/>
    </xf>
    <xf numFmtId="180" fontId="32" fillId="0" borderId="20" xfId="22" applyNumberFormat="1" applyFont="1" applyBorder="1" applyAlignment="1">
      <alignment horizontal="right" vertical="center"/>
    </xf>
    <xf numFmtId="0" fontId="33" fillId="0" borderId="0" xfId="0" applyFont="1" applyAlignment="1">
      <alignment horizontal="left" vertical="top"/>
    </xf>
    <xf numFmtId="0" fontId="32" fillId="0" borderId="20" xfId="0" applyFont="1" applyBorder="1" applyAlignment="1">
      <alignment horizontal="center" vertical="center" wrapText="1"/>
    </xf>
    <xf numFmtId="0" fontId="32" fillId="0" borderId="0" xfId="0" applyFont="1" applyAlignment="1">
      <alignment horizontal="distributed" vertical="center"/>
    </xf>
    <xf numFmtId="0" fontId="35" fillId="0" borderId="0" xfId="0" applyFont="1" applyAlignment="1">
      <alignment horizontal="center" vertical="center"/>
    </xf>
    <xf numFmtId="0" fontId="20" fillId="0" borderId="0" xfId="1" applyFont="1" applyAlignment="1">
      <alignment horizontal="right" vertical="top"/>
    </xf>
    <xf numFmtId="184" fontId="20" fillId="0" borderId="0" xfId="2" applyNumberFormat="1" applyFont="1" applyAlignment="1">
      <alignment horizontal="right" vertical="center"/>
    </xf>
    <xf numFmtId="0" fontId="20" fillId="0" borderId="25" xfId="1" applyFont="1" applyBorder="1"/>
    <xf numFmtId="0" fontId="20" fillId="0" borderId="31" xfId="1" applyFont="1" applyBorder="1"/>
    <xf numFmtId="0" fontId="20" fillId="0" borderId="31" xfId="1" applyFont="1" applyBorder="1" applyAlignment="1">
      <alignment vertical="center"/>
    </xf>
    <xf numFmtId="182" fontId="26" fillId="0" borderId="0" xfId="1" applyNumberFormat="1" applyFont="1" applyAlignment="1">
      <alignment vertical="center"/>
    </xf>
    <xf numFmtId="186" fontId="14" fillId="0" borderId="42" xfId="1" applyNumberFormat="1" applyFont="1" applyBorder="1" applyAlignment="1">
      <alignment horizontal="right" vertical="center"/>
    </xf>
    <xf numFmtId="0" fontId="14" fillId="0" borderId="41" xfId="1" applyFont="1" applyBorder="1" applyAlignment="1">
      <alignment horizontal="right" vertical="center"/>
    </xf>
    <xf numFmtId="186" fontId="14" fillId="0" borderId="10" xfId="1" applyNumberFormat="1" applyFont="1" applyBorder="1" applyAlignment="1">
      <alignment horizontal="right" vertical="center"/>
    </xf>
    <xf numFmtId="185" fontId="14" fillId="0" borderId="10" xfId="1" applyNumberFormat="1" applyFont="1" applyBorder="1" applyAlignment="1">
      <alignment horizontal="right" vertical="center"/>
    </xf>
    <xf numFmtId="38" fontId="14" fillId="0" borderId="0" xfId="2" applyFont="1" applyAlignment="1">
      <alignment horizontal="right" vertical="center"/>
    </xf>
    <xf numFmtId="0" fontId="20" fillId="0" borderId="0" xfId="3" applyFont="1" applyAlignment="1">
      <alignment horizontal="right" vertical="center"/>
    </xf>
    <xf numFmtId="0" fontId="24" fillId="0" borderId="0" xfId="1" applyFont="1"/>
    <xf numFmtId="0" fontId="24" fillId="0" borderId="0" xfId="1" applyFont="1" applyAlignment="1">
      <alignment horizontal="center"/>
    </xf>
    <xf numFmtId="0" fontId="14" fillId="0" borderId="6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178" fontId="14" fillId="0" borderId="33" xfId="1" applyNumberFormat="1" applyFont="1" applyBorder="1" applyAlignment="1">
      <alignment vertical="center"/>
    </xf>
    <xf numFmtId="178" fontId="14" fillId="0" borderId="38" xfId="1" applyNumberFormat="1" applyFont="1" applyBorder="1" applyAlignment="1">
      <alignment vertical="center"/>
    </xf>
    <xf numFmtId="0" fontId="14" fillId="0" borderId="31" xfId="1" applyFont="1" applyBorder="1" applyAlignment="1">
      <alignment vertical="center"/>
    </xf>
    <xf numFmtId="0" fontId="20" fillId="0" borderId="0" xfId="1" applyFont="1" applyAlignment="1">
      <alignment horizontal="left" vertical="center"/>
    </xf>
    <xf numFmtId="38" fontId="20" fillId="0" borderId="0" xfId="2" applyFont="1" applyFill="1" applyBorder="1" applyAlignment="1">
      <alignment vertical="center"/>
    </xf>
    <xf numFmtId="38" fontId="26" fillId="0" borderId="0" xfId="2" applyFont="1" applyFill="1" applyBorder="1" applyAlignment="1">
      <alignment vertical="center"/>
    </xf>
    <xf numFmtId="38" fontId="14" fillId="0" borderId="0" xfId="2" applyFont="1" applyBorder="1" applyAlignment="1">
      <alignment vertical="center"/>
    </xf>
    <xf numFmtId="180" fontId="32" fillId="0" borderId="20" xfId="22" quotePrefix="1" applyNumberFormat="1" applyFont="1" applyBorder="1" applyAlignment="1">
      <alignment horizontal="right" vertical="center" wrapText="1"/>
    </xf>
    <xf numFmtId="0" fontId="20" fillId="0" borderId="0" xfId="1" applyFont="1" applyAlignment="1">
      <alignment horizontal="right"/>
    </xf>
    <xf numFmtId="38" fontId="32" fillId="0" borderId="42" xfId="4" applyFont="1" applyBorder="1" applyAlignment="1">
      <alignment horizontal="right" vertical="center"/>
    </xf>
    <xf numFmtId="187" fontId="20" fillId="0" borderId="23" xfId="3" applyNumberFormat="1" applyFont="1" applyBorder="1" applyAlignment="1">
      <alignment vertical="center"/>
    </xf>
    <xf numFmtId="187" fontId="20" fillId="0" borderId="89" xfId="3" applyNumberFormat="1" applyFont="1" applyBorder="1" applyAlignment="1">
      <alignment vertical="center"/>
    </xf>
    <xf numFmtId="188" fontId="20" fillId="0" borderId="89" xfId="3" applyNumberFormat="1" applyFont="1" applyBorder="1" applyAlignment="1">
      <alignment vertical="center"/>
    </xf>
    <xf numFmtId="179" fontId="20" fillId="0" borderId="91" xfId="3" applyNumberFormat="1" applyFont="1" applyBorder="1" applyAlignment="1">
      <alignment vertical="center"/>
    </xf>
    <xf numFmtId="179" fontId="20" fillId="0" borderId="70" xfId="3" applyNumberFormat="1" applyFont="1" applyBorder="1" applyAlignment="1">
      <alignment vertical="center"/>
    </xf>
    <xf numFmtId="38" fontId="20" fillId="0" borderId="91" xfId="4" applyFont="1" applyBorder="1" applyAlignment="1">
      <alignment vertical="center"/>
    </xf>
    <xf numFmtId="179" fontId="20" fillId="0" borderId="89" xfId="3" applyNumberFormat="1" applyFont="1" applyBorder="1" applyAlignment="1">
      <alignment vertical="center"/>
    </xf>
    <xf numFmtId="0" fontId="20" fillId="0" borderId="25" xfId="1" applyFont="1" applyBorder="1" applyAlignment="1">
      <alignment horizontal="right" vertical="center" shrinkToFit="1"/>
    </xf>
    <xf numFmtId="182" fontId="26" fillId="0" borderId="26" xfId="1" applyNumberFormat="1" applyFont="1" applyBorder="1" applyAlignment="1">
      <alignment vertical="center" shrinkToFit="1"/>
    </xf>
    <xf numFmtId="0" fontId="20" fillId="0" borderId="28" xfId="1" applyFont="1" applyBorder="1" applyAlignment="1">
      <alignment horizontal="left" vertical="center" shrinkToFit="1"/>
    </xf>
    <xf numFmtId="0" fontId="20" fillId="0" borderId="26" xfId="1" applyFont="1" applyBorder="1" applyAlignment="1">
      <alignment horizontal="right" vertical="center" shrinkToFit="1"/>
    </xf>
    <xf numFmtId="0" fontId="20" fillId="0" borderId="27" xfId="1" applyFont="1" applyBorder="1" applyAlignment="1">
      <alignment horizontal="right" vertical="center" shrinkToFit="1"/>
    </xf>
    <xf numFmtId="38" fontId="20" fillId="0" borderId="39" xfId="2" applyFont="1" applyFill="1" applyBorder="1" applyAlignment="1">
      <alignment vertical="center" shrinkToFit="1"/>
    </xf>
    <xf numFmtId="38" fontId="26" fillId="0" borderId="38" xfId="2" applyFont="1" applyFill="1" applyBorder="1" applyAlignment="1">
      <alignment vertical="center" shrinkToFit="1"/>
    </xf>
    <xf numFmtId="0" fontId="20" fillId="0" borderId="36" xfId="1" applyFont="1" applyBorder="1" applyAlignment="1">
      <alignment horizontal="left" vertical="center" shrinkToFit="1"/>
    </xf>
    <xf numFmtId="38" fontId="20" fillId="0" borderId="38" xfId="2" applyFont="1" applyFill="1" applyBorder="1" applyAlignment="1">
      <alignment vertical="center" shrinkToFit="1"/>
    </xf>
    <xf numFmtId="38" fontId="20" fillId="0" borderId="37" xfId="2" applyFont="1" applyFill="1" applyBorder="1" applyAlignment="1">
      <alignment vertical="center" shrinkToFit="1"/>
    </xf>
    <xf numFmtId="0" fontId="20" fillId="0" borderId="37" xfId="1" applyFont="1" applyBorder="1" applyAlignment="1">
      <alignment horizontal="right" vertical="center" shrinkToFit="1"/>
    </xf>
    <xf numFmtId="0" fontId="20" fillId="0" borderId="38" xfId="1" applyFont="1" applyBorder="1" applyAlignment="1">
      <alignment horizontal="right" vertical="center" shrinkToFit="1"/>
    </xf>
    <xf numFmtId="0" fontId="20" fillId="0" borderId="31" xfId="1" applyFont="1" applyBorder="1" applyAlignment="1">
      <alignment horizontal="right" vertical="center" shrinkToFit="1"/>
    </xf>
    <xf numFmtId="182" fontId="26" fillId="0" borderId="0" xfId="1" applyNumberFormat="1" applyFont="1" applyAlignment="1">
      <alignment vertical="center" shrinkToFit="1"/>
    </xf>
    <xf numFmtId="0" fontId="20" fillId="0" borderId="43" xfId="1" applyFont="1" applyBorder="1" applyAlignment="1">
      <alignment horizontal="left" vertical="center" shrinkToFit="1"/>
    </xf>
    <xf numFmtId="0" fontId="20" fillId="0" borderId="0" xfId="1" applyFont="1" applyAlignment="1">
      <alignment horizontal="right" vertical="center" shrinkToFit="1"/>
    </xf>
    <xf numFmtId="0" fontId="20" fillId="0" borderId="44" xfId="1" applyFont="1" applyBorder="1" applyAlignment="1">
      <alignment horizontal="right" vertical="center" shrinkToFit="1"/>
    </xf>
    <xf numFmtId="38" fontId="20" fillId="0" borderId="33" xfId="2" applyFont="1" applyFill="1" applyBorder="1" applyAlignment="1">
      <alignment vertical="center" shrinkToFit="1"/>
    </xf>
    <xf numFmtId="38" fontId="26" fillId="0" borderId="33" xfId="2" applyFont="1" applyFill="1" applyBorder="1" applyAlignment="1">
      <alignment vertical="center" shrinkToFit="1"/>
    </xf>
    <xf numFmtId="0" fontId="20" fillId="0" borderId="18" xfId="1" applyFont="1" applyBorder="1" applyAlignment="1">
      <alignment horizontal="left" vertical="center" shrinkToFit="1"/>
    </xf>
    <xf numFmtId="38" fontId="20" fillId="0" borderId="17" xfId="2" applyFont="1" applyFill="1" applyBorder="1" applyAlignment="1">
      <alignment vertical="center" shrinkToFit="1"/>
    </xf>
    <xf numFmtId="0" fontId="20" fillId="0" borderId="17" xfId="1" applyFont="1" applyBorder="1" applyAlignment="1">
      <alignment horizontal="right" vertical="center" shrinkToFit="1"/>
    </xf>
    <xf numFmtId="0" fontId="20" fillId="0" borderId="33" xfId="1" applyFont="1" applyBorder="1" applyAlignment="1">
      <alignment horizontal="right" vertical="center" shrinkToFit="1"/>
    </xf>
    <xf numFmtId="38" fontId="20" fillId="0" borderId="32" xfId="2" applyFont="1" applyFill="1" applyBorder="1" applyAlignment="1">
      <alignment vertical="center" shrinkToFit="1"/>
    </xf>
    <xf numFmtId="0" fontId="14" fillId="0" borderId="50" xfId="1" applyFont="1" applyBorder="1" applyAlignment="1">
      <alignment horizontal="center" vertical="center" wrapText="1"/>
    </xf>
    <xf numFmtId="177" fontId="14" fillId="0" borderId="65" xfId="1" applyNumberFormat="1" applyFont="1" applyBorder="1" applyAlignment="1">
      <alignment vertical="center"/>
    </xf>
    <xf numFmtId="0" fontId="14" fillId="0" borderId="16" xfId="1" applyFont="1" applyBorder="1" applyAlignment="1">
      <alignment horizontal="center" vertical="center" wrapText="1"/>
    </xf>
    <xf numFmtId="0" fontId="14" fillId="0" borderId="49" xfId="1" applyFont="1" applyBorder="1" applyAlignment="1">
      <alignment horizontal="center" vertical="center" wrapText="1"/>
    </xf>
    <xf numFmtId="0" fontId="37" fillId="0" borderId="0" xfId="3" applyFont="1"/>
    <xf numFmtId="3" fontId="14" fillId="0" borderId="0" xfId="1" applyNumberFormat="1" applyFont="1"/>
    <xf numFmtId="192" fontId="32" fillId="0" borderId="20" xfId="0" applyNumberFormat="1" applyFont="1" applyBorder="1" applyAlignment="1">
      <alignment horizontal="right" vertical="center"/>
    </xf>
    <xf numFmtId="182" fontId="18" fillId="0" borderId="0" xfId="1" applyNumberFormat="1" applyFont="1" applyAlignment="1">
      <alignment vertical="center"/>
    </xf>
    <xf numFmtId="0" fontId="20" fillId="0" borderId="0" xfId="1" applyFont="1" applyAlignment="1">
      <alignment horizontal="center" vertical="top"/>
    </xf>
    <xf numFmtId="183" fontId="18" fillId="0" borderId="0" xfId="1" applyNumberFormat="1" applyFont="1" applyAlignment="1">
      <alignment horizontal="center" vertical="center"/>
    </xf>
    <xf numFmtId="184" fontId="18" fillId="0" borderId="0" xfId="2" applyNumberFormat="1" applyFont="1" applyFill="1" applyAlignment="1">
      <alignment horizontal="right" vertical="center"/>
    </xf>
    <xf numFmtId="38" fontId="32" fillId="0" borderId="20" xfId="4" applyFont="1" applyFill="1" applyBorder="1" applyAlignment="1">
      <alignment horizontal="right" vertical="center"/>
    </xf>
    <xf numFmtId="0" fontId="28" fillId="0" borderId="0" xfId="1" applyFont="1" applyAlignment="1">
      <alignment wrapText="1"/>
    </xf>
    <xf numFmtId="38" fontId="20" fillId="0" borderId="23" xfId="4" applyFont="1" applyFill="1" applyBorder="1" applyAlignment="1">
      <alignment vertical="center"/>
    </xf>
    <xf numFmtId="38" fontId="20" fillId="0" borderId="91" xfId="4" applyFont="1" applyFill="1" applyBorder="1" applyAlignment="1">
      <alignment vertical="center"/>
    </xf>
    <xf numFmtId="38" fontId="20" fillId="0" borderId="24" xfId="4" applyFont="1" applyFill="1" applyBorder="1" applyAlignment="1">
      <alignment vertical="center"/>
    </xf>
    <xf numFmtId="38" fontId="14" fillId="0" borderId="44" xfId="2" applyFont="1" applyFill="1" applyBorder="1" applyAlignment="1">
      <alignment vertical="center"/>
    </xf>
    <xf numFmtId="38" fontId="14" fillId="0" borderId="9" xfId="2" applyFont="1" applyFill="1" applyBorder="1" applyAlignment="1">
      <alignment vertical="center"/>
    </xf>
    <xf numFmtId="38" fontId="14" fillId="0" borderId="106" xfId="2" applyFont="1" applyFill="1" applyBorder="1" applyAlignment="1">
      <alignment vertical="center"/>
    </xf>
    <xf numFmtId="0" fontId="14" fillId="0" borderId="109" xfId="1" applyFont="1" applyBorder="1" applyAlignment="1">
      <alignment vertical="center"/>
    </xf>
    <xf numFmtId="182" fontId="14" fillId="0" borderId="109" xfId="1" applyNumberFormat="1" applyFont="1" applyBorder="1" applyAlignment="1">
      <alignment vertical="center"/>
    </xf>
    <xf numFmtId="0" fontId="14" fillId="0" borderId="110" xfId="1" applyFont="1" applyBorder="1" applyAlignment="1">
      <alignment vertical="center"/>
    </xf>
    <xf numFmtId="178" fontId="32" fillId="0" borderId="20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179" fontId="32" fillId="0" borderId="104" xfId="22" quotePrefix="1" applyNumberFormat="1" applyFont="1" applyBorder="1" applyAlignment="1">
      <alignment horizontal="right" vertical="center" wrapText="1"/>
    </xf>
    <xf numFmtId="193" fontId="32" fillId="0" borderId="24" xfId="22" quotePrefix="1" applyNumberFormat="1" applyFont="1" applyBorder="1" applyAlignment="1">
      <alignment horizontal="right" vertical="center" wrapText="1"/>
    </xf>
    <xf numFmtId="179" fontId="0" fillId="0" borderId="0" xfId="0" applyNumberFormat="1" applyAlignment="1">
      <alignment horizontal="center" vertical="center"/>
    </xf>
    <xf numFmtId="177" fontId="14" fillId="0" borderId="115" xfId="1" applyNumberFormat="1" applyFont="1" applyBorder="1" applyAlignment="1">
      <alignment vertical="center"/>
    </xf>
    <xf numFmtId="177" fontId="14" fillId="0" borderId="116" xfId="1" applyNumberFormat="1" applyFont="1" applyBorder="1" applyAlignment="1">
      <alignment vertical="center"/>
    </xf>
    <xf numFmtId="177" fontId="14" fillId="0" borderId="40" xfId="1" applyNumberFormat="1" applyFont="1" applyBorder="1" applyAlignment="1">
      <alignment vertical="center"/>
    </xf>
    <xf numFmtId="0" fontId="14" fillId="0" borderId="48" xfId="1" applyFont="1" applyBorder="1" applyAlignment="1">
      <alignment horizontal="center" vertical="center"/>
    </xf>
    <xf numFmtId="176" fontId="14" fillId="0" borderId="120" xfId="2" applyNumberFormat="1" applyFont="1" applyFill="1" applyBorder="1" applyAlignment="1">
      <alignment vertical="center"/>
    </xf>
    <xf numFmtId="176" fontId="14" fillId="0" borderId="121" xfId="2" applyNumberFormat="1" applyFont="1" applyFill="1" applyBorder="1" applyAlignment="1">
      <alignment vertical="center"/>
    </xf>
    <xf numFmtId="176" fontId="14" fillId="0" borderId="13" xfId="2" applyNumberFormat="1" applyFont="1" applyFill="1" applyBorder="1" applyAlignment="1">
      <alignment vertical="center"/>
    </xf>
    <xf numFmtId="0" fontId="20" fillId="0" borderId="26" xfId="1" applyFont="1" applyBorder="1" applyAlignment="1">
      <alignment horizontal="left" vertical="center" shrinkToFit="1"/>
    </xf>
    <xf numFmtId="0" fontId="20" fillId="0" borderId="38" xfId="1" applyFont="1" applyBorder="1" applyAlignment="1">
      <alignment horizontal="left" vertical="center" shrinkToFit="1"/>
    </xf>
    <xf numFmtId="0" fontId="20" fillId="0" borderId="0" xfId="1" applyFont="1" applyAlignment="1">
      <alignment horizontal="left" vertical="center" shrinkToFit="1"/>
    </xf>
    <xf numFmtId="0" fontId="20" fillId="0" borderId="123" xfId="1" applyFont="1" applyBorder="1" applyAlignment="1">
      <alignment horizontal="left" vertical="center" shrinkToFit="1"/>
    </xf>
    <xf numFmtId="0" fontId="20" fillId="0" borderId="33" xfId="1" applyFont="1" applyBorder="1" applyAlignment="1">
      <alignment horizontal="left" vertical="center" shrinkToFit="1"/>
    </xf>
    <xf numFmtId="0" fontId="20" fillId="0" borderId="25" xfId="1" applyFont="1" applyBorder="1" applyAlignment="1">
      <alignment vertical="center"/>
    </xf>
    <xf numFmtId="182" fontId="26" fillId="0" borderId="123" xfId="1" applyNumberFormat="1" applyFont="1" applyBorder="1" applyAlignment="1">
      <alignment vertical="center" shrinkToFit="1"/>
    </xf>
    <xf numFmtId="0" fontId="20" fillId="0" borderId="123" xfId="1" applyFont="1" applyBorder="1" applyAlignment="1">
      <alignment horizontal="right" vertical="center" shrinkToFit="1"/>
    </xf>
    <xf numFmtId="0" fontId="20" fillId="0" borderId="121" xfId="1" applyFont="1" applyBorder="1" applyAlignment="1">
      <alignment horizontal="right" vertical="center" shrinkToFit="1"/>
    </xf>
    <xf numFmtId="0" fontId="20" fillId="0" borderId="128" xfId="1" applyFont="1" applyBorder="1" applyAlignment="1">
      <alignment horizontal="left" vertical="center" shrinkToFit="1"/>
    </xf>
    <xf numFmtId="38" fontId="26" fillId="0" borderId="0" xfId="2" applyFont="1" applyFill="1" applyBorder="1" applyAlignment="1">
      <alignment vertical="center" shrinkToFit="1"/>
    </xf>
    <xf numFmtId="38" fontId="20" fillId="0" borderId="44" xfId="2" applyFont="1" applyFill="1" applyBorder="1" applyAlignment="1">
      <alignment vertical="center" shrinkToFit="1"/>
    </xf>
    <xf numFmtId="38" fontId="20" fillId="0" borderId="0" xfId="2" applyFont="1" applyFill="1" applyBorder="1" applyAlignment="1">
      <alignment vertical="center" shrinkToFit="1"/>
    </xf>
    <xf numFmtId="38" fontId="32" fillId="0" borderId="124" xfId="4" applyFont="1" applyFill="1" applyBorder="1" applyAlignment="1">
      <alignment horizontal="right" vertical="center"/>
    </xf>
    <xf numFmtId="38" fontId="32" fillId="0" borderId="127" xfId="4" applyFont="1" applyFill="1" applyBorder="1" applyAlignment="1">
      <alignment horizontal="right" vertical="center"/>
    </xf>
    <xf numFmtId="38" fontId="14" fillId="0" borderId="121" xfId="2" applyFont="1" applyFill="1" applyBorder="1" applyAlignment="1">
      <alignment vertical="center"/>
    </xf>
    <xf numFmtId="0" fontId="14" fillId="0" borderId="123" xfId="1" applyFont="1" applyBorder="1" applyAlignment="1">
      <alignment vertical="center"/>
    </xf>
    <xf numFmtId="182" fontId="14" fillId="0" borderId="123" xfId="1" applyNumberFormat="1" applyFont="1" applyBorder="1" applyAlignment="1">
      <alignment vertical="center"/>
    </xf>
    <xf numFmtId="0" fontId="14" fillId="0" borderId="126" xfId="1" applyFont="1" applyBorder="1" applyAlignment="1">
      <alignment vertical="center"/>
    </xf>
    <xf numFmtId="38" fontId="14" fillId="0" borderId="129" xfId="2" applyFont="1" applyFill="1" applyBorder="1" applyAlignment="1">
      <alignment vertical="center"/>
    </xf>
    <xf numFmtId="0" fontId="14" fillId="0" borderId="119" xfId="1" applyFont="1" applyBorder="1" applyAlignment="1">
      <alignment vertical="center"/>
    </xf>
    <xf numFmtId="182" fontId="14" fillId="0" borderId="119" xfId="1" applyNumberFormat="1" applyFont="1" applyBorder="1" applyAlignment="1">
      <alignment vertical="center"/>
    </xf>
    <xf numFmtId="0" fontId="14" fillId="0" borderId="131" xfId="1" applyFont="1" applyBorder="1" applyAlignment="1">
      <alignment vertical="center"/>
    </xf>
    <xf numFmtId="0" fontId="56" fillId="0" borderId="0" xfId="0" applyFont="1" applyAlignment="1">
      <alignment horizontal="center" vertical="center"/>
    </xf>
    <xf numFmtId="0" fontId="20" fillId="0" borderId="46" xfId="1" applyFont="1" applyBorder="1" applyAlignment="1">
      <alignment horizontal="center" vertical="center"/>
    </xf>
    <xf numFmtId="0" fontId="20" fillId="0" borderId="47" xfId="1" applyFont="1" applyBorder="1" applyAlignment="1">
      <alignment horizontal="center" vertical="center"/>
    </xf>
    <xf numFmtId="177" fontId="14" fillId="0" borderId="112" xfId="1" applyNumberFormat="1" applyFont="1" applyBorder="1" applyAlignment="1">
      <alignment vertical="center"/>
    </xf>
    <xf numFmtId="177" fontId="14" fillId="0" borderId="130" xfId="1" applyNumberFormat="1" applyFont="1" applyBorder="1" applyAlignment="1">
      <alignment vertical="center"/>
    </xf>
    <xf numFmtId="177" fontId="14" fillId="0" borderId="14" xfId="1" applyNumberFormat="1" applyFont="1" applyBorder="1" applyAlignment="1">
      <alignment vertical="center"/>
    </xf>
    <xf numFmtId="177" fontId="14" fillId="0" borderId="36" xfId="1" applyNumberFormat="1" applyFont="1" applyBorder="1" applyAlignment="1">
      <alignment vertical="center"/>
    </xf>
    <xf numFmtId="0" fontId="14" fillId="0" borderId="92" xfId="1" applyFont="1" applyBorder="1" applyAlignment="1">
      <alignment horizontal="center" vertical="center"/>
    </xf>
    <xf numFmtId="179" fontId="14" fillId="0" borderId="113" xfId="2" applyNumberFormat="1" applyFont="1" applyFill="1" applyBorder="1" applyAlignment="1">
      <alignment vertical="center"/>
    </xf>
    <xf numFmtId="179" fontId="14" fillId="0" borderId="86" xfId="2" applyNumberFormat="1" applyFont="1" applyFill="1" applyBorder="1" applyAlignment="1">
      <alignment vertical="center"/>
    </xf>
    <xf numFmtId="179" fontId="14" fillId="0" borderId="87" xfId="2" applyNumberFormat="1" applyFont="1" applyFill="1" applyBorder="1" applyAlignment="1">
      <alignment vertical="center"/>
    </xf>
    <xf numFmtId="179" fontId="14" fillId="0" borderId="93" xfId="2" applyNumberFormat="1" applyFont="1" applyFill="1" applyBorder="1" applyAlignment="1">
      <alignment vertical="center"/>
    </xf>
    <xf numFmtId="179" fontId="14" fillId="0" borderId="114" xfId="2" applyNumberFormat="1" applyFont="1" applyFill="1" applyBorder="1" applyAlignment="1">
      <alignment vertical="center"/>
    </xf>
    <xf numFmtId="177" fontId="14" fillId="0" borderId="64" xfId="1" applyNumberFormat="1" applyFont="1" applyBorder="1" applyAlignment="1">
      <alignment vertical="center"/>
    </xf>
    <xf numFmtId="0" fontId="14" fillId="0" borderId="14" xfId="1" applyFont="1" applyBorder="1" applyAlignment="1">
      <alignment vertical="center"/>
    </xf>
    <xf numFmtId="177" fontId="14" fillId="0" borderId="26" xfId="1" applyNumberFormat="1" applyFont="1" applyBorder="1" applyAlignment="1">
      <alignment vertical="center"/>
    </xf>
    <xf numFmtId="0" fontId="14" fillId="0" borderId="49" xfId="1" applyFont="1" applyBorder="1" applyAlignment="1">
      <alignment vertical="center"/>
    </xf>
    <xf numFmtId="177" fontId="14" fillId="0" borderId="119" xfId="1" applyNumberFormat="1" applyFont="1" applyBorder="1" applyAlignment="1">
      <alignment vertical="center"/>
    </xf>
    <xf numFmtId="0" fontId="14" fillId="0" borderId="10" xfId="1" applyFont="1" applyBorder="1" applyAlignment="1">
      <alignment vertical="center"/>
    </xf>
    <xf numFmtId="177" fontId="14" fillId="0" borderId="47" xfId="1" applyNumberFormat="1" applyFont="1" applyBorder="1" applyAlignment="1">
      <alignment vertical="center"/>
    </xf>
    <xf numFmtId="177" fontId="14" fillId="0" borderId="33" xfId="1" applyNumberFormat="1" applyFont="1" applyBorder="1" applyAlignment="1">
      <alignment vertical="center"/>
    </xf>
    <xf numFmtId="0" fontId="14" fillId="0" borderId="57" xfId="1" applyFont="1" applyBorder="1" applyAlignment="1">
      <alignment vertical="center"/>
    </xf>
    <xf numFmtId="177" fontId="14" fillId="0" borderId="118" xfId="1" applyNumberFormat="1" applyFont="1" applyBorder="1" applyAlignment="1">
      <alignment vertical="center"/>
    </xf>
    <xf numFmtId="0" fontId="14" fillId="0" borderId="6" xfId="1" applyFont="1" applyBorder="1" applyAlignment="1">
      <alignment vertical="center"/>
    </xf>
    <xf numFmtId="0" fontId="14" fillId="0" borderId="18" xfId="1" applyFont="1" applyBorder="1" applyAlignment="1">
      <alignment vertical="center"/>
    </xf>
    <xf numFmtId="0" fontId="20" fillId="0" borderId="29" xfId="1" applyFont="1" applyBorder="1" applyAlignment="1">
      <alignment horizontal="left" vertical="center" shrinkToFit="1"/>
    </xf>
    <xf numFmtId="0" fontId="20" fillId="0" borderId="30" xfId="1" applyFont="1" applyBorder="1" applyAlignment="1">
      <alignment horizontal="left" vertical="center" shrinkToFit="1"/>
    </xf>
    <xf numFmtId="0" fontId="20" fillId="0" borderId="126" xfId="1" applyFont="1" applyBorder="1" applyAlignment="1">
      <alignment horizontal="left" vertical="center" shrinkToFit="1"/>
    </xf>
    <xf numFmtId="0" fontId="20" fillId="0" borderId="40" xfId="1" applyFont="1" applyBorder="1" applyAlignment="1">
      <alignment horizontal="left" vertical="center" shrinkToFit="1"/>
    </xf>
    <xf numFmtId="0" fontId="20" fillId="0" borderId="35" xfId="1" applyFont="1" applyBorder="1" applyAlignment="1">
      <alignment horizontal="left" vertical="center" shrinkToFit="1"/>
    </xf>
    <xf numFmtId="0" fontId="0" fillId="0" borderId="4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38" fontId="14" fillId="0" borderId="27" xfId="2" applyFont="1" applyFill="1" applyBorder="1" applyAlignment="1">
      <alignment vertical="center"/>
    </xf>
    <xf numFmtId="0" fontId="14" fillId="0" borderId="65" xfId="1" applyFont="1" applyBorder="1" applyAlignment="1">
      <alignment vertical="center"/>
    </xf>
    <xf numFmtId="38" fontId="25" fillId="0" borderId="0" xfId="3" applyNumberFormat="1" applyFont="1" applyAlignment="1">
      <alignment vertical="center" shrinkToFit="1"/>
    </xf>
    <xf numFmtId="3" fontId="20" fillId="0" borderId="124" xfId="1" applyNumberFormat="1" applyFont="1" applyBorder="1" applyAlignment="1">
      <alignment horizontal="right" vertical="center" wrapText="1"/>
    </xf>
    <xf numFmtId="178" fontId="20" fillId="0" borderId="124" xfId="1" applyNumberFormat="1" applyFont="1" applyBorder="1" applyAlignment="1">
      <alignment horizontal="right" vertical="center" wrapText="1"/>
    </xf>
    <xf numFmtId="38" fontId="32" fillId="0" borderId="22" xfId="4" applyFont="1" applyFill="1" applyBorder="1" applyAlignment="1">
      <alignment horizontal="right" vertical="center"/>
    </xf>
    <xf numFmtId="38" fontId="32" fillId="0" borderId="15" xfId="4" applyFont="1" applyFill="1" applyBorder="1" applyAlignment="1">
      <alignment horizontal="right" vertical="center"/>
    </xf>
    <xf numFmtId="38" fontId="32" fillId="0" borderId="12" xfId="4" applyFont="1" applyFill="1" applyBorder="1" applyAlignment="1">
      <alignment horizontal="right" vertical="center"/>
    </xf>
    <xf numFmtId="38" fontId="32" fillId="0" borderId="107" xfId="4" applyFont="1" applyFill="1" applyBorder="1" applyAlignment="1">
      <alignment horizontal="right" vertical="center"/>
    </xf>
    <xf numFmtId="0" fontId="14" fillId="0" borderId="52" xfId="1" applyFont="1" applyBorder="1" applyAlignment="1">
      <alignment horizontal="center" vertical="center"/>
    </xf>
    <xf numFmtId="38" fontId="14" fillId="0" borderId="48" xfId="2" applyFont="1" applyFill="1" applyBorder="1" applyAlignment="1">
      <alignment vertical="center"/>
    </xf>
    <xf numFmtId="0" fontId="14" fillId="0" borderId="5" xfId="1" applyFont="1" applyBorder="1" applyAlignment="1">
      <alignment horizontal="center" vertical="center"/>
    </xf>
    <xf numFmtId="38" fontId="14" fillId="0" borderId="111" xfId="2" applyFont="1" applyFill="1" applyBorder="1" applyAlignment="1">
      <alignment vertical="center"/>
    </xf>
    <xf numFmtId="0" fontId="14" fillId="0" borderId="55" xfId="1" applyFont="1" applyBorder="1" applyAlignment="1">
      <alignment horizontal="center" vertical="center"/>
    </xf>
    <xf numFmtId="0" fontId="14" fillId="0" borderId="58" xfId="1" applyFont="1" applyBorder="1" applyAlignment="1">
      <alignment vertical="center"/>
    </xf>
    <xf numFmtId="184" fontId="14" fillId="0" borderId="27" xfId="2" applyNumberFormat="1" applyFont="1" applyBorder="1" applyAlignment="1">
      <alignment vertical="center"/>
    </xf>
    <xf numFmtId="0" fontId="23" fillId="0" borderId="29" xfId="1" applyFont="1" applyBorder="1" applyAlignment="1">
      <alignment vertical="center"/>
    </xf>
    <xf numFmtId="184" fontId="14" fillId="0" borderId="129" xfId="2" applyNumberFormat="1" applyFont="1" applyBorder="1" applyAlignment="1">
      <alignment vertical="center"/>
    </xf>
    <xf numFmtId="0" fontId="23" fillId="0" borderId="131" xfId="1" applyFont="1" applyBorder="1" applyAlignment="1">
      <alignment vertical="center"/>
    </xf>
    <xf numFmtId="184" fontId="14" fillId="0" borderId="17" xfId="2" applyNumberFormat="1" applyFont="1" applyBorder="1" applyAlignment="1">
      <alignment vertical="center"/>
    </xf>
    <xf numFmtId="0" fontId="23" fillId="0" borderId="35" xfId="1" applyFont="1" applyBorder="1" applyAlignment="1">
      <alignment vertical="center"/>
    </xf>
    <xf numFmtId="184" fontId="14" fillId="0" borderId="120" xfId="2" applyNumberFormat="1" applyFont="1" applyBorder="1" applyAlignment="1">
      <alignment vertical="center"/>
    </xf>
    <xf numFmtId="0" fontId="23" fillId="0" borderId="115" xfId="1" applyFont="1" applyBorder="1" applyAlignment="1">
      <alignment vertical="center"/>
    </xf>
    <xf numFmtId="0" fontId="18" fillId="0" borderId="0" xfId="3" applyFont="1" applyAlignment="1">
      <alignment vertical="center"/>
    </xf>
    <xf numFmtId="38" fontId="32" fillId="0" borderId="24" xfId="4" applyFont="1" applyFill="1" applyBorder="1" applyAlignment="1">
      <alignment horizontal="right" vertical="center"/>
    </xf>
    <xf numFmtId="38" fontId="32" fillId="0" borderId="132" xfId="4" applyFont="1" applyFill="1" applyBorder="1" applyAlignment="1">
      <alignment horizontal="right" vertical="center"/>
    </xf>
    <xf numFmtId="38" fontId="32" fillId="0" borderId="128" xfId="4" applyFont="1" applyFill="1" applyBorder="1" applyAlignment="1">
      <alignment horizontal="right" vertical="center"/>
    </xf>
    <xf numFmtId="186" fontId="14" fillId="0" borderId="42" xfId="1" applyNumberFormat="1" applyFont="1" applyBorder="1" applyAlignment="1">
      <alignment horizontal="right" vertical="center" shrinkToFit="1"/>
    </xf>
    <xf numFmtId="38" fontId="25" fillId="0" borderId="0" xfId="3" applyNumberFormat="1" applyFont="1"/>
    <xf numFmtId="0" fontId="20" fillId="0" borderId="29" xfId="1" applyFont="1" applyBorder="1" applyAlignment="1">
      <alignment horizontal="right" vertical="center"/>
    </xf>
    <xf numFmtId="0" fontId="20" fillId="0" borderId="30" xfId="1" applyFont="1" applyBorder="1" applyAlignment="1">
      <alignment horizontal="right" vertical="center"/>
    </xf>
    <xf numFmtId="0" fontId="20" fillId="0" borderId="30" xfId="1" applyFont="1" applyBorder="1" applyAlignment="1">
      <alignment vertical="center"/>
    </xf>
    <xf numFmtId="0" fontId="32" fillId="0" borderId="20" xfId="0" applyFont="1" applyBorder="1" applyAlignment="1">
      <alignment horizontal="center" vertical="center" wrapText="1" shrinkToFit="1"/>
    </xf>
    <xf numFmtId="0" fontId="33" fillId="0" borderId="0" xfId="0" applyFont="1" applyAlignment="1">
      <alignment horizontal="left" vertical="top" shrinkToFit="1"/>
    </xf>
    <xf numFmtId="0" fontId="0" fillId="0" borderId="0" xfId="0" applyAlignment="1">
      <alignment shrinkToFit="1"/>
    </xf>
    <xf numFmtId="0" fontId="36" fillId="0" borderId="0" xfId="0" applyFont="1" applyAlignment="1">
      <alignment vertical="center"/>
    </xf>
    <xf numFmtId="0" fontId="14" fillId="0" borderId="0" xfId="1" applyFont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14" fillId="0" borderId="22" xfId="1" applyFont="1" applyBorder="1" applyAlignment="1">
      <alignment horizontal="center" vertical="center"/>
    </xf>
    <xf numFmtId="184" fontId="14" fillId="0" borderId="27" xfId="2" applyNumberFormat="1" applyFont="1" applyBorder="1" applyAlignment="1">
      <alignment horizontal="center" vertical="center"/>
    </xf>
    <xf numFmtId="184" fontId="14" fillId="0" borderId="29" xfId="2" applyNumberFormat="1" applyFont="1" applyBorder="1" applyAlignment="1">
      <alignment horizontal="center" vertical="center"/>
    </xf>
    <xf numFmtId="184" fontId="14" fillId="0" borderId="44" xfId="2" applyNumberFormat="1" applyFont="1" applyBorder="1" applyAlignment="1">
      <alignment horizontal="center" vertical="center"/>
    </xf>
    <xf numFmtId="184" fontId="14" fillId="0" borderId="30" xfId="2" applyNumberFormat="1" applyFont="1" applyBorder="1" applyAlignment="1">
      <alignment horizontal="center" vertical="center"/>
    </xf>
    <xf numFmtId="0" fontId="14" fillId="0" borderId="59" xfId="1" applyFont="1" applyBorder="1" applyAlignment="1">
      <alignment vertical="center" textRotation="255"/>
    </xf>
    <xf numFmtId="0" fontId="14" fillId="0" borderId="60" xfId="1" applyFont="1" applyBorder="1" applyAlignment="1">
      <alignment vertical="center" textRotation="255"/>
    </xf>
    <xf numFmtId="0" fontId="14" fillId="0" borderId="63" xfId="1" applyFont="1" applyBorder="1" applyAlignment="1">
      <alignment vertical="center" textRotation="255"/>
    </xf>
    <xf numFmtId="0" fontId="14" fillId="0" borderId="25" xfId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/>
    </xf>
    <xf numFmtId="0" fontId="14" fillId="0" borderId="46" xfId="1" applyFont="1" applyBorder="1" applyAlignment="1">
      <alignment horizontal="center" vertical="center"/>
    </xf>
    <xf numFmtId="0" fontId="14" fillId="0" borderId="49" xfId="1" applyFont="1" applyBorder="1" applyAlignment="1">
      <alignment horizontal="center" vertical="center"/>
    </xf>
    <xf numFmtId="0" fontId="20" fillId="0" borderId="54" xfId="1" applyFont="1" applyBorder="1" applyAlignment="1">
      <alignment horizontal="center" vertical="center"/>
    </xf>
    <xf numFmtId="0" fontId="20" fillId="0" borderId="57" xfId="1" applyFont="1" applyBorder="1" applyAlignment="1">
      <alignment horizontal="center" vertical="center"/>
    </xf>
    <xf numFmtId="38" fontId="14" fillId="0" borderId="27" xfId="2" applyFont="1" applyFill="1" applyBorder="1" applyAlignment="1">
      <alignment horizontal="center" vertical="center"/>
    </xf>
    <xf numFmtId="0" fontId="14" fillId="0" borderId="26" xfId="1" applyFont="1" applyBorder="1" applyAlignment="1">
      <alignment horizontal="center" vertical="center"/>
    </xf>
    <xf numFmtId="0" fontId="14" fillId="0" borderId="17" xfId="1" applyFont="1" applyBorder="1" applyAlignment="1">
      <alignment horizontal="center" vertical="center"/>
    </xf>
    <xf numFmtId="0" fontId="14" fillId="0" borderId="33" xfId="1" applyFont="1" applyBorder="1" applyAlignment="1">
      <alignment horizontal="center" vertical="center"/>
    </xf>
    <xf numFmtId="0" fontId="14" fillId="0" borderId="18" xfId="1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5" xfId="0" applyFont="1" applyBorder="1" applyAlignment="1">
      <alignment horizontal="distributed" vertical="center"/>
    </xf>
    <xf numFmtId="0" fontId="32" fillId="0" borderId="6" xfId="0" applyFont="1" applyBorder="1" applyAlignment="1">
      <alignment horizontal="distributed" vertical="center"/>
    </xf>
    <xf numFmtId="0" fontId="33" fillId="0" borderId="123" xfId="0" applyFont="1" applyBorder="1" applyAlignment="1">
      <alignment horizontal="left" vertical="top" shrinkToFit="1"/>
    </xf>
    <xf numFmtId="0" fontId="0" fillId="0" borderId="123" xfId="0" applyBorder="1" applyAlignment="1">
      <alignment shrinkToFit="1"/>
    </xf>
    <xf numFmtId="0" fontId="18" fillId="0" borderId="117" xfId="1" applyFont="1" applyBorder="1" applyAlignment="1">
      <alignment horizontal="center" vertical="center"/>
    </xf>
    <xf numFmtId="0" fontId="18" fillId="0" borderId="123" xfId="1" applyFont="1" applyBorder="1" applyAlignment="1">
      <alignment horizontal="center" vertical="center"/>
    </xf>
    <xf numFmtId="0" fontId="18" fillId="0" borderId="126" xfId="1" applyFont="1" applyBorder="1" applyAlignment="1">
      <alignment horizontal="center" vertical="center"/>
    </xf>
    <xf numFmtId="0" fontId="18" fillId="0" borderId="32" xfId="1" applyFont="1" applyBorder="1" applyAlignment="1">
      <alignment horizontal="center" vertical="center"/>
    </xf>
    <xf numFmtId="0" fontId="18" fillId="0" borderId="33" xfId="1" applyFont="1" applyBorder="1" applyAlignment="1">
      <alignment horizontal="center" vertical="center"/>
    </xf>
    <xf numFmtId="0" fontId="18" fillId="0" borderId="35" xfId="1" applyFont="1" applyBorder="1" applyAlignment="1">
      <alignment horizontal="center" vertical="center"/>
    </xf>
    <xf numFmtId="0" fontId="20" fillId="0" borderId="47" xfId="1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8" fillId="0" borderId="128" xfId="1" applyFont="1" applyBorder="1" applyAlignment="1">
      <alignment horizontal="center" vertical="center"/>
    </xf>
    <xf numFmtId="0" fontId="18" fillId="0" borderId="104" xfId="1" applyFont="1" applyBorder="1" applyAlignment="1">
      <alignment horizontal="center" vertical="center"/>
    </xf>
    <xf numFmtId="0" fontId="18" fillId="0" borderId="105" xfId="1" applyFont="1" applyBorder="1" applyAlignment="1">
      <alignment horizontal="center" vertical="center"/>
    </xf>
    <xf numFmtId="0" fontId="18" fillId="0" borderId="18" xfId="1" applyFont="1" applyBorder="1" applyAlignment="1">
      <alignment horizontal="center" vertical="center"/>
    </xf>
    <xf numFmtId="0" fontId="18" fillId="0" borderId="34" xfId="1" applyFont="1" applyBorder="1" applyAlignment="1">
      <alignment horizontal="center" vertical="center"/>
    </xf>
    <xf numFmtId="0" fontId="18" fillId="0" borderId="19" xfId="1" applyFont="1" applyBorder="1" applyAlignment="1">
      <alignment horizontal="center" vertical="center"/>
    </xf>
    <xf numFmtId="0" fontId="18" fillId="0" borderId="124" xfId="1" applyFont="1" applyBorder="1" applyAlignment="1">
      <alignment horizontal="center" vertical="center"/>
    </xf>
    <xf numFmtId="0" fontId="18" fillId="0" borderId="122" xfId="1" applyFont="1" applyBorder="1" applyAlignment="1">
      <alignment horizontal="center" vertical="center"/>
    </xf>
    <xf numFmtId="0" fontId="20" fillId="0" borderId="46" xfId="1" applyFont="1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0" fillId="0" borderId="50" xfId="0" applyBorder="1" applyAlignment="1">
      <alignment vertical="center"/>
    </xf>
    <xf numFmtId="0" fontId="18" fillId="0" borderId="121" xfId="1" applyFont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103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21" fillId="0" borderId="0" xfId="1" applyFont="1" applyAlignment="1">
      <alignment wrapText="1"/>
    </xf>
    <xf numFmtId="0" fontId="13" fillId="0" borderId="0" xfId="1"/>
    <xf numFmtId="0" fontId="18" fillId="0" borderId="42" xfId="1" applyFont="1" applyBorder="1" applyAlignment="1">
      <alignment horizontal="center" vertical="center"/>
    </xf>
    <xf numFmtId="0" fontId="18" fillId="0" borderId="45" xfId="1" applyFont="1" applyBorder="1" applyAlignment="1">
      <alignment horizontal="center" vertical="center"/>
    </xf>
    <xf numFmtId="0" fontId="18" fillId="0" borderId="125" xfId="1" applyFont="1" applyBorder="1" applyAlignment="1">
      <alignment horizontal="center" vertical="center"/>
    </xf>
    <xf numFmtId="0" fontId="20" fillId="0" borderId="25" xfId="1" applyFont="1" applyBorder="1" applyAlignment="1">
      <alignment horizontal="center" vertical="center"/>
    </xf>
    <xf numFmtId="0" fontId="20" fillId="0" borderId="26" xfId="1" applyFont="1" applyBorder="1" applyAlignment="1">
      <alignment horizontal="center" vertical="center"/>
    </xf>
    <xf numFmtId="0" fontId="20" fillId="0" borderId="29" xfId="1" applyFont="1" applyBorder="1" applyAlignment="1">
      <alignment horizontal="center" vertical="center"/>
    </xf>
    <xf numFmtId="0" fontId="20" fillId="0" borderId="39" xfId="1" applyFont="1" applyBorder="1" applyAlignment="1">
      <alignment horizontal="center" vertical="center"/>
    </xf>
    <xf numFmtId="0" fontId="20" fillId="0" borderId="38" xfId="1" applyFont="1" applyBorder="1" applyAlignment="1">
      <alignment horizontal="center" vertical="center"/>
    </xf>
    <xf numFmtId="0" fontId="20" fillId="0" borderId="40" xfId="1" applyFont="1" applyBorder="1" applyAlignment="1">
      <alignment horizontal="center" vertical="center"/>
    </xf>
    <xf numFmtId="0" fontId="20" fillId="0" borderId="41" xfId="1" applyFont="1" applyBorder="1" applyAlignment="1">
      <alignment horizontal="center" vertical="center"/>
    </xf>
    <xf numFmtId="0" fontId="13" fillId="0" borderId="42" xfId="1" applyBorder="1" applyAlignment="1">
      <alignment horizontal="center" vertical="center"/>
    </xf>
    <xf numFmtId="0" fontId="13" fillId="0" borderId="45" xfId="1" applyBorder="1" applyAlignment="1">
      <alignment horizontal="center" vertical="center"/>
    </xf>
    <xf numFmtId="0" fontId="13" fillId="0" borderId="32" xfId="1" applyBorder="1" applyAlignment="1">
      <alignment horizontal="center" vertical="center"/>
    </xf>
    <xf numFmtId="0" fontId="13" fillId="0" borderId="33" xfId="1" applyBorder="1" applyAlignment="1">
      <alignment horizontal="center" vertical="center"/>
    </xf>
    <xf numFmtId="0" fontId="13" fillId="0" borderId="35" xfId="1" applyBorder="1" applyAlignment="1">
      <alignment horizontal="center" vertical="center"/>
    </xf>
    <xf numFmtId="0" fontId="20" fillId="0" borderId="8" xfId="1" applyFont="1" applyBorder="1" applyAlignment="1">
      <alignment vertical="center" textRotation="255"/>
    </xf>
    <xf numFmtId="0" fontId="20" fillId="0" borderId="61" xfId="1" applyFont="1" applyBorder="1" applyAlignment="1">
      <alignment vertical="center" textRotation="255"/>
    </xf>
    <xf numFmtId="0" fontId="20" fillId="0" borderId="62" xfId="1" applyFont="1" applyBorder="1" applyAlignment="1">
      <alignment vertical="center" textRotation="255"/>
    </xf>
    <xf numFmtId="0" fontId="20" fillId="0" borderId="11" xfId="1" applyFont="1" applyBorder="1" applyAlignment="1">
      <alignment horizontal="center" vertical="center"/>
    </xf>
    <xf numFmtId="0" fontId="13" fillId="0" borderId="66" xfId="1" applyBorder="1" applyAlignment="1">
      <alignment horizontal="center" vertical="center"/>
    </xf>
    <xf numFmtId="0" fontId="20" fillId="0" borderId="67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0" fillId="0" borderId="45" xfId="1" applyFont="1" applyBorder="1" applyAlignment="1">
      <alignment horizontal="center" vertical="center"/>
    </xf>
    <xf numFmtId="0" fontId="20" fillId="0" borderId="37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3" fillId="0" borderId="0" xfId="1" applyAlignment="1">
      <alignment horizontal="center" vertical="center"/>
    </xf>
    <xf numFmtId="0" fontId="13" fillId="0" borderId="30" xfId="1" applyBorder="1" applyAlignment="1">
      <alignment horizontal="center" vertical="center"/>
    </xf>
    <xf numFmtId="0" fontId="13" fillId="0" borderId="39" xfId="1" applyBorder="1" applyAlignment="1">
      <alignment horizontal="center" vertical="center"/>
    </xf>
    <xf numFmtId="0" fontId="13" fillId="0" borderId="38" xfId="1" applyBorder="1" applyAlignment="1">
      <alignment horizontal="center" vertical="center"/>
    </xf>
    <xf numFmtId="0" fontId="13" fillId="0" borderId="40" xfId="1" applyBorder="1" applyAlignment="1">
      <alignment horizontal="center" vertical="center"/>
    </xf>
    <xf numFmtId="0" fontId="20" fillId="0" borderId="44" xfId="1" applyFont="1" applyBorder="1" applyAlignment="1">
      <alignment horizontal="center" vertical="center" wrapText="1"/>
    </xf>
    <xf numFmtId="0" fontId="20" fillId="0" borderId="30" xfId="1" applyFont="1" applyBorder="1" applyAlignment="1">
      <alignment horizontal="center" vertical="center" wrapText="1"/>
    </xf>
    <xf numFmtId="0" fontId="20" fillId="0" borderId="37" xfId="1" applyFont="1" applyBorder="1" applyAlignment="1">
      <alignment horizontal="center" vertical="center" wrapText="1"/>
    </xf>
    <xf numFmtId="0" fontId="20" fillId="0" borderId="40" xfId="1" applyFont="1" applyBorder="1" applyAlignment="1">
      <alignment horizontal="center" vertical="center" wrapText="1"/>
    </xf>
    <xf numFmtId="0" fontId="32" fillId="0" borderId="37" xfId="0" applyFont="1" applyBorder="1" applyAlignment="1">
      <alignment horizontal="distributed" vertical="center"/>
    </xf>
    <xf numFmtId="0" fontId="32" fillId="0" borderId="36" xfId="0" applyFont="1" applyBorder="1" applyAlignment="1">
      <alignment horizontal="distributed" vertical="center"/>
    </xf>
    <xf numFmtId="0" fontId="32" fillId="0" borderId="132" xfId="0" applyFont="1" applyBorder="1" applyAlignment="1">
      <alignment horizontal="center" vertical="center"/>
    </xf>
    <xf numFmtId="0" fontId="32" fillId="0" borderId="128" xfId="0" applyFont="1" applyBorder="1" applyAlignment="1">
      <alignment horizontal="center" vertical="center"/>
    </xf>
    <xf numFmtId="0" fontId="32" fillId="0" borderId="127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14" fillId="0" borderId="72" xfId="1" applyFont="1" applyBorder="1" applyAlignment="1">
      <alignment horizontal="center" vertical="center"/>
    </xf>
    <xf numFmtId="0" fontId="14" fillId="0" borderId="64" xfId="1" applyFont="1" applyBorder="1" applyAlignment="1">
      <alignment horizontal="center" vertical="center"/>
    </xf>
    <xf numFmtId="0" fontId="14" fillId="0" borderId="51" xfId="1" applyFont="1" applyBorder="1" applyAlignment="1">
      <alignment horizontal="center" vertical="center"/>
    </xf>
    <xf numFmtId="0" fontId="14" fillId="0" borderId="52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48" xfId="1" applyFont="1" applyBorder="1" applyAlignment="1">
      <alignment horizontal="center" vertical="center"/>
    </xf>
    <xf numFmtId="38" fontId="14" fillId="0" borderId="2" xfId="2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38" fontId="14" fillId="0" borderId="49" xfId="2" applyFont="1" applyBorder="1" applyAlignment="1">
      <alignment horizontal="center" vertical="center"/>
    </xf>
    <xf numFmtId="0" fontId="14" fillId="0" borderId="54" xfId="1" applyFont="1" applyBorder="1" applyAlignment="1">
      <alignment horizontal="center" vertical="center"/>
    </xf>
    <xf numFmtId="0" fontId="14" fillId="0" borderId="119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49" fontId="14" fillId="0" borderId="0" xfId="1" applyNumberFormat="1" applyFont="1" applyAlignment="1">
      <alignment horizontal="center" vertical="center"/>
    </xf>
    <xf numFmtId="0" fontId="14" fillId="0" borderId="31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41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61" xfId="1" applyFont="1" applyBorder="1" applyAlignment="1">
      <alignment horizontal="center" vertical="center" textRotation="255"/>
    </xf>
    <xf numFmtId="0" fontId="14" fillId="0" borderId="16" xfId="1" applyFont="1" applyBorder="1" applyAlignment="1">
      <alignment horizontal="center" vertical="center" textRotation="255"/>
    </xf>
    <xf numFmtId="0" fontId="14" fillId="0" borderId="108" xfId="1" applyFont="1" applyBorder="1" applyAlignment="1">
      <alignment horizontal="center" vertical="center"/>
    </xf>
    <xf numFmtId="0" fontId="14" fillId="0" borderId="109" xfId="1" applyFont="1" applyBorder="1" applyAlignment="1">
      <alignment horizontal="center" vertical="center"/>
    </xf>
    <xf numFmtId="0" fontId="14" fillId="0" borderId="42" xfId="1" applyFont="1" applyBorder="1" applyAlignment="1">
      <alignment horizontal="center" vertical="center"/>
    </xf>
    <xf numFmtId="0" fontId="14" fillId="0" borderId="117" xfId="1" applyFont="1" applyBorder="1" applyAlignment="1">
      <alignment horizontal="center" vertical="center"/>
    </xf>
    <xf numFmtId="0" fontId="14" fillId="0" borderId="123" xfId="1" applyFont="1" applyBorder="1" applyAlignment="1">
      <alignment horizontal="center" vertical="center"/>
    </xf>
    <xf numFmtId="178" fontId="14" fillId="0" borderId="37" xfId="1" applyNumberFormat="1" applyFont="1" applyBorder="1" applyAlignment="1">
      <alignment horizontal="right" vertical="center"/>
    </xf>
    <xf numFmtId="178" fontId="14" fillId="0" borderId="38" xfId="1" applyNumberFormat="1" applyFont="1" applyBorder="1" applyAlignment="1">
      <alignment horizontal="right" vertical="center"/>
    </xf>
    <xf numFmtId="178" fontId="14" fillId="0" borderId="36" xfId="1" applyNumberFormat="1" applyFont="1" applyBorder="1" applyAlignment="1">
      <alignment horizontal="right" vertical="center"/>
    </xf>
    <xf numFmtId="178" fontId="14" fillId="0" borderId="17" xfId="1" applyNumberFormat="1" applyFont="1" applyBorder="1" applyAlignment="1">
      <alignment vertical="center"/>
    </xf>
    <xf numFmtId="178" fontId="14" fillId="0" borderId="33" xfId="1" applyNumberFormat="1" applyFont="1" applyBorder="1" applyAlignment="1">
      <alignment vertical="center"/>
    </xf>
    <xf numFmtId="178" fontId="14" fillId="0" borderId="18" xfId="1" applyNumberFormat="1" applyFont="1" applyBorder="1" applyAlignment="1">
      <alignment vertical="center"/>
    </xf>
    <xf numFmtId="0" fontId="14" fillId="0" borderId="27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0" fontId="14" fillId="0" borderId="38" xfId="1" applyFont="1" applyBorder="1" applyAlignment="1">
      <alignment horizontal="center" vertical="center"/>
    </xf>
    <xf numFmtId="0" fontId="14" fillId="0" borderId="36" xfId="1" applyFont="1" applyBorder="1" applyAlignment="1">
      <alignment horizontal="center" vertical="center"/>
    </xf>
    <xf numFmtId="0" fontId="14" fillId="0" borderId="69" xfId="1" applyFont="1" applyBorder="1" applyAlignment="1">
      <alignment vertical="center"/>
    </xf>
    <xf numFmtId="0" fontId="14" fillId="0" borderId="66" xfId="1" applyFont="1" applyBorder="1" applyAlignment="1">
      <alignment vertical="center"/>
    </xf>
    <xf numFmtId="0" fontId="14" fillId="0" borderId="42" xfId="1" applyFont="1" applyBorder="1" applyAlignment="1">
      <alignment horizontal="distributed" vertical="center"/>
    </xf>
    <xf numFmtId="0" fontId="14" fillId="0" borderId="38" xfId="1" applyFont="1" applyBorder="1" applyAlignment="1">
      <alignment horizontal="distributed" vertical="center"/>
    </xf>
    <xf numFmtId="185" fontId="14" fillId="0" borderId="11" xfId="1" applyNumberFormat="1" applyFont="1" applyBorder="1" applyAlignment="1">
      <alignment vertical="center"/>
    </xf>
    <xf numFmtId="185" fontId="14" fillId="0" borderId="66" xfId="1" applyNumberFormat="1" applyFont="1" applyBorder="1" applyAlignment="1">
      <alignment vertical="center"/>
    </xf>
    <xf numFmtId="0" fontId="14" fillId="0" borderId="33" xfId="1" applyFont="1" applyBorder="1" applyAlignment="1">
      <alignment horizontal="distributed" vertical="center"/>
    </xf>
    <xf numFmtId="0" fontId="14" fillId="0" borderId="26" xfId="1" applyFont="1" applyBorder="1" applyAlignment="1">
      <alignment horizontal="distributed" vertical="center"/>
    </xf>
    <xf numFmtId="185" fontId="14" fillId="0" borderId="122" xfId="1" applyNumberFormat="1" applyFont="1" applyBorder="1" applyAlignment="1">
      <alignment vertical="center"/>
    </xf>
    <xf numFmtId="185" fontId="14" fillId="0" borderId="19" xfId="1" applyNumberFormat="1" applyFont="1" applyBorder="1" applyAlignment="1">
      <alignment vertical="center"/>
    </xf>
    <xf numFmtId="0" fontId="20" fillId="0" borderId="21" xfId="3" applyFont="1" applyBorder="1" applyAlignment="1">
      <alignment horizontal="center" vertical="center"/>
    </xf>
    <xf numFmtId="0" fontId="20" fillId="0" borderId="24" xfId="3" applyFont="1" applyBorder="1" applyAlignment="1">
      <alignment horizontal="center" vertical="center"/>
    </xf>
    <xf numFmtId="0" fontId="20" fillId="0" borderId="9" xfId="3" applyFont="1" applyBorder="1" applyAlignment="1">
      <alignment horizontal="center" vertical="center"/>
    </xf>
    <xf numFmtId="0" fontId="20" fillId="0" borderId="10" xfId="3" applyFont="1" applyBorder="1" applyAlignment="1">
      <alignment horizontal="center" vertical="center"/>
    </xf>
    <xf numFmtId="0" fontId="20" fillId="0" borderId="37" xfId="3" applyFont="1" applyBorder="1" applyAlignment="1">
      <alignment horizontal="center" vertical="center"/>
    </xf>
    <xf numFmtId="0" fontId="20" fillId="0" borderId="36" xfId="3" applyFont="1" applyBorder="1" applyAlignment="1">
      <alignment horizontal="center" vertical="center"/>
    </xf>
    <xf numFmtId="0" fontId="20" fillId="0" borderId="44" xfId="3" applyFont="1" applyBorder="1" applyAlignment="1">
      <alignment horizontal="center" vertical="center"/>
    </xf>
    <xf numFmtId="0" fontId="20" fillId="0" borderId="43" xfId="3" applyFont="1" applyBorder="1" applyAlignment="1">
      <alignment horizontal="center" vertical="center"/>
    </xf>
    <xf numFmtId="0" fontId="24" fillId="0" borderId="68" xfId="3" applyFont="1" applyBorder="1" applyAlignment="1">
      <alignment horizontal="center" vertical="center" textRotation="255"/>
    </xf>
    <xf numFmtId="0" fontId="24" fillId="0" borderId="90" xfId="3" applyFont="1" applyBorder="1" applyAlignment="1">
      <alignment horizontal="center" vertical="center" textRotation="255"/>
    </xf>
    <xf numFmtId="0" fontId="24" fillId="0" borderId="73" xfId="3" applyFont="1" applyBorder="1" applyAlignment="1">
      <alignment horizontal="center" vertical="center" textRotation="255"/>
    </xf>
    <xf numFmtId="177" fontId="20" fillId="0" borderId="124" xfId="3" applyNumberFormat="1" applyFont="1" applyBorder="1" applyAlignment="1">
      <alignment vertical="center"/>
    </xf>
    <xf numFmtId="177" fontId="20" fillId="0" borderId="91" xfId="3" applyNumberFormat="1" applyFont="1" applyBorder="1" applyAlignment="1">
      <alignment vertical="center"/>
    </xf>
    <xf numFmtId="0" fontId="24" fillId="0" borderId="88" xfId="3" applyFont="1" applyBorder="1" applyAlignment="1">
      <alignment horizontal="center" vertical="center" textRotation="255"/>
    </xf>
    <xf numFmtId="0" fontId="24" fillId="0" borderId="75" xfId="3" applyFont="1" applyBorder="1" applyAlignment="1">
      <alignment horizontal="center" vertical="center" textRotation="255"/>
    </xf>
    <xf numFmtId="177" fontId="20" fillId="0" borderId="89" xfId="3" applyNumberFormat="1" applyFont="1" applyBorder="1" applyAlignment="1">
      <alignment vertical="center"/>
    </xf>
    <xf numFmtId="177" fontId="20" fillId="0" borderId="24" xfId="3" applyNumberFormat="1" applyFont="1" applyBorder="1" applyAlignment="1">
      <alignment vertical="center"/>
    </xf>
    <xf numFmtId="0" fontId="24" fillId="0" borderId="74" xfId="3" applyFont="1" applyBorder="1" applyAlignment="1">
      <alignment horizontal="center" vertical="center" textRotation="255"/>
    </xf>
    <xf numFmtId="0" fontId="20" fillId="0" borderId="9" xfId="3" applyFont="1" applyBorder="1" applyAlignment="1">
      <alignment horizontal="center" vertical="center" wrapText="1"/>
    </xf>
    <xf numFmtId="177" fontId="20" fillId="0" borderId="74" xfId="3" applyNumberFormat="1" applyFont="1" applyBorder="1" applyAlignment="1">
      <alignment vertical="center"/>
    </xf>
    <xf numFmtId="177" fontId="20" fillId="0" borderId="73" xfId="3" applyNumberFormat="1" applyFont="1" applyBorder="1" applyAlignment="1">
      <alignment vertical="center"/>
    </xf>
    <xf numFmtId="0" fontId="20" fillId="0" borderId="21" xfId="3" applyFont="1" applyBorder="1" applyAlignment="1">
      <alignment horizontal="center"/>
    </xf>
    <xf numFmtId="0" fontId="20" fillId="0" borderId="24" xfId="3" applyFont="1" applyBorder="1" applyAlignment="1">
      <alignment horizontal="center"/>
    </xf>
    <xf numFmtId="0" fontId="20" fillId="0" borderId="6" xfId="3" applyFont="1" applyBorder="1" applyAlignment="1">
      <alignment horizontal="center" vertical="center" wrapText="1"/>
    </xf>
    <xf numFmtId="0" fontId="20" fillId="0" borderId="6" xfId="3" applyFont="1" applyBorder="1" applyAlignment="1">
      <alignment horizontal="center" vertical="center"/>
    </xf>
    <xf numFmtId="0" fontId="20" fillId="0" borderId="21" xfId="1" applyFont="1" applyBorder="1" applyAlignment="1">
      <alignment horizontal="center" vertical="center"/>
    </xf>
    <xf numFmtId="0" fontId="20" fillId="0" borderId="23" xfId="1" applyFont="1" applyBorder="1" applyAlignment="1">
      <alignment horizontal="center" vertical="center"/>
    </xf>
    <xf numFmtId="0" fontId="20" fillId="0" borderId="44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 wrapText="1"/>
    </xf>
    <xf numFmtId="0" fontId="20" fillId="0" borderId="52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0" fontId="20" fillId="0" borderId="104" xfId="1" applyFont="1" applyBorder="1" applyAlignment="1">
      <alignment horizontal="center" vertical="center" wrapText="1"/>
    </xf>
    <xf numFmtId="0" fontId="20" fillId="0" borderId="24" xfId="1" applyFont="1" applyBorder="1" applyAlignment="1">
      <alignment horizontal="center" vertical="center" wrapText="1"/>
    </xf>
    <xf numFmtId="179" fontId="14" fillId="0" borderId="1" xfId="1" applyNumberFormat="1" applyFont="1" applyBorder="1" applyAlignment="1">
      <alignment horizontal="center" vertical="center"/>
    </xf>
    <xf numFmtId="179" fontId="14" fillId="0" borderId="62" xfId="1" applyNumberFormat="1" applyFont="1" applyBorder="1" applyAlignment="1">
      <alignment horizontal="center" vertical="center"/>
    </xf>
    <xf numFmtId="179" fontId="14" fillId="0" borderId="4" xfId="1" applyNumberFormat="1" applyFont="1" applyBorder="1" applyAlignment="1">
      <alignment horizontal="center" vertical="center"/>
    </xf>
    <xf numFmtId="179" fontId="14" fillId="0" borderId="27" xfId="1" applyNumberFormat="1" applyFont="1" applyBorder="1" applyAlignment="1">
      <alignment horizontal="center" vertical="center"/>
    </xf>
    <xf numFmtId="179" fontId="14" fillId="0" borderId="26" xfId="1" applyNumberFormat="1" applyFont="1" applyBorder="1" applyAlignment="1">
      <alignment horizontal="center" vertical="center"/>
    </xf>
    <xf numFmtId="179" fontId="14" fillId="0" borderId="78" xfId="1" applyNumberFormat="1" applyFont="1" applyBorder="1" applyAlignment="1">
      <alignment horizontal="center" vertical="center"/>
    </xf>
    <xf numFmtId="179" fontId="14" fillId="0" borderId="37" xfId="1" applyNumberFormat="1" applyFont="1" applyBorder="1" applyAlignment="1">
      <alignment horizontal="center" vertical="center"/>
    </xf>
    <xf numFmtId="179" fontId="14" fillId="0" borderId="38" xfId="1" applyNumberFormat="1" applyFont="1" applyBorder="1" applyAlignment="1">
      <alignment horizontal="center" vertical="center"/>
    </xf>
    <xf numFmtId="179" fontId="14" fillId="0" borderId="80" xfId="1" applyNumberFormat="1" applyFont="1" applyBorder="1" applyAlignment="1">
      <alignment horizontal="center" vertical="center"/>
    </xf>
    <xf numFmtId="179" fontId="14" fillId="0" borderId="62" xfId="1" applyNumberFormat="1" applyFont="1" applyBorder="1" applyAlignment="1">
      <alignment horizontal="distributed" vertical="center"/>
    </xf>
    <xf numFmtId="179" fontId="14" fillId="0" borderId="4" xfId="1" applyNumberFormat="1" applyFont="1" applyBorder="1" applyAlignment="1">
      <alignment horizontal="distributed" vertical="center"/>
    </xf>
    <xf numFmtId="179" fontId="14" fillId="0" borderId="24" xfId="1" applyNumberFormat="1" applyFont="1" applyBorder="1" applyAlignment="1">
      <alignment vertical="center"/>
    </xf>
    <xf numFmtId="179" fontId="14" fillId="0" borderId="20" xfId="1" applyNumberFormat="1" applyFont="1" applyBorder="1" applyAlignment="1">
      <alignment vertical="center"/>
    </xf>
    <xf numFmtId="179" fontId="14" fillId="0" borderId="81" xfId="1" applyNumberFormat="1" applyFont="1" applyBorder="1" applyAlignment="1">
      <alignment vertical="center"/>
    </xf>
    <xf numFmtId="179" fontId="14" fillId="0" borderId="82" xfId="1" applyNumberFormat="1" applyFont="1" applyBorder="1" applyAlignment="1">
      <alignment vertical="center"/>
    </xf>
    <xf numFmtId="185" fontId="14" fillId="0" borderId="82" xfId="1" applyNumberFormat="1" applyFont="1" applyBorder="1" applyAlignment="1">
      <alignment vertical="center"/>
    </xf>
    <xf numFmtId="185" fontId="14" fillId="0" borderId="84" xfId="1" applyNumberFormat="1" applyFont="1" applyBorder="1" applyAlignment="1">
      <alignment vertical="center"/>
    </xf>
    <xf numFmtId="179" fontId="14" fillId="0" borderId="40" xfId="1" applyNumberFormat="1" applyFont="1" applyBorder="1" applyAlignment="1">
      <alignment vertical="center"/>
    </xf>
    <xf numFmtId="179" fontId="14" fillId="0" borderId="53" xfId="1" applyNumberFormat="1" applyFont="1" applyBorder="1" applyAlignment="1">
      <alignment vertical="center"/>
    </xf>
    <xf numFmtId="179" fontId="14" fillId="0" borderId="83" xfId="1" applyNumberFormat="1" applyFont="1" applyBorder="1" applyAlignment="1">
      <alignment vertical="center"/>
    </xf>
    <xf numFmtId="179" fontId="14" fillId="0" borderId="84" xfId="1" applyNumberFormat="1" applyFont="1" applyBorder="1" applyAlignment="1">
      <alignment vertical="center"/>
    </xf>
    <xf numFmtId="179" fontId="14" fillId="0" borderId="85" xfId="1" applyNumberFormat="1" applyFont="1" applyBorder="1" applyAlignment="1">
      <alignment vertical="center"/>
    </xf>
    <xf numFmtId="185" fontId="14" fillId="0" borderId="85" xfId="1" applyNumberFormat="1" applyFont="1" applyBorder="1" applyAlignment="1">
      <alignment vertical="center"/>
    </xf>
    <xf numFmtId="179" fontId="14" fillId="0" borderId="58" xfId="1" applyNumberFormat="1" applyFont="1" applyBorder="1" applyAlignment="1">
      <alignment vertical="center"/>
    </xf>
    <xf numFmtId="179" fontId="14" fillId="0" borderId="77" xfId="1" applyNumberFormat="1" applyFont="1" applyBorder="1" applyAlignment="1">
      <alignment horizontal="center" vertical="center"/>
    </xf>
    <xf numFmtId="179" fontId="14" fillId="0" borderId="76" xfId="1" applyNumberFormat="1" applyFont="1" applyBorder="1" applyAlignment="1">
      <alignment vertical="center"/>
    </xf>
    <xf numFmtId="179" fontId="14" fillId="0" borderId="0" xfId="1" applyNumberFormat="1" applyFont="1" applyAlignment="1">
      <alignment vertical="center"/>
    </xf>
    <xf numFmtId="179" fontId="14" fillId="0" borderId="0" xfId="1" applyNumberFormat="1" applyFont="1" applyAlignment="1">
      <alignment horizontal="center" vertical="center"/>
    </xf>
    <xf numFmtId="177" fontId="14" fillId="0" borderId="82" xfId="1" applyNumberFormat="1" applyFont="1" applyBorder="1" applyAlignment="1">
      <alignment vertical="center"/>
    </xf>
    <xf numFmtId="177" fontId="14" fillId="0" borderId="84" xfId="1" applyNumberFormat="1" applyFont="1" applyBorder="1" applyAlignment="1">
      <alignment vertical="center"/>
    </xf>
    <xf numFmtId="179" fontId="24" fillId="0" borderId="46" xfId="1" applyNumberFormat="1" applyFont="1" applyBorder="1" applyAlignment="1">
      <alignment horizontal="center" vertical="center"/>
    </xf>
    <xf numFmtId="179" fontId="24" fillId="0" borderId="49" xfId="1" applyNumberFormat="1" applyFont="1" applyBorder="1" applyAlignment="1">
      <alignment horizontal="center" vertical="center"/>
    </xf>
    <xf numFmtId="179" fontId="22" fillId="0" borderId="8" xfId="1" applyNumberFormat="1" applyFont="1" applyBorder="1" applyAlignment="1">
      <alignment horizontal="center" vertical="center" wrapText="1"/>
    </xf>
    <xf numFmtId="179" fontId="22" fillId="0" borderId="61" xfId="1" applyNumberFormat="1" applyFont="1" applyBorder="1" applyAlignment="1">
      <alignment horizontal="center" vertical="center" wrapText="1"/>
    </xf>
    <xf numFmtId="179" fontId="22" fillId="0" borderId="16" xfId="1" applyNumberFormat="1" applyFont="1" applyBorder="1" applyAlignment="1">
      <alignment horizontal="center" vertical="center" wrapText="1"/>
    </xf>
  </cellXfs>
  <cellStyles count="254">
    <cellStyle name="20% - アクセント 1 2" xfId="34" xr:uid="{00000000-0005-0000-0000-000000000000}"/>
    <cellStyle name="20% - アクセント 1 3" xfId="35" xr:uid="{00000000-0005-0000-0000-000001000000}"/>
    <cellStyle name="20% - アクセント 2 2" xfId="36" xr:uid="{00000000-0005-0000-0000-000002000000}"/>
    <cellStyle name="20% - アクセント 2 3" xfId="37" xr:uid="{00000000-0005-0000-0000-000003000000}"/>
    <cellStyle name="20% - アクセント 3 2" xfId="38" xr:uid="{00000000-0005-0000-0000-000004000000}"/>
    <cellStyle name="20% - アクセント 3 3" xfId="39" xr:uid="{00000000-0005-0000-0000-000005000000}"/>
    <cellStyle name="20% - アクセント 4 2" xfId="40" xr:uid="{00000000-0005-0000-0000-000006000000}"/>
    <cellStyle name="20% - アクセント 4 3" xfId="41" xr:uid="{00000000-0005-0000-0000-000007000000}"/>
    <cellStyle name="20% - アクセント 5 2" xfId="42" xr:uid="{00000000-0005-0000-0000-000008000000}"/>
    <cellStyle name="20% - アクセント 5 3" xfId="43" xr:uid="{00000000-0005-0000-0000-000009000000}"/>
    <cellStyle name="20% - アクセント 6 2" xfId="44" xr:uid="{00000000-0005-0000-0000-00000A000000}"/>
    <cellStyle name="20% - アクセント 6 3" xfId="45" xr:uid="{00000000-0005-0000-0000-00000B000000}"/>
    <cellStyle name="40% - アクセント 1 2" xfId="46" xr:uid="{00000000-0005-0000-0000-00000C000000}"/>
    <cellStyle name="40% - アクセント 1 3" xfId="47" xr:uid="{00000000-0005-0000-0000-00000D000000}"/>
    <cellStyle name="40% - アクセント 2 2" xfId="48" xr:uid="{00000000-0005-0000-0000-00000E000000}"/>
    <cellStyle name="40% - アクセント 2 3" xfId="49" xr:uid="{00000000-0005-0000-0000-00000F000000}"/>
    <cellStyle name="40% - アクセント 3 2" xfId="50" xr:uid="{00000000-0005-0000-0000-000010000000}"/>
    <cellStyle name="40% - アクセント 3 3" xfId="51" xr:uid="{00000000-0005-0000-0000-000011000000}"/>
    <cellStyle name="40% - アクセント 4 2" xfId="52" xr:uid="{00000000-0005-0000-0000-000012000000}"/>
    <cellStyle name="40% - アクセント 4 3" xfId="53" xr:uid="{00000000-0005-0000-0000-000013000000}"/>
    <cellStyle name="40% - アクセント 5 2" xfId="54" xr:uid="{00000000-0005-0000-0000-000014000000}"/>
    <cellStyle name="40% - アクセント 5 3" xfId="55" xr:uid="{00000000-0005-0000-0000-000015000000}"/>
    <cellStyle name="40% - アクセント 6 2" xfId="56" xr:uid="{00000000-0005-0000-0000-000016000000}"/>
    <cellStyle name="40% - アクセント 6 3" xfId="57" xr:uid="{00000000-0005-0000-0000-000017000000}"/>
    <cellStyle name="60% - アクセント 1 2" xfId="58" xr:uid="{00000000-0005-0000-0000-000018000000}"/>
    <cellStyle name="60% - アクセント 1 3" xfId="59" xr:uid="{00000000-0005-0000-0000-000019000000}"/>
    <cellStyle name="60% - アクセント 2 2" xfId="60" xr:uid="{00000000-0005-0000-0000-00001A000000}"/>
    <cellStyle name="60% - アクセント 2 3" xfId="61" xr:uid="{00000000-0005-0000-0000-00001B000000}"/>
    <cellStyle name="60% - アクセント 3 2" xfId="62" xr:uid="{00000000-0005-0000-0000-00001C000000}"/>
    <cellStyle name="60% - アクセント 3 3" xfId="63" xr:uid="{00000000-0005-0000-0000-00001D000000}"/>
    <cellStyle name="60% - アクセント 4 2" xfId="64" xr:uid="{00000000-0005-0000-0000-00001E000000}"/>
    <cellStyle name="60% - アクセント 4 3" xfId="65" xr:uid="{00000000-0005-0000-0000-00001F000000}"/>
    <cellStyle name="60% - アクセント 5 2" xfId="66" xr:uid="{00000000-0005-0000-0000-000020000000}"/>
    <cellStyle name="60% - アクセント 5 3" xfId="67" xr:uid="{00000000-0005-0000-0000-000021000000}"/>
    <cellStyle name="60% - アクセント 6 2" xfId="68" xr:uid="{00000000-0005-0000-0000-000022000000}"/>
    <cellStyle name="60% - アクセント 6 3" xfId="69" xr:uid="{00000000-0005-0000-0000-000023000000}"/>
    <cellStyle name="アクセント 1 2" xfId="70" xr:uid="{00000000-0005-0000-0000-000024000000}"/>
    <cellStyle name="アクセント 1 3" xfId="71" xr:uid="{00000000-0005-0000-0000-000025000000}"/>
    <cellStyle name="アクセント 2 2" xfId="72" xr:uid="{00000000-0005-0000-0000-000026000000}"/>
    <cellStyle name="アクセント 2 3" xfId="73" xr:uid="{00000000-0005-0000-0000-000027000000}"/>
    <cellStyle name="アクセント 3 2" xfId="74" xr:uid="{00000000-0005-0000-0000-000028000000}"/>
    <cellStyle name="アクセント 3 3" xfId="75" xr:uid="{00000000-0005-0000-0000-000029000000}"/>
    <cellStyle name="アクセント 4 2" xfId="76" xr:uid="{00000000-0005-0000-0000-00002A000000}"/>
    <cellStyle name="アクセント 4 3" xfId="77" xr:uid="{00000000-0005-0000-0000-00002B000000}"/>
    <cellStyle name="アクセント 5 2" xfId="78" xr:uid="{00000000-0005-0000-0000-00002C000000}"/>
    <cellStyle name="アクセント 5 3" xfId="79" xr:uid="{00000000-0005-0000-0000-00002D000000}"/>
    <cellStyle name="アクセント 6 2" xfId="80" xr:uid="{00000000-0005-0000-0000-00002E000000}"/>
    <cellStyle name="アクセント 6 3" xfId="81" xr:uid="{00000000-0005-0000-0000-00002F000000}"/>
    <cellStyle name="タイトル 2" xfId="82" xr:uid="{00000000-0005-0000-0000-000030000000}"/>
    <cellStyle name="タイトル 3" xfId="83" xr:uid="{00000000-0005-0000-0000-000031000000}"/>
    <cellStyle name="チェック セル 2" xfId="84" xr:uid="{00000000-0005-0000-0000-000032000000}"/>
    <cellStyle name="チェック セル 3" xfId="85" xr:uid="{00000000-0005-0000-0000-000033000000}"/>
    <cellStyle name="どちらでもない 2" xfId="86" xr:uid="{00000000-0005-0000-0000-000034000000}"/>
    <cellStyle name="どちらでもない 3" xfId="87" xr:uid="{00000000-0005-0000-0000-000035000000}"/>
    <cellStyle name="パーセント" xfId="22" builtinId="5"/>
    <cellStyle name="パーセント 2" xfId="23" xr:uid="{00000000-0005-0000-0000-000037000000}"/>
    <cellStyle name="パーセント 2 2" xfId="128" xr:uid="{00000000-0005-0000-0000-000038000000}"/>
    <cellStyle name="パーセント 2 3" xfId="88" xr:uid="{00000000-0005-0000-0000-000039000000}"/>
    <cellStyle name="パーセント 3" xfId="24" xr:uid="{00000000-0005-0000-0000-00003A000000}"/>
    <cellStyle name="パーセント 3 2" xfId="89" xr:uid="{00000000-0005-0000-0000-00003B000000}"/>
    <cellStyle name="パーセント 4" xfId="126" xr:uid="{00000000-0005-0000-0000-00003C000000}"/>
    <cellStyle name="パーセント 5" xfId="127" xr:uid="{00000000-0005-0000-0000-00003D000000}"/>
    <cellStyle name="パーセント 5 2" xfId="148" xr:uid="{00000000-0005-0000-0000-00003E000000}"/>
    <cellStyle name="パーセント 5 2 2" xfId="192" xr:uid="{00000000-0005-0000-0000-00003F000000}"/>
    <cellStyle name="パーセント 5 3" xfId="162" xr:uid="{00000000-0005-0000-0000-000040000000}"/>
    <cellStyle name="パーセント 5 3 2" xfId="206" xr:uid="{00000000-0005-0000-0000-000041000000}"/>
    <cellStyle name="パーセント 5 4" xfId="176" xr:uid="{00000000-0005-0000-0000-000042000000}"/>
    <cellStyle name="パーセント 6" xfId="131" xr:uid="{00000000-0005-0000-0000-000043000000}"/>
    <cellStyle name="パーセント 6 2" xfId="143" xr:uid="{00000000-0005-0000-0000-000044000000}"/>
    <cellStyle name="パーセント 6 2 2" xfId="157" xr:uid="{00000000-0005-0000-0000-000045000000}"/>
    <cellStyle name="パーセント 6 2 2 2" xfId="201" xr:uid="{00000000-0005-0000-0000-000046000000}"/>
    <cellStyle name="パーセント 6 2 3" xfId="173" xr:uid="{00000000-0005-0000-0000-000047000000}"/>
    <cellStyle name="パーセント 6 2 3 2" xfId="217" xr:uid="{00000000-0005-0000-0000-000048000000}"/>
    <cellStyle name="パーセント 6 2 4" xfId="187" xr:uid="{00000000-0005-0000-0000-000049000000}"/>
    <cellStyle name="パーセント 6 3" xfId="149" xr:uid="{00000000-0005-0000-0000-00004A000000}"/>
    <cellStyle name="パーセント 6 3 2" xfId="193" xr:uid="{00000000-0005-0000-0000-00004B000000}"/>
    <cellStyle name="パーセント 6 4" xfId="163" xr:uid="{00000000-0005-0000-0000-00004C000000}"/>
    <cellStyle name="パーセント 6 4 2" xfId="207" xr:uid="{00000000-0005-0000-0000-00004D000000}"/>
    <cellStyle name="パーセント 6 5" xfId="177" xr:uid="{00000000-0005-0000-0000-00004E000000}"/>
    <cellStyle name="パーセント 7" xfId="33" xr:uid="{00000000-0005-0000-0000-00004F000000}"/>
    <cellStyle name="メモ 2" xfId="90" xr:uid="{00000000-0005-0000-0000-000050000000}"/>
    <cellStyle name="メモ 3" xfId="91" xr:uid="{00000000-0005-0000-0000-000051000000}"/>
    <cellStyle name="リンク セル 2" xfId="92" xr:uid="{00000000-0005-0000-0000-000052000000}"/>
    <cellStyle name="リンク セル 3" xfId="93" xr:uid="{00000000-0005-0000-0000-000053000000}"/>
    <cellStyle name="悪い 2" xfId="94" xr:uid="{00000000-0005-0000-0000-000054000000}"/>
    <cellStyle name="悪い 3" xfId="95" xr:uid="{00000000-0005-0000-0000-000055000000}"/>
    <cellStyle name="計算 2" xfId="96" xr:uid="{00000000-0005-0000-0000-000056000000}"/>
    <cellStyle name="計算 3" xfId="97" xr:uid="{00000000-0005-0000-0000-000057000000}"/>
    <cellStyle name="警告文 2" xfId="98" xr:uid="{00000000-0005-0000-0000-000058000000}"/>
    <cellStyle name="警告文 3" xfId="99" xr:uid="{00000000-0005-0000-0000-000059000000}"/>
    <cellStyle name="桁区切り" xfId="4" builtinId="6"/>
    <cellStyle name="桁区切り 2" xfId="2" xr:uid="{00000000-0005-0000-0000-00005B000000}"/>
    <cellStyle name="桁区切り 2 2" xfId="7" xr:uid="{00000000-0005-0000-0000-00005C000000}"/>
    <cellStyle name="桁区切り 2 2 2" xfId="132" xr:uid="{00000000-0005-0000-0000-00005D000000}"/>
    <cellStyle name="桁区切り 2 2 3" xfId="100" xr:uid="{00000000-0005-0000-0000-00005E000000}"/>
    <cellStyle name="桁区切り 2 3" xfId="12" xr:uid="{00000000-0005-0000-0000-00005F000000}"/>
    <cellStyle name="桁区切り 2 4" xfId="25" xr:uid="{00000000-0005-0000-0000-000060000000}"/>
    <cellStyle name="桁区切り 2 5" xfId="28" xr:uid="{00000000-0005-0000-0000-000061000000}"/>
    <cellStyle name="桁区切り 3" xfId="5" xr:uid="{00000000-0005-0000-0000-000062000000}"/>
    <cellStyle name="桁区切り 3 2" xfId="31" xr:uid="{00000000-0005-0000-0000-000063000000}"/>
    <cellStyle name="桁区切り 3 2 2" xfId="122" xr:uid="{00000000-0005-0000-0000-000064000000}"/>
    <cellStyle name="桁区切り 3 3" xfId="129" xr:uid="{00000000-0005-0000-0000-000065000000}"/>
    <cellStyle name="桁区切り 4" xfId="21" xr:uid="{00000000-0005-0000-0000-000066000000}"/>
    <cellStyle name="桁区切り 4 2" xfId="133" xr:uid="{00000000-0005-0000-0000-000067000000}"/>
    <cellStyle name="桁区切り 4 2 2" xfId="150" xr:uid="{00000000-0005-0000-0000-000068000000}"/>
    <cellStyle name="桁区切り 4 2 2 2" xfId="194" xr:uid="{00000000-0005-0000-0000-000069000000}"/>
    <cellStyle name="桁区切り 4 2 3" xfId="164" xr:uid="{00000000-0005-0000-0000-00006A000000}"/>
    <cellStyle name="桁区切り 4 2 3 2" xfId="208" xr:uid="{00000000-0005-0000-0000-00006B000000}"/>
    <cellStyle name="桁区切り 4 2 4" xfId="178" xr:uid="{00000000-0005-0000-0000-00006C000000}"/>
    <cellStyle name="桁区切り 4 3" xfId="125" xr:uid="{00000000-0005-0000-0000-00006D000000}"/>
    <cellStyle name="桁区切り 4 4" xfId="245" xr:uid="{00000000-0005-0000-0000-00006E000000}"/>
    <cellStyle name="桁区切り 5" xfId="27" xr:uid="{00000000-0005-0000-0000-00006F000000}"/>
    <cellStyle name="桁区切り 5 2" xfId="144" xr:uid="{00000000-0005-0000-0000-000070000000}"/>
    <cellStyle name="桁区切り 5 2 2" xfId="158" xr:uid="{00000000-0005-0000-0000-000071000000}"/>
    <cellStyle name="桁区切り 5 2 2 2" xfId="202" xr:uid="{00000000-0005-0000-0000-000072000000}"/>
    <cellStyle name="桁区切り 5 2 3" xfId="172" xr:uid="{00000000-0005-0000-0000-000073000000}"/>
    <cellStyle name="桁区切り 5 2 3 2" xfId="216" xr:uid="{00000000-0005-0000-0000-000074000000}"/>
    <cellStyle name="桁区切り 5 2 4" xfId="186" xr:uid="{00000000-0005-0000-0000-000075000000}"/>
    <cellStyle name="桁区切り 5 3" xfId="151" xr:uid="{00000000-0005-0000-0000-000076000000}"/>
    <cellStyle name="桁区切り 5 3 2" xfId="195" xr:uid="{00000000-0005-0000-0000-000077000000}"/>
    <cellStyle name="桁区切り 5 4" xfId="165" xr:uid="{00000000-0005-0000-0000-000078000000}"/>
    <cellStyle name="桁区切り 5 4 2" xfId="209" xr:uid="{00000000-0005-0000-0000-000079000000}"/>
    <cellStyle name="桁区切り 5 5" xfId="179" xr:uid="{00000000-0005-0000-0000-00007A000000}"/>
    <cellStyle name="桁区切り 5 6" xfId="134" xr:uid="{00000000-0005-0000-0000-00007B000000}"/>
    <cellStyle name="桁区切り 6" xfId="188" xr:uid="{00000000-0005-0000-0000-00007C000000}"/>
    <cellStyle name="桁区切り 6 2" xfId="218" xr:uid="{00000000-0005-0000-0000-00007D000000}"/>
    <cellStyle name="桁区切り 6 2 2" xfId="225" xr:uid="{00000000-0005-0000-0000-00007E000000}"/>
    <cellStyle name="桁区切り 6 2 2 2" xfId="237" xr:uid="{00000000-0005-0000-0000-00007F000000}"/>
    <cellStyle name="桁区切り 6 2 3" xfId="229" xr:uid="{00000000-0005-0000-0000-000080000000}"/>
    <cellStyle name="桁区切り 6 2 3 2" xfId="241" xr:uid="{00000000-0005-0000-0000-000081000000}"/>
    <cellStyle name="桁区切り 6 2 4" xfId="233" xr:uid="{00000000-0005-0000-0000-000082000000}"/>
    <cellStyle name="桁区切り 6 3" xfId="223" xr:uid="{00000000-0005-0000-0000-000083000000}"/>
    <cellStyle name="桁区切り 6 3 2" xfId="235" xr:uid="{00000000-0005-0000-0000-000084000000}"/>
    <cellStyle name="桁区切り 6 4" xfId="227" xr:uid="{00000000-0005-0000-0000-000085000000}"/>
    <cellStyle name="桁区切り 6 4 2" xfId="239" xr:uid="{00000000-0005-0000-0000-000086000000}"/>
    <cellStyle name="桁区切り 6 5" xfId="231" xr:uid="{00000000-0005-0000-0000-000087000000}"/>
    <cellStyle name="桁区切り 7" xfId="244" xr:uid="{00000000-0005-0000-0000-000088000000}"/>
    <cellStyle name="見出し 1 2" xfId="101" xr:uid="{00000000-0005-0000-0000-000089000000}"/>
    <cellStyle name="見出し 1 3" xfId="102" xr:uid="{00000000-0005-0000-0000-00008A000000}"/>
    <cellStyle name="見出し 2 2" xfId="103" xr:uid="{00000000-0005-0000-0000-00008B000000}"/>
    <cellStyle name="見出し 2 3" xfId="104" xr:uid="{00000000-0005-0000-0000-00008C000000}"/>
    <cellStyle name="見出し 3 2" xfId="105" xr:uid="{00000000-0005-0000-0000-00008D000000}"/>
    <cellStyle name="見出し 3 3" xfId="106" xr:uid="{00000000-0005-0000-0000-00008E000000}"/>
    <cellStyle name="見出し 4 2" xfId="107" xr:uid="{00000000-0005-0000-0000-00008F000000}"/>
    <cellStyle name="見出し 4 3" xfId="108" xr:uid="{00000000-0005-0000-0000-000090000000}"/>
    <cellStyle name="集計 2" xfId="109" xr:uid="{00000000-0005-0000-0000-000091000000}"/>
    <cellStyle name="集計 3" xfId="110" xr:uid="{00000000-0005-0000-0000-000092000000}"/>
    <cellStyle name="出力 2" xfId="111" xr:uid="{00000000-0005-0000-0000-000093000000}"/>
    <cellStyle name="出力 3" xfId="112" xr:uid="{00000000-0005-0000-0000-000094000000}"/>
    <cellStyle name="説明文 2" xfId="113" xr:uid="{00000000-0005-0000-0000-000095000000}"/>
    <cellStyle name="説明文 3" xfId="114" xr:uid="{00000000-0005-0000-0000-000096000000}"/>
    <cellStyle name="入力 2" xfId="115" xr:uid="{00000000-0005-0000-0000-000097000000}"/>
    <cellStyle name="入力 3" xfId="116" xr:uid="{00000000-0005-0000-0000-000098000000}"/>
    <cellStyle name="標準" xfId="0" builtinId="0"/>
    <cellStyle name="標準 10" xfId="19" xr:uid="{00000000-0005-0000-0000-00009A000000}"/>
    <cellStyle name="標準 10 2" xfId="152" xr:uid="{00000000-0005-0000-0000-00009B000000}"/>
    <cellStyle name="標準 10 2 2" xfId="196" xr:uid="{00000000-0005-0000-0000-00009C000000}"/>
    <cellStyle name="標準 10 3" xfId="166" xr:uid="{00000000-0005-0000-0000-00009D000000}"/>
    <cellStyle name="標準 10 3 2" xfId="210" xr:uid="{00000000-0005-0000-0000-00009E000000}"/>
    <cellStyle name="標準 10 4" xfId="180" xr:uid="{00000000-0005-0000-0000-00009F000000}"/>
    <cellStyle name="標準 10 5" xfId="135" xr:uid="{00000000-0005-0000-0000-0000A0000000}"/>
    <cellStyle name="標準 11" xfId="20" xr:uid="{00000000-0005-0000-0000-0000A1000000}"/>
    <cellStyle name="標準 11 2" xfId="153" xr:uid="{00000000-0005-0000-0000-0000A2000000}"/>
    <cellStyle name="標準 11 2 2" xfId="197" xr:uid="{00000000-0005-0000-0000-0000A3000000}"/>
    <cellStyle name="標準 11 3" xfId="167" xr:uid="{00000000-0005-0000-0000-0000A4000000}"/>
    <cellStyle name="標準 11 3 2" xfId="211" xr:uid="{00000000-0005-0000-0000-0000A5000000}"/>
    <cellStyle name="標準 11 4" xfId="181" xr:uid="{00000000-0005-0000-0000-0000A6000000}"/>
    <cellStyle name="標準 11 5" xfId="136" xr:uid="{00000000-0005-0000-0000-0000A7000000}"/>
    <cellStyle name="標準 12" xfId="26" xr:uid="{00000000-0005-0000-0000-0000A8000000}"/>
    <cellStyle name="標準 12 2" xfId="30" xr:uid="{00000000-0005-0000-0000-0000A9000000}"/>
    <cellStyle name="標準 12 3" xfId="222" xr:uid="{00000000-0005-0000-0000-0000AA000000}"/>
    <cellStyle name="標準 12 4" xfId="137" xr:uid="{00000000-0005-0000-0000-0000AB000000}"/>
    <cellStyle name="標準 13" xfId="189" xr:uid="{00000000-0005-0000-0000-0000AC000000}"/>
    <cellStyle name="標準 13 2" xfId="219" xr:uid="{00000000-0005-0000-0000-0000AD000000}"/>
    <cellStyle name="標準 13 2 2" xfId="226" xr:uid="{00000000-0005-0000-0000-0000AE000000}"/>
    <cellStyle name="標準 13 2 2 2" xfId="238" xr:uid="{00000000-0005-0000-0000-0000AF000000}"/>
    <cellStyle name="標準 13 2 3" xfId="230" xr:uid="{00000000-0005-0000-0000-0000B0000000}"/>
    <cellStyle name="標準 13 2 3 2" xfId="242" xr:uid="{00000000-0005-0000-0000-0000B1000000}"/>
    <cellStyle name="標準 13 2 4" xfId="234" xr:uid="{00000000-0005-0000-0000-0000B2000000}"/>
    <cellStyle name="標準 13 3" xfId="220" xr:uid="{00000000-0005-0000-0000-0000B3000000}"/>
    <cellStyle name="標準 13 4" xfId="224" xr:uid="{00000000-0005-0000-0000-0000B4000000}"/>
    <cellStyle name="標準 13 4 2" xfId="236" xr:uid="{00000000-0005-0000-0000-0000B5000000}"/>
    <cellStyle name="標準 13 5" xfId="228" xr:uid="{00000000-0005-0000-0000-0000B6000000}"/>
    <cellStyle name="標準 13 5 2" xfId="240" xr:uid="{00000000-0005-0000-0000-0000B7000000}"/>
    <cellStyle name="標準 13 6" xfId="232" xr:uid="{00000000-0005-0000-0000-0000B8000000}"/>
    <cellStyle name="標準 14" xfId="32" xr:uid="{00000000-0005-0000-0000-0000B9000000}"/>
    <cellStyle name="標準 15" xfId="243" xr:uid="{00000000-0005-0000-0000-0000BA000000}"/>
    <cellStyle name="標準 16" xfId="246" xr:uid="{00000000-0005-0000-0000-0000BB000000}"/>
    <cellStyle name="標準 17" xfId="248" xr:uid="{00000000-0005-0000-0000-0000BC000000}"/>
    <cellStyle name="標準 18" xfId="250" xr:uid="{D8625919-DF75-435E-82B8-24559FE5AD14}"/>
    <cellStyle name="標準 19" xfId="251" xr:uid="{B755A0F9-2177-4A89-BF92-4495507274DE}"/>
    <cellStyle name="標準 2" xfId="1" xr:uid="{00000000-0005-0000-0000-0000BD000000}"/>
    <cellStyle name="標準 2 2" xfId="8" xr:uid="{00000000-0005-0000-0000-0000BE000000}"/>
    <cellStyle name="標準 2 2 2" xfId="138" xr:uid="{00000000-0005-0000-0000-0000BF000000}"/>
    <cellStyle name="標準 2 2 3" xfId="117" xr:uid="{00000000-0005-0000-0000-0000C0000000}"/>
    <cellStyle name="標準 2 3" xfId="13" xr:uid="{00000000-0005-0000-0000-0000C1000000}"/>
    <cellStyle name="標準 2 4" xfId="29" xr:uid="{00000000-0005-0000-0000-0000C2000000}"/>
    <cellStyle name="標準 2_(S11)遡及推計統計表_20120627" xfId="9" xr:uid="{00000000-0005-0000-0000-0000C3000000}"/>
    <cellStyle name="標準 20" xfId="252" xr:uid="{9719743A-0687-4070-B0DE-8B83A8C977A3}"/>
    <cellStyle name="標準 21" xfId="253" xr:uid="{227E417D-92BF-44C9-A459-9B40B3B76EA8}"/>
    <cellStyle name="標準 3" xfId="6" xr:uid="{00000000-0005-0000-0000-0000C4000000}"/>
    <cellStyle name="標準 3 2" xfId="16" xr:uid="{00000000-0005-0000-0000-0000C5000000}"/>
    <cellStyle name="標準 3 2 2" xfId="130" xr:uid="{00000000-0005-0000-0000-0000C6000000}"/>
    <cellStyle name="標準 3 3" xfId="221" xr:uid="{00000000-0005-0000-0000-0000C7000000}"/>
    <cellStyle name="標準 3 4" xfId="249" xr:uid="{00000000-0005-0000-0000-0000C8000000}"/>
    <cellStyle name="標準 4" xfId="11" xr:uid="{00000000-0005-0000-0000-0000C9000000}"/>
    <cellStyle name="標準 4 2" xfId="139" xr:uid="{00000000-0005-0000-0000-0000CA000000}"/>
    <cellStyle name="標準 4 3" xfId="118" xr:uid="{00000000-0005-0000-0000-0000CB000000}"/>
    <cellStyle name="標準 5" xfId="10" xr:uid="{00000000-0005-0000-0000-0000CC000000}"/>
    <cellStyle name="標準 5 2" xfId="146" xr:uid="{00000000-0005-0000-0000-0000CD000000}"/>
    <cellStyle name="標準 5 2 2" xfId="190" xr:uid="{00000000-0005-0000-0000-0000CE000000}"/>
    <cellStyle name="標準 5 3" xfId="160" xr:uid="{00000000-0005-0000-0000-0000CF000000}"/>
    <cellStyle name="標準 5 3 2" xfId="204" xr:uid="{00000000-0005-0000-0000-0000D0000000}"/>
    <cellStyle name="標準 5 4" xfId="174" xr:uid="{00000000-0005-0000-0000-0000D1000000}"/>
    <cellStyle name="標準 5 5" xfId="119" xr:uid="{00000000-0005-0000-0000-0000D2000000}"/>
    <cellStyle name="標準 5 6" xfId="247" xr:uid="{00000000-0005-0000-0000-0000D3000000}"/>
    <cellStyle name="標準 6" xfId="15" xr:uid="{00000000-0005-0000-0000-0000D4000000}"/>
    <cellStyle name="標準 6 2" xfId="140" xr:uid="{00000000-0005-0000-0000-0000D5000000}"/>
    <cellStyle name="標準 6 2 2" xfId="154" xr:uid="{00000000-0005-0000-0000-0000D6000000}"/>
    <cellStyle name="標準 6 2 2 2" xfId="198" xr:uid="{00000000-0005-0000-0000-0000D7000000}"/>
    <cellStyle name="標準 6 2 3" xfId="168" xr:uid="{00000000-0005-0000-0000-0000D8000000}"/>
    <cellStyle name="標準 6 2 3 2" xfId="212" xr:uid="{00000000-0005-0000-0000-0000D9000000}"/>
    <cellStyle name="標準 6 2 4" xfId="182" xr:uid="{00000000-0005-0000-0000-0000DA000000}"/>
    <cellStyle name="標準 6 3" xfId="123" xr:uid="{00000000-0005-0000-0000-0000DB000000}"/>
    <cellStyle name="標準 7" xfId="14" xr:uid="{00000000-0005-0000-0000-0000DC000000}"/>
    <cellStyle name="標準 7 2" xfId="147" xr:uid="{00000000-0005-0000-0000-0000DD000000}"/>
    <cellStyle name="標準 7 2 2" xfId="191" xr:uid="{00000000-0005-0000-0000-0000DE000000}"/>
    <cellStyle name="標準 7 3" xfId="161" xr:uid="{00000000-0005-0000-0000-0000DF000000}"/>
    <cellStyle name="標準 7 3 2" xfId="205" xr:uid="{00000000-0005-0000-0000-0000E0000000}"/>
    <cellStyle name="標準 7 4" xfId="175" xr:uid="{00000000-0005-0000-0000-0000E1000000}"/>
    <cellStyle name="標準 7 5" xfId="124" xr:uid="{00000000-0005-0000-0000-0000E2000000}"/>
    <cellStyle name="標準 8" xfId="17" xr:uid="{00000000-0005-0000-0000-0000E3000000}"/>
    <cellStyle name="標準 8 2" xfId="145" xr:uid="{00000000-0005-0000-0000-0000E4000000}"/>
    <cellStyle name="標準 8 2 2" xfId="159" xr:uid="{00000000-0005-0000-0000-0000E5000000}"/>
    <cellStyle name="標準 8 2 2 2" xfId="203" xr:uid="{00000000-0005-0000-0000-0000E6000000}"/>
    <cellStyle name="標準 8 2 3" xfId="171" xr:uid="{00000000-0005-0000-0000-0000E7000000}"/>
    <cellStyle name="標準 8 2 3 2" xfId="215" xr:uid="{00000000-0005-0000-0000-0000E8000000}"/>
    <cellStyle name="標準 8 2 4" xfId="185" xr:uid="{00000000-0005-0000-0000-0000E9000000}"/>
    <cellStyle name="標準 8 3" xfId="155" xr:uid="{00000000-0005-0000-0000-0000EA000000}"/>
    <cellStyle name="標準 8 3 2" xfId="199" xr:uid="{00000000-0005-0000-0000-0000EB000000}"/>
    <cellStyle name="標準 8 4" xfId="169" xr:uid="{00000000-0005-0000-0000-0000EC000000}"/>
    <cellStyle name="標準 8 4 2" xfId="213" xr:uid="{00000000-0005-0000-0000-0000ED000000}"/>
    <cellStyle name="標準 8 5" xfId="183" xr:uid="{00000000-0005-0000-0000-0000EE000000}"/>
    <cellStyle name="標準 8 6" xfId="141" xr:uid="{00000000-0005-0000-0000-0000EF000000}"/>
    <cellStyle name="標準 9" xfId="18" xr:uid="{00000000-0005-0000-0000-0000F0000000}"/>
    <cellStyle name="標準 9 2" xfId="156" xr:uid="{00000000-0005-0000-0000-0000F1000000}"/>
    <cellStyle name="標準 9 2 2" xfId="200" xr:uid="{00000000-0005-0000-0000-0000F2000000}"/>
    <cellStyle name="標準 9 3" xfId="170" xr:uid="{00000000-0005-0000-0000-0000F3000000}"/>
    <cellStyle name="標準 9 3 2" xfId="214" xr:uid="{00000000-0005-0000-0000-0000F4000000}"/>
    <cellStyle name="標準 9 4" xfId="184" xr:uid="{00000000-0005-0000-0000-0000F5000000}"/>
    <cellStyle name="標準 9 5" xfId="142" xr:uid="{00000000-0005-0000-0000-0000F6000000}"/>
    <cellStyle name="標準_H21統計原稿" xfId="3" xr:uid="{00000000-0005-0000-0000-0000F8000000}"/>
    <cellStyle name="良い 2" xfId="120" xr:uid="{00000000-0005-0000-0000-0000FB000000}"/>
    <cellStyle name="良い 3" xfId="121" xr:uid="{00000000-0005-0000-0000-0000FC000000}"/>
  </cellStyles>
  <dxfs count="0"/>
  <tableStyles count="0" defaultTableStyle="TableStyleMedium2" defaultPivotStyle="PivotStyleMedium9"/>
  <colors>
    <mruColors>
      <color rgb="FFFF99CC"/>
      <color rgb="FF5F5F5F"/>
      <color rgb="FF808080"/>
      <color rgb="FFFF66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0" y="609600"/>
          <a:ext cx="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</xdr:row>
      <xdr:rowOff>19050</xdr:rowOff>
    </xdr:from>
    <xdr:to>
      <xdr:col>4</xdr:col>
      <xdr:colOff>0</xdr:colOff>
      <xdr:row>3</xdr:row>
      <xdr:rowOff>219075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9525" y="609600"/>
          <a:ext cx="2266950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0" y="742950"/>
          <a:ext cx="0" cy="838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4</xdr:row>
      <xdr:rowOff>9525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0" y="742950"/>
          <a:ext cx="0" cy="428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ShapeType="1"/>
        </xdr:cNvSpPr>
      </xdr:nvSpPr>
      <xdr:spPr bwMode="auto">
        <a:xfrm>
          <a:off x="0" y="742950"/>
          <a:ext cx="0" cy="838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4</xdr:row>
      <xdr:rowOff>9525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>
          <a:off x="0" y="742950"/>
          <a:ext cx="0" cy="428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4</xdr:row>
      <xdr:rowOff>9525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ShapeType="1"/>
        </xdr:cNvSpPr>
      </xdr:nvSpPr>
      <xdr:spPr bwMode="auto">
        <a:xfrm>
          <a:off x="0" y="742950"/>
          <a:ext cx="0" cy="428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9524</xdr:rowOff>
    </xdr:from>
    <xdr:to>
      <xdr:col>3</xdr:col>
      <xdr:colOff>942975</xdr:colOff>
      <xdr:row>5</xdr:row>
      <xdr:rowOff>209549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ShapeType="1"/>
        </xdr:cNvSpPr>
      </xdr:nvSpPr>
      <xdr:spPr bwMode="auto">
        <a:xfrm>
          <a:off x="0" y="752474"/>
          <a:ext cx="141922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485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69273</xdr:colOff>
      <xdr:row>26</xdr:row>
      <xdr:rowOff>6432</xdr:rowOff>
    </xdr:from>
    <xdr:to>
      <xdr:col>7</xdr:col>
      <xdr:colOff>0</xdr:colOff>
      <xdr:row>37</xdr:row>
      <xdr:rowOff>138545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V="1">
          <a:off x="1809750" y="4626057"/>
          <a:ext cx="0" cy="1332263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86590</xdr:colOff>
      <xdr:row>22</xdr:row>
      <xdr:rowOff>69272</xdr:rowOff>
    </xdr:from>
    <xdr:to>
      <xdr:col>5</xdr:col>
      <xdr:colOff>1212273</xdr:colOff>
      <xdr:row>25</xdr:row>
      <xdr:rowOff>138544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V="1">
          <a:off x="1809750" y="6060497"/>
          <a:ext cx="0" cy="583622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447675</xdr:colOff>
      <xdr:row>5</xdr:row>
      <xdr:rowOff>66675</xdr:rowOff>
    </xdr:from>
    <xdr:to>
      <xdr:col>5</xdr:col>
      <xdr:colOff>714375</xdr:colOff>
      <xdr:row>6</xdr:row>
      <xdr:rowOff>314325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 txBox="1">
          <a:spLocks noChangeArrowheads="1"/>
        </xdr:cNvSpPr>
      </xdr:nvSpPr>
      <xdr:spPr bwMode="auto">
        <a:xfrm>
          <a:off x="4381500" y="1190625"/>
          <a:ext cx="2667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Ａ</a:t>
          </a:r>
          <a:endParaRPr lang="ja-JP" altLang="en-US" sz="14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４</a:t>
          </a:r>
        </a:p>
      </xdr:txBody>
    </xdr:sp>
    <xdr:clientData/>
  </xdr:twoCellAnchor>
  <xdr:twoCellAnchor>
    <xdr:from>
      <xdr:col>9</xdr:col>
      <xdr:colOff>123825</xdr:colOff>
      <xdr:row>5</xdr:row>
      <xdr:rowOff>66675</xdr:rowOff>
    </xdr:from>
    <xdr:to>
      <xdr:col>9</xdr:col>
      <xdr:colOff>352425</xdr:colOff>
      <xdr:row>7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SpPr txBox="1">
          <a:spLocks noChangeArrowheads="1"/>
        </xdr:cNvSpPr>
      </xdr:nvSpPr>
      <xdr:spPr bwMode="auto">
        <a:xfrm>
          <a:off x="7743825" y="1190625"/>
          <a:ext cx="2286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Ｃ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12"/>
  <sheetViews>
    <sheetView showGridLines="0" tabSelected="1" workbookViewId="0">
      <selection activeCell="C20" sqref="C20"/>
    </sheetView>
  </sheetViews>
  <sheetFormatPr defaultRowHeight="16.2" x14ac:dyDescent="0.2"/>
  <cols>
    <col min="1" max="1" width="1.109375" style="1" customWidth="1"/>
    <col min="2" max="7" width="14.6640625" style="1" customWidth="1"/>
    <col min="8" max="8" width="0.88671875" style="1" customWidth="1"/>
    <col min="9" max="256" width="9" style="1"/>
    <col min="257" max="257" width="22" style="1" customWidth="1"/>
    <col min="258" max="258" width="15" style="1" customWidth="1"/>
    <col min="259" max="259" width="6.21875" style="1" customWidth="1"/>
    <col min="260" max="260" width="15" style="1" customWidth="1"/>
    <col min="261" max="261" width="6.21875" style="1" customWidth="1"/>
    <col min="262" max="262" width="16.77734375" style="1" bestFit="1" customWidth="1"/>
    <col min="263" max="512" width="9" style="1"/>
    <col min="513" max="513" width="22" style="1" customWidth="1"/>
    <col min="514" max="514" width="15" style="1" customWidth="1"/>
    <col min="515" max="515" width="6.21875" style="1" customWidth="1"/>
    <col min="516" max="516" width="15" style="1" customWidth="1"/>
    <col min="517" max="517" width="6.21875" style="1" customWidth="1"/>
    <col min="518" max="518" width="16.77734375" style="1" bestFit="1" customWidth="1"/>
    <col min="519" max="768" width="9" style="1"/>
    <col min="769" max="769" width="22" style="1" customWidth="1"/>
    <col min="770" max="770" width="15" style="1" customWidth="1"/>
    <col min="771" max="771" width="6.21875" style="1" customWidth="1"/>
    <col min="772" max="772" width="15" style="1" customWidth="1"/>
    <col min="773" max="773" width="6.21875" style="1" customWidth="1"/>
    <col min="774" max="774" width="16.77734375" style="1" bestFit="1" customWidth="1"/>
    <col min="775" max="1024" width="9" style="1"/>
    <col min="1025" max="1025" width="22" style="1" customWidth="1"/>
    <col min="1026" max="1026" width="15" style="1" customWidth="1"/>
    <col min="1027" max="1027" width="6.21875" style="1" customWidth="1"/>
    <col min="1028" max="1028" width="15" style="1" customWidth="1"/>
    <col min="1029" max="1029" width="6.21875" style="1" customWidth="1"/>
    <col min="1030" max="1030" width="16.77734375" style="1" bestFit="1" customWidth="1"/>
    <col min="1031" max="1280" width="9" style="1"/>
    <col min="1281" max="1281" width="22" style="1" customWidth="1"/>
    <col min="1282" max="1282" width="15" style="1" customWidth="1"/>
    <col min="1283" max="1283" width="6.21875" style="1" customWidth="1"/>
    <col min="1284" max="1284" width="15" style="1" customWidth="1"/>
    <col min="1285" max="1285" width="6.21875" style="1" customWidth="1"/>
    <col min="1286" max="1286" width="16.77734375" style="1" bestFit="1" customWidth="1"/>
    <col min="1287" max="1536" width="9" style="1"/>
    <col min="1537" max="1537" width="22" style="1" customWidth="1"/>
    <col min="1538" max="1538" width="15" style="1" customWidth="1"/>
    <col min="1539" max="1539" width="6.21875" style="1" customWidth="1"/>
    <col min="1540" max="1540" width="15" style="1" customWidth="1"/>
    <col min="1541" max="1541" width="6.21875" style="1" customWidth="1"/>
    <col min="1542" max="1542" width="16.77734375" style="1" bestFit="1" customWidth="1"/>
    <col min="1543" max="1792" width="9" style="1"/>
    <col min="1793" max="1793" width="22" style="1" customWidth="1"/>
    <col min="1794" max="1794" width="15" style="1" customWidth="1"/>
    <col min="1795" max="1795" width="6.21875" style="1" customWidth="1"/>
    <col min="1796" max="1796" width="15" style="1" customWidth="1"/>
    <col min="1797" max="1797" width="6.21875" style="1" customWidth="1"/>
    <col min="1798" max="1798" width="16.77734375" style="1" bestFit="1" customWidth="1"/>
    <col min="1799" max="2048" width="9" style="1"/>
    <col min="2049" max="2049" width="22" style="1" customWidth="1"/>
    <col min="2050" max="2050" width="15" style="1" customWidth="1"/>
    <col min="2051" max="2051" width="6.21875" style="1" customWidth="1"/>
    <col min="2052" max="2052" width="15" style="1" customWidth="1"/>
    <col min="2053" max="2053" width="6.21875" style="1" customWidth="1"/>
    <col min="2054" max="2054" width="16.77734375" style="1" bestFit="1" customWidth="1"/>
    <col min="2055" max="2304" width="9" style="1"/>
    <col min="2305" max="2305" width="22" style="1" customWidth="1"/>
    <col min="2306" max="2306" width="15" style="1" customWidth="1"/>
    <col min="2307" max="2307" width="6.21875" style="1" customWidth="1"/>
    <col min="2308" max="2308" width="15" style="1" customWidth="1"/>
    <col min="2309" max="2309" width="6.21875" style="1" customWidth="1"/>
    <col min="2310" max="2310" width="16.77734375" style="1" bestFit="1" customWidth="1"/>
    <col min="2311" max="2560" width="9" style="1"/>
    <col min="2561" max="2561" width="22" style="1" customWidth="1"/>
    <col min="2562" max="2562" width="15" style="1" customWidth="1"/>
    <col min="2563" max="2563" width="6.21875" style="1" customWidth="1"/>
    <col min="2564" max="2564" width="15" style="1" customWidth="1"/>
    <col min="2565" max="2565" width="6.21875" style="1" customWidth="1"/>
    <col min="2566" max="2566" width="16.77734375" style="1" bestFit="1" customWidth="1"/>
    <col min="2567" max="2816" width="9" style="1"/>
    <col min="2817" max="2817" width="22" style="1" customWidth="1"/>
    <col min="2818" max="2818" width="15" style="1" customWidth="1"/>
    <col min="2819" max="2819" width="6.21875" style="1" customWidth="1"/>
    <col min="2820" max="2820" width="15" style="1" customWidth="1"/>
    <col min="2821" max="2821" width="6.21875" style="1" customWidth="1"/>
    <col min="2822" max="2822" width="16.77734375" style="1" bestFit="1" customWidth="1"/>
    <col min="2823" max="3072" width="9" style="1"/>
    <col min="3073" max="3073" width="22" style="1" customWidth="1"/>
    <col min="3074" max="3074" width="15" style="1" customWidth="1"/>
    <col min="3075" max="3075" width="6.21875" style="1" customWidth="1"/>
    <col min="3076" max="3076" width="15" style="1" customWidth="1"/>
    <col min="3077" max="3077" width="6.21875" style="1" customWidth="1"/>
    <col min="3078" max="3078" width="16.77734375" style="1" bestFit="1" customWidth="1"/>
    <col min="3079" max="3328" width="9" style="1"/>
    <col min="3329" max="3329" width="22" style="1" customWidth="1"/>
    <col min="3330" max="3330" width="15" style="1" customWidth="1"/>
    <col min="3331" max="3331" width="6.21875" style="1" customWidth="1"/>
    <col min="3332" max="3332" width="15" style="1" customWidth="1"/>
    <col min="3333" max="3333" width="6.21875" style="1" customWidth="1"/>
    <col min="3334" max="3334" width="16.77734375" style="1" bestFit="1" customWidth="1"/>
    <col min="3335" max="3584" width="9" style="1"/>
    <col min="3585" max="3585" width="22" style="1" customWidth="1"/>
    <col min="3586" max="3586" width="15" style="1" customWidth="1"/>
    <col min="3587" max="3587" width="6.21875" style="1" customWidth="1"/>
    <col min="3588" max="3588" width="15" style="1" customWidth="1"/>
    <col min="3589" max="3589" width="6.21875" style="1" customWidth="1"/>
    <col min="3590" max="3590" width="16.77734375" style="1" bestFit="1" customWidth="1"/>
    <col min="3591" max="3840" width="9" style="1"/>
    <col min="3841" max="3841" width="22" style="1" customWidth="1"/>
    <col min="3842" max="3842" width="15" style="1" customWidth="1"/>
    <col min="3843" max="3843" width="6.21875" style="1" customWidth="1"/>
    <col min="3844" max="3844" width="15" style="1" customWidth="1"/>
    <col min="3845" max="3845" width="6.21875" style="1" customWidth="1"/>
    <col min="3846" max="3846" width="16.77734375" style="1" bestFit="1" customWidth="1"/>
    <col min="3847" max="4096" width="9" style="1"/>
    <col min="4097" max="4097" width="22" style="1" customWidth="1"/>
    <col min="4098" max="4098" width="15" style="1" customWidth="1"/>
    <col min="4099" max="4099" width="6.21875" style="1" customWidth="1"/>
    <col min="4100" max="4100" width="15" style="1" customWidth="1"/>
    <col min="4101" max="4101" width="6.21875" style="1" customWidth="1"/>
    <col min="4102" max="4102" width="16.77734375" style="1" bestFit="1" customWidth="1"/>
    <col min="4103" max="4352" width="9" style="1"/>
    <col min="4353" max="4353" width="22" style="1" customWidth="1"/>
    <col min="4354" max="4354" width="15" style="1" customWidth="1"/>
    <col min="4355" max="4355" width="6.21875" style="1" customWidth="1"/>
    <col min="4356" max="4356" width="15" style="1" customWidth="1"/>
    <col min="4357" max="4357" width="6.21875" style="1" customWidth="1"/>
    <col min="4358" max="4358" width="16.77734375" style="1" bestFit="1" customWidth="1"/>
    <col min="4359" max="4608" width="9" style="1"/>
    <col min="4609" max="4609" width="22" style="1" customWidth="1"/>
    <col min="4610" max="4610" width="15" style="1" customWidth="1"/>
    <col min="4611" max="4611" width="6.21875" style="1" customWidth="1"/>
    <col min="4612" max="4612" width="15" style="1" customWidth="1"/>
    <col min="4613" max="4613" width="6.21875" style="1" customWidth="1"/>
    <col min="4614" max="4614" width="16.77734375" style="1" bestFit="1" customWidth="1"/>
    <col min="4615" max="4864" width="9" style="1"/>
    <col min="4865" max="4865" width="22" style="1" customWidth="1"/>
    <col min="4866" max="4866" width="15" style="1" customWidth="1"/>
    <col min="4867" max="4867" width="6.21875" style="1" customWidth="1"/>
    <col min="4868" max="4868" width="15" style="1" customWidth="1"/>
    <col min="4869" max="4869" width="6.21875" style="1" customWidth="1"/>
    <col min="4870" max="4870" width="16.77734375" style="1" bestFit="1" customWidth="1"/>
    <col min="4871" max="5120" width="9" style="1"/>
    <col min="5121" max="5121" width="22" style="1" customWidth="1"/>
    <col min="5122" max="5122" width="15" style="1" customWidth="1"/>
    <col min="5123" max="5123" width="6.21875" style="1" customWidth="1"/>
    <col min="5124" max="5124" width="15" style="1" customWidth="1"/>
    <col min="5125" max="5125" width="6.21875" style="1" customWidth="1"/>
    <col min="5126" max="5126" width="16.77734375" style="1" bestFit="1" customWidth="1"/>
    <col min="5127" max="5376" width="9" style="1"/>
    <col min="5377" max="5377" width="22" style="1" customWidth="1"/>
    <col min="5378" max="5378" width="15" style="1" customWidth="1"/>
    <col min="5379" max="5379" width="6.21875" style="1" customWidth="1"/>
    <col min="5380" max="5380" width="15" style="1" customWidth="1"/>
    <col min="5381" max="5381" width="6.21875" style="1" customWidth="1"/>
    <col min="5382" max="5382" width="16.77734375" style="1" bestFit="1" customWidth="1"/>
    <col min="5383" max="5632" width="9" style="1"/>
    <col min="5633" max="5633" width="22" style="1" customWidth="1"/>
    <col min="5634" max="5634" width="15" style="1" customWidth="1"/>
    <col min="5635" max="5635" width="6.21875" style="1" customWidth="1"/>
    <col min="5636" max="5636" width="15" style="1" customWidth="1"/>
    <col min="5637" max="5637" width="6.21875" style="1" customWidth="1"/>
    <col min="5638" max="5638" width="16.77734375" style="1" bestFit="1" customWidth="1"/>
    <col min="5639" max="5888" width="9" style="1"/>
    <col min="5889" max="5889" width="22" style="1" customWidth="1"/>
    <col min="5890" max="5890" width="15" style="1" customWidth="1"/>
    <col min="5891" max="5891" width="6.21875" style="1" customWidth="1"/>
    <col min="5892" max="5892" width="15" style="1" customWidth="1"/>
    <col min="5893" max="5893" width="6.21875" style="1" customWidth="1"/>
    <col min="5894" max="5894" width="16.77734375" style="1" bestFit="1" customWidth="1"/>
    <col min="5895" max="6144" width="9" style="1"/>
    <col min="6145" max="6145" width="22" style="1" customWidth="1"/>
    <col min="6146" max="6146" width="15" style="1" customWidth="1"/>
    <col min="6147" max="6147" width="6.21875" style="1" customWidth="1"/>
    <col min="6148" max="6148" width="15" style="1" customWidth="1"/>
    <col min="6149" max="6149" width="6.21875" style="1" customWidth="1"/>
    <col min="6150" max="6150" width="16.77734375" style="1" bestFit="1" customWidth="1"/>
    <col min="6151" max="6400" width="9" style="1"/>
    <col min="6401" max="6401" width="22" style="1" customWidth="1"/>
    <col min="6402" max="6402" width="15" style="1" customWidth="1"/>
    <col min="6403" max="6403" width="6.21875" style="1" customWidth="1"/>
    <col min="6404" max="6404" width="15" style="1" customWidth="1"/>
    <col min="6405" max="6405" width="6.21875" style="1" customWidth="1"/>
    <col min="6406" max="6406" width="16.77734375" style="1" bestFit="1" customWidth="1"/>
    <col min="6407" max="6656" width="9" style="1"/>
    <col min="6657" max="6657" width="22" style="1" customWidth="1"/>
    <col min="6658" max="6658" width="15" style="1" customWidth="1"/>
    <col min="6659" max="6659" width="6.21875" style="1" customWidth="1"/>
    <col min="6660" max="6660" width="15" style="1" customWidth="1"/>
    <col min="6661" max="6661" width="6.21875" style="1" customWidth="1"/>
    <col min="6662" max="6662" width="16.77734375" style="1" bestFit="1" customWidth="1"/>
    <col min="6663" max="6912" width="9" style="1"/>
    <col min="6913" max="6913" width="22" style="1" customWidth="1"/>
    <col min="6914" max="6914" width="15" style="1" customWidth="1"/>
    <col min="6915" max="6915" width="6.21875" style="1" customWidth="1"/>
    <col min="6916" max="6916" width="15" style="1" customWidth="1"/>
    <col min="6917" max="6917" width="6.21875" style="1" customWidth="1"/>
    <col min="6918" max="6918" width="16.77734375" style="1" bestFit="1" customWidth="1"/>
    <col min="6919" max="7168" width="9" style="1"/>
    <col min="7169" max="7169" width="22" style="1" customWidth="1"/>
    <col min="7170" max="7170" width="15" style="1" customWidth="1"/>
    <col min="7171" max="7171" width="6.21875" style="1" customWidth="1"/>
    <col min="7172" max="7172" width="15" style="1" customWidth="1"/>
    <col min="7173" max="7173" width="6.21875" style="1" customWidth="1"/>
    <col min="7174" max="7174" width="16.77734375" style="1" bestFit="1" customWidth="1"/>
    <col min="7175" max="7424" width="9" style="1"/>
    <col min="7425" max="7425" width="22" style="1" customWidth="1"/>
    <col min="7426" max="7426" width="15" style="1" customWidth="1"/>
    <col min="7427" max="7427" width="6.21875" style="1" customWidth="1"/>
    <col min="7428" max="7428" width="15" style="1" customWidth="1"/>
    <col min="7429" max="7429" width="6.21875" style="1" customWidth="1"/>
    <col min="7430" max="7430" width="16.77734375" style="1" bestFit="1" customWidth="1"/>
    <col min="7431" max="7680" width="9" style="1"/>
    <col min="7681" max="7681" width="22" style="1" customWidth="1"/>
    <col min="7682" max="7682" width="15" style="1" customWidth="1"/>
    <col min="7683" max="7683" width="6.21875" style="1" customWidth="1"/>
    <col min="7684" max="7684" width="15" style="1" customWidth="1"/>
    <col min="7685" max="7685" width="6.21875" style="1" customWidth="1"/>
    <col min="7686" max="7686" width="16.77734375" style="1" bestFit="1" customWidth="1"/>
    <col min="7687" max="7936" width="9" style="1"/>
    <col min="7937" max="7937" width="22" style="1" customWidth="1"/>
    <col min="7938" max="7938" width="15" style="1" customWidth="1"/>
    <col min="7939" max="7939" width="6.21875" style="1" customWidth="1"/>
    <col min="7940" max="7940" width="15" style="1" customWidth="1"/>
    <col min="7941" max="7941" width="6.21875" style="1" customWidth="1"/>
    <col min="7942" max="7942" width="16.77734375" style="1" bestFit="1" customWidth="1"/>
    <col min="7943" max="8192" width="9" style="1"/>
    <col min="8193" max="8193" width="22" style="1" customWidth="1"/>
    <col min="8194" max="8194" width="15" style="1" customWidth="1"/>
    <col min="8195" max="8195" width="6.21875" style="1" customWidth="1"/>
    <col min="8196" max="8196" width="15" style="1" customWidth="1"/>
    <col min="8197" max="8197" width="6.21875" style="1" customWidth="1"/>
    <col min="8198" max="8198" width="16.77734375" style="1" bestFit="1" customWidth="1"/>
    <col min="8199" max="8448" width="9" style="1"/>
    <col min="8449" max="8449" width="22" style="1" customWidth="1"/>
    <col min="8450" max="8450" width="15" style="1" customWidth="1"/>
    <col min="8451" max="8451" width="6.21875" style="1" customWidth="1"/>
    <col min="8452" max="8452" width="15" style="1" customWidth="1"/>
    <col min="8453" max="8453" width="6.21875" style="1" customWidth="1"/>
    <col min="8454" max="8454" width="16.77734375" style="1" bestFit="1" customWidth="1"/>
    <col min="8455" max="8704" width="9" style="1"/>
    <col min="8705" max="8705" width="22" style="1" customWidth="1"/>
    <col min="8706" max="8706" width="15" style="1" customWidth="1"/>
    <col min="8707" max="8707" width="6.21875" style="1" customWidth="1"/>
    <col min="8708" max="8708" width="15" style="1" customWidth="1"/>
    <col min="8709" max="8709" width="6.21875" style="1" customWidth="1"/>
    <col min="8710" max="8710" width="16.77734375" style="1" bestFit="1" customWidth="1"/>
    <col min="8711" max="8960" width="9" style="1"/>
    <col min="8961" max="8961" width="22" style="1" customWidth="1"/>
    <col min="8962" max="8962" width="15" style="1" customWidth="1"/>
    <col min="8963" max="8963" width="6.21875" style="1" customWidth="1"/>
    <col min="8964" max="8964" width="15" style="1" customWidth="1"/>
    <col min="8965" max="8965" width="6.21875" style="1" customWidth="1"/>
    <col min="8966" max="8966" width="16.77734375" style="1" bestFit="1" customWidth="1"/>
    <col min="8967" max="9216" width="9" style="1"/>
    <col min="9217" max="9217" width="22" style="1" customWidth="1"/>
    <col min="9218" max="9218" width="15" style="1" customWidth="1"/>
    <col min="9219" max="9219" width="6.21875" style="1" customWidth="1"/>
    <col min="9220" max="9220" width="15" style="1" customWidth="1"/>
    <col min="9221" max="9221" width="6.21875" style="1" customWidth="1"/>
    <col min="9222" max="9222" width="16.77734375" style="1" bestFit="1" customWidth="1"/>
    <col min="9223" max="9472" width="9" style="1"/>
    <col min="9473" max="9473" width="22" style="1" customWidth="1"/>
    <col min="9474" max="9474" width="15" style="1" customWidth="1"/>
    <col min="9475" max="9475" width="6.21875" style="1" customWidth="1"/>
    <col min="9476" max="9476" width="15" style="1" customWidth="1"/>
    <col min="9477" max="9477" width="6.21875" style="1" customWidth="1"/>
    <col min="9478" max="9478" width="16.77734375" style="1" bestFit="1" customWidth="1"/>
    <col min="9479" max="9728" width="9" style="1"/>
    <col min="9729" max="9729" width="22" style="1" customWidth="1"/>
    <col min="9730" max="9730" width="15" style="1" customWidth="1"/>
    <col min="9731" max="9731" width="6.21875" style="1" customWidth="1"/>
    <col min="9732" max="9732" width="15" style="1" customWidth="1"/>
    <col min="9733" max="9733" width="6.21875" style="1" customWidth="1"/>
    <col min="9734" max="9734" width="16.77734375" style="1" bestFit="1" customWidth="1"/>
    <col min="9735" max="9984" width="9" style="1"/>
    <col min="9985" max="9985" width="22" style="1" customWidth="1"/>
    <col min="9986" max="9986" width="15" style="1" customWidth="1"/>
    <col min="9987" max="9987" width="6.21875" style="1" customWidth="1"/>
    <col min="9988" max="9988" width="15" style="1" customWidth="1"/>
    <col min="9989" max="9989" width="6.21875" style="1" customWidth="1"/>
    <col min="9990" max="9990" width="16.77734375" style="1" bestFit="1" customWidth="1"/>
    <col min="9991" max="10240" width="9" style="1"/>
    <col min="10241" max="10241" width="22" style="1" customWidth="1"/>
    <col min="10242" max="10242" width="15" style="1" customWidth="1"/>
    <col min="10243" max="10243" width="6.21875" style="1" customWidth="1"/>
    <col min="10244" max="10244" width="15" style="1" customWidth="1"/>
    <col min="10245" max="10245" width="6.21875" style="1" customWidth="1"/>
    <col min="10246" max="10246" width="16.77734375" style="1" bestFit="1" customWidth="1"/>
    <col min="10247" max="10496" width="9" style="1"/>
    <col min="10497" max="10497" width="22" style="1" customWidth="1"/>
    <col min="10498" max="10498" width="15" style="1" customWidth="1"/>
    <col min="10499" max="10499" width="6.21875" style="1" customWidth="1"/>
    <col min="10500" max="10500" width="15" style="1" customWidth="1"/>
    <col min="10501" max="10501" width="6.21875" style="1" customWidth="1"/>
    <col min="10502" max="10502" width="16.77734375" style="1" bestFit="1" customWidth="1"/>
    <col min="10503" max="10752" width="9" style="1"/>
    <col min="10753" max="10753" width="22" style="1" customWidth="1"/>
    <col min="10754" max="10754" width="15" style="1" customWidth="1"/>
    <col min="10755" max="10755" width="6.21875" style="1" customWidth="1"/>
    <col min="10756" max="10756" width="15" style="1" customWidth="1"/>
    <col min="10757" max="10757" width="6.21875" style="1" customWidth="1"/>
    <col min="10758" max="10758" width="16.77734375" style="1" bestFit="1" customWidth="1"/>
    <col min="10759" max="11008" width="9" style="1"/>
    <col min="11009" max="11009" width="22" style="1" customWidth="1"/>
    <col min="11010" max="11010" width="15" style="1" customWidth="1"/>
    <col min="11011" max="11011" width="6.21875" style="1" customWidth="1"/>
    <col min="11012" max="11012" width="15" style="1" customWidth="1"/>
    <col min="11013" max="11013" width="6.21875" style="1" customWidth="1"/>
    <col min="11014" max="11014" width="16.77734375" style="1" bestFit="1" customWidth="1"/>
    <col min="11015" max="11264" width="9" style="1"/>
    <col min="11265" max="11265" width="22" style="1" customWidth="1"/>
    <col min="11266" max="11266" width="15" style="1" customWidth="1"/>
    <col min="11267" max="11267" width="6.21875" style="1" customWidth="1"/>
    <col min="11268" max="11268" width="15" style="1" customWidth="1"/>
    <col min="11269" max="11269" width="6.21875" style="1" customWidth="1"/>
    <col min="11270" max="11270" width="16.77734375" style="1" bestFit="1" customWidth="1"/>
    <col min="11271" max="11520" width="9" style="1"/>
    <col min="11521" max="11521" width="22" style="1" customWidth="1"/>
    <col min="11522" max="11522" width="15" style="1" customWidth="1"/>
    <col min="11523" max="11523" width="6.21875" style="1" customWidth="1"/>
    <col min="11524" max="11524" width="15" style="1" customWidth="1"/>
    <col min="11525" max="11525" width="6.21875" style="1" customWidth="1"/>
    <col min="11526" max="11526" width="16.77734375" style="1" bestFit="1" customWidth="1"/>
    <col min="11527" max="11776" width="9" style="1"/>
    <col min="11777" max="11777" width="22" style="1" customWidth="1"/>
    <col min="11778" max="11778" width="15" style="1" customWidth="1"/>
    <col min="11779" max="11779" width="6.21875" style="1" customWidth="1"/>
    <col min="11780" max="11780" width="15" style="1" customWidth="1"/>
    <col min="11781" max="11781" width="6.21875" style="1" customWidth="1"/>
    <col min="11782" max="11782" width="16.77734375" style="1" bestFit="1" customWidth="1"/>
    <col min="11783" max="12032" width="9" style="1"/>
    <col min="12033" max="12033" width="22" style="1" customWidth="1"/>
    <col min="12034" max="12034" width="15" style="1" customWidth="1"/>
    <col min="12035" max="12035" width="6.21875" style="1" customWidth="1"/>
    <col min="12036" max="12036" width="15" style="1" customWidth="1"/>
    <col min="12037" max="12037" width="6.21875" style="1" customWidth="1"/>
    <col min="12038" max="12038" width="16.77734375" style="1" bestFit="1" customWidth="1"/>
    <col min="12039" max="12288" width="9" style="1"/>
    <col min="12289" max="12289" width="22" style="1" customWidth="1"/>
    <col min="12290" max="12290" width="15" style="1" customWidth="1"/>
    <col min="12291" max="12291" width="6.21875" style="1" customWidth="1"/>
    <col min="12292" max="12292" width="15" style="1" customWidth="1"/>
    <col min="12293" max="12293" width="6.21875" style="1" customWidth="1"/>
    <col min="12294" max="12294" width="16.77734375" style="1" bestFit="1" customWidth="1"/>
    <col min="12295" max="12544" width="9" style="1"/>
    <col min="12545" max="12545" width="22" style="1" customWidth="1"/>
    <col min="12546" max="12546" width="15" style="1" customWidth="1"/>
    <col min="12547" max="12547" width="6.21875" style="1" customWidth="1"/>
    <col min="12548" max="12548" width="15" style="1" customWidth="1"/>
    <col min="12549" max="12549" width="6.21875" style="1" customWidth="1"/>
    <col min="12550" max="12550" width="16.77734375" style="1" bestFit="1" customWidth="1"/>
    <col min="12551" max="12800" width="9" style="1"/>
    <col min="12801" max="12801" width="22" style="1" customWidth="1"/>
    <col min="12802" max="12802" width="15" style="1" customWidth="1"/>
    <col min="12803" max="12803" width="6.21875" style="1" customWidth="1"/>
    <col min="12804" max="12804" width="15" style="1" customWidth="1"/>
    <col min="12805" max="12805" width="6.21875" style="1" customWidth="1"/>
    <col min="12806" max="12806" width="16.77734375" style="1" bestFit="1" customWidth="1"/>
    <col min="12807" max="13056" width="9" style="1"/>
    <col min="13057" max="13057" width="22" style="1" customWidth="1"/>
    <col min="13058" max="13058" width="15" style="1" customWidth="1"/>
    <col min="13059" max="13059" width="6.21875" style="1" customWidth="1"/>
    <col min="13060" max="13060" width="15" style="1" customWidth="1"/>
    <col min="13061" max="13061" width="6.21875" style="1" customWidth="1"/>
    <col min="13062" max="13062" width="16.77734375" style="1" bestFit="1" customWidth="1"/>
    <col min="13063" max="13312" width="9" style="1"/>
    <col min="13313" max="13313" width="22" style="1" customWidth="1"/>
    <col min="13314" max="13314" width="15" style="1" customWidth="1"/>
    <col min="13315" max="13315" width="6.21875" style="1" customWidth="1"/>
    <col min="13316" max="13316" width="15" style="1" customWidth="1"/>
    <col min="13317" max="13317" width="6.21875" style="1" customWidth="1"/>
    <col min="13318" max="13318" width="16.77734375" style="1" bestFit="1" customWidth="1"/>
    <col min="13319" max="13568" width="9" style="1"/>
    <col min="13569" max="13569" width="22" style="1" customWidth="1"/>
    <col min="13570" max="13570" width="15" style="1" customWidth="1"/>
    <col min="13571" max="13571" width="6.21875" style="1" customWidth="1"/>
    <col min="13572" max="13572" width="15" style="1" customWidth="1"/>
    <col min="13573" max="13573" width="6.21875" style="1" customWidth="1"/>
    <col min="13574" max="13574" width="16.77734375" style="1" bestFit="1" customWidth="1"/>
    <col min="13575" max="13824" width="9" style="1"/>
    <col min="13825" max="13825" width="22" style="1" customWidth="1"/>
    <col min="13826" max="13826" width="15" style="1" customWidth="1"/>
    <col min="13827" max="13827" width="6.21875" style="1" customWidth="1"/>
    <col min="13828" max="13828" width="15" style="1" customWidth="1"/>
    <col min="13829" max="13829" width="6.21875" style="1" customWidth="1"/>
    <col min="13830" max="13830" width="16.77734375" style="1" bestFit="1" customWidth="1"/>
    <col min="13831" max="14080" width="9" style="1"/>
    <col min="14081" max="14081" width="22" style="1" customWidth="1"/>
    <col min="14082" max="14082" width="15" style="1" customWidth="1"/>
    <col min="14083" max="14083" width="6.21875" style="1" customWidth="1"/>
    <col min="14084" max="14084" width="15" style="1" customWidth="1"/>
    <col min="14085" max="14085" width="6.21875" style="1" customWidth="1"/>
    <col min="14086" max="14086" width="16.77734375" style="1" bestFit="1" customWidth="1"/>
    <col min="14087" max="14336" width="9" style="1"/>
    <col min="14337" max="14337" width="22" style="1" customWidth="1"/>
    <col min="14338" max="14338" width="15" style="1" customWidth="1"/>
    <col min="14339" max="14339" width="6.21875" style="1" customWidth="1"/>
    <col min="14340" max="14340" width="15" style="1" customWidth="1"/>
    <col min="14341" max="14341" width="6.21875" style="1" customWidth="1"/>
    <col min="14342" max="14342" width="16.77734375" style="1" bestFit="1" customWidth="1"/>
    <col min="14343" max="14592" width="9" style="1"/>
    <col min="14593" max="14593" width="22" style="1" customWidth="1"/>
    <col min="14594" max="14594" width="15" style="1" customWidth="1"/>
    <col min="14595" max="14595" width="6.21875" style="1" customWidth="1"/>
    <col min="14596" max="14596" width="15" style="1" customWidth="1"/>
    <col min="14597" max="14597" width="6.21875" style="1" customWidth="1"/>
    <col min="14598" max="14598" width="16.77734375" style="1" bestFit="1" customWidth="1"/>
    <col min="14599" max="14848" width="9" style="1"/>
    <col min="14849" max="14849" width="22" style="1" customWidth="1"/>
    <col min="14850" max="14850" width="15" style="1" customWidth="1"/>
    <col min="14851" max="14851" width="6.21875" style="1" customWidth="1"/>
    <col min="14852" max="14852" width="15" style="1" customWidth="1"/>
    <col min="14853" max="14853" width="6.21875" style="1" customWidth="1"/>
    <col min="14854" max="14854" width="16.77734375" style="1" bestFit="1" customWidth="1"/>
    <col min="14855" max="15104" width="9" style="1"/>
    <col min="15105" max="15105" width="22" style="1" customWidth="1"/>
    <col min="15106" max="15106" width="15" style="1" customWidth="1"/>
    <col min="15107" max="15107" width="6.21875" style="1" customWidth="1"/>
    <col min="15108" max="15108" width="15" style="1" customWidth="1"/>
    <col min="15109" max="15109" width="6.21875" style="1" customWidth="1"/>
    <col min="15110" max="15110" width="16.77734375" style="1" bestFit="1" customWidth="1"/>
    <col min="15111" max="15360" width="9" style="1"/>
    <col min="15361" max="15361" width="22" style="1" customWidth="1"/>
    <col min="15362" max="15362" width="15" style="1" customWidth="1"/>
    <col min="15363" max="15363" width="6.21875" style="1" customWidth="1"/>
    <col min="15364" max="15364" width="15" style="1" customWidth="1"/>
    <col min="15365" max="15365" width="6.21875" style="1" customWidth="1"/>
    <col min="15366" max="15366" width="16.77734375" style="1" bestFit="1" customWidth="1"/>
    <col min="15367" max="15616" width="9" style="1"/>
    <col min="15617" max="15617" width="22" style="1" customWidth="1"/>
    <col min="15618" max="15618" width="15" style="1" customWidth="1"/>
    <col min="15619" max="15619" width="6.21875" style="1" customWidth="1"/>
    <col min="15620" max="15620" width="15" style="1" customWidth="1"/>
    <col min="15621" max="15621" width="6.21875" style="1" customWidth="1"/>
    <col min="15622" max="15622" width="16.77734375" style="1" bestFit="1" customWidth="1"/>
    <col min="15623" max="15872" width="9" style="1"/>
    <col min="15873" max="15873" width="22" style="1" customWidth="1"/>
    <col min="15874" max="15874" width="15" style="1" customWidth="1"/>
    <col min="15875" max="15875" width="6.21875" style="1" customWidth="1"/>
    <col min="15876" max="15876" width="15" style="1" customWidth="1"/>
    <col min="15877" max="15877" width="6.21875" style="1" customWidth="1"/>
    <col min="15878" max="15878" width="16.77734375" style="1" bestFit="1" customWidth="1"/>
    <col min="15879" max="16128" width="9" style="1"/>
    <col min="16129" max="16129" width="22" style="1" customWidth="1"/>
    <col min="16130" max="16130" width="15" style="1" customWidth="1"/>
    <col min="16131" max="16131" width="6.21875" style="1" customWidth="1"/>
    <col min="16132" max="16132" width="15" style="1" customWidth="1"/>
    <col min="16133" max="16133" width="6.21875" style="1" customWidth="1"/>
    <col min="16134" max="16134" width="16.77734375" style="1" bestFit="1" customWidth="1"/>
    <col min="16135" max="16375" width="9" style="1"/>
    <col min="16376" max="16384" width="9" style="1" customWidth="1"/>
  </cols>
  <sheetData>
    <row r="1" spans="2:7" x14ac:dyDescent="0.2">
      <c r="B1" s="367" t="s">
        <v>276</v>
      </c>
      <c r="C1" s="367"/>
      <c r="D1" s="367"/>
      <c r="E1" s="367"/>
      <c r="F1" s="367"/>
      <c r="G1" s="367"/>
    </row>
    <row r="2" spans="2:7" ht="16.8" thickBot="1" x14ac:dyDescent="0.25">
      <c r="G2" s="209" t="s">
        <v>176</v>
      </c>
    </row>
    <row r="3" spans="2:7" ht="51.75" customHeight="1" x14ac:dyDescent="0.2">
      <c r="B3" s="2" t="s">
        <v>0</v>
      </c>
      <c r="C3" s="272" t="s">
        <v>245</v>
      </c>
      <c r="D3" s="306" t="s">
        <v>265</v>
      </c>
      <c r="E3" s="306" t="s">
        <v>277</v>
      </c>
      <c r="F3" s="245" t="s">
        <v>6</v>
      </c>
      <c r="G3" s="242" t="s">
        <v>261</v>
      </c>
    </row>
    <row r="4" spans="2:7" ht="51.75" customHeight="1" x14ac:dyDescent="0.2">
      <c r="B4" s="3" t="s">
        <v>1</v>
      </c>
      <c r="C4" s="273">
        <v>4724</v>
      </c>
      <c r="D4" s="307">
        <v>2775</v>
      </c>
      <c r="E4" s="307">
        <v>4101</v>
      </c>
      <c r="F4" s="302">
        <v>147.81326124274099</v>
      </c>
      <c r="G4" s="269">
        <v>86.809823222798371</v>
      </c>
    </row>
    <row r="5" spans="2:7" ht="51.75" customHeight="1" x14ac:dyDescent="0.2">
      <c r="B5" s="3" t="s">
        <v>2</v>
      </c>
      <c r="C5" s="273">
        <v>7735</v>
      </c>
      <c r="D5" s="307">
        <v>5437</v>
      </c>
      <c r="E5" s="307">
        <v>6177</v>
      </c>
      <c r="F5" s="302">
        <v>113.60783071028987</v>
      </c>
      <c r="G5" s="269">
        <v>79.854881512078379</v>
      </c>
    </row>
    <row r="6" spans="2:7" ht="51.75" customHeight="1" x14ac:dyDescent="0.2">
      <c r="B6" s="3" t="s">
        <v>3</v>
      </c>
      <c r="C6" s="273">
        <v>6804</v>
      </c>
      <c r="D6" s="307">
        <v>4907</v>
      </c>
      <c r="E6" s="307">
        <v>5696</v>
      </c>
      <c r="F6" s="302">
        <v>116.08109870670857</v>
      </c>
      <c r="G6" s="269">
        <v>83.714929288321173</v>
      </c>
    </row>
    <row r="7" spans="2:7" ht="51.75" customHeight="1" thickBot="1" x14ac:dyDescent="0.25">
      <c r="B7" s="4" t="s">
        <v>4</v>
      </c>
      <c r="C7" s="274">
        <v>5635</v>
      </c>
      <c r="D7" s="308">
        <v>5134</v>
      </c>
      <c r="E7" s="308">
        <v>5564</v>
      </c>
      <c r="F7" s="303">
        <v>108.38243652880372</v>
      </c>
      <c r="G7" s="270">
        <v>98.743943057284866</v>
      </c>
    </row>
    <row r="8" spans="2:7" ht="51.75" customHeight="1" thickBot="1" x14ac:dyDescent="0.25">
      <c r="B8" s="5" t="s">
        <v>5</v>
      </c>
      <c r="C8" s="275">
        <v>24899</v>
      </c>
      <c r="D8" s="309">
        <v>18253</v>
      </c>
      <c r="E8" s="309">
        <v>21538</v>
      </c>
      <c r="F8" s="304">
        <v>118.00275600270471</v>
      </c>
      <c r="G8" s="243">
        <v>86.504174864192109</v>
      </c>
    </row>
    <row r="9" spans="2:7" ht="51.75" customHeight="1" x14ac:dyDescent="0.2">
      <c r="B9" s="6" t="s">
        <v>201</v>
      </c>
      <c r="C9" s="273">
        <v>2777.6770000000001</v>
      </c>
      <c r="D9" s="310">
        <v>1767</v>
      </c>
      <c r="E9" s="310">
        <v>2015</v>
      </c>
      <c r="F9" s="305">
        <v>114.0234511854355</v>
      </c>
      <c r="G9" s="271">
        <v>72.527799308558912</v>
      </c>
    </row>
    <row r="10" spans="2:7" ht="51.75" customHeight="1" thickBot="1" x14ac:dyDescent="0.25">
      <c r="B10" s="244" t="s">
        <v>229</v>
      </c>
      <c r="C10" s="7">
        <v>767</v>
      </c>
      <c r="D10" s="311">
        <v>75</v>
      </c>
      <c r="E10" s="311">
        <v>774</v>
      </c>
      <c r="F10" s="303">
        <v>1029.1186873387762</v>
      </c>
      <c r="G10" s="270">
        <v>100.8717921983135</v>
      </c>
    </row>
    <row r="11" spans="2:7" ht="6.75" customHeight="1" x14ac:dyDescent="0.2"/>
    <row r="12" spans="2:7" x14ac:dyDescent="0.2">
      <c r="C12" s="200"/>
      <c r="D12" s="200"/>
      <c r="E12" s="200"/>
    </row>
  </sheetData>
  <mergeCells count="1">
    <mergeCell ref="B1:G1"/>
  </mergeCells>
  <phoneticPr fontId="15"/>
  <pageMargins left="0.75" right="0.75" top="1" bottom="1" header="0.51200000000000001" footer="0.51200000000000001"/>
  <pageSetup paperSize="9" scale="8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5CF21-C5E3-4145-A538-C99C42419251}">
  <dimension ref="B1:I17"/>
  <sheetViews>
    <sheetView showGridLines="0" zoomScaleNormal="100" zoomScaleSheetLayoutView="100" workbookViewId="0">
      <selection activeCell="D11" sqref="D11"/>
    </sheetView>
  </sheetViews>
  <sheetFormatPr defaultRowHeight="16.2" x14ac:dyDescent="0.2"/>
  <cols>
    <col min="1" max="1" width="1.6640625" style="16" customWidth="1"/>
    <col min="2" max="2" width="13.88671875" style="16" customWidth="1"/>
    <col min="3" max="3" width="11.77734375" style="16" customWidth="1"/>
    <col min="4" max="9" width="10.44140625" style="16" customWidth="1"/>
    <col min="10" max="10" width="1.44140625" style="16" customWidth="1"/>
    <col min="11" max="150" width="8.77734375" style="16"/>
    <col min="151" max="151" width="4" style="16" customWidth="1"/>
    <col min="152" max="152" width="17" style="16" customWidth="1"/>
    <col min="153" max="160" width="0" style="16" hidden="1" customWidth="1"/>
    <col min="161" max="161" width="3.109375" style="16" customWidth="1"/>
    <col min="162" max="162" width="8.6640625" style="16" customWidth="1"/>
    <col min="163" max="163" width="1.88671875" style="16" customWidth="1"/>
    <col min="164" max="164" width="1.21875" style="16" customWidth="1"/>
    <col min="165" max="165" width="3.109375" style="16" customWidth="1"/>
    <col min="166" max="166" width="8.6640625" style="16" customWidth="1"/>
    <col min="167" max="167" width="1.88671875" style="16" customWidth="1"/>
    <col min="168" max="168" width="1.21875" style="16" customWidth="1"/>
    <col min="169" max="169" width="3.109375" style="16" customWidth="1"/>
    <col min="170" max="170" width="8.6640625" style="16" customWidth="1"/>
    <col min="171" max="171" width="1.88671875" style="16" customWidth="1"/>
    <col min="172" max="172" width="1.21875" style="16" customWidth="1"/>
    <col min="173" max="173" width="3.109375" style="16" customWidth="1"/>
    <col min="174" max="174" width="8.6640625" style="16" customWidth="1"/>
    <col min="175" max="175" width="1.88671875" style="16" customWidth="1"/>
    <col min="176" max="176" width="1.21875" style="16" customWidth="1"/>
    <col min="177" max="177" width="3.109375" style="16" customWidth="1"/>
    <col min="178" max="178" width="8.6640625" style="16" customWidth="1"/>
    <col min="179" max="179" width="1.88671875" style="16" customWidth="1"/>
    <col min="180" max="180" width="1.21875" style="16" customWidth="1"/>
    <col min="181" max="406" width="8.77734375" style="16"/>
    <col min="407" max="407" width="4" style="16" customWidth="1"/>
    <col min="408" max="408" width="17" style="16" customWidth="1"/>
    <col min="409" max="416" width="0" style="16" hidden="1" customWidth="1"/>
    <col min="417" max="417" width="3.109375" style="16" customWidth="1"/>
    <col min="418" max="418" width="8.6640625" style="16" customWidth="1"/>
    <col min="419" max="419" width="1.88671875" style="16" customWidth="1"/>
    <col min="420" max="420" width="1.21875" style="16" customWidth="1"/>
    <col min="421" max="421" width="3.109375" style="16" customWidth="1"/>
    <col min="422" max="422" width="8.6640625" style="16" customWidth="1"/>
    <col min="423" max="423" width="1.88671875" style="16" customWidth="1"/>
    <col min="424" max="424" width="1.21875" style="16" customWidth="1"/>
    <col min="425" max="425" width="3.109375" style="16" customWidth="1"/>
    <col min="426" max="426" width="8.6640625" style="16" customWidth="1"/>
    <col min="427" max="427" width="1.88671875" style="16" customWidth="1"/>
    <col min="428" max="428" width="1.21875" style="16" customWidth="1"/>
    <col min="429" max="429" width="3.109375" style="16" customWidth="1"/>
    <col min="430" max="430" width="8.6640625" style="16" customWidth="1"/>
    <col min="431" max="431" width="1.88671875" style="16" customWidth="1"/>
    <col min="432" max="432" width="1.21875" style="16" customWidth="1"/>
    <col min="433" max="433" width="3.109375" style="16" customWidth="1"/>
    <col min="434" max="434" width="8.6640625" style="16" customWidth="1"/>
    <col min="435" max="435" width="1.88671875" style="16" customWidth="1"/>
    <col min="436" max="436" width="1.21875" style="16" customWidth="1"/>
    <col min="437" max="662" width="8.77734375" style="16"/>
    <col min="663" max="663" width="4" style="16" customWidth="1"/>
    <col min="664" max="664" width="17" style="16" customWidth="1"/>
    <col min="665" max="672" width="0" style="16" hidden="1" customWidth="1"/>
    <col min="673" max="673" width="3.109375" style="16" customWidth="1"/>
    <col min="674" max="674" width="8.6640625" style="16" customWidth="1"/>
    <col min="675" max="675" width="1.88671875" style="16" customWidth="1"/>
    <col min="676" max="676" width="1.21875" style="16" customWidth="1"/>
    <col min="677" max="677" width="3.109375" style="16" customWidth="1"/>
    <col min="678" max="678" width="8.6640625" style="16" customWidth="1"/>
    <col min="679" max="679" width="1.88671875" style="16" customWidth="1"/>
    <col min="680" max="680" width="1.21875" style="16" customWidth="1"/>
    <col min="681" max="681" width="3.109375" style="16" customWidth="1"/>
    <col min="682" max="682" width="8.6640625" style="16" customWidth="1"/>
    <col min="683" max="683" width="1.88671875" style="16" customWidth="1"/>
    <col min="684" max="684" width="1.21875" style="16" customWidth="1"/>
    <col min="685" max="685" width="3.109375" style="16" customWidth="1"/>
    <col min="686" max="686" width="8.6640625" style="16" customWidth="1"/>
    <col min="687" max="687" width="1.88671875" style="16" customWidth="1"/>
    <col min="688" max="688" width="1.21875" style="16" customWidth="1"/>
    <col min="689" max="689" width="3.109375" style="16" customWidth="1"/>
    <col min="690" max="690" width="8.6640625" style="16" customWidth="1"/>
    <col min="691" max="691" width="1.88671875" style="16" customWidth="1"/>
    <col min="692" max="692" width="1.21875" style="16" customWidth="1"/>
    <col min="693" max="918" width="8.77734375" style="16"/>
    <col min="919" max="919" width="4" style="16" customWidth="1"/>
    <col min="920" max="920" width="17" style="16" customWidth="1"/>
    <col min="921" max="928" width="0" style="16" hidden="1" customWidth="1"/>
    <col min="929" max="929" width="3.109375" style="16" customWidth="1"/>
    <col min="930" max="930" width="8.6640625" style="16" customWidth="1"/>
    <col min="931" max="931" width="1.88671875" style="16" customWidth="1"/>
    <col min="932" max="932" width="1.21875" style="16" customWidth="1"/>
    <col min="933" max="933" width="3.109375" style="16" customWidth="1"/>
    <col min="934" max="934" width="8.6640625" style="16" customWidth="1"/>
    <col min="935" max="935" width="1.88671875" style="16" customWidth="1"/>
    <col min="936" max="936" width="1.21875" style="16" customWidth="1"/>
    <col min="937" max="937" width="3.109375" style="16" customWidth="1"/>
    <col min="938" max="938" width="8.6640625" style="16" customWidth="1"/>
    <col min="939" max="939" width="1.88671875" style="16" customWidth="1"/>
    <col min="940" max="940" width="1.21875" style="16" customWidth="1"/>
    <col min="941" max="941" width="3.109375" style="16" customWidth="1"/>
    <col min="942" max="942" width="8.6640625" style="16" customWidth="1"/>
    <col min="943" max="943" width="1.88671875" style="16" customWidth="1"/>
    <col min="944" max="944" width="1.21875" style="16" customWidth="1"/>
    <col min="945" max="945" width="3.109375" style="16" customWidth="1"/>
    <col min="946" max="946" width="8.6640625" style="16" customWidth="1"/>
    <col min="947" max="947" width="1.88671875" style="16" customWidth="1"/>
    <col min="948" max="948" width="1.21875" style="16" customWidth="1"/>
    <col min="949" max="1174" width="8.77734375" style="16"/>
    <col min="1175" max="1175" width="4" style="16" customWidth="1"/>
    <col min="1176" max="1176" width="17" style="16" customWidth="1"/>
    <col min="1177" max="1184" width="0" style="16" hidden="1" customWidth="1"/>
    <col min="1185" max="1185" width="3.109375" style="16" customWidth="1"/>
    <col min="1186" max="1186" width="8.6640625" style="16" customWidth="1"/>
    <col min="1187" max="1187" width="1.88671875" style="16" customWidth="1"/>
    <col min="1188" max="1188" width="1.21875" style="16" customWidth="1"/>
    <col min="1189" max="1189" width="3.109375" style="16" customWidth="1"/>
    <col min="1190" max="1190" width="8.6640625" style="16" customWidth="1"/>
    <col min="1191" max="1191" width="1.88671875" style="16" customWidth="1"/>
    <col min="1192" max="1192" width="1.21875" style="16" customWidth="1"/>
    <col min="1193" max="1193" width="3.109375" style="16" customWidth="1"/>
    <col min="1194" max="1194" width="8.6640625" style="16" customWidth="1"/>
    <col min="1195" max="1195" width="1.88671875" style="16" customWidth="1"/>
    <col min="1196" max="1196" width="1.21875" style="16" customWidth="1"/>
    <col min="1197" max="1197" width="3.109375" style="16" customWidth="1"/>
    <col min="1198" max="1198" width="8.6640625" style="16" customWidth="1"/>
    <col min="1199" max="1199" width="1.88671875" style="16" customWidth="1"/>
    <col min="1200" max="1200" width="1.21875" style="16" customWidth="1"/>
    <col min="1201" max="1201" width="3.109375" style="16" customWidth="1"/>
    <col min="1202" max="1202" width="8.6640625" style="16" customWidth="1"/>
    <col min="1203" max="1203" width="1.88671875" style="16" customWidth="1"/>
    <col min="1204" max="1204" width="1.21875" style="16" customWidth="1"/>
    <col min="1205" max="1430" width="8.77734375" style="16"/>
    <col min="1431" max="1431" width="4" style="16" customWidth="1"/>
    <col min="1432" max="1432" width="17" style="16" customWidth="1"/>
    <col min="1433" max="1440" width="0" style="16" hidden="1" customWidth="1"/>
    <col min="1441" max="1441" width="3.109375" style="16" customWidth="1"/>
    <col min="1442" max="1442" width="8.6640625" style="16" customWidth="1"/>
    <col min="1443" max="1443" width="1.88671875" style="16" customWidth="1"/>
    <col min="1444" max="1444" width="1.21875" style="16" customWidth="1"/>
    <col min="1445" max="1445" width="3.109375" style="16" customWidth="1"/>
    <col min="1446" max="1446" width="8.6640625" style="16" customWidth="1"/>
    <col min="1447" max="1447" width="1.88671875" style="16" customWidth="1"/>
    <col min="1448" max="1448" width="1.21875" style="16" customWidth="1"/>
    <col min="1449" max="1449" width="3.109375" style="16" customWidth="1"/>
    <col min="1450" max="1450" width="8.6640625" style="16" customWidth="1"/>
    <col min="1451" max="1451" width="1.88671875" style="16" customWidth="1"/>
    <col min="1452" max="1452" width="1.21875" style="16" customWidth="1"/>
    <col min="1453" max="1453" width="3.109375" style="16" customWidth="1"/>
    <col min="1454" max="1454" width="8.6640625" style="16" customWidth="1"/>
    <col min="1455" max="1455" width="1.88671875" style="16" customWidth="1"/>
    <col min="1456" max="1456" width="1.21875" style="16" customWidth="1"/>
    <col min="1457" max="1457" width="3.109375" style="16" customWidth="1"/>
    <col min="1458" max="1458" width="8.6640625" style="16" customWidth="1"/>
    <col min="1459" max="1459" width="1.88671875" style="16" customWidth="1"/>
    <col min="1460" max="1460" width="1.21875" style="16" customWidth="1"/>
    <col min="1461" max="1686" width="8.77734375" style="16"/>
    <col min="1687" max="1687" width="4" style="16" customWidth="1"/>
    <col min="1688" max="1688" width="17" style="16" customWidth="1"/>
    <col min="1689" max="1696" width="0" style="16" hidden="1" customWidth="1"/>
    <col min="1697" max="1697" width="3.109375" style="16" customWidth="1"/>
    <col min="1698" max="1698" width="8.6640625" style="16" customWidth="1"/>
    <col min="1699" max="1699" width="1.88671875" style="16" customWidth="1"/>
    <col min="1700" max="1700" width="1.21875" style="16" customWidth="1"/>
    <col min="1701" max="1701" width="3.109375" style="16" customWidth="1"/>
    <col min="1702" max="1702" width="8.6640625" style="16" customWidth="1"/>
    <col min="1703" max="1703" width="1.88671875" style="16" customWidth="1"/>
    <col min="1704" max="1704" width="1.21875" style="16" customWidth="1"/>
    <col min="1705" max="1705" width="3.109375" style="16" customWidth="1"/>
    <col min="1706" max="1706" width="8.6640625" style="16" customWidth="1"/>
    <col min="1707" max="1707" width="1.88671875" style="16" customWidth="1"/>
    <col min="1708" max="1708" width="1.21875" style="16" customWidth="1"/>
    <col min="1709" max="1709" width="3.109375" style="16" customWidth="1"/>
    <col min="1710" max="1710" width="8.6640625" style="16" customWidth="1"/>
    <col min="1711" max="1711" width="1.88671875" style="16" customWidth="1"/>
    <col min="1712" max="1712" width="1.21875" style="16" customWidth="1"/>
    <col min="1713" max="1713" width="3.109375" style="16" customWidth="1"/>
    <col min="1714" max="1714" width="8.6640625" style="16" customWidth="1"/>
    <col min="1715" max="1715" width="1.88671875" style="16" customWidth="1"/>
    <col min="1716" max="1716" width="1.21875" style="16" customWidth="1"/>
    <col min="1717" max="1942" width="8.77734375" style="16"/>
    <col min="1943" max="1943" width="4" style="16" customWidth="1"/>
    <col min="1944" max="1944" width="17" style="16" customWidth="1"/>
    <col min="1945" max="1952" width="0" style="16" hidden="1" customWidth="1"/>
    <col min="1953" max="1953" width="3.109375" style="16" customWidth="1"/>
    <col min="1954" max="1954" width="8.6640625" style="16" customWidth="1"/>
    <col min="1955" max="1955" width="1.88671875" style="16" customWidth="1"/>
    <col min="1956" max="1956" width="1.21875" style="16" customWidth="1"/>
    <col min="1957" max="1957" width="3.109375" style="16" customWidth="1"/>
    <col min="1958" max="1958" width="8.6640625" style="16" customWidth="1"/>
    <col min="1959" max="1959" width="1.88671875" style="16" customWidth="1"/>
    <col min="1960" max="1960" width="1.21875" style="16" customWidth="1"/>
    <col min="1961" max="1961" width="3.109375" style="16" customWidth="1"/>
    <col min="1962" max="1962" width="8.6640625" style="16" customWidth="1"/>
    <col min="1963" max="1963" width="1.88671875" style="16" customWidth="1"/>
    <col min="1964" max="1964" width="1.21875" style="16" customWidth="1"/>
    <col min="1965" max="1965" width="3.109375" style="16" customWidth="1"/>
    <col min="1966" max="1966" width="8.6640625" style="16" customWidth="1"/>
    <col min="1967" max="1967" width="1.88671875" style="16" customWidth="1"/>
    <col min="1968" max="1968" width="1.21875" style="16" customWidth="1"/>
    <col min="1969" max="1969" width="3.109375" style="16" customWidth="1"/>
    <col min="1970" max="1970" width="8.6640625" style="16" customWidth="1"/>
    <col min="1971" max="1971" width="1.88671875" style="16" customWidth="1"/>
    <col min="1972" max="1972" width="1.21875" style="16" customWidth="1"/>
    <col min="1973" max="2198" width="8.77734375" style="16"/>
    <col min="2199" max="2199" width="4" style="16" customWidth="1"/>
    <col min="2200" max="2200" width="17" style="16" customWidth="1"/>
    <col min="2201" max="2208" width="0" style="16" hidden="1" customWidth="1"/>
    <col min="2209" max="2209" width="3.109375" style="16" customWidth="1"/>
    <col min="2210" max="2210" width="8.6640625" style="16" customWidth="1"/>
    <col min="2211" max="2211" width="1.88671875" style="16" customWidth="1"/>
    <col min="2212" max="2212" width="1.21875" style="16" customWidth="1"/>
    <col min="2213" max="2213" width="3.109375" style="16" customWidth="1"/>
    <col min="2214" max="2214" width="8.6640625" style="16" customWidth="1"/>
    <col min="2215" max="2215" width="1.88671875" style="16" customWidth="1"/>
    <col min="2216" max="2216" width="1.21875" style="16" customWidth="1"/>
    <col min="2217" max="2217" width="3.109375" style="16" customWidth="1"/>
    <col min="2218" max="2218" width="8.6640625" style="16" customWidth="1"/>
    <col min="2219" max="2219" width="1.88671875" style="16" customWidth="1"/>
    <col min="2220" max="2220" width="1.21875" style="16" customWidth="1"/>
    <col min="2221" max="2221" width="3.109375" style="16" customWidth="1"/>
    <col min="2222" max="2222" width="8.6640625" style="16" customWidth="1"/>
    <col min="2223" max="2223" width="1.88671875" style="16" customWidth="1"/>
    <col min="2224" max="2224" width="1.21875" style="16" customWidth="1"/>
    <col min="2225" max="2225" width="3.109375" style="16" customWidth="1"/>
    <col min="2226" max="2226" width="8.6640625" style="16" customWidth="1"/>
    <col min="2227" max="2227" width="1.88671875" style="16" customWidth="1"/>
    <col min="2228" max="2228" width="1.21875" style="16" customWidth="1"/>
    <col min="2229" max="2454" width="8.77734375" style="16"/>
    <col min="2455" max="2455" width="4" style="16" customWidth="1"/>
    <col min="2456" max="2456" width="17" style="16" customWidth="1"/>
    <col min="2457" max="2464" width="0" style="16" hidden="1" customWidth="1"/>
    <col min="2465" max="2465" width="3.109375" style="16" customWidth="1"/>
    <col min="2466" max="2466" width="8.6640625" style="16" customWidth="1"/>
    <col min="2467" max="2467" width="1.88671875" style="16" customWidth="1"/>
    <col min="2468" max="2468" width="1.21875" style="16" customWidth="1"/>
    <col min="2469" max="2469" width="3.109375" style="16" customWidth="1"/>
    <col min="2470" max="2470" width="8.6640625" style="16" customWidth="1"/>
    <col min="2471" max="2471" width="1.88671875" style="16" customWidth="1"/>
    <col min="2472" max="2472" width="1.21875" style="16" customWidth="1"/>
    <col min="2473" max="2473" width="3.109375" style="16" customWidth="1"/>
    <col min="2474" max="2474" width="8.6640625" style="16" customWidth="1"/>
    <col min="2475" max="2475" width="1.88671875" style="16" customWidth="1"/>
    <col min="2476" max="2476" width="1.21875" style="16" customWidth="1"/>
    <col min="2477" max="2477" width="3.109375" style="16" customWidth="1"/>
    <col min="2478" max="2478" width="8.6640625" style="16" customWidth="1"/>
    <col min="2479" max="2479" width="1.88671875" style="16" customWidth="1"/>
    <col min="2480" max="2480" width="1.21875" style="16" customWidth="1"/>
    <col min="2481" max="2481" width="3.109375" style="16" customWidth="1"/>
    <col min="2482" max="2482" width="8.6640625" style="16" customWidth="1"/>
    <col min="2483" max="2483" width="1.88671875" style="16" customWidth="1"/>
    <col min="2484" max="2484" width="1.21875" style="16" customWidth="1"/>
    <col min="2485" max="2710" width="8.77734375" style="16"/>
    <col min="2711" max="2711" width="4" style="16" customWidth="1"/>
    <col min="2712" max="2712" width="17" style="16" customWidth="1"/>
    <col min="2713" max="2720" width="0" style="16" hidden="1" customWidth="1"/>
    <col min="2721" max="2721" width="3.109375" style="16" customWidth="1"/>
    <col min="2722" max="2722" width="8.6640625" style="16" customWidth="1"/>
    <col min="2723" max="2723" width="1.88671875" style="16" customWidth="1"/>
    <col min="2724" max="2724" width="1.21875" style="16" customWidth="1"/>
    <col min="2725" max="2725" width="3.109375" style="16" customWidth="1"/>
    <col min="2726" max="2726" width="8.6640625" style="16" customWidth="1"/>
    <col min="2727" max="2727" width="1.88671875" style="16" customWidth="1"/>
    <col min="2728" max="2728" width="1.21875" style="16" customWidth="1"/>
    <col min="2729" max="2729" width="3.109375" style="16" customWidth="1"/>
    <col min="2730" max="2730" width="8.6640625" style="16" customWidth="1"/>
    <col min="2731" max="2731" width="1.88671875" style="16" customWidth="1"/>
    <col min="2732" max="2732" width="1.21875" style="16" customWidth="1"/>
    <col min="2733" max="2733" width="3.109375" style="16" customWidth="1"/>
    <col min="2734" max="2734" width="8.6640625" style="16" customWidth="1"/>
    <col min="2735" max="2735" width="1.88671875" style="16" customWidth="1"/>
    <col min="2736" max="2736" width="1.21875" style="16" customWidth="1"/>
    <col min="2737" max="2737" width="3.109375" style="16" customWidth="1"/>
    <col min="2738" max="2738" width="8.6640625" style="16" customWidth="1"/>
    <col min="2739" max="2739" width="1.88671875" style="16" customWidth="1"/>
    <col min="2740" max="2740" width="1.21875" style="16" customWidth="1"/>
    <col min="2741" max="2966" width="8.77734375" style="16"/>
    <col min="2967" max="2967" width="4" style="16" customWidth="1"/>
    <col min="2968" max="2968" width="17" style="16" customWidth="1"/>
    <col min="2969" max="2976" width="0" style="16" hidden="1" customWidth="1"/>
    <col min="2977" max="2977" width="3.109375" style="16" customWidth="1"/>
    <col min="2978" max="2978" width="8.6640625" style="16" customWidth="1"/>
    <col min="2979" max="2979" width="1.88671875" style="16" customWidth="1"/>
    <col min="2980" max="2980" width="1.21875" style="16" customWidth="1"/>
    <col min="2981" max="2981" width="3.109375" style="16" customWidth="1"/>
    <col min="2982" max="2982" width="8.6640625" style="16" customWidth="1"/>
    <col min="2983" max="2983" width="1.88671875" style="16" customWidth="1"/>
    <col min="2984" max="2984" width="1.21875" style="16" customWidth="1"/>
    <col min="2985" max="2985" width="3.109375" style="16" customWidth="1"/>
    <col min="2986" max="2986" width="8.6640625" style="16" customWidth="1"/>
    <col min="2987" max="2987" width="1.88671875" style="16" customWidth="1"/>
    <col min="2988" max="2988" width="1.21875" style="16" customWidth="1"/>
    <col min="2989" max="2989" width="3.109375" style="16" customWidth="1"/>
    <col min="2990" max="2990" width="8.6640625" style="16" customWidth="1"/>
    <col min="2991" max="2991" width="1.88671875" style="16" customWidth="1"/>
    <col min="2992" max="2992" width="1.21875" style="16" customWidth="1"/>
    <col min="2993" max="2993" width="3.109375" style="16" customWidth="1"/>
    <col min="2994" max="2994" width="8.6640625" style="16" customWidth="1"/>
    <col min="2995" max="2995" width="1.88671875" style="16" customWidth="1"/>
    <col min="2996" max="2996" width="1.21875" style="16" customWidth="1"/>
    <col min="2997" max="3222" width="8.77734375" style="16"/>
    <col min="3223" max="3223" width="4" style="16" customWidth="1"/>
    <col min="3224" max="3224" width="17" style="16" customWidth="1"/>
    <col min="3225" max="3232" width="0" style="16" hidden="1" customWidth="1"/>
    <col min="3233" max="3233" width="3.109375" style="16" customWidth="1"/>
    <col min="3234" max="3234" width="8.6640625" style="16" customWidth="1"/>
    <col min="3235" max="3235" width="1.88671875" style="16" customWidth="1"/>
    <col min="3236" max="3236" width="1.21875" style="16" customWidth="1"/>
    <col min="3237" max="3237" width="3.109375" style="16" customWidth="1"/>
    <col min="3238" max="3238" width="8.6640625" style="16" customWidth="1"/>
    <col min="3239" max="3239" width="1.88671875" style="16" customWidth="1"/>
    <col min="3240" max="3240" width="1.21875" style="16" customWidth="1"/>
    <col min="3241" max="3241" width="3.109375" style="16" customWidth="1"/>
    <col min="3242" max="3242" width="8.6640625" style="16" customWidth="1"/>
    <col min="3243" max="3243" width="1.88671875" style="16" customWidth="1"/>
    <col min="3244" max="3244" width="1.21875" style="16" customWidth="1"/>
    <col min="3245" max="3245" width="3.109375" style="16" customWidth="1"/>
    <col min="3246" max="3246" width="8.6640625" style="16" customWidth="1"/>
    <col min="3247" max="3247" width="1.88671875" style="16" customWidth="1"/>
    <col min="3248" max="3248" width="1.21875" style="16" customWidth="1"/>
    <col min="3249" max="3249" width="3.109375" style="16" customWidth="1"/>
    <col min="3250" max="3250" width="8.6640625" style="16" customWidth="1"/>
    <col min="3251" max="3251" width="1.88671875" style="16" customWidth="1"/>
    <col min="3252" max="3252" width="1.21875" style="16" customWidth="1"/>
    <col min="3253" max="3478" width="8.77734375" style="16"/>
    <col min="3479" max="3479" width="4" style="16" customWidth="1"/>
    <col min="3480" max="3480" width="17" style="16" customWidth="1"/>
    <col min="3481" max="3488" width="0" style="16" hidden="1" customWidth="1"/>
    <col min="3489" max="3489" width="3.109375" style="16" customWidth="1"/>
    <col min="3490" max="3490" width="8.6640625" style="16" customWidth="1"/>
    <col min="3491" max="3491" width="1.88671875" style="16" customWidth="1"/>
    <col min="3492" max="3492" width="1.21875" style="16" customWidth="1"/>
    <col min="3493" max="3493" width="3.109375" style="16" customWidth="1"/>
    <col min="3494" max="3494" width="8.6640625" style="16" customWidth="1"/>
    <col min="3495" max="3495" width="1.88671875" style="16" customWidth="1"/>
    <col min="3496" max="3496" width="1.21875" style="16" customWidth="1"/>
    <col min="3497" max="3497" width="3.109375" style="16" customWidth="1"/>
    <col min="3498" max="3498" width="8.6640625" style="16" customWidth="1"/>
    <col min="3499" max="3499" width="1.88671875" style="16" customWidth="1"/>
    <col min="3500" max="3500" width="1.21875" style="16" customWidth="1"/>
    <col min="3501" max="3501" width="3.109375" style="16" customWidth="1"/>
    <col min="3502" max="3502" width="8.6640625" style="16" customWidth="1"/>
    <col min="3503" max="3503" width="1.88671875" style="16" customWidth="1"/>
    <col min="3504" max="3504" width="1.21875" style="16" customWidth="1"/>
    <col min="3505" max="3505" width="3.109375" style="16" customWidth="1"/>
    <col min="3506" max="3506" width="8.6640625" style="16" customWidth="1"/>
    <col min="3507" max="3507" width="1.88671875" style="16" customWidth="1"/>
    <col min="3508" max="3508" width="1.21875" style="16" customWidth="1"/>
    <col min="3509" max="3734" width="8.77734375" style="16"/>
    <col min="3735" max="3735" width="4" style="16" customWidth="1"/>
    <col min="3736" max="3736" width="17" style="16" customWidth="1"/>
    <col min="3737" max="3744" width="0" style="16" hidden="1" customWidth="1"/>
    <col min="3745" max="3745" width="3.109375" style="16" customWidth="1"/>
    <col min="3746" max="3746" width="8.6640625" style="16" customWidth="1"/>
    <col min="3747" max="3747" width="1.88671875" style="16" customWidth="1"/>
    <col min="3748" max="3748" width="1.21875" style="16" customWidth="1"/>
    <col min="3749" max="3749" width="3.109375" style="16" customWidth="1"/>
    <col min="3750" max="3750" width="8.6640625" style="16" customWidth="1"/>
    <col min="3751" max="3751" width="1.88671875" style="16" customWidth="1"/>
    <col min="3752" max="3752" width="1.21875" style="16" customWidth="1"/>
    <col min="3753" max="3753" width="3.109375" style="16" customWidth="1"/>
    <col min="3754" max="3754" width="8.6640625" style="16" customWidth="1"/>
    <col min="3755" max="3755" width="1.88671875" style="16" customWidth="1"/>
    <col min="3756" max="3756" width="1.21875" style="16" customWidth="1"/>
    <col min="3757" max="3757" width="3.109375" style="16" customWidth="1"/>
    <col min="3758" max="3758" width="8.6640625" style="16" customWidth="1"/>
    <col min="3759" max="3759" width="1.88671875" style="16" customWidth="1"/>
    <col min="3760" max="3760" width="1.21875" style="16" customWidth="1"/>
    <col min="3761" max="3761" width="3.109375" style="16" customWidth="1"/>
    <col min="3762" max="3762" width="8.6640625" style="16" customWidth="1"/>
    <col min="3763" max="3763" width="1.88671875" style="16" customWidth="1"/>
    <col min="3764" max="3764" width="1.21875" style="16" customWidth="1"/>
    <col min="3765" max="3990" width="8.77734375" style="16"/>
    <col min="3991" max="3991" width="4" style="16" customWidth="1"/>
    <col min="3992" max="3992" width="17" style="16" customWidth="1"/>
    <col min="3993" max="4000" width="0" style="16" hidden="1" customWidth="1"/>
    <col min="4001" max="4001" width="3.109375" style="16" customWidth="1"/>
    <col min="4002" max="4002" width="8.6640625" style="16" customWidth="1"/>
    <col min="4003" max="4003" width="1.88671875" style="16" customWidth="1"/>
    <col min="4004" max="4004" width="1.21875" style="16" customWidth="1"/>
    <col min="4005" max="4005" width="3.109375" style="16" customWidth="1"/>
    <col min="4006" max="4006" width="8.6640625" style="16" customWidth="1"/>
    <col min="4007" max="4007" width="1.88671875" style="16" customWidth="1"/>
    <col min="4008" max="4008" width="1.21875" style="16" customWidth="1"/>
    <col min="4009" max="4009" width="3.109375" style="16" customWidth="1"/>
    <col min="4010" max="4010" width="8.6640625" style="16" customWidth="1"/>
    <col min="4011" max="4011" width="1.88671875" style="16" customWidth="1"/>
    <col min="4012" max="4012" width="1.21875" style="16" customWidth="1"/>
    <col min="4013" max="4013" width="3.109375" style="16" customWidth="1"/>
    <col min="4014" max="4014" width="8.6640625" style="16" customWidth="1"/>
    <col min="4015" max="4015" width="1.88671875" style="16" customWidth="1"/>
    <col min="4016" max="4016" width="1.21875" style="16" customWidth="1"/>
    <col min="4017" max="4017" width="3.109375" style="16" customWidth="1"/>
    <col min="4018" max="4018" width="8.6640625" style="16" customWidth="1"/>
    <col min="4019" max="4019" width="1.88671875" style="16" customWidth="1"/>
    <col min="4020" max="4020" width="1.21875" style="16" customWidth="1"/>
    <col min="4021" max="4246" width="8.77734375" style="16"/>
    <col min="4247" max="4247" width="4" style="16" customWidth="1"/>
    <col min="4248" max="4248" width="17" style="16" customWidth="1"/>
    <col min="4249" max="4256" width="0" style="16" hidden="1" customWidth="1"/>
    <col min="4257" max="4257" width="3.109375" style="16" customWidth="1"/>
    <col min="4258" max="4258" width="8.6640625" style="16" customWidth="1"/>
    <col min="4259" max="4259" width="1.88671875" style="16" customWidth="1"/>
    <col min="4260" max="4260" width="1.21875" style="16" customWidth="1"/>
    <col min="4261" max="4261" width="3.109375" style="16" customWidth="1"/>
    <col min="4262" max="4262" width="8.6640625" style="16" customWidth="1"/>
    <col min="4263" max="4263" width="1.88671875" style="16" customWidth="1"/>
    <col min="4264" max="4264" width="1.21875" style="16" customWidth="1"/>
    <col min="4265" max="4265" width="3.109375" style="16" customWidth="1"/>
    <col min="4266" max="4266" width="8.6640625" style="16" customWidth="1"/>
    <col min="4267" max="4267" width="1.88671875" style="16" customWidth="1"/>
    <col min="4268" max="4268" width="1.21875" style="16" customWidth="1"/>
    <col min="4269" max="4269" width="3.109375" style="16" customWidth="1"/>
    <col min="4270" max="4270" width="8.6640625" style="16" customWidth="1"/>
    <col min="4271" max="4271" width="1.88671875" style="16" customWidth="1"/>
    <col min="4272" max="4272" width="1.21875" style="16" customWidth="1"/>
    <col min="4273" max="4273" width="3.109375" style="16" customWidth="1"/>
    <col min="4274" max="4274" width="8.6640625" style="16" customWidth="1"/>
    <col min="4275" max="4275" width="1.88671875" style="16" customWidth="1"/>
    <col min="4276" max="4276" width="1.21875" style="16" customWidth="1"/>
    <col min="4277" max="4502" width="8.77734375" style="16"/>
    <col min="4503" max="4503" width="4" style="16" customWidth="1"/>
    <col min="4504" max="4504" width="17" style="16" customWidth="1"/>
    <col min="4505" max="4512" width="0" style="16" hidden="1" customWidth="1"/>
    <col min="4513" max="4513" width="3.109375" style="16" customWidth="1"/>
    <col min="4514" max="4514" width="8.6640625" style="16" customWidth="1"/>
    <col min="4515" max="4515" width="1.88671875" style="16" customWidth="1"/>
    <col min="4516" max="4516" width="1.21875" style="16" customWidth="1"/>
    <col min="4517" max="4517" width="3.109375" style="16" customWidth="1"/>
    <col min="4518" max="4518" width="8.6640625" style="16" customWidth="1"/>
    <col min="4519" max="4519" width="1.88671875" style="16" customWidth="1"/>
    <col min="4520" max="4520" width="1.21875" style="16" customWidth="1"/>
    <col min="4521" max="4521" width="3.109375" style="16" customWidth="1"/>
    <col min="4522" max="4522" width="8.6640625" style="16" customWidth="1"/>
    <col min="4523" max="4523" width="1.88671875" style="16" customWidth="1"/>
    <col min="4524" max="4524" width="1.21875" style="16" customWidth="1"/>
    <col min="4525" max="4525" width="3.109375" style="16" customWidth="1"/>
    <col min="4526" max="4526" width="8.6640625" style="16" customWidth="1"/>
    <col min="4527" max="4527" width="1.88671875" style="16" customWidth="1"/>
    <col min="4528" max="4528" width="1.21875" style="16" customWidth="1"/>
    <col min="4529" max="4529" width="3.109375" style="16" customWidth="1"/>
    <col min="4530" max="4530" width="8.6640625" style="16" customWidth="1"/>
    <col min="4531" max="4531" width="1.88671875" style="16" customWidth="1"/>
    <col min="4532" max="4532" width="1.21875" style="16" customWidth="1"/>
    <col min="4533" max="4758" width="8.77734375" style="16"/>
    <col min="4759" max="4759" width="4" style="16" customWidth="1"/>
    <col min="4760" max="4760" width="17" style="16" customWidth="1"/>
    <col min="4761" max="4768" width="0" style="16" hidden="1" customWidth="1"/>
    <col min="4769" max="4769" width="3.109375" style="16" customWidth="1"/>
    <col min="4770" max="4770" width="8.6640625" style="16" customWidth="1"/>
    <col min="4771" max="4771" width="1.88671875" style="16" customWidth="1"/>
    <col min="4772" max="4772" width="1.21875" style="16" customWidth="1"/>
    <col min="4773" max="4773" width="3.109375" style="16" customWidth="1"/>
    <col min="4774" max="4774" width="8.6640625" style="16" customWidth="1"/>
    <col min="4775" max="4775" width="1.88671875" style="16" customWidth="1"/>
    <col min="4776" max="4776" width="1.21875" style="16" customWidth="1"/>
    <col min="4777" max="4777" width="3.109375" style="16" customWidth="1"/>
    <col min="4778" max="4778" width="8.6640625" style="16" customWidth="1"/>
    <col min="4779" max="4779" width="1.88671875" style="16" customWidth="1"/>
    <col min="4780" max="4780" width="1.21875" style="16" customWidth="1"/>
    <col min="4781" max="4781" width="3.109375" style="16" customWidth="1"/>
    <col min="4782" max="4782" width="8.6640625" style="16" customWidth="1"/>
    <col min="4783" max="4783" width="1.88671875" style="16" customWidth="1"/>
    <col min="4784" max="4784" width="1.21875" style="16" customWidth="1"/>
    <col min="4785" max="4785" width="3.109375" style="16" customWidth="1"/>
    <col min="4786" max="4786" width="8.6640625" style="16" customWidth="1"/>
    <col min="4787" max="4787" width="1.88671875" style="16" customWidth="1"/>
    <col min="4788" max="4788" width="1.21875" style="16" customWidth="1"/>
    <col min="4789" max="5014" width="8.77734375" style="16"/>
    <col min="5015" max="5015" width="4" style="16" customWidth="1"/>
    <col min="5016" max="5016" width="17" style="16" customWidth="1"/>
    <col min="5017" max="5024" width="0" style="16" hidden="1" customWidth="1"/>
    <col min="5025" max="5025" width="3.109375" style="16" customWidth="1"/>
    <col min="5026" max="5026" width="8.6640625" style="16" customWidth="1"/>
    <col min="5027" max="5027" width="1.88671875" style="16" customWidth="1"/>
    <col min="5028" max="5028" width="1.21875" style="16" customWidth="1"/>
    <col min="5029" max="5029" width="3.109375" style="16" customWidth="1"/>
    <col min="5030" max="5030" width="8.6640625" style="16" customWidth="1"/>
    <col min="5031" max="5031" width="1.88671875" style="16" customWidth="1"/>
    <col min="5032" max="5032" width="1.21875" style="16" customWidth="1"/>
    <col min="5033" max="5033" width="3.109375" style="16" customWidth="1"/>
    <col min="5034" max="5034" width="8.6640625" style="16" customWidth="1"/>
    <col min="5035" max="5035" width="1.88671875" style="16" customWidth="1"/>
    <col min="5036" max="5036" width="1.21875" style="16" customWidth="1"/>
    <col min="5037" max="5037" width="3.109375" style="16" customWidth="1"/>
    <col min="5038" max="5038" width="8.6640625" style="16" customWidth="1"/>
    <col min="5039" max="5039" width="1.88671875" style="16" customWidth="1"/>
    <col min="5040" max="5040" width="1.21875" style="16" customWidth="1"/>
    <col min="5041" max="5041" width="3.109375" style="16" customWidth="1"/>
    <col min="5042" max="5042" width="8.6640625" style="16" customWidth="1"/>
    <col min="5043" max="5043" width="1.88671875" style="16" customWidth="1"/>
    <col min="5044" max="5044" width="1.21875" style="16" customWidth="1"/>
    <col min="5045" max="5270" width="8.77734375" style="16"/>
    <col min="5271" max="5271" width="4" style="16" customWidth="1"/>
    <col min="5272" max="5272" width="17" style="16" customWidth="1"/>
    <col min="5273" max="5280" width="0" style="16" hidden="1" customWidth="1"/>
    <col min="5281" max="5281" width="3.109375" style="16" customWidth="1"/>
    <col min="5282" max="5282" width="8.6640625" style="16" customWidth="1"/>
    <col min="5283" max="5283" width="1.88671875" style="16" customWidth="1"/>
    <col min="5284" max="5284" width="1.21875" style="16" customWidth="1"/>
    <col min="5285" max="5285" width="3.109375" style="16" customWidth="1"/>
    <col min="5286" max="5286" width="8.6640625" style="16" customWidth="1"/>
    <col min="5287" max="5287" width="1.88671875" style="16" customWidth="1"/>
    <col min="5288" max="5288" width="1.21875" style="16" customWidth="1"/>
    <col min="5289" max="5289" width="3.109375" style="16" customWidth="1"/>
    <col min="5290" max="5290" width="8.6640625" style="16" customWidth="1"/>
    <col min="5291" max="5291" width="1.88671875" style="16" customWidth="1"/>
    <col min="5292" max="5292" width="1.21875" style="16" customWidth="1"/>
    <col min="5293" max="5293" width="3.109375" style="16" customWidth="1"/>
    <col min="5294" max="5294" width="8.6640625" style="16" customWidth="1"/>
    <col min="5295" max="5295" width="1.88671875" style="16" customWidth="1"/>
    <col min="5296" max="5296" width="1.21875" style="16" customWidth="1"/>
    <col min="5297" max="5297" width="3.109375" style="16" customWidth="1"/>
    <col min="5298" max="5298" width="8.6640625" style="16" customWidth="1"/>
    <col min="5299" max="5299" width="1.88671875" style="16" customWidth="1"/>
    <col min="5300" max="5300" width="1.21875" style="16" customWidth="1"/>
    <col min="5301" max="5526" width="8.77734375" style="16"/>
    <col min="5527" max="5527" width="4" style="16" customWidth="1"/>
    <col min="5528" max="5528" width="17" style="16" customWidth="1"/>
    <col min="5529" max="5536" width="0" style="16" hidden="1" customWidth="1"/>
    <col min="5537" max="5537" width="3.109375" style="16" customWidth="1"/>
    <col min="5538" max="5538" width="8.6640625" style="16" customWidth="1"/>
    <col min="5539" max="5539" width="1.88671875" style="16" customWidth="1"/>
    <col min="5540" max="5540" width="1.21875" style="16" customWidth="1"/>
    <col min="5541" max="5541" width="3.109375" style="16" customWidth="1"/>
    <col min="5542" max="5542" width="8.6640625" style="16" customWidth="1"/>
    <col min="5543" max="5543" width="1.88671875" style="16" customWidth="1"/>
    <col min="5544" max="5544" width="1.21875" style="16" customWidth="1"/>
    <col min="5545" max="5545" width="3.109375" style="16" customWidth="1"/>
    <col min="5546" max="5546" width="8.6640625" style="16" customWidth="1"/>
    <col min="5547" max="5547" width="1.88671875" style="16" customWidth="1"/>
    <col min="5548" max="5548" width="1.21875" style="16" customWidth="1"/>
    <col min="5549" max="5549" width="3.109375" style="16" customWidth="1"/>
    <col min="5550" max="5550" width="8.6640625" style="16" customWidth="1"/>
    <col min="5551" max="5551" width="1.88671875" style="16" customWidth="1"/>
    <col min="5552" max="5552" width="1.21875" style="16" customWidth="1"/>
    <col min="5553" max="5553" width="3.109375" style="16" customWidth="1"/>
    <col min="5554" max="5554" width="8.6640625" style="16" customWidth="1"/>
    <col min="5555" max="5555" width="1.88671875" style="16" customWidth="1"/>
    <col min="5556" max="5556" width="1.21875" style="16" customWidth="1"/>
    <col min="5557" max="5782" width="8.77734375" style="16"/>
    <col min="5783" max="5783" width="4" style="16" customWidth="1"/>
    <col min="5784" max="5784" width="17" style="16" customWidth="1"/>
    <col min="5785" max="5792" width="0" style="16" hidden="1" customWidth="1"/>
    <col min="5793" max="5793" width="3.109375" style="16" customWidth="1"/>
    <col min="5794" max="5794" width="8.6640625" style="16" customWidth="1"/>
    <col min="5795" max="5795" width="1.88671875" style="16" customWidth="1"/>
    <col min="5796" max="5796" width="1.21875" style="16" customWidth="1"/>
    <col min="5797" max="5797" width="3.109375" style="16" customWidth="1"/>
    <col min="5798" max="5798" width="8.6640625" style="16" customWidth="1"/>
    <col min="5799" max="5799" width="1.88671875" style="16" customWidth="1"/>
    <col min="5800" max="5800" width="1.21875" style="16" customWidth="1"/>
    <col min="5801" max="5801" width="3.109375" style="16" customWidth="1"/>
    <col min="5802" max="5802" width="8.6640625" style="16" customWidth="1"/>
    <col min="5803" max="5803" width="1.88671875" style="16" customWidth="1"/>
    <col min="5804" max="5804" width="1.21875" style="16" customWidth="1"/>
    <col min="5805" max="5805" width="3.109375" style="16" customWidth="1"/>
    <col min="5806" max="5806" width="8.6640625" style="16" customWidth="1"/>
    <col min="5807" max="5807" width="1.88671875" style="16" customWidth="1"/>
    <col min="5808" max="5808" width="1.21875" style="16" customWidth="1"/>
    <col min="5809" max="5809" width="3.109375" style="16" customWidth="1"/>
    <col min="5810" max="5810" width="8.6640625" style="16" customWidth="1"/>
    <col min="5811" max="5811" width="1.88671875" style="16" customWidth="1"/>
    <col min="5812" max="5812" width="1.21875" style="16" customWidth="1"/>
    <col min="5813" max="6038" width="8.77734375" style="16"/>
    <col min="6039" max="6039" width="4" style="16" customWidth="1"/>
    <col min="6040" max="6040" width="17" style="16" customWidth="1"/>
    <col min="6041" max="6048" width="0" style="16" hidden="1" customWidth="1"/>
    <col min="6049" max="6049" width="3.109375" style="16" customWidth="1"/>
    <col min="6050" max="6050" width="8.6640625" style="16" customWidth="1"/>
    <col min="6051" max="6051" width="1.88671875" style="16" customWidth="1"/>
    <col min="6052" max="6052" width="1.21875" style="16" customWidth="1"/>
    <col min="6053" max="6053" width="3.109375" style="16" customWidth="1"/>
    <col min="6054" max="6054" width="8.6640625" style="16" customWidth="1"/>
    <col min="6055" max="6055" width="1.88671875" style="16" customWidth="1"/>
    <col min="6056" max="6056" width="1.21875" style="16" customWidth="1"/>
    <col min="6057" max="6057" width="3.109375" style="16" customWidth="1"/>
    <col min="6058" max="6058" width="8.6640625" style="16" customWidth="1"/>
    <col min="6059" max="6059" width="1.88671875" style="16" customWidth="1"/>
    <col min="6060" max="6060" width="1.21875" style="16" customWidth="1"/>
    <col min="6061" max="6061" width="3.109375" style="16" customWidth="1"/>
    <col min="6062" max="6062" width="8.6640625" style="16" customWidth="1"/>
    <col min="6063" max="6063" width="1.88671875" style="16" customWidth="1"/>
    <col min="6064" max="6064" width="1.21875" style="16" customWidth="1"/>
    <col min="6065" max="6065" width="3.109375" style="16" customWidth="1"/>
    <col min="6066" max="6066" width="8.6640625" style="16" customWidth="1"/>
    <col min="6067" max="6067" width="1.88671875" style="16" customWidth="1"/>
    <col min="6068" max="6068" width="1.21875" style="16" customWidth="1"/>
    <col min="6069" max="6294" width="8.77734375" style="16"/>
    <col min="6295" max="6295" width="4" style="16" customWidth="1"/>
    <col min="6296" max="6296" width="17" style="16" customWidth="1"/>
    <col min="6297" max="6304" width="0" style="16" hidden="1" customWidth="1"/>
    <col min="6305" max="6305" width="3.109375" style="16" customWidth="1"/>
    <col min="6306" max="6306" width="8.6640625" style="16" customWidth="1"/>
    <col min="6307" max="6307" width="1.88671875" style="16" customWidth="1"/>
    <col min="6308" max="6308" width="1.21875" style="16" customWidth="1"/>
    <col min="6309" max="6309" width="3.109375" style="16" customWidth="1"/>
    <col min="6310" max="6310" width="8.6640625" style="16" customWidth="1"/>
    <col min="6311" max="6311" width="1.88671875" style="16" customWidth="1"/>
    <col min="6312" max="6312" width="1.21875" style="16" customWidth="1"/>
    <col min="6313" max="6313" width="3.109375" style="16" customWidth="1"/>
    <col min="6314" max="6314" width="8.6640625" style="16" customWidth="1"/>
    <col min="6315" max="6315" width="1.88671875" style="16" customWidth="1"/>
    <col min="6316" max="6316" width="1.21875" style="16" customWidth="1"/>
    <col min="6317" max="6317" width="3.109375" style="16" customWidth="1"/>
    <col min="6318" max="6318" width="8.6640625" style="16" customWidth="1"/>
    <col min="6319" max="6319" width="1.88671875" style="16" customWidth="1"/>
    <col min="6320" max="6320" width="1.21875" style="16" customWidth="1"/>
    <col min="6321" max="6321" width="3.109375" style="16" customWidth="1"/>
    <col min="6322" max="6322" width="8.6640625" style="16" customWidth="1"/>
    <col min="6323" max="6323" width="1.88671875" style="16" customWidth="1"/>
    <col min="6324" max="6324" width="1.21875" style="16" customWidth="1"/>
    <col min="6325" max="6550" width="8.77734375" style="16"/>
    <col min="6551" max="6551" width="4" style="16" customWidth="1"/>
    <col min="6552" max="6552" width="17" style="16" customWidth="1"/>
    <col min="6553" max="6560" width="0" style="16" hidden="1" customWidth="1"/>
    <col min="6561" max="6561" width="3.109375" style="16" customWidth="1"/>
    <col min="6562" max="6562" width="8.6640625" style="16" customWidth="1"/>
    <col min="6563" max="6563" width="1.88671875" style="16" customWidth="1"/>
    <col min="6564" max="6564" width="1.21875" style="16" customWidth="1"/>
    <col min="6565" max="6565" width="3.109375" style="16" customWidth="1"/>
    <col min="6566" max="6566" width="8.6640625" style="16" customWidth="1"/>
    <col min="6567" max="6567" width="1.88671875" style="16" customWidth="1"/>
    <col min="6568" max="6568" width="1.21875" style="16" customWidth="1"/>
    <col min="6569" max="6569" width="3.109375" style="16" customWidth="1"/>
    <col min="6570" max="6570" width="8.6640625" style="16" customWidth="1"/>
    <col min="6571" max="6571" width="1.88671875" style="16" customWidth="1"/>
    <col min="6572" max="6572" width="1.21875" style="16" customWidth="1"/>
    <col min="6573" max="6573" width="3.109375" style="16" customWidth="1"/>
    <col min="6574" max="6574" width="8.6640625" style="16" customWidth="1"/>
    <col min="6575" max="6575" width="1.88671875" style="16" customWidth="1"/>
    <col min="6576" max="6576" width="1.21875" style="16" customWidth="1"/>
    <col min="6577" max="6577" width="3.109375" style="16" customWidth="1"/>
    <col min="6578" max="6578" width="8.6640625" style="16" customWidth="1"/>
    <col min="6579" max="6579" width="1.88671875" style="16" customWidth="1"/>
    <col min="6580" max="6580" width="1.21875" style="16" customWidth="1"/>
    <col min="6581" max="6806" width="8.77734375" style="16"/>
    <col min="6807" max="6807" width="4" style="16" customWidth="1"/>
    <col min="6808" max="6808" width="17" style="16" customWidth="1"/>
    <col min="6809" max="6816" width="0" style="16" hidden="1" customWidth="1"/>
    <col min="6817" max="6817" width="3.109375" style="16" customWidth="1"/>
    <col min="6818" max="6818" width="8.6640625" style="16" customWidth="1"/>
    <col min="6819" max="6819" width="1.88671875" style="16" customWidth="1"/>
    <col min="6820" max="6820" width="1.21875" style="16" customWidth="1"/>
    <col min="6821" max="6821" width="3.109375" style="16" customWidth="1"/>
    <col min="6822" max="6822" width="8.6640625" style="16" customWidth="1"/>
    <col min="6823" max="6823" width="1.88671875" style="16" customWidth="1"/>
    <col min="6824" max="6824" width="1.21875" style="16" customWidth="1"/>
    <col min="6825" max="6825" width="3.109375" style="16" customWidth="1"/>
    <col min="6826" max="6826" width="8.6640625" style="16" customWidth="1"/>
    <col min="6827" max="6827" width="1.88671875" style="16" customWidth="1"/>
    <col min="6828" max="6828" width="1.21875" style="16" customWidth="1"/>
    <col min="6829" max="6829" width="3.109375" style="16" customWidth="1"/>
    <col min="6830" max="6830" width="8.6640625" style="16" customWidth="1"/>
    <col min="6831" max="6831" width="1.88671875" style="16" customWidth="1"/>
    <col min="6832" max="6832" width="1.21875" style="16" customWidth="1"/>
    <col min="6833" max="6833" width="3.109375" style="16" customWidth="1"/>
    <col min="6834" max="6834" width="8.6640625" style="16" customWidth="1"/>
    <col min="6835" max="6835" width="1.88671875" style="16" customWidth="1"/>
    <col min="6836" max="6836" width="1.21875" style="16" customWidth="1"/>
    <col min="6837" max="7062" width="8.77734375" style="16"/>
    <col min="7063" max="7063" width="4" style="16" customWidth="1"/>
    <col min="7064" max="7064" width="17" style="16" customWidth="1"/>
    <col min="7065" max="7072" width="0" style="16" hidden="1" customWidth="1"/>
    <col min="7073" max="7073" width="3.109375" style="16" customWidth="1"/>
    <col min="7074" max="7074" width="8.6640625" style="16" customWidth="1"/>
    <col min="7075" max="7075" width="1.88671875" style="16" customWidth="1"/>
    <col min="7076" max="7076" width="1.21875" style="16" customWidth="1"/>
    <col min="7077" max="7077" width="3.109375" style="16" customWidth="1"/>
    <col min="7078" max="7078" width="8.6640625" style="16" customWidth="1"/>
    <col min="7079" max="7079" width="1.88671875" style="16" customWidth="1"/>
    <col min="7080" max="7080" width="1.21875" style="16" customWidth="1"/>
    <col min="7081" max="7081" width="3.109375" style="16" customWidth="1"/>
    <col min="7082" max="7082" width="8.6640625" style="16" customWidth="1"/>
    <col min="7083" max="7083" width="1.88671875" style="16" customWidth="1"/>
    <col min="7084" max="7084" width="1.21875" style="16" customWidth="1"/>
    <col min="7085" max="7085" width="3.109375" style="16" customWidth="1"/>
    <col min="7086" max="7086" width="8.6640625" style="16" customWidth="1"/>
    <col min="7087" max="7087" width="1.88671875" style="16" customWidth="1"/>
    <col min="7088" max="7088" width="1.21875" style="16" customWidth="1"/>
    <col min="7089" max="7089" width="3.109375" style="16" customWidth="1"/>
    <col min="7090" max="7090" width="8.6640625" style="16" customWidth="1"/>
    <col min="7091" max="7091" width="1.88671875" style="16" customWidth="1"/>
    <col min="7092" max="7092" width="1.21875" style="16" customWidth="1"/>
    <col min="7093" max="7318" width="8.77734375" style="16"/>
    <col min="7319" max="7319" width="4" style="16" customWidth="1"/>
    <col min="7320" max="7320" width="17" style="16" customWidth="1"/>
    <col min="7321" max="7328" width="0" style="16" hidden="1" customWidth="1"/>
    <col min="7329" max="7329" width="3.109375" style="16" customWidth="1"/>
    <col min="7330" max="7330" width="8.6640625" style="16" customWidth="1"/>
    <col min="7331" max="7331" width="1.88671875" style="16" customWidth="1"/>
    <col min="7332" max="7332" width="1.21875" style="16" customWidth="1"/>
    <col min="7333" max="7333" width="3.109375" style="16" customWidth="1"/>
    <col min="7334" max="7334" width="8.6640625" style="16" customWidth="1"/>
    <col min="7335" max="7335" width="1.88671875" style="16" customWidth="1"/>
    <col min="7336" max="7336" width="1.21875" style="16" customWidth="1"/>
    <col min="7337" max="7337" width="3.109375" style="16" customWidth="1"/>
    <col min="7338" max="7338" width="8.6640625" style="16" customWidth="1"/>
    <col min="7339" max="7339" width="1.88671875" style="16" customWidth="1"/>
    <col min="7340" max="7340" width="1.21875" style="16" customWidth="1"/>
    <col min="7341" max="7341" width="3.109375" style="16" customWidth="1"/>
    <col min="7342" max="7342" width="8.6640625" style="16" customWidth="1"/>
    <col min="7343" max="7343" width="1.88671875" style="16" customWidth="1"/>
    <col min="7344" max="7344" width="1.21875" style="16" customWidth="1"/>
    <col min="7345" max="7345" width="3.109375" style="16" customWidth="1"/>
    <col min="7346" max="7346" width="8.6640625" style="16" customWidth="1"/>
    <col min="7347" max="7347" width="1.88671875" style="16" customWidth="1"/>
    <col min="7348" max="7348" width="1.21875" style="16" customWidth="1"/>
    <col min="7349" max="7574" width="8.77734375" style="16"/>
    <col min="7575" max="7575" width="4" style="16" customWidth="1"/>
    <col min="7576" max="7576" width="17" style="16" customWidth="1"/>
    <col min="7577" max="7584" width="0" style="16" hidden="1" customWidth="1"/>
    <col min="7585" max="7585" width="3.109375" style="16" customWidth="1"/>
    <col min="7586" max="7586" width="8.6640625" style="16" customWidth="1"/>
    <col min="7587" max="7587" width="1.88671875" style="16" customWidth="1"/>
    <col min="7588" max="7588" width="1.21875" style="16" customWidth="1"/>
    <col min="7589" max="7589" width="3.109375" style="16" customWidth="1"/>
    <col min="7590" max="7590" width="8.6640625" style="16" customWidth="1"/>
    <col min="7591" max="7591" width="1.88671875" style="16" customWidth="1"/>
    <col min="7592" max="7592" width="1.21875" style="16" customWidth="1"/>
    <col min="7593" max="7593" width="3.109375" style="16" customWidth="1"/>
    <col min="7594" max="7594" width="8.6640625" style="16" customWidth="1"/>
    <col min="7595" max="7595" width="1.88671875" style="16" customWidth="1"/>
    <col min="7596" max="7596" width="1.21875" style="16" customWidth="1"/>
    <col min="7597" max="7597" width="3.109375" style="16" customWidth="1"/>
    <col min="7598" max="7598" width="8.6640625" style="16" customWidth="1"/>
    <col min="7599" max="7599" width="1.88671875" style="16" customWidth="1"/>
    <col min="7600" max="7600" width="1.21875" style="16" customWidth="1"/>
    <col min="7601" max="7601" width="3.109375" style="16" customWidth="1"/>
    <col min="7602" max="7602" width="8.6640625" style="16" customWidth="1"/>
    <col min="7603" max="7603" width="1.88671875" style="16" customWidth="1"/>
    <col min="7604" max="7604" width="1.21875" style="16" customWidth="1"/>
    <col min="7605" max="7830" width="8.77734375" style="16"/>
    <col min="7831" max="7831" width="4" style="16" customWidth="1"/>
    <col min="7832" max="7832" width="17" style="16" customWidth="1"/>
    <col min="7833" max="7840" width="0" style="16" hidden="1" customWidth="1"/>
    <col min="7841" max="7841" width="3.109375" style="16" customWidth="1"/>
    <col min="7842" max="7842" width="8.6640625" style="16" customWidth="1"/>
    <col min="7843" max="7843" width="1.88671875" style="16" customWidth="1"/>
    <col min="7844" max="7844" width="1.21875" style="16" customWidth="1"/>
    <col min="7845" max="7845" width="3.109375" style="16" customWidth="1"/>
    <col min="7846" max="7846" width="8.6640625" style="16" customWidth="1"/>
    <col min="7847" max="7847" width="1.88671875" style="16" customWidth="1"/>
    <col min="7848" max="7848" width="1.21875" style="16" customWidth="1"/>
    <col min="7849" max="7849" width="3.109375" style="16" customWidth="1"/>
    <col min="7850" max="7850" width="8.6640625" style="16" customWidth="1"/>
    <col min="7851" max="7851" width="1.88671875" style="16" customWidth="1"/>
    <col min="7852" max="7852" width="1.21875" style="16" customWidth="1"/>
    <col min="7853" max="7853" width="3.109375" style="16" customWidth="1"/>
    <col min="7854" max="7854" width="8.6640625" style="16" customWidth="1"/>
    <col min="7855" max="7855" width="1.88671875" style="16" customWidth="1"/>
    <col min="7856" max="7856" width="1.21875" style="16" customWidth="1"/>
    <col min="7857" max="7857" width="3.109375" style="16" customWidth="1"/>
    <col min="7858" max="7858" width="8.6640625" style="16" customWidth="1"/>
    <col min="7859" max="7859" width="1.88671875" style="16" customWidth="1"/>
    <col min="7860" max="7860" width="1.21875" style="16" customWidth="1"/>
    <col min="7861" max="8086" width="8.77734375" style="16"/>
    <col min="8087" max="8087" width="4" style="16" customWidth="1"/>
    <col min="8088" max="8088" width="17" style="16" customWidth="1"/>
    <col min="8089" max="8096" width="0" style="16" hidden="1" customWidth="1"/>
    <col min="8097" max="8097" width="3.109375" style="16" customWidth="1"/>
    <col min="8098" max="8098" width="8.6640625" style="16" customWidth="1"/>
    <col min="8099" max="8099" width="1.88671875" style="16" customWidth="1"/>
    <col min="8100" max="8100" width="1.21875" style="16" customWidth="1"/>
    <col min="8101" max="8101" width="3.109375" style="16" customWidth="1"/>
    <col min="8102" max="8102" width="8.6640625" style="16" customWidth="1"/>
    <col min="8103" max="8103" width="1.88671875" style="16" customWidth="1"/>
    <col min="8104" max="8104" width="1.21875" style="16" customWidth="1"/>
    <col min="8105" max="8105" width="3.109375" style="16" customWidth="1"/>
    <col min="8106" max="8106" width="8.6640625" style="16" customWidth="1"/>
    <col min="8107" max="8107" width="1.88671875" style="16" customWidth="1"/>
    <col min="8108" max="8108" width="1.21875" style="16" customWidth="1"/>
    <col min="8109" max="8109" width="3.109375" style="16" customWidth="1"/>
    <col min="8110" max="8110" width="8.6640625" style="16" customWidth="1"/>
    <col min="8111" max="8111" width="1.88671875" style="16" customWidth="1"/>
    <col min="8112" max="8112" width="1.21875" style="16" customWidth="1"/>
    <col min="8113" max="8113" width="3.109375" style="16" customWidth="1"/>
    <col min="8114" max="8114" width="8.6640625" style="16" customWidth="1"/>
    <col min="8115" max="8115" width="1.88671875" style="16" customWidth="1"/>
    <col min="8116" max="8116" width="1.21875" style="16" customWidth="1"/>
    <col min="8117" max="8342" width="8.77734375" style="16"/>
    <col min="8343" max="8343" width="4" style="16" customWidth="1"/>
    <col min="8344" max="8344" width="17" style="16" customWidth="1"/>
    <col min="8345" max="8352" width="0" style="16" hidden="1" customWidth="1"/>
    <col min="8353" max="8353" width="3.109375" style="16" customWidth="1"/>
    <col min="8354" max="8354" width="8.6640625" style="16" customWidth="1"/>
    <col min="8355" max="8355" width="1.88671875" style="16" customWidth="1"/>
    <col min="8356" max="8356" width="1.21875" style="16" customWidth="1"/>
    <col min="8357" max="8357" width="3.109375" style="16" customWidth="1"/>
    <col min="8358" max="8358" width="8.6640625" style="16" customWidth="1"/>
    <col min="8359" max="8359" width="1.88671875" style="16" customWidth="1"/>
    <col min="8360" max="8360" width="1.21875" style="16" customWidth="1"/>
    <col min="8361" max="8361" width="3.109375" style="16" customWidth="1"/>
    <col min="8362" max="8362" width="8.6640625" style="16" customWidth="1"/>
    <col min="8363" max="8363" width="1.88671875" style="16" customWidth="1"/>
    <col min="8364" max="8364" width="1.21875" style="16" customWidth="1"/>
    <col min="8365" max="8365" width="3.109375" style="16" customWidth="1"/>
    <col min="8366" max="8366" width="8.6640625" style="16" customWidth="1"/>
    <col min="8367" max="8367" width="1.88671875" style="16" customWidth="1"/>
    <col min="8368" max="8368" width="1.21875" style="16" customWidth="1"/>
    <col min="8369" max="8369" width="3.109375" style="16" customWidth="1"/>
    <col min="8370" max="8370" width="8.6640625" style="16" customWidth="1"/>
    <col min="8371" max="8371" width="1.88671875" style="16" customWidth="1"/>
    <col min="8372" max="8372" width="1.21875" style="16" customWidth="1"/>
    <col min="8373" max="8598" width="8.77734375" style="16"/>
    <col min="8599" max="8599" width="4" style="16" customWidth="1"/>
    <col min="8600" max="8600" width="17" style="16" customWidth="1"/>
    <col min="8601" max="8608" width="0" style="16" hidden="1" customWidth="1"/>
    <col min="8609" max="8609" width="3.109375" style="16" customWidth="1"/>
    <col min="8610" max="8610" width="8.6640625" style="16" customWidth="1"/>
    <col min="8611" max="8611" width="1.88671875" style="16" customWidth="1"/>
    <col min="8612" max="8612" width="1.21875" style="16" customWidth="1"/>
    <col min="8613" max="8613" width="3.109375" style="16" customWidth="1"/>
    <col min="8614" max="8614" width="8.6640625" style="16" customWidth="1"/>
    <col min="8615" max="8615" width="1.88671875" style="16" customWidth="1"/>
    <col min="8616" max="8616" width="1.21875" style="16" customWidth="1"/>
    <col min="8617" max="8617" width="3.109375" style="16" customWidth="1"/>
    <col min="8618" max="8618" width="8.6640625" style="16" customWidth="1"/>
    <col min="8619" max="8619" width="1.88671875" style="16" customWidth="1"/>
    <col min="8620" max="8620" width="1.21875" style="16" customWidth="1"/>
    <col min="8621" max="8621" width="3.109375" style="16" customWidth="1"/>
    <col min="8622" max="8622" width="8.6640625" style="16" customWidth="1"/>
    <col min="8623" max="8623" width="1.88671875" style="16" customWidth="1"/>
    <col min="8624" max="8624" width="1.21875" style="16" customWidth="1"/>
    <col min="8625" max="8625" width="3.109375" style="16" customWidth="1"/>
    <col min="8626" max="8626" width="8.6640625" style="16" customWidth="1"/>
    <col min="8627" max="8627" width="1.88671875" style="16" customWidth="1"/>
    <col min="8628" max="8628" width="1.21875" style="16" customWidth="1"/>
    <col min="8629" max="8854" width="8.77734375" style="16"/>
    <col min="8855" max="8855" width="4" style="16" customWidth="1"/>
    <col min="8856" max="8856" width="17" style="16" customWidth="1"/>
    <col min="8857" max="8864" width="0" style="16" hidden="1" customWidth="1"/>
    <col min="8865" max="8865" width="3.109375" style="16" customWidth="1"/>
    <col min="8866" max="8866" width="8.6640625" style="16" customWidth="1"/>
    <col min="8867" max="8867" width="1.88671875" style="16" customWidth="1"/>
    <col min="8868" max="8868" width="1.21875" style="16" customWidth="1"/>
    <col min="8869" max="8869" width="3.109375" style="16" customWidth="1"/>
    <col min="8870" max="8870" width="8.6640625" style="16" customWidth="1"/>
    <col min="8871" max="8871" width="1.88671875" style="16" customWidth="1"/>
    <col min="8872" max="8872" width="1.21875" style="16" customWidth="1"/>
    <col min="8873" max="8873" width="3.109375" style="16" customWidth="1"/>
    <col min="8874" max="8874" width="8.6640625" style="16" customWidth="1"/>
    <col min="8875" max="8875" width="1.88671875" style="16" customWidth="1"/>
    <col min="8876" max="8876" width="1.21875" style="16" customWidth="1"/>
    <col min="8877" max="8877" width="3.109375" style="16" customWidth="1"/>
    <col min="8878" max="8878" width="8.6640625" style="16" customWidth="1"/>
    <col min="8879" max="8879" width="1.88671875" style="16" customWidth="1"/>
    <col min="8880" max="8880" width="1.21875" style="16" customWidth="1"/>
    <col min="8881" max="8881" width="3.109375" style="16" customWidth="1"/>
    <col min="8882" max="8882" width="8.6640625" style="16" customWidth="1"/>
    <col min="8883" max="8883" width="1.88671875" style="16" customWidth="1"/>
    <col min="8884" max="8884" width="1.21875" style="16" customWidth="1"/>
    <col min="8885" max="9110" width="8.77734375" style="16"/>
    <col min="9111" max="9111" width="4" style="16" customWidth="1"/>
    <col min="9112" max="9112" width="17" style="16" customWidth="1"/>
    <col min="9113" max="9120" width="0" style="16" hidden="1" customWidth="1"/>
    <col min="9121" max="9121" width="3.109375" style="16" customWidth="1"/>
    <col min="9122" max="9122" width="8.6640625" style="16" customWidth="1"/>
    <col min="9123" max="9123" width="1.88671875" style="16" customWidth="1"/>
    <col min="9124" max="9124" width="1.21875" style="16" customWidth="1"/>
    <col min="9125" max="9125" width="3.109375" style="16" customWidth="1"/>
    <col min="9126" max="9126" width="8.6640625" style="16" customWidth="1"/>
    <col min="9127" max="9127" width="1.88671875" style="16" customWidth="1"/>
    <col min="9128" max="9128" width="1.21875" style="16" customWidth="1"/>
    <col min="9129" max="9129" width="3.109375" style="16" customWidth="1"/>
    <col min="9130" max="9130" width="8.6640625" style="16" customWidth="1"/>
    <col min="9131" max="9131" width="1.88671875" style="16" customWidth="1"/>
    <col min="9132" max="9132" width="1.21875" style="16" customWidth="1"/>
    <col min="9133" max="9133" width="3.109375" style="16" customWidth="1"/>
    <col min="9134" max="9134" width="8.6640625" style="16" customWidth="1"/>
    <col min="9135" max="9135" width="1.88671875" style="16" customWidth="1"/>
    <col min="9136" max="9136" width="1.21875" style="16" customWidth="1"/>
    <col min="9137" max="9137" width="3.109375" style="16" customWidth="1"/>
    <col min="9138" max="9138" width="8.6640625" style="16" customWidth="1"/>
    <col min="9139" max="9139" width="1.88671875" style="16" customWidth="1"/>
    <col min="9140" max="9140" width="1.21875" style="16" customWidth="1"/>
    <col min="9141" max="9366" width="8.77734375" style="16"/>
    <col min="9367" max="9367" width="4" style="16" customWidth="1"/>
    <col min="9368" max="9368" width="17" style="16" customWidth="1"/>
    <col min="9369" max="9376" width="0" style="16" hidden="1" customWidth="1"/>
    <col min="9377" max="9377" width="3.109375" style="16" customWidth="1"/>
    <col min="9378" max="9378" width="8.6640625" style="16" customWidth="1"/>
    <col min="9379" max="9379" width="1.88671875" style="16" customWidth="1"/>
    <col min="9380" max="9380" width="1.21875" style="16" customWidth="1"/>
    <col min="9381" max="9381" width="3.109375" style="16" customWidth="1"/>
    <col min="9382" max="9382" width="8.6640625" style="16" customWidth="1"/>
    <col min="9383" max="9383" width="1.88671875" style="16" customWidth="1"/>
    <col min="9384" max="9384" width="1.21875" style="16" customWidth="1"/>
    <col min="9385" max="9385" width="3.109375" style="16" customWidth="1"/>
    <col min="9386" max="9386" width="8.6640625" style="16" customWidth="1"/>
    <col min="9387" max="9387" width="1.88671875" style="16" customWidth="1"/>
    <col min="9388" max="9388" width="1.21875" style="16" customWidth="1"/>
    <col min="9389" max="9389" width="3.109375" style="16" customWidth="1"/>
    <col min="9390" max="9390" width="8.6640625" style="16" customWidth="1"/>
    <col min="9391" max="9391" width="1.88671875" style="16" customWidth="1"/>
    <col min="9392" max="9392" width="1.21875" style="16" customWidth="1"/>
    <col min="9393" max="9393" width="3.109375" style="16" customWidth="1"/>
    <col min="9394" max="9394" width="8.6640625" style="16" customWidth="1"/>
    <col min="9395" max="9395" width="1.88671875" style="16" customWidth="1"/>
    <col min="9396" max="9396" width="1.21875" style="16" customWidth="1"/>
    <col min="9397" max="9622" width="8.77734375" style="16"/>
    <col min="9623" max="9623" width="4" style="16" customWidth="1"/>
    <col min="9624" max="9624" width="17" style="16" customWidth="1"/>
    <col min="9625" max="9632" width="0" style="16" hidden="1" customWidth="1"/>
    <col min="9633" max="9633" width="3.109375" style="16" customWidth="1"/>
    <col min="9634" max="9634" width="8.6640625" style="16" customWidth="1"/>
    <col min="9635" max="9635" width="1.88671875" style="16" customWidth="1"/>
    <col min="9636" max="9636" width="1.21875" style="16" customWidth="1"/>
    <col min="9637" max="9637" width="3.109375" style="16" customWidth="1"/>
    <col min="9638" max="9638" width="8.6640625" style="16" customWidth="1"/>
    <col min="9639" max="9639" width="1.88671875" style="16" customWidth="1"/>
    <col min="9640" max="9640" width="1.21875" style="16" customWidth="1"/>
    <col min="9641" max="9641" width="3.109375" style="16" customWidth="1"/>
    <col min="9642" max="9642" width="8.6640625" style="16" customWidth="1"/>
    <col min="9643" max="9643" width="1.88671875" style="16" customWidth="1"/>
    <col min="9644" max="9644" width="1.21875" style="16" customWidth="1"/>
    <col min="9645" max="9645" width="3.109375" style="16" customWidth="1"/>
    <col min="9646" max="9646" width="8.6640625" style="16" customWidth="1"/>
    <col min="9647" max="9647" width="1.88671875" style="16" customWidth="1"/>
    <col min="9648" max="9648" width="1.21875" style="16" customWidth="1"/>
    <col min="9649" max="9649" width="3.109375" style="16" customWidth="1"/>
    <col min="9650" max="9650" width="8.6640625" style="16" customWidth="1"/>
    <col min="9651" max="9651" width="1.88671875" style="16" customWidth="1"/>
    <col min="9652" max="9652" width="1.21875" style="16" customWidth="1"/>
    <col min="9653" max="9878" width="8.77734375" style="16"/>
    <col min="9879" max="9879" width="4" style="16" customWidth="1"/>
    <col min="9880" max="9880" width="17" style="16" customWidth="1"/>
    <col min="9881" max="9888" width="0" style="16" hidden="1" customWidth="1"/>
    <col min="9889" max="9889" width="3.109375" style="16" customWidth="1"/>
    <col min="9890" max="9890" width="8.6640625" style="16" customWidth="1"/>
    <col min="9891" max="9891" width="1.88671875" style="16" customWidth="1"/>
    <col min="9892" max="9892" width="1.21875" style="16" customWidth="1"/>
    <col min="9893" max="9893" width="3.109375" style="16" customWidth="1"/>
    <col min="9894" max="9894" width="8.6640625" style="16" customWidth="1"/>
    <col min="9895" max="9895" width="1.88671875" style="16" customWidth="1"/>
    <col min="9896" max="9896" width="1.21875" style="16" customWidth="1"/>
    <col min="9897" max="9897" width="3.109375" style="16" customWidth="1"/>
    <col min="9898" max="9898" width="8.6640625" style="16" customWidth="1"/>
    <col min="9899" max="9899" width="1.88671875" style="16" customWidth="1"/>
    <col min="9900" max="9900" width="1.21875" style="16" customWidth="1"/>
    <col min="9901" max="9901" width="3.109375" style="16" customWidth="1"/>
    <col min="9902" max="9902" width="8.6640625" style="16" customWidth="1"/>
    <col min="9903" max="9903" width="1.88671875" style="16" customWidth="1"/>
    <col min="9904" max="9904" width="1.21875" style="16" customWidth="1"/>
    <col min="9905" max="9905" width="3.109375" style="16" customWidth="1"/>
    <col min="9906" max="9906" width="8.6640625" style="16" customWidth="1"/>
    <col min="9907" max="9907" width="1.88671875" style="16" customWidth="1"/>
    <col min="9908" max="9908" width="1.21875" style="16" customWidth="1"/>
    <col min="9909" max="10134" width="8.77734375" style="16"/>
    <col min="10135" max="10135" width="4" style="16" customWidth="1"/>
    <col min="10136" max="10136" width="17" style="16" customWidth="1"/>
    <col min="10137" max="10144" width="0" style="16" hidden="1" customWidth="1"/>
    <col min="10145" max="10145" width="3.109375" style="16" customWidth="1"/>
    <col min="10146" max="10146" width="8.6640625" style="16" customWidth="1"/>
    <col min="10147" max="10147" width="1.88671875" style="16" customWidth="1"/>
    <col min="10148" max="10148" width="1.21875" style="16" customWidth="1"/>
    <col min="10149" max="10149" width="3.109375" style="16" customWidth="1"/>
    <col min="10150" max="10150" width="8.6640625" style="16" customWidth="1"/>
    <col min="10151" max="10151" width="1.88671875" style="16" customWidth="1"/>
    <col min="10152" max="10152" width="1.21875" style="16" customWidth="1"/>
    <col min="10153" max="10153" width="3.109375" style="16" customWidth="1"/>
    <col min="10154" max="10154" width="8.6640625" style="16" customWidth="1"/>
    <col min="10155" max="10155" width="1.88671875" style="16" customWidth="1"/>
    <col min="10156" max="10156" width="1.21875" style="16" customWidth="1"/>
    <col min="10157" max="10157" width="3.109375" style="16" customWidth="1"/>
    <col min="10158" max="10158" width="8.6640625" style="16" customWidth="1"/>
    <col min="10159" max="10159" width="1.88671875" style="16" customWidth="1"/>
    <col min="10160" max="10160" width="1.21875" style="16" customWidth="1"/>
    <col min="10161" max="10161" width="3.109375" style="16" customWidth="1"/>
    <col min="10162" max="10162" width="8.6640625" style="16" customWidth="1"/>
    <col min="10163" max="10163" width="1.88671875" style="16" customWidth="1"/>
    <col min="10164" max="10164" width="1.21875" style="16" customWidth="1"/>
    <col min="10165" max="10390" width="8.77734375" style="16"/>
    <col min="10391" max="10391" width="4" style="16" customWidth="1"/>
    <col min="10392" max="10392" width="17" style="16" customWidth="1"/>
    <col min="10393" max="10400" width="0" style="16" hidden="1" customWidth="1"/>
    <col min="10401" max="10401" width="3.109375" style="16" customWidth="1"/>
    <col min="10402" max="10402" width="8.6640625" style="16" customWidth="1"/>
    <col min="10403" max="10403" width="1.88671875" style="16" customWidth="1"/>
    <col min="10404" max="10404" width="1.21875" style="16" customWidth="1"/>
    <col min="10405" max="10405" width="3.109375" style="16" customWidth="1"/>
    <col min="10406" max="10406" width="8.6640625" style="16" customWidth="1"/>
    <col min="10407" max="10407" width="1.88671875" style="16" customWidth="1"/>
    <col min="10408" max="10408" width="1.21875" style="16" customWidth="1"/>
    <col min="10409" max="10409" width="3.109375" style="16" customWidth="1"/>
    <col min="10410" max="10410" width="8.6640625" style="16" customWidth="1"/>
    <col min="10411" max="10411" width="1.88671875" style="16" customWidth="1"/>
    <col min="10412" max="10412" width="1.21875" style="16" customWidth="1"/>
    <col min="10413" max="10413" width="3.109375" style="16" customWidth="1"/>
    <col min="10414" max="10414" width="8.6640625" style="16" customWidth="1"/>
    <col min="10415" max="10415" width="1.88671875" style="16" customWidth="1"/>
    <col min="10416" max="10416" width="1.21875" style="16" customWidth="1"/>
    <col min="10417" max="10417" width="3.109375" style="16" customWidth="1"/>
    <col min="10418" max="10418" width="8.6640625" style="16" customWidth="1"/>
    <col min="10419" max="10419" width="1.88671875" style="16" customWidth="1"/>
    <col min="10420" max="10420" width="1.21875" style="16" customWidth="1"/>
    <col min="10421" max="10646" width="8.77734375" style="16"/>
    <col min="10647" max="10647" width="4" style="16" customWidth="1"/>
    <col min="10648" max="10648" width="17" style="16" customWidth="1"/>
    <col min="10649" max="10656" width="0" style="16" hidden="1" customWidth="1"/>
    <col min="10657" max="10657" width="3.109375" style="16" customWidth="1"/>
    <col min="10658" max="10658" width="8.6640625" style="16" customWidth="1"/>
    <col min="10659" max="10659" width="1.88671875" style="16" customWidth="1"/>
    <col min="10660" max="10660" width="1.21875" style="16" customWidth="1"/>
    <col min="10661" max="10661" width="3.109375" style="16" customWidth="1"/>
    <col min="10662" max="10662" width="8.6640625" style="16" customWidth="1"/>
    <col min="10663" max="10663" width="1.88671875" style="16" customWidth="1"/>
    <col min="10664" max="10664" width="1.21875" style="16" customWidth="1"/>
    <col min="10665" max="10665" width="3.109375" style="16" customWidth="1"/>
    <col min="10666" max="10666" width="8.6640625" style="16" customWidth="1"/>
    <col min="10667" max="10667" width="1.88671875" style="16" customWidth="1"/>
    <col min="10668" max="10668" width="1.21875" style="16" customWidth="1"/>
    <col min="10669" max="10669" width="3.109375" style="16" customWidth="1"/>
    <col min="10670" max="10670" width="8.6640625" style="16" customWidth="1"/>
    <col min="10671" max="10671" width="1.88671875" style="16" customWidth="1"/>
    <col min="10672" max="10672" width="1.21875" style="16" customWidth="1"/>
    <col min="10673" max="10673" width="3.109375" style="16" customWidth="1"/>
    <col min="10674" max="10674" width="8.6640625" style="16" customWidth="1"/>
    <col min="10675" max="10675" width="1.88671875" style="16" customWidth="1"/>
    <col min="10676" max="10676" width="1.21875" style="16" customWidth="1"/>
    <col min="10677" max="10902" width="8.77734375" style="16"/>
    <col min="10903" max="10903" width="4" style="16" customWidth="1"/>
    <col min="10904" max="10904" width="17" style="16" customWidth="1"/>
    <col min="10905" max="10912" width="0" style="16" hidden="1" customWidth="1"/>
    <col min="10913" max="10913" width="3.109375" style="16" customWidth="1"/>
    <col min="10914" max="10914" width="8.6640625" style="16" customWidth="1"/>
    <col min="10915" max="10915" width="1.88671875" style="16" customWidth="1"/>
    <col min="10916" max="10916" width="1.21875" style="16" customWidth="1"/>
    <col min="10917" max="10917" width="3.109375" style="16" customWidth="1"/>
    <col min="10918" max="10918" width="8.6640625" style="16" customWidth="1"/>
    <col min="10919" max="10919" width="1.88671875" style="16" customWidth="1"/>
    <col min="10920" max="10920" width="1.21875" style="16" customWidth="1"/>
    <col min="10921" max="10921" width="3.109375" style="16" customWidth="1"/>
    <col min="10922" max="10922" width="8.6640625" style="16" customWidth="1"/>
    <col min="10923" max="10923" width="1.88671875" style="16" customWidth="1"/>
    <col min="10924" max="10924" width="1.21875" style="16" customWidth="1"/>
    <col min="10925" max="10925" width="3.109375" style="16" customWidth="1"/>
    <col min="10926" max="10926" width="8.6640625" style="16" customWidth="1"/>
    <col min="10927" max="10927" width="1.88671875" style="16" customWidth="1"/>
    <col min="10928" max="10928" width="1.21875" style="16" customWidth="1"/>
    <col min="10929" max="10929" width="3.109375" style="16" customWidth="1"/>
    <col min="10930" max="10930" width="8.6640625" style="16" customWidth="1"/>
    <col min="10931" max="10931" width="1.88671875" style="16" customWidth="1"/>
    <col min="10932" max="10932" width="1.21875" style="16" customWidth="1"/>
    <col min="10933" max="11158" width="8.77734375" style="16"/>
    <col min="11159" max="11159" width="4" style="16" customWidth="1"/>
    <col min="11160" max="11160" width="17" style="16" customWidth="1"/>
    <col min="11161" max="11168" width="0" style="16" hidden="1" customWidth="1"/>
    <col min="11169" max="11169" width="3.109375" style="16" customWidth="1"/>
    <col min="11170" max="11170" width="8.6640625" style="16" customWidth="1"/>
    <col min="11171" max="11171" width="1.88671875" style="16" customWidth="1"/>
    <col min="11172" max="11172" width="1.21875" style="16" customWidth="1"/>
    <col min="11173" max="11173" width="3.109375" style="16" customWidth="1"/>
    <col min="11174" max="11174" width="8.6640625" style="16" customWidth="1"/>
    <col min="11175" max="11175" width="1.88671875" style="16" customWidth="1"/>
    <col min="11176" max="11176" width="1.21875" style="16" customWidth="1"/>
    <col min="11177" max="11177" width="3.109375" style="16" customWidth="1"/>
    <col min="11178" max="11178" width="8.6640625" style="16" customWidth="1"/>
    <col min="11179" max="11179" width="1.88671875" style="16" customWidth="1"/>
    <col min="11180" max="11180" width="1.21875" style="16" customWidth="1"/>
    <col min="11181" max="11181" width="3.109375" style="16" customWidth="1"/>
    <col min="11182" max="11182" width="8.6640625" style="16" customWidth="1"/>
    <col min="11183" max="11183" width="1.88671875" style="16" customWidth="1"/>
    <col min="11184" max="11184" width="1.21875" style="16" customWidth="1"/>
    <col min="11185" max="11185" width="3.109375" style="16" customWidth="1"/>
    <col min="11186" max="11186" width="8.6640625" style="16" customWidth="1"/>
    <col min="11187" max="11187" width="1.88671875" style="16" customWidth="1"/>
    <col min="11188" max="11188" width="1.21875" style="16" customWidth="1"/>
    <col min="11189" max="11414" width="8.77734375" style="16"/>
    <col min="11415" max="11415" width="4" style="16" customWidth="1"/>
    <col min="11416" max="11416" width="17" style="16" customWidth="1"/>
    <col min="11417" max="11424" width="0" style="16" hidden="1" customWidth="1"/>
    <col min="11425" max="11425" width="3.109375" style="16" customWidth="1"/>
    <col min="11426" max="11426" width="8.6640625" style="16" customWidth="1"/>
    <col min="11427" max="11427" width="1.88671875" style="16" customWidth="1"/>
    <col min="11428" max="11428" width="1.21875" style="16" customWidth="1"/>
    <col min="11429" max="11429" width="3.109375" style="16" customWidth="1"/>
    <col min="11430" max="11430" width="8.6640625" style="16" customWidth="1"/>
    <col min="11431" max="11431" width="1.88671875" style="16" customWidth="1"/>
    <col min="11432" max="11432" width="1.21875" style="16" customWidth="1"/>
    <col min="11433" max="11433" width="3.109375" style="16" customWidth="1"/>
    <col min="11434" max="11434" width="8.6640625" style="16" customWidth="1"/>
    <col min="11435" max="11435" width="1.88671875" style="16" customWidth="1"/>
    <col min="11436" max="11436" width="1.21875" style="16" customWidth="1"/>
    <col min="11437" max="11437" width="3.109375" style="16" customWidth="1"/>
    <col min="11438" max="11438" width="8.6640625" style="16" customWidth="1"/>
    <col min="11439" max="11439" width="1.88671875" style="16" customWidth="1"/>
    <col min="11440" max="11440" width="1.21875" style="16" customWidth="1"/>
    <col min="11441" max="11441" width="3.109375" style="16" customWidth="1"/>
    <col min="11442" max="11442" width="8.6640625" style="16" customWidth="1"/>
    <col min="11443" max="11443" width="1.88671875" style="16" customWidth="1"/>
    <col min="11444" max="11444" width="1.21875" style="16" customWidth="1"/>
    <col min="11445" max="11670" width="8.77734375" style="16"/>
    <col min="11671" max="11671" width="4" style="16" customWidth="1"/>
    <col min="11672" max="11672" width="17" style="16" customWidth="1"/>
    <col min="11673" max="11680" width="0" style="16" hidden="1" customWidth="1"/>
    <col min="11681" max="11681" width="3.109375" style="16" customWidth="1"/>
    <col min="11682" max="11682" width="8.6640625" style="16" customWidth="1"/>
    <col min="11683" max="11683" width="1.88671875" style="16" customWidth="1"/>
    <col min="11684" max="11684" width="1.21875" style="16" customWidth="1"/>
    <col min="11685" max="11685" width="3.109375" style="16" customWidth="1"/>
    <col min="11686" max="11686" width="8.6640625" style="16" customWidth="1"/>
    <col min="11687" max="11687" width="1.88671875" style="16" customWidth="1"/>
    <col min="11688" max="11688" width="1.21875" style="16" customWidth="1"/>
    <col min="11689" max="11689" width="3.109375" style="16" customWidth="1"/>
    <col min="11690" max="11690" width="8.6640625" style="16" customWidth="1"/>
    <col min="11691" max="11691" width="1.88671875" style="16" customWidth="1"/>
    <col min="11692" max="11692" width="1.21875" style="16" customWidth="1"/>
    <col min="11693" max="11693" width="3.109375" style="16" customWidth="1"/>
    <col min="11694" max="11694" width="8.6640625" style="16" customWidth="1"/>
    <col min="11695" max="11695" width="1.88671875" style="16" customWidth="1"/>
    <col min="11696" max="11696" width="1.21875" style="16" customWidth="1"/>
    <col min="11697" max="11697" width="3.109375" style="16" customWidth="1"/>
    <col min="11698" max="11698" width="8.6640625" style="16" customWidth="1"/>
    <col min="11699" max="11699" width="1.88671875" style="16" customWidth="1"/>
    <col min="11700" max="11700" width="1.21875" style="16" customWidth="1"/>
    <col min="11701" max="11926" width="8.77734375" style="16"/>
    <col min="11927" max="11927" width="4" style="16" customWidth="1"/>
    <col min="11928" max="11928" width="17" style="16" customWidth="1"/>
    <col min="11929" max="11936" width="0" style="16" hidden="1" customWidth="1"/>
    <col min="11937" max="11937" width="3.109375" style="16" customWidth="1"/>
    <col min="11938" max="11938" width="8.6640625" style="16" customWidth="1"/>
    <col min="11939" max="11939" width="1.88671875" style="16" customWidth="1"/>
    <col min="11940" max="11940" width="1.21875" style="16" customWidth="1"/>
    <col min="11941" max="11941" width="3.109375" style="16" customWidth="1"/>
    <col min="11942" max="11942" width="8.6640625" style="16" customWidth="1"/>
    <col min="11943" max="11943" width="1.88671875" style="16" customWidth="1"/>
    <col min="11944" max="11944" width="1.21875" style="16" customWidth="1"/>
    <col min="11945" max="11945" width="3.109375" style="16" customWidth="1"/>
    <col min="11946" max="11946" width="8.6640625" style="16" customWidth="1"/>
    <col min="11947" max="11947" width="1.88671875" style="16" customWidth="1"/>
    <col min="11948" max="11948" width="1.21875" style="16" customWidth="1"/>
    <col min="11949" max="11949" width="3.109375" style="16" customWidth="1"/>
    <col min="11950" max="11950" width="8.6640625" style="16" customWidth="1"/>
    <col min="11951" max="11951" width="1.88671875" style="16" customWidth="1"/>
    <col min="11952" max="11952" width="1.21875" style="16" customWidth="1"/>
    <col min="11953" max="11953" width="3.109375" style="16" customWidth="1"/>
    <col min="11954" max="11954" width="8.6640625" style="16" customWidth="1"/>
    <col min="11955" max="11955" width="1.88671875" style="16" customWidth="1"/>
    <col min="11956" max="11956" width="1.21875" style="16" customWidth="1"/>
    <col min="11957" max="12182" width="8.77734375" style="16"/>
    <col min="12183" max="12183" width="4" style="16" customWidth="1"/>
    <col min="12184" max="12184" width="17" style="16" customWidth="1"/>
    <col min="12185" max="12192" width="0" style="16" hidden="1" customWidth="1"/>
    <col min="12193" max="12193" width="3.109375" style="16" customWidth="1"/>
    <col min="12194" max="12194" width="8.6640625" style="16" customWidth="1"/>
    <col min="12195" max="12195" width="1.88671875" style="16" customWidth="1"/>
    <col min="12196" max="12196" width="1.21875" style="16" customWidth="1"/>
    <col min="12197" max="12197" width="3.109375" style="16" customWidth="1"/>
    <col min="12198" max="12198" width="8.6640625" style="16" customWidth="1"/>
    <col min="12199" max="12199" width="1.88671875" style="16" customWidth="1"/>
    <col min="12200" max="12200" width="1.21875" style="16" customWidth="1"/>
    <col min="12201" max="12201" width="3.109375" style="16" customWidth="1"/>
    <col min="12202" max="12202" width="8.6640625" style="16" customWidth="1"/>
    <col min="12203" max="12203" width="1.88671875" style="16" customWidth="1"/>
    <col min="12204" max="12204" width="1.21875" style="16" customWidth="1"/>
    <col min="12205" max="12205" width="3.109375" style="16" customWidth="1"/>
    <col min="12206" max="12206" width="8.6640625" style="16" customWidth="1"/>
    <col min="12207" max="12207" width="1.88671875" style="16" customWidth="1"/>
    <col min="12208" max="12208" width="1.21875" style="16" customWidth="1"/>
    <col min="12209" max="12209" width="3.109375" style="16" customWidth="1"/>
    <col min="12210" max="12210" width="8.6640625" style="16" customWidth="1"/>
    <col min="12211" max="12211" width="1.88671875" style="16" customWidth="1"/>
    <col min="12212" max="12212" width="1.21875" style="16" customWidth="1"/>
    <col min="12213" max="12438" width="8.77734375" style="16"/>
    <col min="12439" max="12439" width="4" style="16" customWidth="1"/>
    <col min="12440" max="12440" width="17" style="16" customWidth="1"/>
    <col min="12441" max="12448" width="0" style="16" hidden="1" customWidth="1"/>
    <col min="12449" max="12449" width="3.109375" style="16" customWidth="1"/>
    <col min="12450" max="12450" width="8.6640625" style="16" customWidth="1"/>
    <col min="12451" max="12451" width="1.88671875" style="16" customWidth="1"/>
    <col min="12452" max="12452" width="1.21875" style="16" customWidth="1"/>
    <col min="12453" max="12453" width="3.109375" style="16" customWidth="1"/>
    <col min="12454" max="12454" width="8.6640625" style="16" customWidth="1"/>
    <col min="12455" max="12455" width="1.88671875" style="16" customWidth="1"/>
    <col min="12456" max="12456" width="1.21875" style="16" customWidth="1"/>
    <col min="12457" max="12457" width="3.109375" style="16" customWidth="1"/>
    <col min="12458" max="12458" width="8.6640625" style="16" customWidth="1"/>
    <col min="12459" max="12459" width="1.88671875" style="16" customWidth="1"/>
    <col min="12460" max="12460" width="1.21875" style="16" customWidth="1"/>
    <col min="12461" max="12461" width="3.109375" style="16" customWidth="1"/>
    <col min="12462" max="12462" width="8.6640625" style="16" customWidth="1"/>
    <col min="12463" max="12463" width="1.88671875" style="16" customWidth="1"/>
    <col min="12464" max="12464" width="1.21875" style="16" customWidth="1"/>
    <col min="12465" max="12465" width="3.109375" style="16" customWidth="1"/>
    <col min="12466" max="12466" width="8.6640625" style="16" customWidth="1"/>
    <col min="12467" max="12467" width="1.88671875" style="16" customWidth="1"/>
    <col min="12468" max="12468" width="1.21875" style="16" customWidth="1"/>
    <col min="12469" max="12694" width="8.77734375" style="16"/>
    <col min="12695" max="12695" width="4" style="16" customWidth="1"/>
    <col min="12696" max="12696" width="17" style="16" customWidth="1"/>
    <col min="12697" max="12704" width="0" style="16" hidden="1" customWidth="1"/>
    <col min="12705" max="12705" width="3.109375" style="16" customWidth="1"/>
    <col min="12706" max="12706" width="8.6640625" style="16" customWidth="1"/>
    <col min="12707" max="12707" width="1.88671875" style="16" customWidth="1"/>
    <col min="12708" max="12708" width="1.21875" style="16" customWidth="1"/>
    <col min="12709" max="12709" width="3.109375" style="16" customWidth="1"/>
    <col min="12710" max="12710" width="8.6640625" style="16" customWidth="1"/>
    <col min="12711" max="12711" width="1.88671875" style="16" customWidth="1"/>
    <col min="12712" max="12712" width="1.21875" style="16" customWidth="1"/>
    <col min="12713" max="12713" width="3.109375" style="16" customWidth="1"/>
    <col min="12714" max="12714" width="8.6640625" style="16" customWidth="1"/>
    <col min="12715" max="12715" width="1.88671875" style="16" customWidth="1"/>
    <col min="12716" max="12716" width="1.21875" style="16" customWidth="1"/>
    <col min="12717" max="12717" width="3.109375" style="16" customWidth="1"/>
    <col min="12718" max="12718" width="8.6640625" style="16" customWidth="1"/>
    <col min="12719" max="12719" width="1.88671875" style="16" customWidth="1"/>
    <col min="12720" max="12720" width="1.21875" style="16" customWidth="1"/>
    <col min="12721" max="12721" width="3.109375" style="16" customWidth="1"/>
    <col min="12722" max="12722" width="8.6640625" style="16" customWidth="1"/>
    <col min="12723" max="12723" width="1.88671875" style="16" customWidth="1"/>
    <col min="12724" max="12724" width="1.21875" style="16" customWidth="1"/>
    <col min="12725" max="12950" width="8.77734375" style="16"/>
    <col min="12951" max="12951" width="4" style="16" customWidth="1"/>
    <col min="12952" max="12952" width="17" style="16" customWidth="1"/>
    <col min="12953" max="12960" width="0" style="16" hidden="1" customWidth="1"/>
    <col min="12961" max="12961" width="3.109375" style="16" customWidth="1"/>
    <col min="12962" max="12962" width="8.6640625" style="16" customWidth="1"/>
    <col min="12963" max="12963" width="1.88671875" style="16" customWidth="1"/>
    <col min="12964" max="12964" width="1.21875" style="16" customWidth="1"/>
    <col min="12965" max="12965" width="3.109375" style="16" customWidth="1"/>
    <col min="12966" max="12966" width="8.6640625" style="16" customWidth="1"/>
    <col min="12967" max="12967" width="1.88671875" style="16" customWidth="1"/>
    <col min="12968" max="12968" width="1.21875" style="16" customWidth="1"/>
    <col min="12969" max="12969" width="3.109375" style="16" customWidth="1"/>
    <col min="12970" max="12970" width="8.6640625" style="16" customWidth="1"/>
    <col min="12971" max="12971" width="1.88671875" style="16" customWidth="1"/>
    <col min="12972" max="12972" width="1.21875" style="16" customWidth="1"/>
    <col min="12973" max="12973" width="3.109375" style="16" customWidth="1"/>
    <col min="12974" max="12974" width="8.6640625" style="16" customWidth="1"/>
    <col min="12975" max="12975" width="1.88671875" style="16" customWidth="1"/>
    <col min="12976" max="12976" width="1.21875" style="16" customWidth="1"/>
    <col min="12977" max="12977" width="3.109375" style="16" customWidth="1"/>
    <col min="12978" max="12978" width="8.6640625" style="16" customWidth="1"/>
    <col min="12979" max="12979" width="1.88671875" style="16" customWidth="1"/>
    <col min="12980" max="12980" width="1.21875" style="16" customWidth="1"/>
    <col min="12981" max="13206" width="8.77734375" style="16"/>
    <col min="13207" max="13207" width="4" style="16" customWidth="1"/>
    <col min="13208" max="13208" width="17" style="16" customWidth="1"/>
    <col min="13209" max="13216" width="0" style="16" hidden="1" customWidth="1"/>
    <col min="13217" max="13217" width="3.109375" style="16" customWidth="1"/>
    <col min="13218" max="13218" width="8.6640625" style="16" customWidth="1"/>
    <col min="13219" max="13219" width="1.88671875" style="16" customWidth="1"/>
    <col min="13220" max="13220" width="1.21875" style="16" customWidth="1"/>
    <col min="13221" max="13221" width="3.109375" style="16" customWidth="1"/>
    <col min="13222" max="13222" width="8.6640625" style="16" customWidth="1"/>
    <col min="13223" max="13223" width="1.88671875" style="16" customWidth="1"/>
    <col min="13224" max="13224" width="1.21875" style="16" customWidth="1"/>
    <col min="13225" max="13225" width="3.109375" style="16" customWidth="1"/>
    <col min="13226" max="13226" width="8.6640625" style="16" customWidth="1"/>
    <col min="13227" max="13227" width="1.88671875" style="16" customWidth="1"/>
    <col min="13228" max="13228" width="1.21875" style="16" customWidth="1"/>
    <col min="13229" max="13229" width="3.109375" style="16" customWidth="1"/>
    <col min="13230" max="13230" width="8.6640625" style="16" customWidth="1"/>
    <col min="13231" max="13231" width="1.88671875" style="16" customWidth="1"/>
    <col min="13232" max="13232" width="1.21875" style="16" customWidth="1"/>
    <col min="13233" max="13233" width="3.109375" style="16" customWidth="1"/>
    <col min="13234" max="13234" width="8.6640625" style="16" customWidth="1"/>
    <col min="13235" max="13235" width="1.88671875" style="16" customWidth="1"/>
    <col min="13236" max="13236" width="1.21875" style="16" customWidth="1"/>
    <col min="13237" max="13462" width="8.77734375" style="16"/>
    <col min="13463" max="13463" width="4" style="16" customWidth="1"/>
    <col min="13464" max="13464" width="17" style="16" customWidth="1"/>
    <col min="13465" max="13472" width="0" style="16" hidden="1" customWidth="1"/>
    <col min="13473" max="13473" width="3.109375" style="16" customWidth="1"/>
    <col min="13474" max="13474" width="8.6640625" style="16" customWidth="1"/>
    <col min="13475" max="13475" width="1.88671875" style="16" customWidth="1"/>
    <col min="13476" max="13476" width="1.21875" style="16" customWidth="1"/>
    <col min="13477" max="13477" width="3.109375" style="16" customWidth="1"/>
    <col min="13478" max="13478" width="8.6640625" style="16" customWidth="1"/>
    <col min="13479" max="13479" width="1.88671875" style="16" customWidth="1"/>
    <col min="13480" max="13480" width="1.21875" style="16" customWidth="1"/>
    <col min="13481" max="13481" width="3.109375" style="16" customWidth="1"/>
    <col min="13482" max="13482" width="8.6640625" style="16" customWidth="1"/>
    <col min="13483" max="13483" width="1.88671875" style="16" customWidth="1"/>
    <col min="13484" max="13484" width="1.21875" style="16" customWidth="1"/>
    <col min="13485" max="13485" width="3.109375" style="16" customWidth="1"/>
    <col min="13486" max="13486" width="8.6640625" style="16" customWidth="1"/>
    <col min="13487" max="13487" width="1.88671875" style="16" customWidth="1"/>
    <col min="13488" max="13488" width="1.21875" style="16" customWidth="1"/>
    <col min="13489" max="13489" width="3.109375" style="16" customWidth="1"/>
    <col min="13490" max="13490" width="8.6640625" style="16" customWidth="1"/>
    <col min="13491" max="13491" width="1.88671875" style="16" customWidth="1"/>
    <col min="13492" max="13492" width="1.21875" style="16" customWidth="1"/>
    <col min="13493" max="13718" width="8.77734375" style="16"/>
    <col min="13719" max="13719" width="4" style="16" customWidth="1"/>
    <col min="13720" max="13720" width="17" style="16" customWidth="1"/>
    <col min="13721" max="13728" width="0" style="16" hidden="1" customWidth="1"/>
    <col min="13729" max="13729" width="3.109375" style="16" customWidth="1"/>
    <col min="13730" max="13730" width="8.6640625" style="16" customWidth="1"/>
    <col min="13731" max="13731" width="1.88671875" style="16" customWidth="1"/>
    <col min="13732" max="13732" width="1.21875" style="16" customWidth="1"/>
    <col min="13733" max="13733" width="3.109375" style="16" customWidth="1"/>
    <col min="13734" max="13734" width="8.6640625" style="16" customWidth="1"/>
    <col min="13735" max="13735" width="1.88671875" style="16" customWidth="1"/>
    <col min="13736" max="13736" width="1.21875" style="16" customWidth="1"/>
    <col min="13737" max="13737" width="3.109375" style="16" customWidth="1"/>
    <col min="13738" max="13738" width="8.6640625" style="16" customWidth="1"/>
    <col min="13739" max="13739" width="1.88671875" style="16" customWidth="1"/>
    <col min="13740" max="13740" width="1.21875" style="16" customWidth="1"/>
    <col min="13741" max="13741" width="3.109375" style="16" customWidth="1"/>
    <col min="13742" max="13742" width="8.6640625" style="16" customWidth="1"/>
    <col min="13743" max="13743" width="1.88671875" style="16" customWidth="1"/>
    <col min="13744" max="13744" width="1.21875" style="16" customWidth="1"/>
    <col min="13745" max="13745" width="3.109375" style="16" customWidth="1"/>
    <col min="13746" max="13746" width="8.6640625" style="16" customWidth="1"/>
    <col min="13747" max="13747" width="1.88671875" style="16" customWidth="1"/>
    <col min="13748" max="13748" width="1.21875" style="16" customWidth="1"/>
    <col min="13749" max="13974" width="8.77734375" style="16"/>
    <col min="13975" max="13975" width="4" style="16" customWidth="1"/>
    <col min="13976" max="13976" width="17" style="16" customWidth="1"/>
    <col min="13977" max="13984" width="0" style="16" hidden="1" customWidth="1"/>
    <col min="13985" max="13985" width="3.109375" style="16" customWidth="1"/>
    <col min="13986" max="13986" width="8.6640625" style="16" customWidth="1"/>
    <col min="13987" max="13987" width="1.88671875" style="16" customWidth="1"/>
    <col min="13988" max="13988" width="1.21875" style="16" customWidth="1"/>
    <col min="13989" max="13989" width="3.109375" style="16" customWidth="1"/>
    <col min="13990" max="13990" width="8.6640625" style="16" customWidth="1"/>
    <col min="13991" max="13991" width="1.88671875" style="16" customWidth="1"/>
    <col min="13992" max="13992" width="1.21875" style="16" customWidth="1"/>
    <col min="13993" max="13993" width="3.109375" style="16" customWidth="1"/>
    <col min="13994" max="13994" width="8.6640625" style="16" customWidth="1"/>
    <col min="13995" max="13995" width="1.88671875" style="16" customWidth="1"/>
    <col min="13996" max="13996" width="1.21875" style="16" customWidth="1"/>
    <col min="13997" max="13997" width="3.109375" style="16" customWidth="1"/>
    <col min="13998" max="13998" width="8.6640625" style="16" customWidth="1"/>
    <col min="13999" max="13999" width="1.88671875" style="16" customWidth="1"/>
    <col min="14000" max="14000" width="1.21875" style="16" customWidth="1"/>
    <col min="14001" max="14001" width="3.109375" style="16" customWidth="1"/>
    <col min="14002" max="14002" width="8.6640625" style="16" customWidth="1"/>
    <col min="14003" max="14003" width="1.88671875" style="16" customWidth="1"/>
    <col min="14004" max="14004" width="1.21875" style="16" customWidth="1"/>
    <col min="14005" max="14230" width="8.77734375" style="16"/>
    <col min="14231" max="14231" width="4" style="16" customWidth="1"/>
    <col min="14232" max="14232" width="17" style="16" customWidth="1"/>
    <col min="14233" max="14240" width="0" style="16" hidden="1" customWidth="1"/>
    <col min="14241" max="14241" width="3.109375" style="16" customWidth="1"/>
    <col min="14242" max="14242" width="8.6640625" style="16" customWidth="1"/>
    <col min="14243" max="14243" width="1.88671875" style="16" customWidth="1"/>
    <col min="14244" max="14244" width="1.21875" style="16" customWidth="1"/>
    <col min="14245" max="14245" width="3.109375" style="16" customWidth="1"/>
    <col min="14246" max="14246" width="8.6640625" style="16" customWidth="1"/>
    <col min="14247" max="14247" width="1.88671875" style="16" customWidth="1"/>
    <col min="14248" max="14248" width="1.21875" style="16" customWidth="1"/>
    <col min="14249" max="14249" width="3.109375" style="16" customWidth="1"/>
    <col min="14250" max="14250" width="8.6640625" style="16" customWidth="1"/>
    <col min="14251" max="14251" width="1.88671875" style="16" customWidth="1"/>
    <col min="14252" max="14252" width="1.21875" style="16" customWidth="1"/>
    <col min="14253" max="14253" width="3.109375" style="16" customWidth="1"/>
    <col min="14254" max="14254" width="8.6640625" style="16" customWidth="1"/>
    <col min="14255" max="14255" width="1.88671875" style="16" customWidth="1"/>
    <col min="14256" max="14256" width="1.21875" style="16" customWidth="1"/>
    <col min="14257" max="14257" width="3.109375" style="16" customWidth="1"/>
    <col min="14258" max="14258" width="8.6640625" style="16" customWidth="1"/>
    <col min="14259" max="14259" width="1.88671875" style="16" customWidth="1"/>
    <col min="14260" max="14260" width="1.21875" style="16" customWidth="1"/>
    <col min="14261" max="14486" width="8.77734375" style="16"/>
    <col min="14487" max="14487" width="4" style="16" customWidth="1"/>
    <col min="14488" max="14488" width="17" style="16" customWidth="1"/>
    <col min="14489" max="14496" width="0" style="16" hidden="1" customWidth="1"/>
    <col min="14497" max="14497" width="3.109375" style="16" customWidth="1"/>
    <col min="14498" max="14498" width="8.6640625" style="16" customWidth="1"/>
    <col min="14499" max="14499" width="1.88671875" style="16" customWidth="1"/>
    <col min="14500" max="14500" width="1.21875" style="16" customWidth="1"/>
    <col min="14501" max="14501" width="3.109375" style="16" customWidth="1"/>
    <col min="14502" max="14502" width="8.6640625" style="16" customWidth="1"/>
    <col min="14503" max="14503" width="1.88671875" style="16" customWidth="1"/>
    <col min="14504" max="14504" width="1.21875" style="16" customWidth="1"/>
    <col min="14505" max="14505" width="3.109375" style="16" customWidth="1"/>
    <col min="14506" max="14506" width="8.6640625" style="16" customWidth="1"/>
    <col min="14507" max="14507" width="1.88671875" style="16" customWidth="1"/>
    <col min="14508" max="14508" width="1.21875" style="16" customWidth="1"/>
    <col min="14509" max="14509" width="3.109375" style="16" customWidth="1"/>
    <col min="14510" max="14510" width="8.6640625" style="16" customWidth="1"/>
    <col min="14511" max="14511" width="1.88671875" style="16" customWidth="1"/>
    <col min="14512" max="14512" width="1.21875" style="16" customWidth="1"/>
    <col min="14513" max="14513" width="3.109375" style="16" customWidth="1"/>
    <col min="14514" max="14514" width="8.6640625" style="16" customWidth="1"/>
    <col min="14515" max="14515" width="1.88671875" style="16" customWidth="1"/>
    <col min="14516" max="14516" width="1.21875" style="16" customWidth="1"/>
    <col min="14517" max="14742" width="8.77734375" style="16"/>
    <col min="14743" max="14743" width="4" style="16" customWidth="1"/>
    <col min="14744" max="14744" width="17" style="16" customWidth="1"/>
    <col min="14745" max="14752" width="0" style="16" hidden="1" customWidth="1"/>
    <col min="14753" max="14753" width="3.109375" style="16" customWidth="1"/>
    <col min="14754" max="14754" width="8.6640625" style="16" customWidth="1"/>
    <col min="14755" max="14755" width="1.88671875" style="16" customWidth="1"/>
    <col min="14756" max="14756" width="1.21875" style="16" customWidth="1"/>
    <col min="14757" max="14757" width="3.109375" style="16" customWidth="1"/>
    <col min="14758" max="14758" width="8.6640625" style="16" customWidth="1"/>
    <col min="14759" max="14759" width="1.88671875" style="16" customWidth="1"/>
    <col min="14760" max="14760" width="1.21875" style="16" customWidth="1"/>
    <col min="14761" max="14761" width="3.109375" style="16" customWidth="1"/>
    <col min="14762" max="14762" width="8.6640625" style="16" customWidth="1"/>
    <col min="14763" max="14763" width="1.88671875" style="16" customWidth="1"/>
    <col min="14764" max="14764" width="1.21875" style="16" customWidth="1"/>
    <col min="14765" max="14765" width="3.109375" style="16" customWidth="1"/>
    <col min="14766" max="14766" width="8.6640625" style="16" customWidth="1"/>
    <col min="14767" max="14767" width="1.88671875" style="16" customWidth="1"/>
    <col min="14768" max="14768" width="1.21875" style="16" customWidth="1"/>
    <col min="14769" max="14769" width="3.109375" style="16" customWidth="1"/>
    <col min="14770" max="14770" width="8.6640625" style="16" customWidth="1"/>
    <col min="14771" max="14771" width="1.88671875" style="16" customWidth="1"/>
    <col min="14772" max="14772" width="1.21875" style="16" customWidth="1"/>
    <col min="14773" max="14998" width="8.77734375" style="16"/>
    <col min="14999" max="14999" width="4" style="16" customWidth="1"/>
    <col min="15000" max="15000" width="17" style="16" customWidth="1"/>
    <col min="15001" max="15008" width="0" style="16" hidden="1" customWidth="1"/>
    <col min="15009" max="15009" width="3.109375" style="16" customWidth="1"/>
    <col min="15010" max="15010" width="8.6640625" style="16" customWidth="1"/>
    <col min="15011" max="15011" width="1.88671875" style="16" customWidth="1"/>
    <col min="15012" max="15012" width="1.21875" style="16" customWidth="1"/>
    <col min="15013" max="15013" width="3.109375" style="16" customWidth="1"/>
    <col min="15014" max="15014" width="8.6640625" style="16" customWidth="1"/>
    <col min="15015" max="15015" width="1.88671875" style="16" customWidth="1"/>
    <col min="15016" max="15016" width="1.21875" style="16" customWidth="1"/>
    <col min="15017" max="15017" width="3.109375" style="16" customWidth="1"/>
    <col min="15018" max="15018" width="8.6640625" style="16" customWidth="1"/>
    <col min="15019" max="15019" width="1.88671875" style="16" customWidth="1"/>
    <col min="15020" max="15020" width="1.21875" style="16" customWidth="1"/>
    <col min="15021" max="15021" width="3.109375" style="16" customWidth="1"/>
    <col min="15022" max="15022" width="8.6640625" style="16" customWidth="1"/>
    <col min="15023" max="15023" width="1.88671875" style="16" customWidth="1"/>
    <col min="15024" max="15024" width="1.21875" style="16" customWidth="1"/>
    <col min="15025" max="15025" width="3.109375" style="16" customWidth="1"/>
    <col min="15026" max="15026" width="8.6640625" style="16" customWidth="1"/>
    <col min="15027" max="15027" width="1.88671875" style="16" customWidth="1"/>
    <col min="15028" max="15028" width="1.21875" style="16" customWidth="1"/>
    <col min="15029" max="15254" width="8.77734375" style="16"/>
    <col min="15255" max="15255" width="4" style="16" customWidth="1"/>
    <col min="15256" max="15256" width="17" style="16" customWidth="1"/>
    <col min="15257" max="15264" width="0" style="16" hidden="1" customWidth="1"/>
    <col min="15265" max="15265" width="3.109375" style="16" customWidth="1"/>
    <col min="15266" max="15266" width="8.6640625" style="16" customWidth="1"/>
    <col min="15267" max="15267" width="1.88671875" style="16" customWidth="1"/>
    <col min="15268" max="15268" width="1.21875" style="16" customWidth="1"/>
    <col min="15269" max="15269" width="3.109375" style="16" customWidth="1"/>
    <col min="15270" max="15270" width="8.6640625" style="16" customWidth="1"/>
    <col min="15271" max="15271" width="1.88671875" style="16" customWidth="1"/>
    <col min="15272" max="15272" width="1.21875" style="16" customWidth="1"/>
    <col min="15273" max="15273" width="3.109375" style="16" customWidth="1"/>
    <col min="15274" max="15274" width="8.6640625" style="16" customWidth="1"/>
    <col min="15275" max="15275" width="1.88671875" style="16" customWidth="1"/>
    <col min="15276" max="15276" width="1.21875" style="16" customWidth="1"/>
    <col min="15277" max="15277" width="3.109375" style="16" customWidth="1"/>
    <col min="15278" max="15278" width="8.6640625" style="16" customWidth="1"/>
    <col min="15279" max="15279" width="1.88671875" style="16" customWidth="1"/>
    <col min="15280" max="15280" width="1.21875" style="16" customWidth="1"/>
    <col min="15281" max="15281" width="3.109375" style="16" customWidth="1"/>
    <col min="15282" max="15282" width="8.6640625" style="16" customWidth="1"/>
    <col min="15283" max="15283" width="1.88671875" style="16" customWidth="1"/>
    <col min="15284" max="15284" width="1.21875" style="16" customWidth="1"/>
    <col min="15285" max="15510" width="8.77734375" style="16"/>
    <col min="15511" max="15511" width="4" style="16" customWidth="1"/>
    <col min="15512" max="15512" width="17" style="16" customWidth="1"/>
    <col min="15513" max="15520" width="0" style="16" hidden="1" customWidth="1"/>
    <col min="15521" max="15521" width="3.109375" style="16" customWidth="1"/>
    <col min="15522" max="15522" width="8.6640625" style="16" customWidth="1"/>
    <col min="15523" max="15523" width="1.88671875" style="16" customWidth="1"/>
    <col min="15524" max="15524" width="1.21875" style="16" customWidth="1"/>
    <col min="15525" max="15525" width="3.109375" style="16" customWidth="1"/>
    <col min="15526" max="15526" width="8.6640625" style="16" customWidth="1"/>
    <col min="15527" max="15527" width="1.88671875" style="16" customWidth="1"/>
    <col min="15528" max="15528" width="1.21875" style="16" customWidth="1"/>
    <col min="15529" max="15529" width="3.109375" style="16" customWidth="1"/>
    <col min="15530" max="15530" width="8.6640625" style="16" customWidth="1"/>
    <col min="15531" max="15531" width="1.88671875" style="16" customWidth="1"/>
    <col min="15532" max="15532" width="1.21875" style="16" customWidth="1"/>
    <col min="15533" max="15533" width="3.109375" style="16" customWidth="1"/>
    <col min="15534" max="15534" width="8.6640625" style="16" customWidth="1"/>
    <col min="15535" max="15535" width="1.88671875" style="16" customWidth="1"/>
    <col min="15536" max="15536" width="1.21875" style="16" customWidth="1"/>
    <col min="15537" max="15537" width="3.109375" style="16" customWidth="1"/>
    <col min="15538" max="15538" width="8.6640625" style="16" customWidth="1"/>
    <col min="15539" max="15539" width="1.88671875" style="16" customWidth="1"/>
    <col min="15540" max="15540" width="1.21875" style="16" customWidth="1"/>
    <col min="15541" max="15766" width="8.77734375" style="16"/>
    <col min="15767" max="15767" width="4" style="16" customWidth="1"/>
    <col min="15768" max="15768" width="17" style="16" customWidth="1"/>
    <col min="15769" max="15776" width="0" style="16" hidden="1" customWidth="1"/>
    <col min="15777" max="15777" width="3.109375" style="16" customWidth="1"/>
    <col min="15778" max="15778" width="8.6640625" style="16" customWidth="1"/>
    <col min="15779" max="15779" width="1.88671875" style="16" customWidth="1"/>
    <col min="15780" max="15780" width="1.21875" style="16" customWidth="1"/>
    <col min="15781" max="15781" width="3.109375" style="16" customWidth="1"/>
    <col min="15782" max="15782" width="8.6640625" style="16" customWidth="1"/>
    <col min="15783" max="15783" width="1.88671875" style="16" customWidth="1"/>
    <col min="15784" max="15784" width="1.21875" style="16" customWidth="1"/>
    <col min="15785" max="15785" width="3.109375" style="16" customWidth="1"/>
    <col min="15786" max="15786" width="8.6640625" style="16" customWidth="1"/>
    <col min="15787" max="15787" width="1.88671875" style="16" customWidth="1"/>
    <col min="15788" max="15788" width="1.21875" style="16" customWidth="1"/>
    <col min="15789" max="15789" width="3.109375" style="16" customWidth="1"/>
    <col min="15790" max="15790" width="8.6640625" style="16" customWidth="1"/>
    <col min="15791" max="15791" width="1.88671875" style="16" customWidth="1"/>
    <col min="15792" max="15792" width="1.21875" style="16" customWidth="1"/>
    <col min="15793" max="15793" width="3.109375" style="16" customWidth="1"/>
    <col min="15794" max="15794" width="8.6640625" style="16" customWidth="1"/>
    <col min="15795" max="15795" width="1.88671875" style="16" customWidth="1"/>
    <col min="15796" max="15796" width="1.21875" style="16" customWidth="1"/>
    <col min="15797" max="16022" width="8.77734375" style="16"/>
    <col min="16023" max="16023" width="4" style="16" customWidth="1"/>
    <col min="16024" max="16024" width="17" style="16" customWidth="1"/>
    <col min="16025" max="16032" width="0" style="16" hidden="1" customWidth="1"/>
    <col min="16033" max="16033" width="3.109375" style="16" customWidth="1"/>
    <col min="16034" max="16034" width="8.6640625" style="16" customWidth="1"/>
    <col min="16035" max="16035" width="1.88671875" style="16" customWidth="1"/>
    <col min="16036" max="16036" width="1.21875" style="16" customWidth="1"/>
    <col min="16037" max="16037" width="3.109375" style="16" customWidth="1"/>
    <col min="16038" max="16038" width="8.6640625" style="16" customWidth="1"/>
    <col min="16039" max="16039" width="1.88671875" style="16" customWidth="1"/>
    <col min="16040" max="16040" width="1.21875" style="16" customWidth="1"/>
    <col min="16041" max="16041" width="3.109375" style="16" customWidth="1"/>
    <col min="16042" max="16042" width="8.6640625" style="16" customWidth="1"/>
    <col min="16043" max="16043" width="1.88671875" style="16" customWidth="1"/>
    <col min="16044" max="16044" width="1.21875" style="16" customWidth="1"/>
    <col min="16045" max="16045" width="3.109375" style="16" customWidth="1"/>
    <col min="16046" max="16046" width="8.6640625" style="16" customWidth="1"/>
    <col min="16047" max="16047" width="1.88671875" style="16" customWidth="1"/>
    <col min="16048" max="16048" width="1.21875" style="16" customWidth="1"/>
    <col min="16049" max="16049" width="3.109375" style="16" customWidth="1"/>
    <col min="16050" max="16050" width="8.6640625" style="16" customWidth="1"/>
    <col min="16051" max="16051" width="1.88671875" style="16" customWidth="1"/>
    <col min="16052" max="16052" width="1.21875" style="16" customWidth="1"/>
    <col min="16053" max="16384" width="8.77734375" style="16"/>
  </cols>
  <sheetData>
    <row r="1" spans="2:9" ht="21.75" customHeight="1" x14ac:dyDescent="0.2"/>
    <row r="2" spans="2:9" ht="10.050000000000001" customHeight="1" x14ac:dyDescent="0.2"/>
    <row r="3" spans="2:9" ht="24.75" customHeight="1" x14ac:dyDescent="0.2">
      <c r="B3" s="17"/>
      <c r="C3" s="17"/>
      <c r="D3" s="17"/>
      <c r="E3" s="17"/>
      <c r="F3" s="17"/>
      <c r="G3" s="17"/>
      <c r="H3" s="17"/>
      <c r="I3" s="163" t="s">
        <v>275</v>
      </c>
    </row>
    <row r="4" spans="2:9" ht="23.25" customHeight="1" x14ac:dyDescent="0.2">
      <c r="B4" s="442" t="s">
        <v>0</v>
      </c>
      <c r="C4" s="531" t="s">
        <v>67</v>
      </c>
      <c r="D4" s="534" t="s">
        <v>175</v>
      </c>
      <c r="E4" s="535"/>
      <c r="F4" s="535"/>
      <c r="G4" s="535"/>
      <c r="H4" s="535"/>
      <c r="I4" s="536"/>
    </row>
    <row r="5" spans="2:9" ht="23.25" customHeight="1" x14ac:dyDescent="0.2">
      <c r="B5" s="533"/>
      <c r="C5" s="532"/>
      <c r="D5" s="165" t="s">
        <v>169</v>
      </c>
      <c r="E5" s="165" t="s">
        <v>170</v>
      </c>
      <c r="F5" s="165" t="s">
        <v>171</v>
      </c>
      <c r="G5" s="165" t="s">
        <v>172</v>
      </c>
      <c r="H5" s="165" t="s">
        <v>173</v>
      </c>
      <c r="I5" s="165" t="s">
        <v>206</v>
      </c>
    </row>
    <row r="6" spans="2:9" ht="36.75" customHeight="1" x14ac:dyDescent="0.2">
      <c r="B6" s="166" t="s">
        <v>249</v>
      </c>
      <c r="C6" s="167">
        <v>156639</v>
      </c>
      <c r="D6" s="168">
        <v>4886</v>
      </c>
      <c r="E6" s="168">
        <v>4368</v>
      </c>
      <c r="F6" s="168">
        <v>3537</v>
      </c>
      <c r="G6" s="168">
        <v>2019</v>
      </c>
      <c r="H6" s="168">
        <v>506</v>
      </c>
      <c r="I6" s="168">
        <v>348</v>
      </c>
    </row>
    <row r="7" spans="2:9" ht="36.75" customHeight="1" x14ac:dyDescent="0.2">
      <c r="B7" s="166" t="s">
        <v>253</v>
      </c>
      <c r="C7" s="167">
        <v>160979</v>
      </c>
      <c r="D7" s="168">
        <v>5263</v>
      </c>
      <c r="E7" s="168">
        <v>4642</v>
      </c>
      <c r="F7" s="168">
        <v>3310</v>
      </c>
      <c r="G7" s="168">
        <v>2016</v>
      </c>
      <c r="H7" s="168">
        <v>506</v>
      </c>
      <c r="I7" s="168">
        <v>360</v>
      </c>
    </row>
    <row r="8" spans="2:9" ht="36.75" customHeight="1" x14ac:dyDescent="0.2">
      <c r="B8" s="166" t="s">
        <v>260</v>
      </c>
      <c r="C8" s="167">
        <v>15259</v>
      </c>
      <c r="D8" s="168">
        <v>4800</v>
      </c>
      <c r="E8" s="168">
        <v>4532</v>
      </c>
      <c r="F8" s="168">
        <v>3217</v>
      </c>
      <c r="G8" s="168">
        <v>1928</v>
      </c>
      <c r="H8" s="168">
        <v>461</v>
      </c>
      <c r="I8" s="168">
        <v>321</v>
      </c>
    </row>
    <row r="9" spans="2:9" ht="36.75" customHeight="1" x14ac:dyDescent="0.2">
      <c r="B9" s="166" t="s">
        <v>265</v>
      </c>
      <c r="C9" s="334">
        <v>16612</v>
      </c>
      <c r="D9" s="335">
        <v>5040</v>
      </c>
      <c r="E9" s="335">
        <v>4836</v>
      </c>
      <c r="F9" s="335">
        <v>3698</v>
      </c>
      <c r="G9" s="335">
        <v>2160</v>
      </c>
      <c r="H9" s="335">
        <v>529</v>
      </c>
      <c r="I9" s="335">
        <v>349</v>
      </c>
    </row>
    <row r="10" spans="2:9" ht="36.75" customHeight="1" x14ac:dyDescent="0.2">
      <c r="B10" s="166" t="s">
        <v>277</v>
      </c>
      <c r="C10" s="334">
        <v>18521</v>
      </c>
      <c r="D10" s="335">
        <v>5630</v>
      </c>
      <c r="E10" s="335">
        <v>5261</v>
      </c>
      <c r="F10" s="335">
        <v>4058</v>
      </c>
      <c r="G10" s="335">
        <v>2381</v>
      </c>
      <c r="H10" s="335">
        <v>612</v>
      </c>
      <c r="I10" s="335">
        <v>579</v>
      </c>
    </row>
    <row r="11" spans="2:9" ht="18" customHeight="1" x14ac:dyDescent="0.2">
      <c r="B11" s="537" t="s">
        <v>168</v>
      </c>
      <c r="C11" s="266">
        <v>1909</v>
      </c>
      <c r="D11" s="266">
        <v>591</v>
      </c>
      <c r="E11" s="266">
        <v>426</v>
      </c>
      <c r="F11" s="266">
        <v>359</v>
      </c>
      <c r="G11" s="266">
        <v>221</v>
      </c>
      <c r="H11" s="266">
        <v>83</v>
      </c>
      <c r="I11" s="266">
        <v>230</v>
      </c>
    </row>
    <row r="12" spans="2:9" ht="18" customHeight="1" x14ac:dyDescent="0.2">
      <c r="B12" s="538"/>
      <c r="C12" s="267">
        <v>1.115</v>
      </c>
      <c r="D12" s="267">
        <v>1.117</v>
      </c>
      <c r="E12" s="267">
        <v>1.0880000000000001</v>
      </c>
      <c r="F12" s="267">
        <v>1.097</v>
      </c>
      <c r="G12" s="267">
        <v>1.1020000000000001</v>
      </c>
      <c r="H12" s="267">
        <v>1.157</v>
      </c>
      <c r="I12" s="267">
        <v>1.657</v>
      </c>
    </row>
    <row r="13" spans="2:9" ht="36" hidden="1" customHeight="1" x14ac:dyDescent="0.2">
      <c r="B13" s="166" t="s">
        <v>224</v>
      </c>
      <c r="C13" s="208" t="s">
        <v>250</v>
      </c>
      <c r="D13" s="208" t="s">
        <v>250</v>
      </c>
      <c r="E13" s="208" t="s">
        <v>250</v>
      </c>
      <c r="F13" s="208" t="s">
        <v>250</v>
      </c>
      <c r="G13" s="208" t="s">
        <v>250</v>
      </c>
      <c r="H13" s="208" t="s">
        <v>250</v>
      </c>
      <c r="I13" s="208" t="s">
        <v>250</v>
      </c>
    </row>
    <row r="14" spans="2:9" x14ac:dyDescent="0.2">
      <c r="I14" s="209" t="s">
        <v>234</v>
      </c>
    </row>
    <row r="16" spans="2:9" x14ac:dyDescent="0.2">
      <c r="C16" s="247"/>
      <c r="D16" s="247"/>
      <c r="E16" s="247"/>
      <c r="F16" s="247"/>
      <c r="G16" s="247"/>
      <c r="H16" s="247"/>
      <c r="I16" s="247"/>
    </row>
    <row r="17" spans="3:9" x14ac:dyDescent="0.2">
      <c r="C17" s="247"/>
      <c r="D17" s="247"/>
      <c r="E17" s="247"/>
      <c r="F17" s="247"/>
      <c r="G17" s="247"/>
      <c r="H17" s="247"/>
      <c r="I17" s="247"/>
    </row>
  </sheetData>
  <mergeCells count="4">
    <mergeCell ref="B4:B5"/>
    <mergeCell ref="C4:C5"/>
    <mergeCell ref="D4:I4"/>
    <mergeCell ref="B11:B12"/>
  </mergeCells>
  <phoneticPr fontId="15"/>
  <printOptions horizontalCentered="1"/>
  <pageMargins left="0.78740157480314965" right="0.78740157480314965" top="0.98425196850393704" bottom="0.98425196850393704" header="0.51181102362204722" footer="0.51181102362204722"/>
  <pageSetup paperSize="9" scale="8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indexed="15"/>
  </sheetPr>
  <dimension ref="B2:K38"/>
  <sheetViews>
    <sheetView showGridLines="0" zoomScaleNormal="100" zoomScaleSheetLayoutView="85" workbookViewId="0">
      <selection activeCell="B21" sqref="B21"/>
    </sheetView>
  </sheetViews>
  <sheetFormatPr defaultRowHeight="16.2" x14ac:dyDescent="0.2"/>
  <cols>
    <col min="1" max="1" width="9" style="145"/>
    <col min="2" max="2" width="19.109375" style="145" customWidth="1"/>
    <col min="3" max="4" width="11.77734375" style="145" customWidth="1"/>
    <col min="5" max="5" width="12.77734375" style="145" hidden="1" customWidth="1"/>
    <col min="6" max="6" width="15.44140625" style="145" customWidth="1"/>
    <col min="7" max="7" width="9.33203125" style="145" customWidth="1"/>
    <col min="8" max="8" width="10.88671875" style="88" bestFit="1" customWidth="1"/>
    <col min="9" max="9" width="12.6640625" style="145" customWidth="1"/>
    <col min="10" max="10" width="12" style="88" customWidth="1"/>
    <col min="11" max="11" width="8.6640625" style="145" customWidth="1"/>
    <col min="12" max="12" width="9" style="145"/>
    <col min="13" max="13" width="28.109375" style="145" customWidth="1"/>
    <col min="14" max="14" width="12.21875" style="145" bestFit="1" customWidth="1"/>
    <col min="15" max="257" width="9" style="145"/>
    <col min="258" max="258" width="19.109375" style="145" customWidth="1"/>
    <col min="259" max="260" width="10.88671875" style="145" customWidth="1"/>
    <col min="261" max="261" width="0" style="145" hidden="1" customWidth="1"/>
    <col min="262" max="262" width="15" style="145" customWidth="1"/>
    <col min="263" max="263" width="9.33203125" style="145" customWidth="1"/>
    <col min="264" max="264" width="10.88671875" style="145" bestFit="1" customWidth="1"/>
    <col min="265" max="265" width="12.6640625" style="145" customWidth="1"/>
    <col min="266" max="266" width="12" style="145" customWidth="1"/>
    <col min="267" max="267" width="8.6640625" style="145" customWidth="1"/>
    <col min="268" max="268" width="9" style="145"/>
    <col min="269" max="269" width="28.109375" style="145" customWidth="1"/>
    <col min="270" max="270" width="12.21875" style="145" bestFit="1" customWidth="1"/>
    <col min="271" max="513" width="9" style="145"/>
    <col min="514" max="514" width="19.109375" style="145" customWidth="1"/>
    <col min="515" max="516" width="10.88671875" style="145" customWidth="1"/>
    <col min="517" max="517" width="0" style="145" hidden="1" customWidth="1"/>
    <col min="518" max="518" width="15" style="145" customWidth="1"/>
    <col min="519" max="519" width="9.33203125" style="145" customWidth="1"/>
    <col min="520" max="520" width="10.88671875" style="145" bestFit="1" customWidth="1"/>
    <col min="521" max="521" width="12.6640625" style="145" customWidth="1"/>
    <col min="522" max="522" width="12" style="145" customWidth="1"/>
    <col min="523" max="523" width="8.6640625" style="145" customWidth="1"/>
    <col min="524" max="524" width="9" style="145"/>
    <col min="525" max="525" width="28.109375" style="145" customWidth="1"/>
    <col min="526" max="526" width="12.21875" style="145" bestFit="1" customWidth="1"/>
    <col min="527" max="769" width="9" style="145"/>
    <col min="770" max="770" width="19.109375" style="145" customWidth="1"/>
    <col min="771" max="772" width="10.88671875" style="145" customWidth="1"/>
    <col min="773" max="773" width="0" style="145" hidden="1" customWidth="1"/>
    <col min="774" max="774" width="15" style="145" customWidth="1"/>
    <col min="775" max="775" width="9.33203125" style="145" customWidth="1"/>
    <col min="776" max="776" width="10.88671875" style="145" bestFit="1" customWidth="1"/>
    <col min="777" max="777" width="12.6640625" style="145" customWidth="1"/>
    <col min="778" max="778" width="12" style="145" customWidth="1"/>
    <col min="779" max="779" width="8.6640625" style="145" customWidth="1"/>
    <col min="780" max="780" width="9" style="145"/>
    <col min="781" max="781" width="28.109375" style="145" customWidth="1"/>
    <col min="782" max="782" width="12.21875" style="145" bestFit="1" customWidth="1"/>
    <col min="783" max="1025" width="9" style="145"/>
    <col min="1026" max="1026" width="19.109375" style="145" customWidth="1"/>
    <col min="1027" max="1028" width="10.88671875" style="145" customWidth="1"/>
    <col min="1029" max="1029" width="0" style="145" hidden="1" customWidth="1"/>
    <col min="1030" max="1030" width="15" style="145" customWidth="1"/>
    <col min="1031" max="1031" width="9.33203125" style="145" customWidth="1"/>
    <col min="1032" max="1032" width="10.88671875" style="145" bestFit="1" customWidth="1"/>
    <col min="1033" max="1033" width="12.6640625" style="145" customWidth="1"/>
    <col min="1034" max="1034" width="12" style="145" customWidth="1"/>
    <col min="1035" max="1035" width="8.6640625" style="145" customWidth="1"/>
    <col min="1036" max="1036" width="9" style="145"/>
    <col min="1037" max="1037" width="28.109375" style="145" customWidth="1"/>
    <col min="1038" max="1038" width="12.21875" style="145" bestFit="1" customWidth="1"/>
    <col min="1039" max="1281" width="9" style="145"/>
    <col min="1282" max="1282" width="19.109375" style="145" customWidth="1"/>
    <col min="1283" max="1284" width="10.88671875" style="145" customWidth="1"/>
    <col min="1285" max="1285" width="0" style="145" hidden="1" customWidth="1"/>
    <col min="1286" max="1286" width="15" style="145" customWidth="1"/>
    <col min="1287" max="1287" width="9.33203125" style="145" customWidth="1"/>
    <col min="1288" max="1288" width="10.88671875" style="145" bestFit="1" customWidth="1"/>
    <col min="1289" max="1289" width="12.6640625" style="145" customWidth="1"/>
    <col min="1290" max="1290" width="12" style="145" customWidth="1"/>
    <col min="1291" max="1291" width="8.6640625" style="145" customWidth="1"/>
    <col min="1292" max="1292" width="9" style="145"/>
    <col min="1293" max="1293" width="28.109375" style="145" customWidth="1"/>
    <col min="1294" max="1294" width="12.21875" style="145" bestFit="1" customWidth="1"/>
    <col min="1295" max="1537" width="9" style="145"/>
    <col min="1538" max="1538" width="19.109375" style="145" customWidth="1"/>
    <col min="1539" max="1540" width="10.88671875" style="145" customWidth="1"/>
    <col min="1541" max="1541" width="0" style="145" hidden="1" customWidth="1"/>
    <col min="1542" max="1542" width="15" style="145" customWidth="1"/>
    <col min="1543" max="1543" width="9.33203125" style="145" customWidth="1"/>
    <col min="1544" max="1544" width="10.88671875" style="145" bestFit="1" customWidth="1"/>
    <col min="1545" max="1545" width="12.6640625" style="145" customWidth="1"/>
    <col min="1546" max="1546" width="12" style="145" customWidth="1"/>
    <col min="1547" max="1547" width="8.6640625" style="145" customWidth="1"/>
    <col min="1548" max="1548" width="9" style="145"/>
    <col min="1549" max="1549" width="28.109375" style="145" customWidth="1"/>
    <col min="1550" max="1550" width="12.21875" style="145" bestFit="1" customWidth="1"/>
    <col min="1551" max="1793" width="9" style="145"/>
    <col min="1794" max="1794" width="19.109375" style="145" customWidth="1"/>
    <col min="1795" max="1796" width="10.88671875" style="145" customWidth="1"/>
    <col min="1797" max="1797" width="0" style="145" hidden="1" customWidth="1"/>
    <col min="1798" max="1798" width="15" style="145" customWidth="1"/>
    <col min="1799" max="1799" width="9.33203125" style="145" customWidth="1"/>
    <col min="1800" max="1800" width="10.88671875" style="145" bestFit="1" customWidth="1"/>
    <col min="1801" max="1801" width="12.6640625" style="145" customWidth="1"/>
    <col min="1802" max="1802" width="12" style="145" customWidth="1"/>
    <col min="1803" max="1803" width="8.6640625" style="145" customWidth="1"/>
    <col min="1804" max="1804" width="9" style="145"/>
    <col min="1805" max="1805" width="28.109375" style="145" customWidth="1"/>
    <col min="1806" max="1806" width="12.21875" style="145" bestFit="1" customWidth="1"/>
    <col min="1807" max="2049" width="9" style="145"/>
    <col min="2050" max="2050" width="19.109375" style="145" customWidth="1"/>
    <col min="2051" max="2052" width="10.88671875" style="145" customWidth="1"/>
    <col min="2053" max="2053" width="0" style="145" hidden="1" customWidth="1"/>
    <col min="2054" max="2054" width="15" style="145" customWidth="1"/>
    <col min="2055" max="2055" width="9.33203125" style="145" customWidth="1"/>
    <col min="2056" max="2056" width="10.88671875" style="145" bestFit="1" customWidth="1"/>
    <col min="2057" max="2057" width="12.6640625" style="145" customWidth="1"/>
    <col min="2058" max="2058" width="12" style="145" customWidth="1"/>
    <col min="2059" max="2059" width="8.6640625" style="145" customWidth="1"/>
    <col min="2060" max="2060" width="9" style="145"/>
    <col min="2061" max="2061" width="28.109375" style="145" customWidth="1"/>
    <col min="2062" max="2062" width="12.21875" style="145" bestFit="1" customWidth="1"/>
    <col min="2063" max="2305" width="9" style="145"/>
    <col min="2306" max="2306" width="19.109375" style="145" customWidth="1"/>
    <col min="2307" max="2308" width="10.88671875" style="145" customWidth="1"/>
    <col min="2309" max="2309" width="0" style="145" hidden="1" customWidth="1"/>
    <col min="2310" max="2310" width="15" style="145" customWidth="1"/>
    <col min="2311" max="2311" width="9.33203125" style="145" customWidth="1"/>
    <col min="2312" max="2312" width="10.88671875" style="145" bestFit="1" customWidth="1"/>
    <col min="2313" max="2313" width="12.6640625" style="145" customWidth="1"/>
    <col min="2314" max="2314" width="12" style="145" customWidth="1"/>
    <col min="2315" max="2315" width="8.6640625" style="145" customWidth="1"/>
    <col min="2316" max="2316" width="9" style="145"/>
    <col min="2317" max="2317" width="28.109375" style="145" customWidth="1"/>
    <col min="2318" max="2318" width="12.21875" style="145" bestFit="1" customWidth="1"/>
    <col min="2319" max="2561" width="9" style="145"/>
    <col min="2562" max="2562" width="19.109375" style="145" customWidth="1"/>
    <col min="2563" max="2564" width="10.88671875" style="145" customWidth="1"/>
    <col min="2565" max="2565" width="0" style="145" hidden="1" customWidth="1"/>
    <col min="2566" max="2566" width="15" style="145" customWidth="1"/>
    <col min="2567" max="2567" width="9.33203125" style="145" customWidth="1"/>
    <col min="2568" max="2568" width="10.88671875" style="145" bestFit="1" customWidth="1"/>
    <col min="2569" max="2569" width="12.6640625" style="145" customWidth="1"/>
    <col min="2570" max="2570" width="12" style="145" customWidth="1"/>
    <col min="2571" max="2571" width="8.6640625" style="145" customWidth="1"/>
    <col min="2572" max="2572" width="9" style="145"/>
    <col min="2573" max="2573" width="28.109375" style="145" customWidth="1"/>
    <col min="2574" max="2574" width="12.21875" style="145" bestFit="1" customWidth="1"/>
    <col min="2575" max="2817" width="9" style="145"/>
    <col min="2818" max="2818" width="19.109375" style="145" customWidth="1"/>
    <col min="2819" max="2820" width="10.88671875" style="145" customWidth="1"/>
    <col min="2821" max="2821" width="0" style="145" hidden="1" customWidth="1"/>
    <col min="2822" max="2822" width="15" style="145" customWidth="1"/>
    <col min="2823" max="2823" width="9.33203125" style="145" customWidth="1"/>
    <col min="2824" max="2824" width="10.88671875" style="145" bestFit="1" customWidth="1"/>
    <col min="2825" max="2825" width="12.6640625" style="145" customWidth="1"/>
    <col min="2826" max="2826" width="12" style="145" customWidth="1"/>
    <col min="2827" max="2827" width="8.6640625" style="145" customWidth="1"/>
    <col min="2828" max="2828" width="9" style="145"/>
    <col min="2829" max="2829" width="28.109375" style="145" customWidth="1"/>
    <col min="2830" max="2830" width="12.21875" style="145" bestFit="1" customWidth="1"/>
    <col min="2831" max="3073" width="9" style="145"/>
    <col min="3074" max="3074" width="19.109375" style="145" customWidth="1"/>
    <col min="3075" max="3076" width="10.88671875" style="145" customWidth="1"/>
    <col min="3077" max="3077" width="0" style="145" hidden="1" customWidth="1"/>
    <col min="3078" max="3078" width="15" style="145" customWidth="1"/>
    <col min="3079" max="3079" width="9.33203125" style="145" customWidth="1"/>
    <col min="3080" max="3080" width="10.88671875" style="145" bestFit="1" customWidth="1"/>
    <col min="3081" max="3081" width="12.6640625" style="145" customWidth="1"/>
    <col min="3082" max="3082" width="12" style="145" customWidth="1"/>
    <col min="3083" max="3083" width="8.6640625" style="145" customWidth="1"/>
    <col min="3084" max="3084" width="9" style="145"/>
    <col min="3085" max="3085" width="28.109375" style="145" customWidth="1"/>
    <col min="3086" max="3086" width="12.21875" style="145" bestFit="1" customWidth="1"/>
    <col min="3087" max="3329" width="9" style="145"/>
    <col min="3330" max="3330" width="19.109375" style="145" customWidth="1"/>
    <col min="3331" max="3332" width="10.88671875" style="145" customWidth="1"/>
    <col min="3333" max="3333" width="0" style="145" hidden="1" customWidth="1"/>
    <col min="3334" max="3334" width="15" style="145" customWidth="1"/>
    <col min="3335" max="3335" width="9.33203125" style="145" customWidth="1"/>
    <col min="3336" max="3336" width="10.88671875" style="145" bestFit="1" customWidth="1"/>
    <col min="3337" max="3337" width="12.6640625" style="145" customWidth="1"/>
    <col min="3338" max="3338" width="12" style="145" customWidth="1"/>
    <col min="3339" max="3339" width="8.6640625" style="145" customWidth="1"/>
    <col min="3340" max="3340" width="9" style="145"/>
    <col min="3341" max="3341" width="28.109375" style="145" customWidth="1"/>
    <col min="3342" max="3342" width="12.21875" style="145" bestFit="1" customWidth="1"/>
    <col min="3343" max="3585" width="9" style="145"/>
    <col min="3586" max="3586" width="19.109375" style="145" customWidth="1"/>
    <col min="3587" max="3588" width="10.88671875" style="145" customWidth="1"/>
    <col min="3589" max="3589" width="0" style="145" hidden="1" customWidth="1"/>
    <col min="3590" max="3590" width="15" style="145" customWidth="1"/>
    <col min="3591" max="3591" width="9.33203125" style="145" customWidth="1"/>
    <col min="3592" max="3592" width="10.88671875" style="145" bestFit="1" customWidth="1"/>
    <col min="3593" max="3593" width="12.6640625" style="145" customWidth="1"/>
    <col min="3594" max="3594" width="12" style="145" customWidth="1"/>
    <col min="3595" max="3595" width="8.6640625" style="145" customWidth="1"/>
    <col min="3596" max="3596" width="9" style="145"/>
    <col min="3597" max="3597" width="28.109375" style="145" customWidth="1"/>
    <col min="3598" max="3598" width="12.21875" style="145" bestFit="1" customWidth="1"/>
    <col min="3599" max="3841" width="9" style="145"/>
    <col min="3842" max="3842" width="19.109375" style="145" customWidth="1"/>
    <col min="3843" max="3844" width="10.88671875" style="145" customWidth="1"/>
    <col min="3845" max="3845" width="0" style="145" hidden="1" customWidth="1"/>
    <col min="3846" max="3846" width="15" style="145" customWidth="1"/>
    <col min="3847" max="3847" width="9.33203125" style="145" customWidth="1"/>
    <col min="3848" max="3848" width="10.88671875" style="145" bestFit="1" customWidth="1"/>
    <col min="3849" max="3849" width="12.6640625" style="145" customWidth="1"/>
    <col min="3850" max="3850" width="12" style="145" customWidth="1"/>
    <col min="3851" max="3851" width="8.6640625" style="145" customWidth="1"/>
    <col min="3852" max="3852" width="9" style="145"/>
    <col min="3853" max="3853" width="28.109375" style="145" customWidth="1"/>
    <col min="3854" max="3854" width="12.21875" style="145" bestFit="1" customWidth="1"/>
    <col min="3855" max="4097" width="9" style="145"/>
    <col min="4098" max="4098" width="19.109375" style="145" customWidth="1"/>
    <col min="4099" max="4100" width="10.88671875" style="145" customWidth="1"/>
    <col min="4101" max="4101" width="0" style="145" hidden="1" customWidth="1"/>
    <col min="4102" max="4102" width="15" style="145" customWidth="1"/>
    <col min="4103" max="4103" width="9.33203125" style="145" customWidth="1"/>
    <col min="4104" max="4104" width="10.88671875" style="145" bestFit="1" customWidth="1"/>
    <col min="4105" max="4105" width="12.6640625" style="145" customWidth="1"/>
    <col min="4106" max="4106" width="12" style="145" customWidth="1"/>
    <col min="4107" max="4107" width="8.6640625" style="145" customWidth="1"/>
    <col min="4108" max="4108" width="9" style="145"/>
    <col min="4109" max="4109" width="28.109375" style="145" customWidth="1"/>
    <col min="4110" max="4110" width="12.21875" style="145" bestFit="1" customWidth="1"/>
    <col min="4111" max="4353" width="9" style="145"/>
    <col min="4354" max="4354" width="19.109375" style="145" customWidth="1"/>
    <col min="4355" max="4356" width="10.88671875" style="145" customWidth="1"/>
    <col min="4357" max="4357" width="0" style="145" hidden="1" customWidth="1"/>
    <col min="4358" max="4358" width="15" style="145" customWidth="1"/>
    <col min="4359" max="4359" width="9.33203125" style="145" customWidth="1"/>
    <col min="4360" max="4360" width="10.88671875" style="145" bestFit="1" customWidth="1"/>
    <col min="4361" max="4361" width="12.6640625" style="145" customWidth="1"/>
    <col min="4362" max="4362" width="12" style="145" customWidth="1"/>
    <col min="4363" max="4363" width="8.6640625" style="145" customWidth="1"/>
    <col min="4364" max="4364" width="9" style="145"/>
    <col min="4365" max="4365" width="28.109375" style="145" customWidth="1"/>
    <col min="4366" max="4366" width="12.21875" style="145" bestFit="1" customWidth="1"/>
    <col min="4367" max="4609" width="9" style="145"/>
    <col min="4610" max="4610" width="19.109375" style="145" customWidth="1"/>
    <col min="4611" max="4612" width="10.88671875" style="145" customWidth="1"/>
    <col min="4613" max="4613" width="0" style="145" hidden="1" customWidth="1"/>
    <col min="4614" max="4614" width="15" style="145" customWidth="1"/>
    <col min="4615" max="4615" width="9.33203125" style="145" customWidth="1"/>
    <col min="4616" max="4616" width="10.88671875" style="145" bestFit="1" customWidth="1"/>
    <col min="4617" max="4617" width="12.6640625" style="145" customWidth="1"/>
    <col min="4618" max="4618" width="12" style="145" customWidth="1"/>
    <col min="4619" max="4619" width="8.6640625" style="145" customWidth="1"/>
    <col min="4620" max="4620" width="9" style="145"/>
    <col min="4621" max="4621" width="28.109375" style="145" customWidth="1"/>
    <col min="4622" max="4622" width="12.21875" style="145" bestFit="1" customWidth="1"/>
    <col min="4623" max="4865" width="9" style="145"/>
    <col min="4866" max="4866" width="19.109375" style="145" customWidth="1"/>
    <col min="4867" max="4868" width="10.88671875" style="145" customWidth="1"/>
    <col min="4869" max="4869" width="0" style="145" hidden="1" customWidth="1"/>
    <col min="4870" max="4870" width="15" style="145" customWidth="1"/>
    <col min="4871" max="4871" width="9.33203125" style="145" customWidth="1"/>
    <col min="4872" max="4872" width="10.88671875" style="145" bestFit="1" customWidth="1"/>
    <col min="4873" max="4873" width="12.6640625" style="145" customWidth="1"/>
    <col min="4874" max="4874" width="12" style="145" customWidth="1"/>
    <col min="4875" max="4875" width="8.6640625" style="145" customWidth="1"/>
    <col min="4876" max="4876" width="9" style="145"/>
    <col min="4877" max="4877" width="28.109375" style="145" customWidth="1"/>
    <col min="4878" max="4878" width="12.21875" style="145" bestFit="1" customWidth="1"/>
    <col min="4879" max="5121" width="9" style="145"/>
    <col min="5122" max="5122" width="19.109375" style="145" customWidth="1"/>
    <col min="5123" max="5124" width="10.88671875" style="145" customWidth="1"/>
    <col min="5125" max="5125" width="0" style="145" hidden="1" customWidth="1"/>
    <col min="5126" max="5126" width="15" style="145" customWidth="1"/>
    <col min="5127" max="5127" width="9.33203125" style="145" customWidth="1"/>
    <col min="5128" max="5128" width="10.88671875" style="145" bestFit="1" customWidth="1"/>
    <col min="5129" max="5129" width="12.6640625" style="145" customWidth="1"/>
    <col min="5130" max="5130" width="12" style="145" customWidth="1"/>
    <col min="5131" max="5131" width="8.6640625" style="145" customWidth="1"/>
    <col min="5132" max="5132" width="9" style="145"/>
    <col min="5133" max="5133" width="28.109375" style="145" customWidth="1"/>
    <col min="5134" max="5134" width="12.21875" style="145" bestFit="1" customWidth="1"/>
    <col min="5135" max="5377" width="9" style="145"/>
    <col min="5378" max="5378" width="19.109375" style="145" customWidth="1"/>
    <col min="5379" max="5380" width="10.88671875" style="145" customWidth="1"/>
    <col min="5381" max="5381" width="0" style="145" hidden="1" customWidth="1"/>
    <col min="5382" max="5382" width="15" style="145" customWidth="1"/>
    <col min="5383" max="5383" width="9.33203125" style="145" customWidth="1"/>
    <col min="5384" max="5384" width="10.88671875" style="145" bestFit="1" customWidth="1"/>
    <col min="5385" max="5385" width="12.6640625" style="145" customWidth="1"/>
    <col min="5386" max="5386" width="12" style="145" customWidth="1"/>
    <col min="5387" max="5387" width="8.6640625" style="145" customWidth="1"/>
    <col min="5388" max="5388" width="9" style="145"/>
    <col min="5389" max="5389" width="28.109375" style="145" customWidth="1"/>
    <col min="5390" max="5390" width="12.21875" style="145" bestFit="1" customWidth="1"/>
    <col min="5391" max="5633" width="9" style="145"/>
    <col min="5634" max="5634" width="19.109375" style="145" customWidth="1"/>
    <col min="5635" max="5636" width="10.88671875" style="145" customWidth="1"/>
    <col min="5637" max="5637" width="0" style="145" hidden="1" customWidth="1"/>
    <col min="5638" max="5638" width="15" style="145" customWidth="1"/>
    <col min="5639" max="5639" width="9.33203125" style="145" customWidth="1"/>
    <col min="5640" max="5640" width="10.88671875" style="145" bestFit="1" customWidth="1"/>
    <col min="5641" max="5641" width="12.6640625" style="145" customWidth="1"/>
    <col min="5642" max="5642" width="12" style="145" customWidth="1"/>
    <col min="5643" max="5643" width="8.6640625" style="145" customWidth="1"/>
    <col min="5644" max="5644" width="9" style="145"/>
    <col min="5645" max="5645" width="28.109375" style="145" customWidth="1"/>
    <col min="5646" max="5646" width="12.21875" style="145" bestFit="1" customWidth="1"/>
    <col min="5647" max="5889" width="9" style="145"/>
    <col min="5890" max="5890" width="19.109375" style="145" customWidth="1"/>
    <col min="5891" max="5892" width="10.88671875" style="145" customWidth="1"/>
    <col min="5893" max="5893" width="0" style="145" hidden="1" customWidth="1"/>
    <col min="5894" max="5894" width="15" style="145" customWidth="1"/>
    <col min="5895" max="5895" width="9.33203125" style="145" customWidth="1"/>
    <col min="5896" max="5896" width="10.88671875" style="145" bestFit="1" customWidth="1"/>
    <col min="5897" max="5897" width="12.6640625" style="145" customWidth="1"/>
    <col min="5898" max="5898" width="12" style="145" customWidth="1"/>
    <col min="5899" max="5899" width="8.6640625" style="145" customWidth="1"/>
    <col min="5900" max="5900" width="9" style="145"/>
    <col min="5901" max="5901" width="28.109375" style="145" customWidth="1"/>
    <col min="5902" max="5902" width="12.21875" style="145" bestFit="1" customWidth="1"/>
    <col min="5903" max="6145" width="9" style="145"/>
    <col min="6146" max="6146" width="19.109375" style="145" customWidth="1"/>
    <col min="6147" max="6148" width="10.88671875" style="145" customWidth="1"/>
    <col min="6149" max="6149" width="0" style="145" hidden="1" customWidth="1"/>
    <col min="6150" max="6150" width="15" style="145" customWidth="1"/>
    <col min="6151" max="6151" width="9.33203125" style="145" customWidth="1"/>
    <col min="6152" max="6152" width="10.88671875" style="145" bestFit="1" customWidth="1"/>
    <col min="6153" max="6153" width="12.6640625" style="145" customWidth="1"/>
    <col min="6154" max="6154" width="12" style="145" customWidth="1"/>
    <col min="6155" max="6155" width="8.6640625" style="145" customWidth="1"/>
    <col min="6156" max="6156" width="9" style="145"/>
    <col min="6157" max="6157" width="28.109375" style="145" customWidth="1"/>
    <col min="6158" max="6158" width="12.21875" style="145" bestFit="1" customWidth="1"/>
    <col min="6159" max="6401" width="9" style="145"/>
    <col min="6402" max="6402" width="19.109375" style="145" customWidth="1"/>
    <col min="6403" max="6404" width="10.88671875" style="145" customWidth="1"/>
    <col min="6405" max="6405" width="0" style="145" hidden="1" customWidth="1"/>
    <col min="6406" max="6406" width="15" style="145" customWidth="1"/>
    <col min="6407" max="6407" width="9.33203125" style="145" customWidth="1"/>
    <col min="6408" max="6408" width="10.88671875" style="145" bestFit="1" customWidth="1"/>
    <col min="6409" max="6409" width="12.6640625" style="145" customWidth="1"/>
    <col min="6410" max="6410" width="12" style="145" customWidth="1"/>
    <col min="6411" max="6411" width="8.6640625" style="145" customWidth="1"/>
    <col min="6412" max="6412" width="9" style="145"/>
    <col min="6413" max="6413" width="28.109375" style="145" customWidth="1"/>
    <col min="6414" max="6414" width="12.21875" style="145" bestFit="1" customWidth="1"/>
    <col min="6415" max="6657" width="9" style="145"/>
    <col min="6658" max="6658" width="19.109375" style="145" customWidth="1"/>
    <col min="6659" max="6660" width="10.88671875" style="145" customWidth="1"/>
    <col min="6661" max="6661" width="0" style="145" hidden="1" customWidth="1"/>
    <col min="6662" max="6662" width="15" style="145" customWidth="1"/>
    <col min="6663" max="6663" width="9.33203125" style="145" customWidth="1"/>
    <col min="6664" max="6664" width="10.88671875" style="145" bestFit="1" customWidth="1"/>
    <col min="6665" max="6665" width="12.6640625" style="145" customWidth="1"/>
    <col min="6666" max="6666" width="12" style="145" customWidth="1"/>
    <col min="6667" max="6667" width="8.6640625" style="145" customWidth="1"/>
    <col min="6668" max="6668" width="9" style="145"/>
    <col min="6669" max="6669" width="28.109375" style="145" customWidth="1"/>
    <col min="6670" max="6670" width="12.21875" style="145" bestFit="1" customWidth="1"/>
    <col min="6671" max="6913" width="9" style="145"/>
    <col min="6914" max="6914" width="19.109375" style="145" customWidth="1"/>
    <col min="6915" max="6916" width="10.88671875" style="145" customWidth="1"/>
    <col min="6917" max="6917" width="0" style="145" hidden="1" customWidth="1"/>
    <col min="6918" max="6918" width="15" style="145" customWidth="1"/>
    <col min="6919" max="6919" width="9.33203125" style="145" customWidth="1"/>
    <col min="6920" max="6920" width="10.88671875" style="145" bestFit="1" customWidth="1"/>
    <col min="6921" max="6921" width="12.6640625" style="145" customWidth="1"/>
    <col min="6922" max="6922" width="12" style="145" customWidth="1"/>
    <col min="6923" max="6923" width="8.6640625" style="145" customWidth="1"/>
    <col min="6924" max="6924" width="9" style="145"/>
    <col min="6925" max="6925" width="28.109375" style="145" customWidth="1"/>
    <col min="6926" max="6926" width="12.21875" style="145" bestFit="1" customWidth="1"/>
    <col min="6927" max="7169" width="9" style="145"/>
    <col min="7170" max="7170" width="19.109375" style="145" customWidth="1"/>
    <col min="7171" max="7172" width="10.88671875" style="145" customWidth="1"/>
    <col min="7173" max="7173" width="0" style="145" hidden="1" customWidth="1"/>
    <col min="7174" max="7174" width="15" style="145" customWidth="1"/>
    <col min="7175" max="7175" width="9.33203125" style="145" customWidth="1"/>
    <col min="7176" max="7176" width="10.88671875" style="145" bestFit="1" customWidth="1"/>
    <col min="7177" max="7177" width="12.6640625" style="145" customWidth="1"/>
    <col min="7178" max="7178" width="12" style="145" customWidth="1"/>
    <col min="7179" max="7179" width="8.6640625" style="145" customWidth="1"/>
    <col min="7180" max="7180" width="9" style="145"/>
    <col min="7181" max="7181" width="28.109375" style="145" customWidth="1"/>
    <col min="7182" max="7182" width="12.21875" style="145" bestFit="1" customWidth="1"/>
    <col min="7183" max="7425" width="9" style="145"/>
    <col min="7426" max="7426" width="19.109375" style="145" customWidth="1"/>
    <col min="7427" max="7428" width="10.88671875" style="145" customWidth="1"/>
    <col min="7429" max="7429" width="0" style="145" hidden="1" customWidth="1"/>
    <col min="7430" max="7430" width="15" style="145" customWidth="1"/>
    <col min="7431" max="7431" width="9.33203125" style="145" customWidth="1"/>
    <col min="7432" max="7432" width="10.88671875" style="145" bestFit="1" customWidth="1"/>
    <col min="7433" max="7433" width="12.6640625" style="145" customWidth="1"/>
    <col min="7434" max="7434" width="12" style="145" customWidth="1"/>
    <col min="7435" max="7435" width="8.6640625" style="145" customWidth="1"/>
    <col min="7436" max="7436" width="9" style="145"/>
    <col min="7437" max="7437" width="28.109375" style="145" customWidth="1"/>
    <col min="7438" max="7438" width="12.21875" style="145" bestFit="1" customWidth="1"/>
    <col min="7439" max="7681" width="9" style="145"/>
    <col min="7682" max="7682" width="19.109375" style="145" customWidth="1"/>
    <col min="7683" max="7684" width="10.88671875" style="145" customWidth="1"/>
    <col min="7685" max="7685" width="0" style="145" hidden="1" customWidth="1"/>
    <col min="7686" max="7686" width="15" style="145" customWidth="1"/>
    <col min="7687" max="7687" width="9.33203125" style="145" customWidth="1"/>
    <col min="7688" max="7688" width="10.88671875" style="145" bestFit="1" customWidth="1"/>
    <col min="7689" max="7689" width="12.6640625" style="145" customWidth="1"/>
    <col min="7690" max="7690" width="12" style="145" customWidth="1"/>
    <col min="7691" max="7691" width="8.6640625" style="145" customWidth="1"/>
    <col min="7692" max="7692" width="9" style="145"/>
    <col min="7693" max="7693" width="28.109375" style="145" customWidth="1"/>
    <col min="7694" max="7694" width="12.21875" style="145" bestFit="1" customWidth="1"/>
    <col min="7695" max="7937" width="9" style="145"/>
    <col min="7938" max="7938" width="19.109375" style="145" customWidth="1"/>
    <col min="7939" max="7940" width="10.88671875" style="145" customWidth="1"/>
    <col min="7941" max="7941" width="0" style="145" hidden="1" customWidth="1"/>
    <col min="7942" max="7942" width="15" style="145" customWidth="1"/>
    <col min="7943" max="7943" width="9.33203125" style="145" customWidth="1"/>
    <col min="7944" max="7944" width="10.88671875" style="145" bestFit="1" customWidth="1"/>
    <col min="7945" max="7945" width="12.6640625" style="145" customWidth="1"/>
    <col min="7946" max="7946" width="12" style="145" customWidth="1"/>
    <col min="7947" max="7947" width="8.6640625" style="145" customWidth="1"/>
    <col min="7948" max="7948" width="9" style="145"/>
    <col min="7949" max="7949" width="28.109375" style="145" customWidth="1"/>
    <col min="7950" max="7950" width="12.21875" style="145" bestFit="1" customWidth="1"/>
    <col min="7951" max="8193" width="9" style="145"/>
    <col min="8194" max="8194" width="19.109375" style="145" customWidth="1"/>
    <col min="8195" max="8196" width="10.88671875" style="145" customWidth="1"/>
    <col min="8197" max="8197" width="0" style="145" hidden="1" customWidth="1"/>
    <col min="8198" max="8198" width="15" style="145" customWidth="1"/>
    <col min="8199" max="8199" width="9.33203125" style="145" customWidth="1"/>
    <col min="8200" max="8200" width="10.88671875" style="145" bestFit="1" customWidth="1"/>
    <col min="8201" max="8201" width="12.6640625" style="145" customWidth="1"/>
    <col min="8202" max="8202" width="12" style="145" customWidth="1"/>
    <col min="8203" max="8203" width="8.6640625" style="145" customWidth="1"/>
    <col min="8204" max="8204" width="9" style="145"/>
    <col min="8205" max="8205" width="28.109375" style="145" customWidth="1"/>
    <col min="8206" max="8206" width="12.21875" style="145" bestFit="1" customWidth="1"/>
    <col min="8207" max="8449" width="9" style="145"/>
    <col min="8450" max="8450" width="19.109375" style="145" customWidth="1"/>
    <col min="8451" max="8452" width="10.88671875" style="145" customWidth="1"/>
    <col min="8453" max="8453" width="0" style="145" hidden="1" customWidth="1"/>
    <col min="8454" max="8454" width="15" style="145" customWidth="1"/>
    <col min="8455" max="8455" width="9.33203125" style="145" customWidth="1"/>
    <col min="8456" max="8456" width="10.88671875" style="145" bestFit="1" customWidth="1"/>
    <col min="8457" max="8457" width="12.6640625" style="145" customWidth="1"/>
    <col min="8458" max="8458" width="12" style="145" customWidth="1"/>
    <col min="8459" max="8459" width="8.6640625" style="145" customWidth="1"/>
    <col min="8460" max="8460" width="9" style="145"/>
    <col min="8461" max="8461" width="28.109375" style="145" customWidth="1"/>
    <col min="8462" max="8462" width="12.21875" style="145" bestFit="1" customWidth="1"/>
    <col min="8463" max="8705" width="9" style="145"/>
    <col min="8706" max="8706" width="19.109375" style="145" customWidth="1"/>
    <col min="8707" max="8708" width="10.88671875" style="145" customWidth="1"/>
    <col min="8709" max="8709" width="0" style="145" hidden="1" customWidth="1"/>
    <col min="8710" max="8710" width="15" style="145" customWidth="1"/>
    <col min="8711" max="8711" width="9.33203125" style="145" customWidth="1"/>
    <col min="8712" max="8712" width="10.88671875" style="145" bestFit="1" customWidth="1"/>
    <col min="8713" max="8713" width="12.6640625" style="145" customWidth="1"/>
    <col min="8714" max="8714" width="12" style="145" customWidth="1"/>
    <col min="8715" max="8715" width="8.6640625" style="145" customWidth="1"/>
    <col min="8716" max="8716" width="9" style="145"/>
    <col min="8717" max="8717" width="28.109375" style="145" customWidth="1"/>
    <col min="8718" max="8718" width="12.21875" style="145" bestFit="1" customWidth="1"/>
    <col min="8719" max="8961" width="9" style="145"/>
    <col min="8962" max="8962" width="19.109375" style="145" customWidth="1"/>
    <col min="8963" max="8964" width="10.88671875" style="145" customWidth="1"/>
    <col min="8965" max="8965" width="0" style="145" hidden="1" customWidth="1"/>
    <col min="8966" max="8966" width="15" style="145" customWidth="1"/>
    <col min="8967" max="8967" width="9.33203125" style="145" customWidth="1"/>
    <col min="8968" max="8968" width="10.88671875" style="145" bestFit="1" customWidth="1"/>
    <col min="8969" max="8969" width="12.6640625" style="145" customWidth="1"/>
    <col min="8970" max="8970" width="12" style="145" customWidth="1"/>
    <col min="8971" max="8971" width="8.6640625" style="145" customWidth="1"/>
    <col min="8972" max="8972" width="9" style="145"/>
    <col min="8973" max="8973" width="28.109375" style="145" customWidth="1"/>
    <col min="8974" max="8974" width="12.21875" style="145" bestFit="1" customWidth="1"/>
    <col min="8975" max="9217" width="9" style="145"/>
    <col min="9218" max="9218" width="19.109375" style="145" customWidth="1"/>
    <col min="9219" max="9220" width="10.88671875" style="145" customWidth="1"/>
    <col min="9221" max="9221" width="0" style="145" hidden="1" customWidth="1"/>
    <col min="9222" max="9222" width="15" style="145" customWidth="1"/>
    <col min="9223" max="9223" width="9.33203125" style="145" customWidth="1"/>
    <col min="9224" max="9224" width="10.88671875" style="145" bestFit="1" customWidth="1"/>
    <col min="9225" max="9225" width="12.6640625" style="145" customWidth="1"/>
    <col min="9226" max="9226" width="12" style="145" customWidth="1"/>
    <col min="9227" max="9227" width="8.6640625" style="145" customWidth="1"/>
    <col min="9228" max="9228" width="9" style="145"/>
    <col min="9229" max="9229" width="28.109375" style="145" customWidth="1"/>
    <col min="9230" max="9230" width="12.21875" style="145" bestFit="1" customWidth="1"/>
    <col min="9231" max="9473" width="9" style="145"/>
    <col min="9474" max="9474" width="19.109375" style="145" customWidth="1"/>
    <col min="9475" max="9476" width="10.88671875" style="145" customWidth="1"/>
    <col min="9477" max="9477" width="0" style="145" hidden="1" customWidth="1"/>
    <col min="9478" max="9478" width="15" style="145" customWidth="1"/>
    <col min="9479" max="9479" width="9.33203125" style="145" customWidth="1"/>
    <col min="9480" max="9480" width="10.88671875" style="145" bestFit="1" customWidth="1"/>
    <col min="9481" max="9481" width="12.6640625" style="145" customWidth="1"/>
    <col min="9482" max="9482" width="12" style="145" customWidth="1"/>
    <col min="9483" max="9483" width="8.6640625" style="145" customWidth="1"/>
    <col min="9484" max="9484" width="9" style="145"/>
    <col min="9485" max="9485" width="28.109375" style="145" customWidth="1"/>
    <col min="9486" max="9486" width="12.21875" style="145" bestFit="1" customWidth="1"/>
    <col min="9487" max="9729" width="9" style="145"/>
    <col min="9730" max="9730" width="19.109375" style="145" customWidth="1"/>
    <col min="9731" max="9732" width="10.88671875" style="145" customWidth="1"/>
    <col min="9733" max="9733" width="0" style="145" hidden="1" customWidth="1"/>
    <col min="9734" max="9734" width="15" style="145" customWidth="1"/>
    <col min="9735" max="9735" width="9.33203125" style="145" customWidth="1"/>
    <col min="9736" max="9736" width="10.88671875" style="145" bestFit="1" customWidth="1"/>
    <col min="9737" max="9737" width="12.6640625" style="145" customWidth="1"/>
    <col min="9738" max="9738" width="12" style="145" customWidth="1"/>
    <col min="9739" max="9739" width="8.6640625" style="145" customWidth="1"/>
    <col min="9740" max="9740" width="9" style="145"/>
    <col min="9741" max="9741" width="28.109375" style="145" customWidth="1"/>
    <col min="9742" max="9742" width="12.21875" style="145" bestFit="1" customWidth="1"/>
    <col min="9743" max="9985" width="9" style="145"/>
    <col min="9986" max="9986" width="19.109375" style="145" customWidth="1"/>
    <col min="9987" max="9988" width="10.88671875" style="145" customWidth="1"/>
    <col min="9989" max="9989" width="0" style="145" hidden="1" customWidth="1"/>
    <col min="9990" max="9990" width="15" style="145" customWidth="1"/>
    <col min="9991" max="9991" width="9.33203125" style="145" customWidth="1"/>
    <col min="9992" max="9992" width="10.88671875" style="145" bestFit="1" customWidth="1"/>
    <col min="9993" max="9993" width="12.6640625" style="145" customWidth="1"/>
    <col min="9994" max="9994" width="12" style="145" customWidth="1"/>
    <col min="9995" max="9995" width="8.6640625" style="145" customWidth="1"/>
    <col min="9996" max="9996" width="9" style="145"/>
    <col min="9997" max="9997" width="28.109375" style="145" customWidth="1"/>
    <col min="9998" max="9998" width="12.21875" style="145" bestFit="1" customWidth="1"/>
    <col min="9999" max="10241" width="9" style="145"/>
    <col min="10242" max="10242" width="19.109375" style="145" customWidth="1"/>
    <col min="10243" max="10244" width="10.88671875" style="145" customWidth="1"/>
    <col min="10245" max="10245" width="0" style="145" hidden="1" customWidth="1"/>
    <col min="10246" max="10246" width="15" style="145" customWidth="1"/>
    <col min="10247" max="10247" width="9.33203125" style="145" customWidth="1"/>
    <col min="10248" max="10248" width="10.88671875" style="145" bestFit="1" customWidth="1"/>
    <col min="10249" max="10249" width="12.6640625" style="145" customWidth="1"/>
    <col min="10250" max="10250" width="12" style="145" customWidth="1"/>
    <col min="10251" max="10251" width="8.6640625" style="145" customWidth="1"/>
    <col min="10252" max="10252" width="9" style="145"/>
    <col min="10253" max="10253" width="28.109375" style="145" customWidth="1"/>
    <col min="10254" max="10254" width="12.21875" style="145" bestFit="1" customWidth="1"/>
    <col min="10255" max="10497" width="9" style="145"/>
    <col min="10498" max="10498" width="19.109375" style="145" customWidth="1"/>
    <col min="10499" max="10500" width="10.88671875" style="145" customWidth="1"/>
    <col min="10501" max="10501" width="0" style="145" hidden="1" customWidth="1"/>
    <col min="10502" max="10502" width="15" style="145" customWidth="1"/>
    <col min="10503" max="10503" width="9.33203125" style="145" customWidth="1"/>
    <col min="10504" max="10504" width="10.88671875" style="145" bestFit="1" customWidth="1"/>
    <col min="10505" max="10505" width="12.6640625" style="145" customWidth="1"/>
    <col min="10506" max="10506" width="12" style="145" customWidth="1"/>
    <col min="10507" max="10507" width="8.6640625" style="145" customWidth="1"/>
    <col min="10508" max="10508" width="9" style="145"/>
    <col min="10509" max="10509" width="28.109375" style="145" customWidth="1"/>
    <col min="10510" max="10510" width="12.21875" style="145" bestFit="1" customWidth="1"/>
    <col min="10511" max="10753" width="9" style="145"/>
    <col min="10754" max="10754" width="19.109375" style="145" customWidth="1"/>
    <col min="10755" max="10756" width="10.88671875" style="145" customWidth="1"/>
    <col min="10757" max="10757" width="0" style="145" hidden="1" customWidth="1"/>
    <col min="10758" max="10758" width="15" style="145" customWidth="1"/>
    <col min="10759" max="10759" width="9.33203125" style="145" customWidth="1"/>
    <col min="10760" max="10760" width="10.88671875" style="145" bestFit="1" customWidth="1"/>
    <col min="10761" max="10761" width="12.6640625" style="145" customWidth="1"/>
    <col min="10762" max="10762" width="12" style="145" customWidth="1"/>
    <col min="10763" max="10763" width="8.6640625" style="145" customWidth="1"/>
    <col min="10764" max="10764" width="9" style="145"/>
    <col min="10765" max="10765" width="28.109375" style="145" customWidth="1"/>
    <col min="10766" max="10766" width="12.21875" style="145" bestFit="1" customWidth="1"/>
    <col min="10767" max="11009" width="9" style="145"/>
    <col min="11010" max="11010" width="19.109375" style="145" customWidth="1"/>
    <col min="11011" max="11012" width="10.88671875" style="145" customWidth="1"/>
    <col min="11013" max="11013" width="0" style="145" hidden="1" customWidth="1"/>
    <col min="11014" max="11014" width="15" style="145" customWidth="1"/>
    <col min="11015" max="11015" width="9.33203125" style="145" customWidth="1"/>
    <col min="11016" max="11016" width="10.88671875" style="145" bestFit="1" customWidth="1"/>
    <col min="11017" max="11017" width="12.6640625" style="145" customWidth="1"/>
    <col min="11018" max="11018" width="12" style="145" customWidth="1"/>
    <col min="11019" max="11019" width="8.6640625" style="145" customWidth="1"/>
    <col min="11020" max="11020" width="9" style="145"/>
    <col min="11021" max="11021" width="28.109375" style="145" customWidth="1"/>
    <col min="11022" max="11022" width="12.21875" style="145" bestFit="1" customWidth="1"/>
    <col min="11023" max="11265" width="9" style="145"/>
    <col min="11266" max="11266" width="19.109375" style="145" customWidth="1"/>
    <col min="11267" max="11268" width="10.88671875" style="145" customWidth="1"/>
    <col min="11269" max="11269" width="0" style="145" hidden="1" customWidth="1"/>
    <col min="11270" max="11270" width="15" style="145" customWidth="1"/>
    <col min="11271" max="11271" width="9.33203125" style="145" customWidth="1"/>
    <col min="11272" max="11272" width="10.88671875" style="145" bestFit="1" customWidth="1"/>
    <col min="11273" max="11273" width="12.6640625" style="145" customWidth="1"/>
    <col min="11274" max="11274" width="12" style="145" customWidth="1"/>
    <col min="11275" max="11275" width="8.6640625" style="145" customWidth="1"/>
    <col min="11276" max="11276" width="9" style="145"/>
    <col min="11277" max="11277" width="28.109375" style="145" customWidth="1"/>
    <col min="11278" max="11278" width="12.21875" style="145" bestFit="1" customWidth="1"/>
    <col min="11279" max="11521" width="9" style="145"/>
    <col min="11522" max="11522" width="19.109375" style="145" customWidth="1"/>
    <col min="11523" max="11524" width="10.88671875" style="145" customWidth="1"/>
    <col min="11525" max="11525" width="0" style="145" hidden="1" customWidth="1"/>
    <col min="11526" max="11526" width="15" style="145" customWidth="1"/>
    <col min="11527" max="11527" width="9.33203125" style="145" customWidth="1"/>
    <col min="11528" max="11528" width="10.88671875" style="145" bestFit="1" customWidth="1"/>
    <col min="11529" max="11529" width="12.6640625" style="145" customWidth="1"/>
    <col min="11530" max="11530" width="12" style="145" customWidth="1"/>
    <col min="11531" max="11531" width="8.6640625" style="145" customWidth="1"/>
    <col min="11532" max="11532" width="9" style="145"/>
    <col min="11533" max="11533" width="28.109375" style="145" customWidth="1"/>
    <col min="11534" max="11534" width="12.21875" style="145" bestFit="1" customWidth="1"/>
    <col min="11535" max="11777" width="9" style="145"/>
    <col min="11778" max="11778" width="19.109375" style="145" customWidth="1"/>
    <col min="11779" max="11780" width="10.88671875" style="145" customWidth="1"/>
    <col min="11781" max="11781" width="0" style="145" hidden="1" customWidth="1"/>
    <col min="11782" max="11782" width="15" style="145" customWidth="1"/>
    <col min="11783" max="11783" width="9.33203125" style="145" customWidth="1"/>
    <col min="11784" max="11784" width="10.88671875" style="145" bestFit="1" customWidth="1"/>
    <col min="11785" max="11785" width="12.6640625" style="145" customWidth="1"/>
    <col min="11786" max="11786" width="12" style="145" customWidth="1"/>
    <col min="11787" max="11787" width="8.6640625" style="145" customWidth="1"/>
    <col min="11788" max="11788" width="9" style="145"/>
    <col min="11789" max="11789" width="28.109375" style="145" customWidth="1"/>
    <col min="11790" max="11790" width="12.21875" style="145" bestFit="1" customWidth="1"/>
    <col min="11791" max="12033" width="9" style="145"/>
    <col min="12034" max="12034" width="19.109375" style="145" customWidth="1"/>
    <col min="12035" max="12036" width="10.88671875" style="145" customWidth="1"/>
    <col min="12037" max="12037" width="0" style="145" hidden="1" customWidth="1"/>
    <col min="12038" max="12038" width="15" style="145" customWidth="1"/>
    <col min="12039" max="12039" width="9.33203125" style="145" customWidth="1"/>
    <col min="12040" max="12040" width="10.88671875" style="145" bestFit="1" customWidth="1"/>
    <col min="12041" max="12041" width="12.6640625" style="145" customWidth="1"/>
    <col min="12042" max="12042" width="12" style="145" customWidth="1"/>
    <col min="12043" max="12043" width="8.6640625" style="145" customWidth="1"/>
    <col min="12044" max="12044" width="9" style="145"/>
    <col min="12045" max="12045" width="28.109375" style="145" customWidth="1"/>
    <col min="12046" max="12046" width="12.21875" style="145" bestFit="1" customWidth="1"/>
    <col min="12047" max="12289" width="9" style="145"/>
    <col min="12290" max="12290" width="19.109375" style="145" customWidth="1"/>
    <col min="12291" max="12292" width="10.88671875" style="145" customWidth="1"/>
    <col min="12293" max="12293" width="0" style="145" hidden="1" customWidth="1"/>
    <col min="12294" max="12294" width="15" style="145" customWidth="1"/>
    <col min="12295" max="12295" width="9.33203125" style="145" customWidth="1"/>
    <col min="12296" max="12296" width="10.88671875" style="145" bestFit="1" customWidth="1"/>
    <col min="12297" max="12297" width="12.6640625" style="145" customWidth="1"/>
    <col min="12298" max="12298" width="12" style="145" customWidth="1"/>
    <col min="12299" max="12299" width="8.6640625" style="145" customWidth="1"/>
    <col min="12300" max="12300" width="9" style="145"/>
    <col min="12301" max="12301" width="28.109375" style="145" customWidth="1"/>
    <col min="12302" max="12302" width="12.21875" style="145" bestFit="1" customWidth="1"/>
    <col min="12303" max="12545" width="9" style="145"/>
    <col min="12546" max="12546" width="19.109375" style="145" customWidth="1"/>
    <col min="12547" max="12548" width="10.88671875" style="145" customWidth="1"/>
    <col min="12549" max="12549" width="0" style="145" hidden="1" customWidth="1"/>
    <col min="12550" max="12550" width="15" style="145" customWidth="1"/>
    <col min="12551" max="12551" width="9.33203125" style="145" customWidth="1"/>
    <col min="12552" max="12552" width="10.88671875" style="145" bestFit="1" customWidth="1"/>
    <col min="12553" max="12553" width="12.6640625" style="145" customWidth="1"/>
    <col min="12554" max="12554" width="12" style="145" customWidth="1"/>
    <col min="12555" max="12555" width="8.6640625" style="145" customWidth="1"/>
    <col min="12556" max="12556" width="9" style="145"/>
    <col min="12557" max="12557" width="28.109375" style="145" customWidth="1"/>
    <col min="12558" max="12558" width="12.21875" style="145" bestFit="1" customWidth="1"/>
    <col min="12559" max="12801" width="9" style="145"/>
    <col min="12802" max="12802" width="19.109375" style="145" customWidth="1"/>
    <col min="12803" max="12804" width="10.88671875" style="145" customWidth="1"/>
    <col min="12805" max="12805" width="0" style="145" hidden="1" customWidth="1"/>
    <col min="12806" max="12806" width="15" style="145" customWidth="1"/>
    <col min="12807" max="12807" width="9.33203125" style="145" customWidth="1"/>
    <col min="12808" max="12808" width="10.88671875" style="145" bestFit="1" customWidth="1"/>
    <col min="12809" max="12809" width="12.6640625" style="145" customWidth="1"/>
    <col min="12810" max="12810" width="12" style="145" customWidth="1"/>
    <col min="12811" max="12811" width="8.6640625" style="145" customWidth="1"/>
    <col min="12812" max="12812" width="9" style="145"/>
    <col min="12813" max="12813" width="28.109375" style="145" customWidth="1"/>
    <col min="12814" max="12814" width="12.21875" style="145" bestFit="1" customWidth="1"/>
    <col min="12815" max="13057" width="9" style="145"/>
    <col min="13058" max="13058" width="19.109375" style="145" customWidth="1"/>
    <col min="13059" max="13060" width="10.88671875" style="145" customWidth="1"/>
    <col min="13061" max="13061" width="0" style="145" hidden="1" customWidth="1"/>
    <col min="13062" max="13062" width="15" style="145" customWidth="1"/>
    <col min="13063" max="13063" width="9.33203125" style="145" customWidth="1"/>
    <col min="13064" max="13064" width="10.88671875" style="145" bestFit="1" customWidth="1"/>
    <col min="13065" max="13065" width="12.6640625" style="145" customWidth="1"/>
    <col min="13066" max="13066" width="12" style="145" customWidth="1"/>
    <col min="13067" max="13067" width="8.6640625" style="145" customWidth="1"/>
    <col min="13068" max="13068" width="9" style="145"/>
    <col min="13069" max="13069" width="28.109375" style="145" customWidth="1"/>
    <col min="13070" max="13070" width="12.21875" style="145" bestFit="1" customWidth="1"/>
    <col min="13071" max="13313" width="9" style="145"/>
    <col min="13314" max="13314" width="19.109375" style="145" customWidth="1"/>
    <col min="13315" max="13316" width="10.88671875" style="145" customWidth="1"/>
    <col min="13317" max="13317" width="0" style="145" hidden="1" customWidth="1"/>
    <col min="13318" max="13318" width="15" style="145" customWidth="1"/>
    <col min="13319" max="13319" width="9.33203125" style="145" customWidth="1"/>
    <col min="13320" max="13320" width="10.88671875" style="145" bestFit="1" customWidth="1"/>
    <col min="13321" max="13321" width="12.6640625" style="145" customWidth="1"/>
    <col min="13322" max="13322" width="12" style="145" customWidth="1"/>
    <col min="13323" max="13323" width="8.6640625" style="145" customWidth="1"/>
    <col min="13324" max="13324" width="9" style="145"/>
    <col min="13325" max="13325" width="28.109375" style="145" customWidth="1"/>
    <col min="13326" max="13326" width="12.21875" style="145" bestFit="1" customWidth="1"/>
    <col min="13327" max="13569" width="9" style="145"/>
    <col min="13570" max="13570" width="19.109375" style="145" customWidth="1"/>
    <col min="13571" max="13572" width="10.88671875" style="145" customWidth="1"/>
    <col min="13573" max="13573" width="0" style="145" hidden="1" customWidth="1"/>
    <col min="13574" max="13574" width="15" style="145" customWidth="1"/>
    <col min="13575" max="13575" width="9.33203125" style="145" customWidth="1"/>
    <col min="13576" max="13576" width="10.88671875" style="145" bestFit="1" customWidth="1"/>
    <col min="13577" max="13577" width="12.6640625" style="145" customWidth="1"/>
    <col min="13578" max="13578" width="12" style="145" customWidth="1"/>
    <col min="13579" max="13579" width="8.6640625" style="145" customWidth="1"/>
    <col min="13580" max="13580" width="9" style="145"/>
    <col min="13581" max="13581" width="28.109375" style="145" customWidth="1"/>
    <col min="13582" max="13582" width="12.21875" style="145" bestFit="1" customWidth="1"/>
    <col min="13583" max="13825" width="9" style="145"/>
    <col min="13826" max="13826" width="19.109375" style="145" customWidth="1"/>
    <col min="13827" max="13828" width="10.88671875" style="145" customWidth="1"/>
    <col min="13829" max="13829" width="0" style="145" hidden="1" customWidth="1"/>
    <col min="13830" max="13830" width="15" style="145" customWidth="1"/>
    <col min="13831" max="13831" width="9.33203125" style="145" customWidth="1"/>
    <col min="13832" max="13832" width="10.88671875" style="145" bestFit="1" customWidth="1"/>
    <col min="13833" max="13833" width="12.6640625" style="145" customWidth="1"/>
    <col min="13834" max="13834" width="12" style="145" customWidth="1"/>
    <col min="13835" max="13835" width="8.6640625" style="145" customWidth="1"/>
    <col min="13836" max="13836" width="9" style="145"/>
    <col min="13837" max="13837" width="28.109375" style="145" customWidth="1"/>
    <col min="13838" max="13838" width="12.21875" style="145" bestFit="1" customWidth="1"/>
    <col min="13839" max="14081" width="9" style="145"/>
    <col min="14082" max="14082" width="19.109375" style="145" customWidth="1"/>
    <col min="14083" max="14084" width="10.88671875" style="145" customWidth="1"/>
    <col min="14085" max="14085" width="0" style="145" hidden="1" customWidth="1"/>
    <col min="14086" max="14086" width="15" style="145" customWidth="1"/>
    <col min="14087" max="14087" width="9.33203125" style="145" customWidth="1"/>
    <col min="14088" max="14088" width="10.88671875" style="145" bestFit="1" customWidth="1"/>
    <col min="14089" max="14089" width="12.6640625" style="145" customWidth="1"/>
    <col min="14090" max="14090" width="12" style="145" customWidth="1"/>
    <col min="14091" max="14091" width="8.6640625" style="145" customWidth="1"/>
    <col min="14092" max="14092" width="9" style="145"/>
    <col min="14093" max="14093" width="28.109375" style="145" customWidth="1"/>
    <col min="14094" max="14094" width="12.21875" style="145" bestFit="1" customWidth="1"/>
    <col min="14095" max="14337" width="9" style="145"/>
    <col min="14338" max="14338" width="19.109375" style="145" customWidth="1"/>
    <col min="14339" max="14340" width="10.88671875" style="145" customWidth="1"/>
    <col min="14341" max="14341" width="0" style="145" hidden="1" customWidth="1"/>
    <col min="14342" max="14342" width="15" style="145" customWidth="1"/>
    <col min="14343" max="14343" width="9.33203125" style="145" customWidth="1"/>
    <col min="14344" max="14344" width="10.88671875" style="145" bestFit="1" customWidth="1"/>
    <col min="14345" max="14345" width="12.6640625" style="145" customWidth="1"/>
    <col min="14346" max="14346" width="12" style="145" customWidth="1"/>
    <col min="14347" max="14347" width="8.6640625" style="145" customWidth="1"/>
    <col min="14348" max="14348" width="9" style="145"/>
    <col min="14349" max="14349" width="28.109375" style="145" customWidth="1"/>
    <col min="14350" max="14350" width="12.21875" style="145" bestFit="1" customWidth="1"/>
    <col min="14351" max="14593" width="9" style="145"/>
    <col min="14594" max="14594" width="19.109375" style="145" customWidth="1"/>
    <col min="14595" max="14596" width="10.88671875" style="145" customWidth="1"/>
    <col min="14597" max="14597" width="0" style="145" hidden="1" customWidth="1"/>
    <col min="14598" max="14598" width="15" style="145" customWidth="1"/>
    <col min="14599" max="14599" width="9.33203125" style="145" customWidth="1"/>
    <col min="14600" max="14600" width="10.88671875" style="145" bestFit="1" customWidth="1"/>
    <col min="14601" max="14601" width="12.6640625" style="145" customWidth="1"/>
    <col min="14602" max="14602" width="12" style="145" customWidth="1"/>
    <col min="14603" max="14603" width="8.6640625" style="145" customWidth="1"/>
    <col min="14604" max="14604" width="9" style="145"/>
    <col min="14605" max="14605" width="28.109375" style="145" customWidth="1"/>
    <col min="14606" max="14606" width="12.21875" style="145" bestFit="1" customWidth="1"/>
    <col min="14607" max="14849" width="9" style="145"/>
    <col min="14850" max="14850" width="19.109375" style="145" customWidth="1"/>
    <col min="14851" max="14852" width="10.88671875" style="145" customWidth="1"/>
    <col min="14853" max="14853" width="0" style="145" hidden="1" customWidth="1"/>
    <col min="14854" max="14854" width="15" style="145" customWidth="1"/>
    <col min="14855" max="14855" width="9.33203125" style="145" customWidth="1"/>
    <col min="14856" max="14856" width="10.88671875" style="145" bestFit="1" customWidth="1"/>
    <col min="14857" max="14857" width="12.6640625" style="145" customWidth="1"/>
    <col min="14858" max="14858" width="12" style="145" customWidth="1"/>
    <col min="14859" max="14859" width="8.6640625" style="145" customWidth="1"/>
    <col min="14860" max="14860" width="9" style="145"/>
    <col min="14861" max="14861" width="28.109375" style="145" customWidth="1"/>
    <col min="14862" max="14862" width="12.21875" style="145" bestFit="1" customWidth="1"/>
    <col min="14863" max="15105" width="9" style="145"/>
    <col min="15106" max="15106" width="19.109375" style="145" customWidth="1"/>
    <col min="15107" max="15108" width="10.88671875" style="145" customWidth="1"/>
    <col min="15109" max="15109" width="0" style="145" hidden="1" customWidth="1"/>
    <col min="15110" max="15110" width="15" style="145" customWidth="1"/>
    <col min="15111" max="15111" width="9.33203125" style="145" customWidth="1"/>
    <col min="15112" max="15112" width="10.88671875" style="145" bestFit="1" customWidth="1"/>
    <col min="15113" max="15113" width="12.6640625" style="145" customWidth="1"/>
    <col min="15114" max="15114" width="12" style="145" customWidth="1"/>
    <col min="15115" max="15115" width="8.6640625" style="145" customWidth="1"/>
    <col min="15116" max="15116" width="9" style="145"/>
    <col min="15117" max="15117" width="28.109375" style="145" customWidth="1"/>
    <col min="15118" max="15118" width="12.21875" style="145" bestFit="1" customWidth="1"/>
    <col min="15119" max="15361" width="9" style="145"/>
    <col min="15362" max="15362" width="19.109375" style="145" customWidth="1"/>
    <col min="15363" max="15364" width="10.88671875" style="145" customWidth="1"/>
    <col min="15365" max="15365" width="0" style="145" hidden="1" customWidth="1"/>
    <col min="15366" max="15366" width="15" style="145" customWidth="1"/>
    <col min="15367" max="15367" width="9.33203125" style="145" customWidth="1"/>
    <col min="15368" max="15368" width="10.88671875" style="145" bestFit="1" customWidth="1"/>
    <col min="15369" max="15369" width="12.6640625" style="145" customWidth="1"/>
    <col min="15370" max="15370" width="12" style="145" customWidth="1"/>
    <col min="15371" max="15371" width="8.6640625" style="145" customWidth="1"/>
    <col min="15372" max="15372" width="9" style="145"/>
    <col min="15373" max="15373" width="28.109375" style="145" customWidth="1"/>
    <col min="15374" max="15374" width="12.21875" style="145" bestFit="1" customWidth="1"/>
    <col min="15375" max="15617" width="9" style="145"/>
    <col min="15618" max="15618" width="19.109375" style="145" customWidth="1"/>
    <col min="15619" max="15620" width="10.88671875" style="145" customWidth="1"/>
    <col min="15621" max="15621" width="0" style="145" hidden="1" customWidth="1"/>
    <col min="15622" max="15622" width="15" style="145" customWidth="1"/>
    <col min="15623" max="15623" width="9.33203125" style="145" customWidth="1"/>
    <col min="15624" max="15624" width="10.88671875" style="145" bestFit="1" customWidth="1"/>
    <col min="15625" max="15625" width="12.6640625" style="145" customWidth="1"/>
    <col min="15626" max="15626" width="12" style="145" customWidth="1"/>
    <col min="15627" max="15627" width="8.6640625" style="145" customWidth="1"/>
    <col min="15628" max="15628" width="9" style="145"/>
    <col min="15629" max="15629" width="28.109375" style="145" customWidth="1"/>
    <col min="15630" max="15630" width="12.21875" style="145" bestFit="1" customWidth="1"/>
    <col min="15631" max="15873" width="9" style="145"/>
    <col min="15874" max="15874" width="19.109375" style="145" customWidth="1"/>
    <col min="15875" max="15876" width="10.88671875" style="145" customWidth="1"/>
    <col min="15877" max="15877" width="0" style="145" hidden="1" customWidth="1"/>
    <col min="15878" max="15878" width="15" style="145" customWidth="1"/>
    <col min="15879" max="15879" width="9.33203125" style="145" customWidth="1"/>
    <col min="15880" max="15880" width="10.88671875" style="145" bestFit="1" customWidth="1"/>
    <col min="15881" max="15881" width="12.6640625" style="145" customWidth="1"/>
    <col min="15882" max="15882" width="12" style="145" customWidth="1"/>
    <col min="15883" max="15883" width="8.6640625" style="145" customWidth="1"/>
    <col min="15884" max="15884" width="9" style="145"/>
    <col min="15885" max="15885" width="28.109375" style="145" customWidth="1"/>
    <col min="15886" max="15886" width="12.21875" style="145" bestFit="1" customWidth="1"/>
    <col min="15887" max="16129" width="9" style="145"/>
    <col min="16130" max="16130" width="19.109375" style="145" customWidth="1"/>
    <col min="16131" max="16132" width="10.88671875" style="145" customWidth="1"/>
    <col min="16133" max="16133" width="0" style="145" hidden="1" customWidth="1"/>
    <col min="16134" max="16134" width="15" style="145" customWidth="1"/>
    <col min="16135" max="16135" width="9.33203125" style="145" customWidth="1"/>
    <col min="16136" max="16136" width="10.88671875" style="145" bestFit="1" customWidth="1"/>
    <col min="16137" max="16137" width="12.6640625" style="145" customWidth="1"/>
    <col min="16138" max="16138" width="12" style="145" customWidth="1"/>
    <col min="16139" max="16139" width="8.6640625" style="145" customWidth="1"/>
    <col min="16140" max="16140" width="9" style="145"/>
    <col min="16141" max="16141" width="28.109375" style="145" customWidth="1"/>
    <col min="16142" max="16142" width="12.21875" style="145" bestFit="1" customWidth="1"/>
    <col min="16143" max="16384" width="9" style="145"/>
  </cols>
  <sheetData>
    <row r="2" spans="2:11" ht="16.8" thickBot="1" x14ac:dyDescent="0.25"/>
    <row r="3" spans="2:11" ht="20.100000000000001" customHeight="1" x14ac:dyDescent="0.2">
      <c r="B3" s="539" t="s">
        <v>85</v>
      </c>
      <c r="C3" s="542" t="s">
        <v>135</v>
      </c>
      <c r="D3" s="543"/>
      <c r="E3" s="543"/>
      <c r="F3" s="543"/>
      <c r="G3" s="543"/>
      <c r="H3" s="544"/>
      <c r="I3" s="89" t="s">
        <v>12</v>
      </c>
      <c r="J3" s="90" t="s">
        <v>6</v>
      </c>
      <c r="K3" s="91" t="s">
        <v>86</v>
      </c>
    </row>
    <row r="4" spans="2:11" ht="15" customHeight="1" x14ac:dyDescent="0.2">
      <c r="B4" s="540"/>
      <c r="C4" s="545"/>
      <c r="D4" s="546"/>
      <c r="E4" s="546"/>
      <c r="F4" s="546"/>
      <c r="G4" s="546"/>
      <c r="H4" s="547"/>
      <c r="I4" s="92" t="s">
        <v>87</v>
      </c>
      <c r="J4" s="93"/>
      <c r="K4" s="13" t="s">
        <v>88</v>
      </c>
    </row>
    <row r="5" spans="2:11" ht="18.75" customHeight="1" x14ac:dyDescent="0.2">
      <c r="B5" s="541"/>
      <c r="C5" s="94" t="s">
        <v>89</v>
      </c>
      <c r="D5" s="94" t="s">
        <v>90</v>
      </c>
      <c r="E5" s="95" t="s">
        <v>5</v>
      </c>
      <c r="F5" s="94" t="s">
        <v>91</v>
      </c>
      <c r="G5" s="94" t="s">
        <v>92</v>
      </c>
      <c r="H5" s="96" t="s">
        <v>93</v>
      </c>
      <c r="I5" s="92" t="s">
        <v>94</v>
      </c>
      <c r="J5" s="97"/>
      <c r="K5" s="13" t="s">
        <v>95</v>
      </c>
    </row>
    <row r="6" spans="2:11" ht="19.5" customHeight="1" x14ac:dyDescent="0.2">
      <c r="B6" s="541"/>
      <c r="C6" s="61"/>
      <c r="D6" s="61"/>
      <c r="E6" s="61"/>
      <c r="F6" s="61"/>
      <c r="G6" s="98"/>
      <c r="H6" s="99"/>
      <c r="I6" s="92"/>
      <c r="J6" s="97"/>
      <c r="K6" s="13"/>
    </row>
    <row r="7" spans="2:11" s="106" customFormat="1" ht="25.05" customHeight="1" x14ac:dyDescent="0.2">
      <c r="B7" s="541"/>
      <c r="C7" s="100" t="s">
        <v>96</v>
      </c>
      <c r="D7" s="100" t="s">
        <v>97</v>
      </c>
      <c r="E7" s="101" t="s">
        <v>98</v>
      </c>
      <c r="F7" s="100" t="s">
        <v>99</v>
      </c>
      <c r="G7" s="100" t="s">
        <v>100</v>
      </c>
      <c r="H7" s="102" t="s">
        <v>101</v>
      </c>
      <c r="I7" s="103" t="s">
        <v>102</v>
      </c>
      <c r="J7" s="104" t="s">
        <v>103</v>
      </c>
      <c r="K7" s="105" t="s">
        <v>104</v>
      </c>
    </row>
    <row r="8" spans="2:11" s="113" customFormat="1" x14ac:dyDescent="0.2">
      <c r="B8" s="107"/>
      <c r="C8" s="108" t="s">
        <v>105</v>
      </c>
      <c r="D8" s="108" t="s">
        <v>105</v>
      </c>
      <c r="E8" s="108"/>
      <c r="F8" s="108" t="s">
        <v>105</v>
      </c>
      <c r="G8" s="108" t="s">
        <v>106</v>
      </c>
      <c r="H8" s="109" t="s">
        <v>107</v>
      </c>
      <c r="I8" s="110" t="s">
        <v>106</v>
      </c>
      <c r="J8" s="111" t="s">
        <v>107</v>
      </c>
      <c r="K8" s="112" t="s">
        <v>108</v>
      </c>
    </row>
    <row r="9" spans="2:11" ht="15" customHeight="1" x14ac:dyDescent="0.2">
      <c r="B9" s="548" t="s">
        <v>109</v>
      </c>
      <c r="C9" s="550">
        <v>25255</v>
      </c>
      <c r="D9" s="550">
        <v>11449</v>
      </c>
      <c r="E9" s="550">
        <f>+C9+D9</f>
        <v>36704</v>
      </c>
      <c r="F9" s="550">
        <f>C9/4+D9</f>
        <v>17762.75</v>
      </c>
      <c r="G9" s="61">
        <v>97</v>
      </c>
      <c r="H9" s="114">
        <f>ROUND(F9/(G9*K9),4)*100</f>
        <v>50.17</v>
      </c>
      <c r="I9" s="552">
        <v>17763</v>
      </c>
      <c r="J9" s="554">
        <f>ROUND(F9/I9,4)*100</f>
        <v>100</v>
      </c>
      <c r="K9" s="556">
        <v>365</v>
      </c>
    </row>
    <row r="10" spans="2:11" ht="15" customHeight="1" x14ac:dyDescent="0.2">
      <c r="B10" s="549"/>
      <c r="C10" s="551"/>
      <c r="D10" s="551"/>
      <c r="E10" s="551"/>
      <c r="F10" s="551"/>
      <c r="G10" s="115">
        <v>97</v>
      </c>
      <c r="H10" s="116">
        <f>ROUND(F9/(G10*K9),4)*100</f>
        <v>50.17</v>
      </c>
      <c r="I10" s="553"/>
      <c r="J10" s="555"/>
      <c r="K10" s="557"/>
    </row>
    <row r="11" spans="2:11" ht="15" customHeight="1" x14ac:dyDescent="0.2">
      <c r="B11" s="549" t="s">
        <v>110</v>
      </c>
      <c r="C11" s="551">
        <v>19006</v>
      </c>
      <c r="D11" s="551">
        <v>5140</v>
      </c>
      <c r="E11" s="551">
        <f>+C11+D11</f>
        <v>24146</v>
      </c>
      <c r="F11" s="551">
        <f>C11/4+D11</f>
        <v>9891.5</v>
      </c>
      <c r="G11" s="95">
        <v>90</v>
      </c>
      <c r="H11" s="117">
        <f>ROUND(F11/(G11*K11),4)*100</f>
        <v>30.11</v>
      </c>
      <c r="I11" s="558">
        <v>9892</v>
      </c>
      <c r="J11" s="555">
        <f>ROUND(F11/I11,4)*100</f>
        <v>99.99</v>
      </c>
      <c r="K11" s="557">
        <v>365</v>
      </c>
    </row>
    <row r="12" spans="2:11" ht="15" customHeight="1" x14ac:dyDescent="0.2">
      <c r="B12" s="549"/>
      <c r="C12" s="551"/>
      <c r="D12" s="551"/>
      <c r="E12" s="551"/>
      <c r="F12" s="551"/>
      <c r="G12" s="115">
        <v>60</v>
      </c>
      <c r="H12" s="116">
        <f>ROUND(F11/(G12*K11),4)*100</f>
        <v>45.17</v>
      </c>
      <c r="I12" s="553"/>
      <c r="J12" s="555"/>
      <c r="K12" s="557"/>
    </row>
    <row r="13" spans="2:11" ht="15" customHeight="1" x14ac:dyDescent="0.2">
      <c r="B13" s="549" t="s">
        <v>111</v>
      </c>
      <c r="C13" s="551">
        <v>80200</v>
      </c>
      <c r="D13" s="551">
        <v>5580</v>
      </c>
      <c r="E13" s="551">
        <f>+C13+D13</f>
        <v>85780</v>
      </c>
      <c r="F13" s="551">
        <f>C13/4+D13</f>
        <v>25630</v>
      </c>
      <c r="G13" s="95">
        <v>84</v>
      </c>
      <c r="H13" s="117">
        <f>ROUND(F13/(G13*K13),4)*100</f>
        <v>83.59</v>
      </c>
      <c r="I13" s="558">
        <v>25630</v>
      </c>
      <c r="J13" s="555">
        <f>ROUND(F13/I13,4)*100</f>
        <v>100</v>
      </c>
      <c r="K13" s="557">
        <v>365</v>
      </c>
    </row>
    <row r="14" spans="2:11" ht="15" customHeight="1" x14ac:dyDescent="0.2">
      <c r="B14" s="549"/>
      <c r="C14" s="551"/>
      <c r="D14" s="551"/>
      <c r="E14" s="551"/>
      <c r="F14" s="551"/>
      <c r="G14" s="115">
        <v>83</v>
      </c>
      <c r="H14" s="116">
        <f>ROUND(F13/(G14*K13),4)*100</f>
        <v>84.6</v>
      </c>
      <c r="I14" s="553"/>
      <c r="J14" s="555"/>
      <c r="K14" s="557"/>
    </row>
    <row r="15" spans="2:11" ht="15" customHeight="1" x14ac:dyDescent="0.2">
      <c r="B15" s="549" t="s">
        <v>112</v>
      </c>
      <c r="C15" s="551">
        <v>7020</v>
      </c>
      <c r="D15" s="551">
        <v>11391</v>
      </c>
      <c r="E15" s="551">
        <f>+C15+D15</f>
        <v>18411</v>
      </c>
      <c r="F15" s="551">
        <f>C15/4+D15</f>
        <v>13146</v>
      </c>
      <c r="G15" s="95">
        <v>82</v>
      </c>
      <c r="H15" s="117">
        <f>ROUND(F15/(G15*K15),4)*100</f>
        <v>44.41</v>
      </c>
      <c r="I15" s="558">
        <v>13146</v>
      </c>
      <c r="J15" s="555">
        <f>ROUND(F15/I15,4)*100</f>
        <v>100</v>
      </c>
      <c r="K15" s="557">
        <v>361</v>
      </c>
    </row>
    <row r="16" spans="2:11" ht="15" customHeight="1" x14ac:dyDescent="0.2">
      <c r="B16" s="549"/>
      <c r="C16" s="551"/>
      <c r="D16" s="551"/>
      <c r="E16" s="551"/>
      <c r="F16" s="551"/>
      <c r="G16" s="115">
        <v>82</v>
      </c>
      <c r="H16" s="116">
        <f>ROUND(F15/(G16*K15),4)*100</f>
        <v>44.41</v>
      </c>
      <c r="I16" s="553"/>
      <c r="J16" s="555"/>
      <c r="K16" s="557"/>
    </row>
    <row r="17" spans="2:11" ht="15" customHeight="1" x14ac:dyDescent="0.2">
      <c r="B17" s="541" t="s">
        <v>5</v>
      </c>
      <c r="C17" s="551">
        <f>SUM(C9:C16)</f>
        <v>131481</v>
      </c>
      <c r="D17" s="551">
        <f>SUM(D9:D16)</f>
        <v>33560</v>
      </c>
      <c r="E17" s="551">
        <f>+C17+D17</f>
        <v>165041</v>
      </c>
      <c r="F17" s="551">
        <f>SUM(F9:F16)</f>
        <v>66430.25</v>
      </c>
      <c r="G17" s="95">
        <f>SUM(G9,G11,G13,G15)</f>
        <v>353</v>
      </c>
      <c r="H17" s="117">
        <f>ROUND(F17/(G17*K17),4)*100</f>
        <v>51.7</v>
      </c>
      <c r="I17" s="559">
        <f>SUM(I9:I16)</f>
        <v>66431</v>
      </c>
      <c r="J17" s="555">
        <f>ROUND(F17/I17,4)*100</f>
        <v>100</v>
      </c>
      <c r="K17" s="557">
        <v>364</v>
      </c>
    </row>
    <row r="18" spans="2:11" ht="15" customHeight="1" thickBot="1" x14ac:dyDescent="0.25">
      <c r="B18" s="563"/>
      <c r="C18" s="564"/>
      <c r="D18" s="564"/>
      <c r="E18" s="564"/>
      <c r="F18" s="564"/>
      <c r="G18" s="118">
        <f>SUM(G10,G12,G14,G16)</f>
        <v>322</v>
      </c>
      <c r="H18" s="119">
        <f>ROUND(F17/(G18*K17),4)*100</f>
        <v>56.68</v>
      </c>
      <c r="I18" s="560"/>
      <c r="J18" s="561"/>
      <c r="K18" s="562"/>
    </row>
    <row r="19" spans="2:11" x14ac:dyDescent="0.2">
      <c r="H19" s="145" t="s">
        <v>113</v>
      </c>
    </row>
    <row r="21" spans="2:11" ht="26.25" customHeight="1" x14ac:dyDescent="0.2">
      <c r="G21" s="565" t="s">
        <v>114</v>
      </c>
      <c r="H21" s="565"/>
      <c r="I21" s="546" t="s">
        <v>115</v>
      </c>
      <c r="J21" s="546"/>
    </row>
    <row r="22" spans="2:11" ht="26.25" customHeight="1" x14ac:dyDescent="0.2">
      <c r="G22" s="565"/>
      <c r="H22" s="565"/>
      <c r="I22" s="566" t="s">
        <v>116</v>
      </c>
      <c r="J22" s="566"/>
    </row>
    <row r="27" spans="2:11" x14ac:dyDescent="0.2">
      <c r="B27" s="145" t="s">
        <v>83</v>
      </c>
    </row>
    <row r="28" spans="2:11" ht="15" customHeight="1" x14ac:dyDescent="0.2">
      <c r="B28" s="548" t="s">
        <v>119</v>
      </c>
      <c r="C28" s="550">
        <v>2837</v>
      </c>
      <c r="D28" s="550">
        <v>2721</v>
      </c>
      <c r="E28" s="550">
        <f>+C28+D28</f>
        <v>5558</v>
      </c>
      <c r="F28" s="550">
        <f>INT(C28/4+D28)</f>
        <v>3430</v>
      </c>
      <c r="G28" s="61">
        <v>180</v>
      </c>
      <c r="H28" s="114">
        <f>ROUND(F28/(G28*K28),4)*100</f>
        <v>5.2200000000000006</v>
      </c>
      <c r="I28" s="552">
        <v>3205</v>
      </c>
      <c r="J28" s="567">
        <f>ROUND(F28/I28,4)*100</f>
        <v>107.02000000000001</v>
      </c>
      <c r="K28" s="556">
        <v>365</v>
      </c>
    </row>
    <row r="29" spans="2:11" ht="15" customHeight="1" x14ac:dyDescent="0.2">
      <c r="B29" s="549"/>
      <c r="C29" s="551"/>
      <c r="D29" s="551"/>
      <c r="E29" s="551"/>
      <c r="F29" s="551"/>
      <c r="G29" s="115">
        <v>104</v>
      </c>
      <c r="H29" s="116">
        <f>ROUND(F28/(G29*K28),4)*100</f>
        <v>9.0399999999999991</v>
      </c>
      <c r="I29" s="553"/>
      <c r="J29" s="568"/>
      <c r="K29" s="557"/>
    </row>
    <row r="30" spans="2:11" ht="15" customHeight="1" x14ac:dyDescent="0.2">
      <c r="B30" s="549" t="s">
        <v>120</v>
      </c>
      <c r="C30" s="551">
        <v>6788</v>
      </c>
      <c r="D30" s="551">
        <v>8105</v>
      </c>
      <c r="E30" s="551">
        <f>+C30+D30</f>
        <v>14893</v>
      </c>
      <c r="F30" s="551">
        <f>INT(C30/4+D30)</f>
        <v>9802</v>
      </c>
      <c r="G30" s="95">
        <v>127</v>
      </c>
      <c r="H30" s="117">
        <f>ROUND(F30/(G30*K30),4)*100</f>
        <v>21.740000000000002</v>
      </c>
      <c r="I30" s="558">
        <v>10797</v>
      </c>
      <c r="J30" s="555">
        <f>ROUND(F30/I30,4)*100</f>
        <v>90.78</v>
      </c>
      <c r="K30" s="557">
        <v>355</v>
      </c>
    </row>
    <row r="31" spans="2:11" ht="15" customHeight="1" x14ac:dyDescent="0.2">
      <c r="B31" s="549"/>
      <c r="C31" s="551"/>
      <c r="D31" s="551"/>
      <c r="E31" s="551"/>
      <c r="F31" s="551"/>
      <c r="G31" s="115">
        <v>89</v>
      </c>
      <c r="H31" s="116">
        <f>ROUND(F30/(G31*K30),4)*100</f>
        <v>31.019999999999996</v>
      </c>
      <c r="I31" s="553"/>
      <c r="J31" s="555"/>
      <c r="K31" s="557"/>
    </row>
    <row r="32" spans="2:11" ht="15" customHeight="1" x14ac:dyDescent="0.2">
      <c r="B32" s="549" t="s">
        <v>121</v>
      </c>
      <c r="C32" s="551">
        <v>337</v>
      </c>
      <c r="D32" s="551">
        <v>2047</v>
      </c>
      <c r="E32" s="551">
        <f>+C32+D32</f>
        <v>2384</v>
      </c>
      <c r="F32" s="551">
        <f>INT(C32/4+D32)</f>
        <v>2131</v>
      </c>
      <c r="G32" s="95">
        <v>60</v>
      </c>
      <c r="H32" s="117">
        <f>ROUND(F32/(G32*K32),4)*100</f>
        <v>14.21</v>
      </c>
      <c r="I32" s="558">
        <v>2252</v>
      </c>
      <c r="J32" s="555">
        <f>ROUND(F32/I32,4)*100</f>
        <v>94.63000000000001</v>
      </c>
      <c r="K32" s="557">
        <v>250</v>
      </c>
    </row>
    <row r="33" spans="2:11" ht="15" customHeight="1" x14ac:dyDescent="0.2">
      <c r="B33" s="549"/>
      <c r="C33" s="551"/>
      <c r="D33" s="551"/>
      <c r="E33" s="551"/>
      <c r="F33" s="551"/>
      <c r="G33" s="115">
        <v>60</v>
      </c>
      <c r="H33" s="116">
        <f>ROUND(F32/(G33*K32),4)*100</f>
        <v>14.21</v>
      </c>
      <c r="I33" s="553"/>
      <c r="J33" s="555"/>
      <c r="K33" s="557"/>
    </row>
    <row r="34" spans="2:11" ht="15" customHeight="1" x14ac:dyDescent="0.2">
      <c r="B34" s="549" t="s">
        <v>122</v>
      </c>
      <c r="C34" s="551">
        <v>252</v>
      </c>
      <c r="D34" s="551">
        <v>5261</v>
      </c>
      <c r="E34" s="551">
        <f>+C34+D34</f>
        <v>5513</v>
      </c>
      <c r="F34" s="551">
        <f>INT(C34/4+D34)</f>
        <v>5324</v>
      </c>
      <c r="G34" s="95">
        <v>85</v>
      </c>
      <c r="H34" s="117">
        <f>ROUND(F34/(G34*K34),4)*100</f>
        <v>18.16</v>
      </c>
      <c r="I34" s="558">
        <v>5854</v>
      </c>
      <c r="J34" s="555">
        <f>ROUND(F34/I34,4)*100</f>
        <v>90.95</v>
      </c>
      <c r="K34" s="557">
        <v>345</v>
      </c>
    </row>
    <row r="35" spans="2:11" ht="15" customHeight="1" x14ac:dyDescent="0.2">
      <c r="B35" s="549"/>
      <c r="C35" s="551"/>
      <c r="D35" s="551"/>
      <c r="E35" s="551"/>
      <c r="F35" s="551"/>
      <c r="G35" s="115">
        <v>85</v>
      </c>
      <c r="H35" s="116">
        <f>ROUND(F34/(G35*K34),4)*100</f>
        <v>18.16</v>
      </c>
      <c r="I35" s="553"/>
      <c r="J35" s="555"/>
      <c r="K35" s="557"/>
    </row>
    <row r="37" spans="2:11" x14ac:dyDescent="0.2">
      <c r="B37" s="145" t="s">
        <v>117</v>
      </c>
    </row>
    <row r="38" spans="2:11" x14ac:dyDescent="0.2">
      <c r="B38" s="145" t="s">
        <v>118</v>
      </c>
    </row>
  </sheetData>
  <mergeCells count="77">
    <mergeCell ref="J32:J33"/>
    <mergeCell ref="K32:K33"/>
    <mergeCell ref="B34:B35"/>
    <mergeCell ref="C34:C35"/>
    <mergeCell ref="D34:D35"/>
    <mergeCell ref="E34:E35"/>
    <mergeCell ref="F34:F35"/>
    <mergeCell ref="I34:I35"/>
    <mergeCell ref="J34:J35"/>
    <mergeCell ref="K34:K35"/>
    <mergeCell ref="B32:B33"/>
    <mergeCell ref="C32:C33"/>
    <mergeCell ref="D32:D33"/>
    <mergeCell ref="E32:E33"/>
    <mergeCell ref="F32:F33"/>
    <mergeCell ref="I32:I33"/>
    <mergeCell ref="K28:K29"/>
    <mergeCell ref="B30:B31"/>
    <mergeCell ref="C30:C31"/>
    <mergeCell ref="D30:D31"/>
    <mergeCell ref="E30:E31"/>
    <mergeCell ref="F30:F31"/>
    <mergeCell ref="I30:I31"/>
    <mergeCell ref="J30:J31"/>
    <mergeCell ref="K30:K31"/>
    <mergeCell ref="G21:H22"/>
    <mergeCell ref="I21:J21"/>
    <mergeCell ref="I22:J22"/>
    <mergeCell ref="B28:B29"/>
    <mergeCell ref="C28:C29"/>
    <mergeCell ref="D28:D29"/>
    <mergeCell ref="E28:E29"/>
    <mergeCell ref="F28:F29"/>
    <mergeCell ref="I28:I29"/>
    <mergeCell ref="J28:J29"/>
    <mergeCell ref="I17:I18"/>
    <mergeCell ref="J17:J18"/>
    <mergeCell ref="K17:K18"/>
    <mergeCell ref="B15:B16"/>
    <mergeCell ref="C15:C16"/>
    <mergeCell ref="D15:D16"/>
    <mergeCell ref="E15:E16"/>
    <mergeCell ref="F15:F16"/>
    <mergeCell ref="I15:I16"/>
    <mergeCell ref="B17:B18"/>
    <mergeCell ref="C17:C18"/>
    <mergeCell ref="D17:D18"/>
    <mergeCell ref="E17:E18"/>
    <mergeCell ref="F17:F18"/>
    <mergeCell ref="I13:I14"/>
    <mergeCell ref="J13:J14"/>
    <mergeCell ref="K13:K14"/>
    <mergeCell ref="J15:J16"/>
    <mergeCell ref="K15:K16"/>
    <mergeCell ref="B13:B14"/>
    <mergeCell ref="C13:C14"/>
    <mergeCell ref="D13:D14"/>
    <mergeCell ref="E13:E14"/>
    <mergeCell ref="F13:F14"/>
    <mergeCell ref="I9:I10"/>
    <mergeCell ref="J9:J10"/>
    <mergeCell ref="K9:K10"/>
    <mergeCell ref="B11:B12"/>
    <mergeCell ref="C11:C12"/>
    <mergeCell ref="D11:D12"/>
    <mergeCell ref="E11:E12"/>
    <mergeCell ref="F11:F12"/>
    <mergeCell ref="I11:I12"/>
    <mergeCell ref="J11:J12"/>
    <mergeCell ref="K11:K12"/>
    <mergeCell ref="B3:B7"/>
    <mergeCell ref="C3:H4"/>
    <mergeCell ref="B9:B10"/>
    <mergeCell ref="C9:C10"/>
    <mergeCell ref="D9:D10"/>
    <mergeCell ref="E9:E10"/>
    <mergeCell ref="F9:F10"/>
  </mergeCells>
  <phoneticPr fontId="15"/>
  <printOptions horizontalCentered="1"/>
  <pageMargins left="0.78740157480314965" right="0.78740157480314965" top="0.98425196850393704" bottom="0.98425196850393704" header="0.51181102362204722" footer="0.51181102362204722"/>
  <pageSetup paperSize="9" scale="73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indexed="15"/>
  </sheetPr>
  <dimension ref="A2:O14"/>
  <sheetViews>
    <sheetView showGridLines="0" zoomScaleNormal="100" zoomScaleSheetLayoutView="115" workbookViewId="0">
      <selection activeCell="F11" sqref="F11"/>
    </sheetView>
  </sheetViews>
  <sheetFormatPr defaultRowHeight="14.4" x14ac:dyDescent="0.2"/>
  <cols>
    <col min="1" max="1" width="7.44140625" style="120" customWidth="1"/>
    <col min="2" max="2" width="10" style="120" customWidth="1"/>
    <col min="3" max="5" width="6.109375" style="120" customWidth="1"/>
    <col min="6" max="6" width="6.109375" style="132" customWidth="1"/>
    <col min="7" max="14" width="6.109375" style="120" customWidth="1"/>
    <col min="15" max="15" width="7.44140625" style="120" customWidth="1"/>
    <col min="16" max="256" width="9" style="120"/>
    <col min="257" max="257" width="7.44140625" style="120" customWidth="1"/>
    <col min="258" max="258" width="10" style="120" customWidth="1"/>
    <col min="259" max="270" width="6.109375" style="120" customWidth="1"/>
    <col min="271" max="271" width="7.44140625" style="120" customWidth="1"/>
    <col min="272" max="512" width="9" style="120"/>
    <col min="513" max="513" width="7.44140625" style="120" customWidth="1"/>
    <col min="514" max="514" width="10" style="120" customWidth="1"/>
    <col min="515" max="526" width="6.109375" style="120" customWidth="1"/>
    <col min="527" max="527" width="7.44140625" style="120" customWidth="1"/>
    <col min="528" max="768" width="9" style="120"/>
    <col min="769" max="769" width="7.44140625" style="120" customWidth="1"/>
    <col min="770" max="770" width="10" style="120" customWidth="1"/>
    <col min="771" max="782" width="6.109375" style="120" customWidth="1"/>
    <col min="783" max="783" width="7.44140625" style="120" customWidth="1"/>
    <col min="784" max="1024" width="9" style="120"/>
    <col min="1025" max="1025" width="7.44140625" style="120" customWidth="1"/>
    <col min="1026" max="1026" width="10" style="120" customWidth="1"/>
    <col min="1027" max="1038" width="6.109375" style="120" customWidth="1"/>
    <col min="1039" max="1039" width="7.44140625" style="120" customWidth="1"/>
    <col min="1040" max="1280" width="9" style="120"/>
    <col min="1281" max="1281" width="7.44140625" style="120" customWidth="1"/>
    <col min="1282" max="1282" width="10" style="120" customWidth="1"/>
    <col min="1283" max="1294" width="6.109375" style="120" customWidth="1"/>
    <col min="1295" max="1295" width="7.44140625" style="120" customWidth="1"/>
    <col min="1296" max="1536" width="9" style="120"/>
    <col min="1537" max="1537" width="7.44140625" style="120" customWidth="1"/>
    <col min="1538" max="1538" width="10" style="120" customWidth="1"/>
    <col min="1539" max="1550" width="6.109375" style="120" customWidth="1"/>
    <col min="1551" max="1551" width="7.44140625" style="120" customWidth="1"/>
    <col min="1552" max="1792" width="9" style="120"/>
    <col min="1793" max="1793" width="7.44140625" style="120" customWidth="1"/>
    <col min="1794" max="1794" width="10" style="120" customWidth="1"/>
    <col min="1795" max="1806" width="6.109375" style="120" customWidth="1"/>
    <col min="1807" max="1807" width="7.44140625" style="120" customWidth="1"/>
    <col min="1808" max="2048" width="9" style="120"/>
    <col min="2049" max="2049" width="7.44140625" style="120" customWidth="1"/>
    <col min="2050" max="2050" width="10" style="120" customWidth="1"/>
    <col min="2051" max="2062" width="6.109375" style="120" customWidth="1"/>
    <col min="2063" max="2063" width="7.44140625" style="120" customWidth="1"/>
    <col min="2064" max="2304" width="9" style="120"/>
    <col min="2305" max="2305" width="7.44140625" style="120" customWidth="1"/>
    <col min="2306" max="2306" width="10" style="120" customWidth="1"/>
    <col min="2307" max="2318" width="6.109375" style="120" customWidth="1"/>
    <col min="2319" max="2319" width="7.44140625" style="120" customWidth="1"/>
    <col min="2320" max="2560" width="9" style="120"/>
    <col min="2561" max="2561" width="7.44140625" style="120" customWidth="1"/>
    <col min="2562" max="2562" width="10" style="120" customWidth="1"/>
    <col min="2563" max="2574" width="6.109375" style="120" customWidth="1"/>
    <col min="2575" max="2575" width="7.44140625" style="120" customWidth="1"/>
    <col min="2576" max="2816" width="9" style="120"/>
    <col min="2817" max="2817" width="7.44140625" style="120" customWidth="1"/>
    <col min="2818" max="2818" width="10" style="120" customWidth="1"/>
    <col min="2819" max="2830" width="6.109375" style="120" customWidth="1"/>
    <col min="2831" max="2831" width="7.44140625" style="120" customWidth="1"/>
    <col min="2832" max="3072" width="9" style="120"/>
    <col min="3073" max="3073" width="7.44140625" style="120" customWidth="1"/>
    <col min="3074" max="3074" width="10" style="120" customWidth="1"/>
    <col min="3075" max="3086" width="6.109375" style="120" customWidth="1"/>
    <col min="3087" max="3087" width="7.44140625" style="120" customWidth="1"/>
    <col min="3088" max="3328" width="9" style="120"/>
    <col min="3329" max="3329" width="7.44140625" style="120" customWidth="1"/>
    <col min="3330" max="3330" width="10" style="120" customWidth="1"/>
    <col min="3331" max="3342" width="6.109375" style="120" customWidth="1"/>
    <col min="3343" max="3343" width="7.44140625" style="120" customWidth="1"/>
    <col min="3344" max="3584" width="9" style="120"/>
    <col min="3585" max="3585" width="7.44140625" style="120" customWidth="1"/>
    <col min="3586" max="3586" width="10" style="120" customWidth="1"/>
    <col min="3587" max="3598" width="6.109375" style="120" customWidth="1"/>
    <col min="3599" max="3599" width="7.44140625" style="120" customWidth="1"/>
    <col min="3600" max="3840" width="9" style="120"/>
    <col min="3841" max="3841" width="7.44140625" style="120" customWidth="1"/>
    <col min="3842" max="3842" width="10" style="120" customWidth="1"/>
    <col min="3843" max="3854" width="6.109375" style="120" customWidth="1"/>
    <col min="3855" max="3855" width="7.44140625" style="120" customWidth="1"/>
    <col min="3856" max="4096" width="9" style="120"/>
    <col min="4097" max="4097" width="7.44140625" style="120" customWidth="1"/>
    <col min="4098" max="4098" width="10" style="120" customWidth="1"/>
    <col min="4099" max="4110" width="6.109375" style="120" customWidth="1"/>
    <col min="4111" max="4111" width="7.44140625" style="120" customWidth="1"/>
    <col min="4112" max="4352" width="9" style="120"/>
    <col min="4353" max="4353" width="7.44140625" style="120" customWidth="1"/>
    <col min="4354" max="4354" width="10" style="120" customWidth="1"/>
    <col min="4355" max="4366" width="6.109375" style="120" customWidth="1"/>
    <col min="4367" max="4367" width="7.44140625" style="120" customWidth="1"/>
    <col min="4368" max="4608" width="9" style="120"/>
    <col min="4609" max="4609" width="7.44140625" style="120" customWidth="1"/>
    <col min="4610" max="4610" width="10" style="120" customWidth="1"/>
    <col min="4611" max="4622" width="6.109375" style="120" customWidth="1"/>
    <col min="4623" max="4623" width="7.44140625" style="120" customWidth="1"/>
    <col min="4624" max="4864" width="9" style="120"/>
    <col min="4865" max="4865" width="7.44140625" style="120" customWidth="1"/>
    <col min="4866" max="4866" width="10" style="120" customWidth="1"/>
    <col min="4867" max="4878" width="6.109375" style="120" customWidth="1"/>
    <col min="4879" max="4879" width="7.44140625" style="120" customWidth="1"/>
    <col min="4880" max="5120" width="9" style="120"/>
    <col min="5121" max="5121" width="7.44140625" style="120" customWidth="1"/>
    <col min="5122" max="5122" width="10" style="120" customWidth="1"/>
    <col min="5123" max="5134" width="6.109375" style="120" customWidth="1"/>
    <col min="5135" max="5135" width="7.44140625" style="120" customWidth="1"/>
    <col min="5136" max="5376" width="9" style="120"/>
    <col min="5377" max="5377" width="7.44140625" style="120" customWidth="1"/>
    <col min="5378" max="5378" width="10" style="120" customWidth="1"/>
    <col min="5379" max="5390" width="6.109375" style="120" customWidth="1"/>
    <col min="5391" max="5391" width="7.44140625" style="120" customWidth="1"/>
    <col min="5392" max="5632" width="9" style="120"/>
    <col min="5633" max="5633" width="7.44140625" style="120" customWidth="1"/>
    <col min="5634" max="5634" width="10" style="120" customWidth="1"/>
    <col min="5635" max="5646" width="6.109375" style="120" customWidth="1"/>
    <col min="5647" max="5647" width="7.44140625" style="120" customWidth="1"/>
    <col min="5648" max="5888" width="9" style="120"/>
    <col min="5889" max="5889" width="7.44140625" style="120" customWidth="1"/>
    <col min="5890" max="5890" width="10" style="120" customWidth="1"/>
    <col min="5891" max="5902" width="6.109375" style="120" customWidth="1"/>
    <col min="5903" max="5903" width="7.44140625" style="120" customWidth="1"/>
    <col min="5904" max="6144" width="9" style="120"/>
    <col min="6145" max="6145" width="7.44140625" style="120" customWidth="1"/>
    <col min="6146" max="6146" width="10" style="120" customWidth="1"/>
    <col min="6147" max="6158" width="6.109375" style="120" customWidth="1"/>
    <col min="6159" max="6159" width="7.44140625" style="120" customWidth="1"/>
    <col min="6160" max="6400" width="9" style="120"/>
    <col min="6401" max="6401" width="7.44140625" style="120" customWidth="1"/>
    <col min="6402" max="6402" width="10" style="120" customWidth="1"/>
    <col min="6403" max="6414" width="6.109375" style="120" customWidth="1"/>
    <col min="6415" max="6415" width="7.44140625" style="120" customWidth="1"/>
    <col min="6416" max="6656" width="9" style="120"/>
    <col min="6657" max="6657" width="7.44140625" style="120" customWidth="1"/>
    <col min="6658" max="6658" width="10" style="120" customWidth="1"/>
    <col min="6659" max="6670" width="6.109375" style="120" customWidth="1"/>
    <col min="6671" max="6671" width="7.44140625" style="120" customWidth="1"/>
    <col min="6672" max="6912" width="9" style="120"/>
    <col min="6913" max="6913" width="7.44140625" style="120" customWidth="1"/>
    <col min="6914" max="6914" width="10" style="120" customWidth="1"/>
    <col min="6915" max="6926" width="6.109375" style="120" customWidth="1"/>
    <col min="6927" max="6927" width="7.44140625" style="120" customWidth="1"/>
    <col min="6928" max="7168" width="9" style="120"/>
    <col min="7169" max="7169" width="7.44140625" style="120" customWidth="1"/>
    <col min="7170" max="7170" width="10" style="120" customWidth="1"/>
    <col min="7171" max="7182" width="6.109375" style="120" customWidth="1"/>
    <col min="7183" max="7183" width="7.44140625" style="120" customWidth="1"/>
    <col min="7184" max="7424" width="9" style="120"/>
    <col min="7425" max="7425" width="7.44140625" style="120" customWidth="1"/>
    <col min="7426" max="7426" width="10" style="120" customWidth="1"/>
    <col min="7427" max="7438" width="6.109375" style="120" customWidth="1"/>
    <col min="7439" max="7439" width="7.44140625" style="120" customWidth="1"/>
    <col min="7440" max="7680" width="9" style="120"/>
    <col min="7681" max="7681" width="7.44140625" style="120" customWidth="1"/>
    <col min="7682" max="7682" width="10" style="120" customWidth="1"/>
    <col min="7683" max="7694" width="6.109375" style="120" customWidth="1"/>
    <col min="7695" max="7695" width="7.44140625" style="120" customWidth="1"/>
    <col min="7696" max="7936" width="9" style="120"/>
    <col min="7937" max="7937" width="7.44140625" style="120" customWidth="1"/>
    <col min="7938" max="7938" width="10" style="120" customWidth="1"/>
    <col min="7939" max="7950" width="6.109375" style="120" customWidth="1"/>
    <col min="7951" max="7951" width="7.44140625" style="120" customWidth="1"/>
    <col min="7952" max="8192" width="9" style="120"/>
    <col min="8193" max="8193" width="7.44140625" style="120" customWidth="1"/>
    <col min="8194" max="8194" width="10" style="120" customWidth="1"/>
    <col min="8195" max="8206" width="6.109375" style="120" customWidth="1"/>
    <col min="8207" max="8207" width="7.44140625" style="120" customWidth="1"/>
    <col min="8208" max="8448" width="9" style="120"/>
    <col min="8449" max="8449" width="7.44140625" style="120" customWidth="1"/>
    <col min="8450" max="8450" width="10" style="120" customWidth="1"/>
    <col min="8451" max="8462" width="6.109375" style="120" customWidth="1"/>
    <col min="8463" max="8463" width="7.44140625" style="120" customWidth="1"/>
    <col min="8464" max="8704" width="9" style="120"/>
    <col min="8705" max="8705" width="7.44140625" style="120" customWidth="1"/>
    <col min="8706" max="8706" width="10" style="120" customWidth="1"/>
    <col min="8707" max="8718" width="6.109375" style="120" customWidth="1"/>
    <col min="8719" max="8719" width="7.44140625" style="120" customWidth="1"/>
    <col min="8720" max="8960" width="9" style="120"/>
    <col min="8961" max="8961" width="7.44140625" style="120" customWidth="1"/>
    <col min="8962" max="8962" width="10" style="120" customWidth="1"/>
    <col min="8963" max="8974" width="6.109375" style="120" customWidth="1"/>
    <col min="8975" max="8975" width="7.44140625" style="120" customWidth="1"/>
    <col min="8976" max="9216" width="9" style="120"/>
    <col min="9217" max="9217" width="7.44140625" style="120" customWidth="1"/>
    <col min="9218" max="9218" width="10" style="120" customWidth="1"/>
    <col min="9219" max="9230" width="6.109375" style="120" customWidth="1"/>
    <col min="9231" max="9231" width="7.44140625" style="120" customWidth="1"/>
    <col min="9232" max="9472" width="9" style="120"/>
    <col min="9473" max="9473" width="7.44140625" style="120" customWidth="1"/>
    <col min="9474" max="9474" width="10" style="120" customWidth="1"/>
    <col min="9475" max="9486" width="6.109375" style="120" customWidth="1"/>
    <col min="9487" max="9487" width="7.44140625" style="120" customWidth="1"/>
    <col min="9488" max="9728" width="9" style="120"/>
    <col min="9729" max="9729" width="7.44140625" style="120" customWidth="1"/>
    <col min="9730" max="9730" width="10" style="120" customWidth="1"/>
    <col min="9731" max="9742" width="6.109375" style="120" customWidth="1"/>
    <col min="9743" max="9743" width="7.44140625" style="120" customWidth="1"/>
    <col min="9744" max="9984" width="9" style="120"/>
    <col min="9985" max="9985" width="7.44140625" style="120" customWidth="1"/>
    <col min="9986" max="9986" width="10" style="120" customWidth="1"/>
    <col min="9987" max="9998" width="6.109375" style="120" customWidth="1"/>
    <col min="9999" max="9999" width="7.44140625" style="120" customWidth="1"/>
    <col min="10000" max="10240" width="9" style="120"/>
    <col min="10241" max="10241" width="7.44140625" style="120" customWidth="1"/>
    <col min="10242" max="10242" width="10" style="120" customWidth="1"/>
    <col min="10243" max="10254" width="6.109375" style="120" customWidth="1"/>
    <col min="10255" max="10255" width="7.44140625" style="120" customWidth="1"/>
    <col min="10256" max="10496" width="9" style="120"/>
    <col min="10497" max="10497" width="7.44140625" style="120" customWidth="1"/>
    <col min="10498" max="10498" width="10" style="120" customWidth="1"/>
    <col min="10499" max="10510" width="6.109375" style="120" customWidth="1"/>
    <col min="10511" max="10511" width="7.44140625" style="120" customWidth="1"/>
    <col min="10512" max="10752" width="9" style="120"/>
    <col min="10753" max="10753" width="7.44140625" style="120" customWidth="1"/>
    <col min="10754" max="10754" width="10" style="120" customWidth="1"/>
    <col min="10755" max="10766" width="6.109375" style="120" customWidth="1"/>
    <col min="10767" max="10767" width="7.44140625" style="120" customWidth="1"/>
    <col min="10768" max="11008" width="9" style="120"/>
    <col min="11009" max="11009" width="7.44140625" style="120" customWidth="1"/>
    <col min="11010" max="11010" width="10" style="120" customWidth="1"/>
    <col min="11011" max="11022" width="6.109375" style="120" customWidth="1"/>
    <col min="11023" max="11023" width="7.44140625" style="120" customWidth="1"/>
    <col min="11024" max="11264" width="9" style="120"/>
    <col min="11265" max="11265" width="7.44140625" style="120" customWidth="1"/>
    <col min="11266" max="11266" width="10" style="120" customWidth="1"/>
    <col min="11267" max="11278" width="6.109375" style="120" customWidth="1"/>
    <col min="11279" max="11279" width="7.44140625" style="120" customWidth="1"/>
    <col min="11280" max="11520" width="9" style="120"/>
    <col min="11521" max="11521" width="7.44140625" style="120" customWidth="1"/>
    <col min="11522" max="11522" width="10" style="120" customWidth="1"/>
    <col min="11523" max="11534" width="6.109375" style="120" customWidth="1"/>
    <col min="11535" max="11535" width="7.44140625" style="120" customWidth="1"/>
    <col min="11536" max="11776" width="9" style="120"/>
    <col min="11777" max="11777" width="7.44140625" style="120" customWidth="1"/>
    <col min="11778" max="11778" width="10" style="120" customWidth="1"/>
    <col min="11779" max="11790" width="6.109375" style="120" customWidth="1"/>
    <col min="11791" max="11791" width="7.44140625" style="120" customWidth="1"/>
    <col min="11792" max="12032" width="9" style="120"/>
    <col min="12033" max="12033" width="7.44140625" style="120" customWidth="1"/>
    <col min="12034" max="12034" width="10" style="120" customWidth="1"/>
    <col min="12035" max="12046" width="6.109375" style="120" customWidth="1"/>
    <col min="12047" max="12047" width="7.44140625" style="120" customWidth="1"/>
    <col min="12048" max="12288" width="9" style="120"/>
    <col min="12289" max="12289" width="7.44140625" style="120" customWidth="1"/>
    <col min="12290" max="12290" width="10" style="120" customWidth="1"/>
    <col min="12291" max="12302" width="6.109375" style="120" customWidth="1"/>
    <col min="12303" max="12303" width="7.44140625" style="120" customWidth="1"/>
    <col min="12304" max="12544" width="9" style="120"/>
    <col min="12545" max="12545" width="7.44140625" style="120" customWidth="1"/>
    <col min="12546" max="12546" width="10" style="120" customWidth="1"/>
    <col min="12547" max="12558" width="6.109375" style="120" customWidth="1"/>
    <col min="12559" max="12559" width="7.44140625" style="120" customWidth="1"/>
    <col min="12560" max="12800" width="9" style="120"/>
    <col min="12801" max="12801" width="7.44140625" style="120" customWidth="1"/>
    <col min="12802" max="12802" width="10" style="120" customWidth="1"/>
    <col min="12803" max="12814" width="6.109375" style="120" customWidth="1"/>
    <col min="12815" max="12815" width="7.44140625" style="120" customWidth="1"/>
    <col min="12816" max="13056" width="9" style="120"/>
    <col min="13057" max="13057" width="7.44140625" style="120" customWidth="1"/>
    <col min="13058" max="13058" width="10" style="120" customWidth="1"/>
    <col min="13059" max="13070" width="6.109375" style="120" customWidth="1"/>
    <col min="13071" max="13071" width="7.44140625" style="120" customWidth="1"/>
    <col min="13072" max="13312" width="9" style="120"/>
    <col min="13313" max="13313" width="7.44140625" style="120" customWidth="1"/>
    <col min="13314" max="13314" width="10" style="120" customWidth="1"/>
    <col min="13315" max="13326" width="6.109375" style="120" customWidth="1"/>
    <col min="13327" max="13327" width="7.44140625" style="120" customWidth="1"/>
    <col min="13328" max="13568" width="9" style="120"/>
    <col min="13569" max="13569" width="7.44140625" style="120" customWidth="1"/>
    <col min="13570" max="13570" width="10" style="120" customWidth="1"/>
    <col min="13571" max="13582" width="6.109375" style="120" customWidth="1"/>
    <col min="13583" max="13583" width="7.44140625" style="120" customWidth="1"/>
    <col min="13584" max="13824" width="9" style="120"/>
    <col min="13825" max="13825" width="7.44140625" style="120" customWidth="1"/>
    <col min="13826" max="13826" width="10" style="120" customWidth="1"/>
    <col min="13827" max="13838" width="6.109375" style="120" customWidth="1"/>
    <col min="13839" max="13839" width="7.44140625" style="120" customWidth="1"/>
    <col min="13840" max="14080" width="9" style="120"/>
    <col min="14081" max="14081" width="7.44140625" style="120" customWidth="1"/>
    <col min="14082" max="14082" width="10" style="120" customWidth="1"/>
    <col min="14083" max="14094" width="6.109375" style="120" customWidth="1"/>
    <col min="14095" max="14095" width="7.44140625" style="120" customWidth="1"/>
    <col min="14096" max="14336" width="9" style="120"/>
    <col min="14337" max="14337" width="7.44140625" style="120" customWidth="1"/>
    <col min="14338" max="14338" width="10" style="120" customWidth="1"/>
    <col min="14339" max="14350" width="6.109375" style="120" customWidth="1"/>
    <col min="14351" max="14351" width="7.44140625" style="120" customWidth="1"/>
    <col min="14352" max="14592" width="9" style="120"/>
    <col min="14593" max="14593" width="7.44140625" style="120" customWidth="1"/>
    <col min="14594" max="14594" width="10" style="120" customWidth="1"/>
    <col min="14595" max="14606" width="6.109375" style="120" customWidth="1"/>
    <col min="14607" max="14607" width="7.44140625" style="120" customWidth="1"/>
    <col min="14608" max="14848" width="9" style="120"/>
    <col min="14849" max="14849" width="7.44140625" style="120" customWidth="1"/>
    <col min="14850" max="14850" width="10" style="120" customWidth="1"/>
    <col min="14851" max="14862" width="6.109375" style="120" customWidth="1"/>
    <col min="14863" max="14863" width="7.44140625" style="120" customWidth="1"/>
    <col min="14864" max="15104" width="9" style="120"/>
    <col min="15105" max="15105" width="7.44140625" style="120" customWidth="1"/>
    <col min="15106" max="15106" width="10" style="120" customWidth="1"/>
    <col min="15107" max="15118" width="6.109375" style="120" customWidth="1"/>
    <col min="15119" max="15119" width="7.44140625" style="120" customWidth="1"/>
    <col min="15120" max="15360" width="9" style="120"/>
    <col min="15361" max="15361" width="7.44140625" style="120" customWidth="1"/>
    <col min="15362" max="15362" width="10" style="120" customWidth="1"/>
    <col min="15363" max="15374" width="6.109375" style="120" customWidth="1"/>
    <col min="15375" max="15375" width="7.44140625" style="120" customWidth="1"/>
    <col min="15376" max="15616" width="9" style="120"/>
    <col min="15617" max="15617" width="7.44140625" style="120" customWidth="1"/>
    <col min="15618" max="15618" width="10" style="120" customWidth="1"/>
    <col min="15619" max="15630" width="6.109375" style="120" customWidth="1"/>
    <col min="15631" max="15631" width="7.44140625" style="120" customWidth="1"/>
    <col min="15632" max="15872" width="9" style="120"/>
    <col min="15873" max="15873" width="7.44140625" style="120" customWidth="1"/>
    <col min="15874" max="15874" width="10" style="120" customWidth="1"/>
    <col min="15875" max="15886" width="6.109375" style="120" customWidth="1"/>
    <col min="15887" max="15887" width="7.44140625" style="120" customWidth="1"/>
    <col min="15888" max="16128" width="9" style="120"/>
    <col min="16129" max="16129" width="7.44140625" style="120" customWidth="1"/>
    <col min="16130" max="16130" width="10" style="120" customWidth="1"/>
    <col min="16131" max="16142" width="6.109375" style="120" customWidth="1"/>
    <col min="16143" max="16143" width="7.44140625" style="120" customWidth="1"/>
    <col min="16144" max="16384" width="9" style="120"/>
  </cols>
  <sheetData>
    <row r="2" spans="1:15" ht="15" thickBot="1" x14ac:dyDescent="0.25">
      <c r="A2" s="122"/>
      <c r="B2" s="122"/>
      <c r="C2" s="122"/>
      <c r="D2" s="122"/>
      <c r="E2" s="122"/>
      <c r="F2" s="124"/>
      <c r="G2" s="122"/>
      <c r="H2" s="122"/>
      <c r="I2" s="122"/>
      <c r="J2" s="122"/>
      <c r="K2" s="122"/>
      <c r="L2" s="122"/>
      <c r="M2" s="122"/>
      <c r="N2" s="122"/>
      <c r="O2" s="123" t="s">
        <v>127</v>
      </c>
    </row>
    <row r="3" spans="1:15" x14ac:dyDescent="0.2">
      <c r="A3" s="569" t="s">
        <v>128</v>
      </c>
      <c r="B3" s="570"/>
      <c r="C3" s="125" t="s">
        <v>68</v>
      </c>
      <c r="D3" s="125" t="s">
        <v>39</v>
      </c>
      <c r="E3" s="125" t="s">
        <v>40</v>
      </c>
      <c r="F3" s="125" t="s">
        <v>41</v>
      </c>
      <c r="G3" s="125" t="s">
        <v>42</v>
      </c>
      <c r="H3" s="125" t="s">
        <v>43</v>
      </c>
      <c r="I3" s="125" t="s">
        <v>44</v>
      </c>
      <c r="J3" s="125" t="s">
        <v>45</v>
      </c>
      <c r="K3" s="125" t="s">
        <v>46</v>
      </c>
      <c r="L3" s="125" t="s">
        <v>129</v>
      </c>
      <c r="M3" s="125" t="s">
        <v>124</v>
      </c>
      <c r="N3" s="125" t="s">
        <v>130</v>
      </c>
      <c r="O3" s="126" t="s">
        <v>126</v>
      </c>
    </row>
    <row r="4" spans="1:15" x14ac:dyDescent="0.2">
      <c r="A4" s="571" t="s">
        <v>131</v>
      </c>
      <c r="B4" s="127" t="s">
        <v>137</v>
      </c>
      <c r="C4" s="128">
        <f>C11/1000</f>
        <v>444.64600000000002</v>
      </c>
      <c r="D4" s="128">
        <f t="shared" ref="D4:O4" si="0">D11/1000</f>
        <v>389.59</v>
      </c>
      <c r="E4" s="128">
        <f t="shared" si="0"/>
        <v>503.72300000000001</v>
      </c>
      <c r="F4" s="128">
        <f t="shared" si="0"/>
        <v>492.05500000000001</v>
      </c>
      <c r="G4" s="128">
        <f>G11/1000</f>
        <v>562.55700000000002</v>
      </c>
      <c r="H4" s="128">
        <f t="shared" si="0"/>
        <v>501.23</v>
      </c>
      <c r="I4" s="128">
        <f t="shared" si="0"/>
        <v>567.779</v>
      </c>
      <c r="J4" s="128">
        <f t="shared" si="0"/>
        <v>691.01599999999996</v>
      </c>
      <c r="K4" s="128">
        <f t="shared" si="0"/>
        <v>545.38400000000001</v>
      </c>
      <c r="L4" s="128">
        <f t="shared" si="0"/>
        <v>570.30700000000002</v>
      </c>
      <c r="M4" s="128">
        <f t="shared" si="0"/>
        <v>531.79100000000005</v>
      </c>
      <c r="N4" s="128">
        <f t="shared" si="0"/>
        <v>479.65199999999999</v>
      </c>
      <c r="O4" s="143">
        <f t="shared" si="0"/>
        <v>6279.73</v>
      </c>
    </row>
    <row r="5" spans="1:15" x14ac:dyDescent="0.2">
      <c r="A5" s="572"/>
      <c r="B5" s="127" t="s">
        <v>133</v>
      </c>
      <c r="C5" s="128">
        <f t="shared" ref="C5:O5" si="1">C12/1000</f>
        <v>416.041</v>
      </c>
      <c r="D5" s="128">
        <f t="shared" si="1"/>
        <v>411.98599999999999</v>
      </c>
      <c r="E5" s="128">
        <f t="shared" si="1"/>
        <v>481.76100000000002</v>
      </c>
      <c r="F5" s="128">
        <f t="shared" si="1"/>
        <v>476.57900000000001</v>
      </c>
      <c r="G5" s="128">
        <f t="shared" si="1"/>
        <v>561.45899999999995</v>
      </c>
      <c r="H5" s="128">
        <f t="shared" si="1"/>
        <v>493.37799999999999</v>
      </c>
      <c r="I5" s="128">
        <f t="shared" si="1"/>
        <v>565.55200000000002</v>
      </c>
      <c r="J5" s="128">
        <f t="shared" si="1"/>
        <v>671.68399999999997</v>
      </c>
      <c r="K5" s="128">
        <f t="shared" si="1"/>
        <v>520.548</v>
      </c>
      <c r="L5" s="128">
        <f t="shared" si="1"/>
        <v>562.95100000000002</v>
      </c>
      <c r="M5" s="128">
        <f t="shared" si="1"/>
        <v>521.34799999999996</v>
      </c>
      <c r="N5" s="128">
        <f t="shared" si="1"/>
        <v>477.06099999999998</v>
      </c>
      <c r="O5" s="143">
        <f t="shared" si="1"/>
        <v>6160.348</v>
      </c>
    </row>
    <row r="6" spans="1:15" ht="15" thickBot="1" x14ac:dyDescent="0.25">
      <c r="A6" s="573"/>
      <c r="B6" s="129" t="s">
        <v>123</v>
      </c>
      <c r="C6" s="130">
        <f>ROUND(C4/C5*100,1)</f>
        <v>106.9</v>
      </c>
      <c r="D6" s="130">
        <f t="shared" ref="D6:O6" si="2">ROUND(D4/D5*100,1)</f>
        <v>94.6</v>
      </c>
      <c r="E6" s="130">
        <f t="shared" si="2"/>
        <v>104.6</v>
      </c>
      <c r="F6" s="130">
        <f t="shared" si="2"/>
        <v>103.2</v>
      </c>
      <c r="G6" s="130">
        <f t="shared" si="2"/>
        <v>100.2</v>
      </c>
      <c r="H6" s="130">
        <f t="shared" si="2"/>
        <v>101.6</v>
      </c>
      <c r="I6" s="130">
        <f t="shared" si="2"/>
        <v>100.4</v>
      </c>
      <c r="J6" s="130">
        <f t="shared" si="2"/>
        <v>102.9</v>
      </c>
      <c r="K6" s="130">
        <f t="shared" si="2"/>
        <v>104.8</v>
      </c>
      <c r="L6" s="130">
        <f t="shared" si="2"/>
        <v>101.3</v>
      </c>
      <c r="M6" s="130">
        <f t="shared" si="2"/>
        <v>102</v>
      </c>
      <c r="N6" s="130">
        <f t="shared" si="2"/>
        <v>100.5</v>
      </c>
      <c r="O6" s="144">
        <f t="shared" si="2"/>
        <v>101.9</v>
      </c>
    </row>
    <row r="7" spans="1:15" x14ac:dyDescent="0.2">
      <c r="A7" s="122"/>
      <c r="B7" s="122"/>
      <c r="C7" s="122"/>
      <c r="D7" s="122"/>
      <c r="E7" s="122"/>
      <c r="F7" s="124"/>
      <c r="G7" s="122"/>
      <c r="H7" s="122"/>
      <c r="I7" s="122"/>
      <c r="J7" s="122"/>
      <c r="K7" s="122"/>
      <c r="L7" s="122"/>
      <c r="M7" s="122"/>
      <c r="N7" s="122"/>
      <c r="O7" s="121" t="s">
        <v>132</v>
      </c>
    </row>
    <row r="9" spans="1:15" ht="21" customHeight="1" thickBot="1" x14ac:dyDescent="0.25">
      <c r="A9" s="122"/>
      <c r="B9" s="122"/>
      <c r="C9" s="122"/>
      <c r="D9" s="122"/>
      <c r="E9" s="122"/>
      <c r="F9" s="124"/>
      <c r="G9" s="122"/>
      <c r="H9" s="122"/>
      <c r="I9" s="122"/>
      <c r="J9" s="122"/>
      <c r="K9" s="122"/>
      <c r="L9" s="122"/>
      <c r="M9" s="122"/>
      <c r="N9" s="122"/>
      <c r="O9" s="123" t="s">
        <v>125</v>
      </c>
    </row>
    <row r="10" spans="1:15" s="131" customFormat="1" ht="18" customHeight="1" x14ac:dyDescent="0.2">
      <c r="A10" s="569" t="s">
        <v>128</v>
      </c>
      <c r="B10" s="570"/>
      <c r="C10" s="125" t="s">
        <v>68</v>
      </c>
      <c r="D10" s="125" t="s">
        <v>39</v>
      </c>
      <c r="E10" s="125" t="s">
        <v>40</v>
      </c>
      <c r="F10" s="125" t="s">
        <v>41</v>
      </c>
      <c r="G10" s="125" t="s">
        <v>42</v>
      </c>
      <c r="H10" s="125" t="s">
        <v>43</v>
      </c>
      <c r="I10" s="125" t="s">
        <v>44</v>
      </c>
      <c r="J10" s="125" t="s">
        <v>45</v>
      </c>
      <c r="K10" s="125" t="s">
        <v>46</v>
      </c>
      <c r="L10" s="125" t="s">
        <v>129</v>
      </c>
      <c r="M10" s="125" t="s">
        <v>124</v>
      </c>
      <c r="N10" s="125" t="s">
        <v>130</v>
      </c>
      <c r="O10" s="126" t="s">
        <v>126</v>
      </c>
    </row>
    <row r="11" spans="1:15" s="131" customFormat="1" ht="18" customHeight="1" x14ac:dyDescent="0.2">
      <c r="A11" s="571" t="s">
        <v>131</v>
      </c>
      <c r="B11" s="127" t="s">
        <v>137</v>
      </c>
      <c r="C11" s="128">
        <v>444646</v>
      </c>
      <c r="D11" s="128">
        <v>389590</v>
      </c>
      <c r="E11" s="128">
        <v>503723</v>
      </c>
      <c r="F11" s="128">
        <v>492055</v>
      </c>
      <c r="G11" s="128">
        <v>562557</v>
      </c>
      <c r="H11" s="128">
        <v>501230</v>
      </c>
      <c r="I11" s="128">
        <v>567779</v>
      </c>
      <c r="J11" s="128">
        <v>691016</v>
      </c>
      <c r="K11" s="128">
        <v>545384</v>
      </c>
      <c r="L11" s="128">
        <v>570307</v>
      </c>
      <c r="M11" s="128">
        <v>531791</v>
      </c>
      <c r="N11" s="128">
        <v>479652</v>
      </c>
      <c r="O11" s="128">
        <f>SUM(C11:N11)</f>
        <v>6279730</v>
      </c>
    </row>
    <row r="12" spans="1:15" s="131" customFormat="1" ht="18" customHeight="1" x14ac:dyDescent="0.2">
      <c r="A12" s="572"/>
      <c r="B12" s="127" t="s">
        <v>133</v>
      </c>
      <c r="C12" s="128">
        <v>416041</v>
      </c>
      <c r="D12" s="128">
        <v>411986</v>
      </c>
      <c r="E12" s="128">
        <v>481761</v>
      </c>
      <c r="F12" s="128">
        <v>476579</v>
      </c>
      <c r="G12" s="128">
        <v>561459</v>
      </c>
      <c r="H12" s="128">
        <v>493378</v>
      </c>
      <c r="I12" s="128">
        <v>565552</v>
      </c>
      <c r="J12" s="128">
        <v>671684</v>
      </c>
      <c r="K12" s="128">
        <v>520548</v>
      </c>
      <c r="L12" s="128">
        <v>562951</v>
      </c>
      <c r="M12" s="128">
        <v>521348</v>
      </c>
      <c r="N12" s="128">
        <v>477061</v>
      </c>
      <c r="O12" s="128">
        <f>SUM(C12:N12)</f>
        <v>6160348</v>
      </c>
    </row>
    <row r="13" spans="1:15" s="131" customFormat="1" ht="18" customHeight="1" thickBot="1" x14ac:dyDescent="0.25">
      <c r="A13" s="573"/>
      <c r="B13" s="129" t="s">
        <v>123</v>
      </c>
      <c r="C13" s="130">
        <f>ROUND(C11/C12*100,1)</f>
        <v>106.9</v>
      </c>
      <c r="D13" s="130">
        <f t="shared" ref="D13:O13" si="3">ROUND(D11/D12*100,1)</f>
        <v>94.6</v>
      </c>
      <c r="E13" s="130">
        <f t="shared" si="3"/>
        <v>104.6</v>
      </c>
      <c r="F13" s="130">
        <f t="shared" si="3"/>
        <v>103.2</v>
      </c>
      <c r="G13" s="130">
        <f t="shared" si="3"/>
        <v>100.2</v>
      </c>
      <c r="H13" s="130">
        <f t="shared" si="3"/>
        <v>101.6</v>
      </c>
      <c r="I13" s="130">
        <f t="shared" si="3"/>
        <v>100.4</v>
      </c>
      <c r="J13" s="130">
        <f t="shared" si="3"/>
        <v>102.9</v>
      </c>
      <c r="K13" s="130">
        <f t="shared" si="3"/>
        <v>104.8</v>
      </c>
      <c r="L13" s="130">
        <f t="shared" si="3"/>
        <v>101.3</v>
      </c>
      <c r="M13" s="130">
        <f t="shared" si="3"/>
        <v>102</v>
      </c>
      <c r="N13" s="130">
        <f t="shared" si="3"/>
        <v>100.5</v>
      </c>
      <c r="O13" s="130">
        <f t="shared" si="3"/>
        <v>101.9</v>
      </c>
    </row>
    <row r="14" spans="1:15" ht="18" customHeight="1" x14ac:dyDescent="0.2">
      <c r="A14" s="122"/>
      <c r="B14" s="122"/>
      <c r="C14" s="122"/>
      <c r="D14" s="122"/>
      <c r="E14" s="122"/>
      <c r="F14" s="124"/>
      <c r="G14" s="122"/>
      <c r="H14" s="122"/>
      <c r="I14" s="122"/>
      <c r="J14" s="122"/>
      <c r="K14" s="122"/>
      <c r="L14" s="122"/>
      <c r="M14" s="122"/>
      <c r="N14" s="122"/>
      <c r="O14" s="121" t="s">
        <v>132</v>
      </c>
    </row>
  </sheetData>
  <mergeCells count="4">
    <mergeCell ref="A3:B3"/>
    <mergeCell ref="A4:A6"/>
    <mergeCell ref="A10:B10"/>
    <mergeCell ref="A11:A13"/>
  </mergeCells>
  <phoneticPr fontId="15"/>
  <pageMargins left="0.78740157480314965" right="0.78740157480314965" top="0.78740157480314965" bottom="0.78740157480314965" header="0.51181102362204722" footer="0.51181102362204722"/>
  <pageSetup paperSize="9" scale="75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"/>
  <sheetViews>
    <sheetView showGridLines="0" zoomScale="85" zoomScaleNormal="100" zoomScaleSheetLayoutView="100" workbookViewId="0">
      <pane xSplit="4" ySplit="4" topLeftCell="E14" activePane="bottomRight" state="frozen"/>
      <selection pane="topRight" activeCell="M1" sqref="M1"/>
      <selection pane="bottomLeft" activeCell="A5" sqref="A5"/>
      <selection pane="bottomRight" activeCell="P1" sqref="P1:AA1048576"/>
    </sheetView>
  </sheetViews>
  <sheetFormatPr defaultRowHeight="16.2" x14ac:dyDescent="0.2"/>
  <cols>
    <col min="1" max="1" width="2.21875" style="37" customWidth="1"/>
    <col min="2" max="3" width="5" style="37" customWidth="1"/>
    <col min="4" max="4" width="19.88671875" style="37" customWidth="1"/>
    <col min="5" max="5" width="11.21875" style="37" customWidth="1"/>
    <col min="6" max="6" width="2" style="37" customWidth="1"/>
    <col min="7" max="7" width="7.6640625" style="37" customWidth="1"/>
    <col min="8" max="8" width="2" style="37" customWidth="1"/>
    <col min="9" max="9" width="11.21875" style="37" customWidth="1"/>
    <col min="10" max="10" width="2" style="37" customWidth="1"/>
    <col min="11" max="11" width="7.6640625" style="37" customWidth="1"/>
    <col min="12" max="12" width="2" style="37" customWidth="1"/>
    <col min="13" max="13" width="17.88671875" style="37" customWidth="1"/>
    <col min="14" max="14" width="2.33203125" style="37" customWidth="1"/>
    <col min="15" max="15" width="2.21875" style="37" customWidth="1"/>
    <col min="16" max="249" width="9" style="37"/>
    <col min="250" max="251" width="5" style="37" customWidth="1"/>
    <col min="252" max="252" width="19.88671875" style="37" customWidth="1"/>
    <col min="253" max="253" width="11.21875" style="37" customWidth="1"/>
    <col min="254" max="254" width="2.44140625" style="37" customWidth="1"/>
    <col min="255" max="255" width="7.6640625" style="37" customWidth="1"/>
    <col min="256" max="256" width="2.44140625" style="37" customWidth="1"/>
    <col min="257" max="257" width="11.21875" style="37" customWidth="1"/>
    <col min="258" max="258" width="2.44140625" style="37" customWidth="1"/>
    <col min="259" max="259" width="7.6640625" style="37" customWidth="1"/>
    <col min="260" max="260" width="2.44140625" style="37" customWidth="1"/>
    <col min="261" max="261" width="19.33203125" style="37" customWidth="1"/>
    <col min="262" max="262" width="2.33203125" style="37" customWidth="1"/>
    <col min="263" max="505" width="9" style="37"/>
    <col min="506" max="507" width="5" style="37" customWidth="1"/>
    <col min="508" max="508" width="19.88671875" style="37" customWidth="1"/>
    <col min="509" max="509" width="11.21875" style="37" customWidth="1"/>
    <col min="510" max="510" width="2.44140625" style="37" customWidth="1"/>
    <col min="511" max="511" width="7.6640625" style="37" customWidth="1"/>
    <col min="512" max="512" width="2.44140625" style="37" customWidth="1"/>
    <col min="513" max="513" width="11.21875" style="37" customWidth="1"/>
    <col min="514" max="514" width="2.44140625" style="37" customWidth="1"/>
    <col min="515" max="515" width="7.6640625" style="37" customWidth="1"/>
    <col min="516" max="516" width="2.44140625" style="37" customWidth="1"/>
    <col min="517" max="517" width="19.33203125" style="37" customWidth="1"/>
    <col min="518" max="518" width="2.33203125" style="37" customWidth="1"/>
    <col min="519" max="761" width="9" style="37"/>
    <col min="762" max="763" width="5" style="37" customWidth="1"/>
    <col min="764" max="764" width="19.88671875" style="37" customWidth="1"/>
    <col min="765" max="765" width="11.21875" style="37" customWidth="1"/>
    <col min="766" max="766" width="2.44140625" style="37" customWidth="1"/>
    <col min="767" max="767" width="7.6640625" style="37" customWidth="1"/>
    <col min="768" max="768" width="2.44140625" style="37" customWidth="1"/>
    <col min="769" max="769" width="11.21875" style="37" customWidth="1"/>
    <col min="770" max="770" width="2.44140625" style="37" customWidth="1"/>
    <col min="771" max="771" width="7.6640625" style="37" customWidth="1"/>
    <col min="772" max="772" width="2.44140625" style="37" customWidth="1"/>
    <col min="773" max="773" width="19.33203125" style="37" customWidth="1"/>
    <col min="774" max="774" width="2.33203125" style="37" customWidth="1"/>
    <col min="775" max="1017" width="9" style="37"/>
    <col min="1018" max="1019" width="5" style="37" customWidth="1"/>
    <col min="1020" max="1020" width="19.88671875" style="37" customWidth="1"/>
    <col min="1021" max="1021" width="11.21875" style="37" customWidth="1"/>
    <col min="1022" max="1022" width="2.44140625" style="37" customWidth="1"/>
    <col min="1023" max="1023" width="7.6640625" style="37" customWidth="1"/>
    <col min="1024" max="1024" width="2.44140625" style="37" customWidth="1"/>
    <col min="1025" max="1025" width="11.21875" style="37" customWidth="1"/>
    <col min="1026" max="1026" width="2.44140625" style="37" customWidth="1"/>
    <col min="1027" max="1027" width="7.6640625" style="37" customWidth="1"/>
    <col min="1028" max="1028" width="2.44140625" style="37" customWidth="1"/>
    <col min="1029" max="1029" width="19.33203125" style="37" customWidth="1"/>
    <col min="1030" max="1030" width="2.33203125" style="37" customWidth="1"/>
    <col min="1031" max="1273" width="9" style="37"/>
    <col min="1274" max="1275" width="5" style="37" customWidth="1"/>
    <col min="1276" max="1276" width="19.88671875" style="37" customWidth="1"/>
    <col min="1277" max="1277" width="11.21875" style="37" customWidth="1"/>
    <col min="1278" max="1278" width="2.44140625" style="37" customWidth="1"/>
    <col min="1279" max="1279" width="7.6640625" style="37" customWidth="1"/>
    <col min="1280" max="1280" width="2.44140625" style="37" customWidth="1"/>
    <col min="1281" max="1281" width="11.21875" style="37" customWidth="1"/>
    <col min="1282" max="1282" width="2.44140625" style="37" customWidth="1"/>
    <col min="1283" max="1283" width="7.6640625" style="37" customWidth="1"/>
    <col min="1284" max="1284" width="2.44140625" style="37" customWidth="1"/>
    <col min="1285" max="1285" width="19.33203125" style="37" customWidth="1"/>
    <col min="1286" max="1286" width="2.33203125" style="37" customWidth="1"/>
    <col min="1287" max="1529" width="9" style="37"/>
    <col min="1530" max="1531" width="5" style="37" customWidth="1"/>
    <col min="1532" max="1532" width="19.88671875" style="37" customWidth="1"/>
    <col min="1533" max="1533" width="11.21875" style="37" customWidth="1"/>
    <col min="1534" max="1534" width="2.44140625" style="37" customWidth="1"/>
    <col min="1535" max="1535" width="7.6640625" style="37" customWidth="1"/>
    <col min="1536" max="1536" width="2.44140625" style="37" customWidth="1"/>
    <col min="1537" max="1537" width="11.21875" style="37" customWidth="1"/>
    <col min="1538" max="1538" width="2.44140625" style="37" customWidth="1"/>
    <col min="1539" max="1539" width="7.6640625" style="37" customWidth="1"/>
    <col min="1540" max="1540" width="2.44140625" style="37" customWidth="1"/>
    <col min="1541" max="1541" width="19.33203125" style="37" customWidth="1"/>
    <col min="1542" max="1542" width="2.33203125" style="37" customWidth="1"/>
    <col min="1543" max="1785" width="9" style="37"/>
    <col min="1786" max="1787" width="5" style="37" customWidth="1"/>
    <col min="1788" max="1788" width="19.88671875" style="37" customWidth="1"/>
    <col min="1789" max="1789" width="11.21875" style="37" customWidth="1"/>
    <col min="1790" max="1790" width="2.44140625" style="37" customWidth="1"/>
    <col min="1791" max="1791" width="7.6640625" style="37" customWidth="1"/>
    <col min="1792" max="1792" width="2.44140625" style="37" customWidth="1"/>
    <col min="1793" max="1793" width="11.21875" style="37" customWidth="1"/>
    <col min="1794" max="1794" width="2.44140625" style="37" customWidth="1"/>
    <col min="1795" max="1795" width="7.6640625" style="37" customWidth="1"/>
    <col min="1796" max="1796" width="2.44140625" style="37" customWidth="1"/>
    <col min="1797" max="1797" width="19.33203125" style="37" customWidth="1"/>
    <col min="1798" max="1798" width="2.33203125" style="37" customWidth="1"/>
    <col min="1799" max="2041" width="9" style="37"/>
    <col min="2042" max="2043" width="5" style="37" customWidth="1"/>
    <col min="2044" max="2044" width="19.88671875" style="37" customWidth="1"/>
    <col min="2045" max="2045" width="11.21875" style="37" customWidth="1"/>
    <col min="2046" max="2046" width="2.44140625" style="37" customWidth="1"/>
    <col min="2047" max="2047" width="7.6640625" style="37" customWidth="1"/>
    <col min="2048" max="2048" width="2.44140625" style="37" customWidth="1"/>
    <col min="2049" max="2049" width="11.21875" style="37" customWidth="1"/>
    <col min="2050" max="2050" width="2.44140625" style="37" customWidth="1"/>
    <col min="2051" max="2051" width="7.6640625" style="37" customWidth="1"/>
    <col min="2052" max="2052" width="2.44140625" style="37" customWidth="1"/>
    <col min="2053" max="2053" width="19.33203125" style="37" customWidth="1"/>
    <col min="2054" max="2054" width="2.33203125" style="37" customWidth="1"/>
    <col min="2055" max="2297" width="9" style="37"/>
    <col min="2298" max="2299" width="5" style="37" customWidth="1"/>
    <col min="2300" max="2300" width="19.88671875" style="37" customWidth="1"/>
    <col min="2301" max="2301" width="11.21875" style="37" customWidth="1"/>
    <col min="2302" max="2302" width="2.44140625" style="37" customWidth="1"/>
    <col min="2303" max="2303" width="7.6640625" style="37" customWidth="1"/>
    <col min="2304" max="2304" width="2.44140625" style="37" customWidth="1"/>
    <col min="2305" max="2305" width="11.21875" style="37" customWidth="1"/>
    <col min="2306" max="2306" width="2.44140625" style="37" customWidth="1"/>
    <col min="2307" max="2307" width="7.6640625" style="37" customWidth="1"/>
    <col min="2308" max="2308" width="2.44140625" style="37" customWidth="1"/>
    <col min="2309" max="2309" width="19.33203125" style="37" customWidth="1"/>
    <col min="2310" max="2310" width="2.33203125" style="37" customWidth="1"/>
    <col min="2311" max="2553" width="9" style="37"/>
    <col min="2554" max="2555" width="5" style="37" customWidth="1"/>
    <col min="2556" max="2556" width="19.88671875" style="37" customWidth="1"/>
    <col min="2557" max="2557" width="11.21875" style="37" customWidth="1"/>
    <col min="2558" max="2558" width="2.44140625" style="37" customWidth="1"/>
    <col min="2559" max="2559" width="7.6640625" style="37" customWidth="1"/>
    <col min="2560" max="2560" width="2.44140625" style="37" customWidth="1"/>
    <col min="2561" max="2561" width="11.21875" style="37" customWidth="1"/>
    <col min="2562" max="2562" width="2.44140625" style="37" customWidth="1"/>
    <col min="2563" max="2563" width="7.6640625" style="37" customWidth="1"/>
    <col min="2564" max="2564" width="2.44140625" style="37" customWidth="1"/>
    <col min="2565" max="2565" width="19.33203125" style="37" customWidth="1"/>
    <col min="2566" max="2566" width="2.33203125" style="37" customWidth="1"/>
    <col min="2567" max="2809" width="9" style="37"/>
    <col min="2810" max="2811" width="5" style="37" customWidth="1"/>
    <col min="2812" max="2812" width="19.88671875" style="37" customWidth="1"/>
    <col min="2813" max="2813" width="11.21875" style="37" customWidth="1"/>
    <col min="2814" max="2814" width="2.44140625" style="37" customWidth="1"/>
    <col min="2815" max="2815" width="7.6640625" style="37" customWidth="1"/>
    <col min="2816" max="2816" width="2.44140625" style="37" customWidth="1"/>
    <col min="2817" max="2817" width="11.21875" style="37" customWidth="1"/>
    <col min="2818" max="2818" width="2.44140625" style="37" customWidth="1"/>
    <col min="2819" max="2819" width="7.6640625" style="37" customWidth="1"/>
    <col min="2820" max="2820" width="2.44140625" style="37" customWidth="1"/>
    <col min="2821" max="2821" width="19.33203125" style="37" customWidth="1"/>
    <col min="2822" max="2822" width="2.33203125" style="37" customWidth="1"/>
    <col min="2823" max="3065" width="9" style="37"/>
    <col min="3066" max="3067" width="5" style="37" customWidth="1"/>
    <col min="3068" max="3068" width="19.88671875" style="37" customWidth="1"/>
    <col min="3069" max="3069" width="11.21875" style="37" customWidth="1"/>
    <col min="3070" max="3070" width="2.44140625" style="37" customWidth="1"/>
    <col min="3071" max="3071" width="7.6640625" style="37" customWidth="1"/>
    <col min="3072" max="3072" width="2.44140625" style="37" customWidth="1"/>
    <col min="3073" max="3073" width="11.21875" style="37" customWidth="1"/>
    <col min="3074" max="3074" width="2.44140625" style="37" customWidth="1"/>
    <col min="3075" max="3075" width="7.6640625" style="37" customWidth="1"/>
    <col min="3076" max="3076" width="2.44140625" style="37" customWidth="1"/>
    <col min="3077" max="3077" width="19.33203125" style="37" customWidth="1"/>
    <col min="3078" max="3078" width="2.33203125" style="37" customWidth="1"/>
    <col min="3079" max="3321" width="9" style="37"/>
    <col min="3322" max="3323" width="5" style="37" customWidth="1"/>
    <col min="3324" max="3324" width="19.88671875" style="37" customWidth="1"/>
    <col min="3325" max="3325" width="11.21875" style="37" customWidth="1"/>
    <col min="3326" max="3326" width="2.44140625" style="37" customWidth="1"/>
    <col min="3327" max="3327" width="7.6640625" style="37" customWidth="1"/>
    <col min="3328" max="3328" width="2.44140625" style="37" customWidth="1"/>
    <col min="3329" max="3329" width="11.21875" style="37" customWidth="1"/>
    <col min="3330" max="3330" width="2.44140625" style="37" customWidth="1"/>
    <col min="3331" max="3331" width="7.6640625" style="37" customWidth="1"/>
    <col min="3332" max="3332" width="2.44140625" style="37" customWidth="1"/>
    <col min="3333" max="3333" width="19.33203125" style="37" customWidth="1"/>
    <col min="3334" max="3334" width="2.33203125" style="37" customWidth="1"/>
    <col min="3335" max="3577" width="9" style="37"/>
    <col min="3578" max="3579" width="5" style="37" customWidth="1"/>
    <col min="3580" max="3580" width="19.88671875" style="37" customWidth="1"/>
    <col min="3581" max="3581" width="11.21875" style="37" customWidth="1"/>
    <col min="3582" max="3582" width="2.44140625" style="37" customWidth="1"/>
    <col min="3583" max="3583" width="7.6640625" style="37" customWidth="1"/>
    <col min="3584" max="3584" width="2.44140625" style="37" customWidth="1"/>
    <col min="3585" max="3585" width="11.21875" style="37" customWidth="1"/>
    <col min="3586" max="3586" width="2.44140625" style="37" customWidth="1"/>
    <col min="3587" max="3587" width="7.6640625" style="37" customWidth="1"/>
    <col min="3588" max="3588" width="2.44140625" style="37" customWidth="1"/>
    <col min="3589" max="3589" width="19.33203125" style="37" customWidth="1"/>
    <col min="3590" max="3590" width="2.33203125" style="37" customWidth="1"/>
    <col min="3591" max="3833" width="9" style="37"/>
    <col min="3834" max="3835" width="5" style="37" customWidth="1"/>
    <col min="3836" max="3836" width="19.88671875" style="37" customWidth="1"/>
    <col min="3837" max="3837" width="11.21875" style="37" customWidth="1"/>
    <col min="3838" max="3838" width="2.44140625" style="37" customWidth="1"/>
    <col min="3839" max="3839" width="7.6640625" style="37" customWidth="1"/>
    <col min="3840" max="3840" width="2.44140625" style="37" customWidth="1"/>
    <col min="3841" max="3841" width="11.21875" style="37" customWidth="1"/>
    <col min="3842" max="3842" width="2.44140625" style="37" customWidth="1"/>
    <col min="3843" max="3843" width="7.6640625" style="37" customWidth="1"/>
    <col min="3844" max="3844" width="2.44140625" style="37" customWidth="1"/>
    <col min="3845" max="3845" width="19.33203125" style="37" customWidth="1"/>
    <col min="3846" max="3846" width="2.33203125" style="37" customWidth="1"/>
    <col min="3847" max="4089" width="9" style="37"/>
    <col min="4090" max="4091" width="5" style="37" customWidth="1"/>
    <col min="4092" max="4092" width="19.88671875" style="37" customWidth="1"/>
    <col min="4093" max="4093" width="11.21875" style="37" customWidth="1"/>
    <col min="4094" max="4094" width="2.44140625" style="37" customWidth="1"/>
    <col min="4095" max="4095" width="7.6640625" style="37" customWidth="1"/>
    <col min="4096" max="4096" width="2.44140625" style="37" customWidth="1"/>
    <col min="4097" max="4097" width="11.21875" style="37" customWidth="1"/>
    <col min="4098" max="4098" width="2.44140625" style="37" customWidth="1"/>
    <col min="4099" max="4099" width="7.6640625" style="37" customWidth="1"/>
    <col min="4100" max="4100" width="2.44140625" style="37" customWidth="1"/>
    <col min="4101" max="4101" width="19.33203125" style="37" customWidth="1"/>
    <col min="4102" max="4102" width="2.33203125" style="37" customWidth="1"/>
    <col min="4103" max="4345" width="9" style="37"/>
    <col min="4346" max="4347" width="5" style="37" customWidth="1"/>
    <col min="4348" max="4348" width="19.88671875" style="37" customWidth="1"/>
    <col min="4349" max="4349" width="11.21875" style="37" customWidth="1"/>
    <col min="4350" max="4350" width="2.44140625" style="37" customWidth="1"/>
    <col min="4351" max="4351" width="7.6640625" style="37" customWidth="1"/>
    <col min="4352" max="4352" width="2.44140625" style="37" customWidth="1"/>
    <col min="4353" max="4353" width="11.21875" style="37" customWidth="1"/>
    <col min="4354" max="4354" width="2.44140625" style="37" customWidth="1"/>
    <col min="4355" max="4355" width="7.6640625" style="37" customWidth="1"/>
    <col min="4356" max="4356" width="2.44140625" style="37" customWidth="1"/>
    <col min="4357" max="4357" width="19.33203125" style="37" customWidth="1"/>
    <col min="4358" max="4358" width="2.33203125" style="37" customWidth="1"/>
    <col min="4359" max="4601" width="9" style="37"/>
    <col min="4602" max="4603" width="5" style="37" customWidth="1"/>
    <col min="4604" max="4604" width="19.88671875" style="37" customWidth="1"/>
    <col min="4605" max="4605" width="11.21875" style="37" customWidth="1"/>
    <col min="4606" max="4606" width="2.44140625" style="37" customWidth="1"/>
    <col min="4607" max="4607" width="7.6640625" style="37" customWidth="1"/>
    <col min="4608" max="4608" width="2.44140625" style="37" customWidth="1"/>
    <col min="4609" max="4609" width="11.21875" style="37" customWidth="1"/>
    <col min="4610" max="4610" width="2.44140625" style="37" customWidth="1"/>
    <col min="4611" max="4611" width="7.6640625" style="37" customWidth="1"/>
    <col min="4612" max="4612" width="2.44140625" style="37" customWidth="1"/>
    <col min="4613" max="4613" width="19.33203125" style="37" customWidth="1"/>
    <col min="4614" max="4614" width="2.33203125" style="37" customWidth="1"/>
    <col min="4615" max="4857" width="9" style="37"/>
    <col min="4858" max="4859" width="5" style="37" customWidth="1"/>
    <col min="4860" max="4860" width="19.88671875" style="37" customWidth="1"/>
    <col min="4861" max="4861" width="11.21875" style="37" customWidth="1"/>
    <col min="4862" max="4862" width="2.44140625" style="37" customWidth="1"/>
    <col min="4863" max="4863" width="7.6640625" style="37" customWidth="1"/>
    <col min="4864" max="4864" width="2.44140625" style="37" customWidth="1"/>
    <col min="4865" max="4865" width="11.21875" style="37" customWidth="1"/>
    <col min="4866" max="4866" width="2.44140625" style="37" customWidth="1"/>
    <col min="4867" max="4867" width="7.6640625" style="37" customWidth="1"/>
    <col min="4868" max="4868" width="2.44140625" style="37" customWidth="1"/>
    <col min="4869" max="4869" width="19.33203125" style="37" customWidth="1"/>
    <col min="4870" max="4870" width="2.33203125" style="37" customWidth="1"/>
    <col min="4871" max="5113" width="9" style="37"/>
    <col min="5114" max="5115" width="5" style="37" customWidth="1"/>
    <col min="5116" max="5116" width="19.88671875" style="37" customWidth="1"/>
    <col min="5117" max="5117" width="11.21875" style="37" customWidth="1"/>
    <col min="5118" max="5118" width="2.44140625" style="37" customWidth="1"/>
    <col min="5119" max="5119" width="7.6640625" style="37" customWidth="1"/>
    <col min="5120" max="5120" width="2.44140625" style="37" customWidth="1"/>
    <col min="5121" max="5121" width="11.21875" style="37" customWidth="1"/>
    <col min="5122" max="5122" width="2.44140625" style="37" customWidth="1"/>
    <col min="5123" max="5123" width="7.6640625" style="37" customWidth="1"/>
    <col min="5124" max="5124" width="2.44140625" style="37" customWidth="1"/>
    <col min="5125" max="5125" width="19.33203125" style="37" customWidth="1"/>
    <col min="5126" max="5126" width="2.33203125" style="37" customWidth="1"/>
    <col min="5127" max="5369" width="9" style="37"/>
    <col min="5370" max="5371" width="5" style="37" customWidth="1"/>
    <col min="5372" max="5372" width="19.88671875" style="37" customWidth="1"/>
    <col min="5373" max="5373" width="11.21875" style="37" customWidth="1"/>
    <col min="5374" max="5374" width="2.44140625" style="37" customWidth="1"/>
    <col min="5375" max="5375" width="7.6640625" style="37" customWidth="1"/>
    <col min="5376" max="5376" width="2.44140625" style="37" customWidth="1"/>
    <col min="5377" max="5377" width="11.21875" style="37" customWidth="1"/>
    <col min="5378" max="5378" width="2.44140625" style="37" customWidth="1"/>
    <col min="5379" max="5379" width="7.6640625" style="37" customWidth="1"/>
    <col min="5380" max="5380" width="2.44140625" style="37" customWidth="1"/>
    <col min="5381" max="5381" width="19.33203125" style="37" customWidth="1"/>
    <col min="5382" max="5382" width="2.33203125" style="37" customWidth="1"/>
    <col min="5383" max="5625" width="9" style="37"/>
    <col min="5626" max="5627" width="5" style="37" customWidth="1"/>
    <col min="5628" max="5628" width="19.88671875" style="37" customWidth="1"/>
    <col min="5629" max="5629" width="11.21875" style="37" customWidth="1"/>
    <col min="5630" max="5630" width="2.44140625" style="37" customWidth="1"/>
    <col min="5631" max="5631" width="7.6640625" style="37" customWidth="1"/>
    <col min="5632" max="5632" width="2.44140625" style="37" customWidth="1"/>
    <col min="5633" max="5633" width="11.21875" style="37" customWidth="1"/>
    <col min="5634" max="5634" width="2.44140625" style="37" customWidth="1"/>
    <col min="5635" max="5635" width="7.6640625" style="37" customWidth="1"/>
    <col min="5636" max="5636" width="2.44140625" style="37" customWidth="1"/>
    <col min="5637" max="5637" width="19.33203125" style="37" customWidth="1"/>
    <col min="5638" max="5638" width="2.33203125" style="37" customWidth="1"/>
    <col min="5639" max="5881" width="9" style="37"/>
    <col min="5882" max="5883" width="5" style="37" customWidth="1"/>
    <col min="5884" max="5884" width="19.88671875" style="37" customWidth="1"/>
    <col min="5885" max="5885" width="11.21875" style="37" customWidth="1"/>
    <col min="5886" max="5886" width="2.44140625" style="37" customWidth="1"/>
    <col min="5887" max="5887" width="7.6640625" style="37" customWidth="1"/>
    <col min="5888" max="5888" width="2.44140625" style="37" customWidth="1"/>
    <col min="5889" max="5889" width="11.21875" style="37" customWidth="1"/>
    <col min="5890" max="5890" width="2.44140625" style="37" customWidth="1"/>
    <col min="5891" max="5891" width="7.6640625" style="37" customWidth="1"/>
    <col min="5892" max="5892" width="2.44140625" style="37" customWidth="1"/>
    <col min="5893" max="5893" width="19.33203125" style="37" customWidth="1"/>
    <col min="5894" max="5894" width="2.33203125" style="37" customWidth="1"/>
    <col min="5895" max="6137" width="9" style="37"/>
    <col min="6138" max="6139" width="5" style="37" customWidth="1"/>
    <col min="6140" max="6140" width="19.88671875" style="37" customWidth="1"/>
    <col min="6141" max="6141" width="11.21875" style="37" customWidth="1"/>
    <col min="6142" max="6142" width="2.44140625" style="37" customWidth="1"/>
    <col min="6143" max="6143" width="7.6640625" style="37" customWidth="1"/>
    <col min="6144" max="6144" width="2.44140625" style="37" customWidth="1"/>
    <col min="6145" max="6145" width="11.21875" style="37" customWidth="1"/>
    <col min="6146" max="6146" width="2.44140625" style="37" customWidth="1"/>
    <col min="6147" max="6147" width="7.6640625" style="37" customWidth="1"/>
    <col min="6148" max="6148" width="2.44140625" style="37" customWidth="1"/>
    <col min="6149" max="6149" width="19.33203125" style="37" customWidth="1"/>
    <col min="6150" max="6150" width="2.33203125" style="37" customWidth="1"/>
    <col min="6151" max="6393" width="9" style="37"/>
    <col min="6394" max="6395" width="5" style="37" customWidth="1"/>
    <col min="6396" max="6396" width="19.88671875" style="37" customWidth="1"/>
    <col min="6397" max="6397" width="11.21875" style="37" customWidth="1"/>
    <col min="6398" max="6398" width="2.44140625" style="37" customWidth="1"/>
    <col min="6399" max="6399" width="7.6640625" style="37" customWidth="1"/>
    <col min="6400" max="6400" width="2.44140625" style="37" customWidth="1"/>
    <col min="6401" max="6401" width="11.21875" style="37" customWidth="1"/>
    <col min="6402" max="6402" width="2.44140625" style="37" customWidth="1"/>
    <col min="6403" max="6403" width="7.6640625" style="37" customWidth="1"/>
    <col min="6404" max="6404" width="2.44140625" style="37" customWidth="1"/>
    <col min="6405" max="6405" width="19.33203125" style="37" customWidth="1"/>
    <col min="6406" max="6406" width="2.33203125" style="37" customWidth="1"/>
    <col min="6407" max="6649" width="9" style="37"/>
    <col min="6650" max="6651" width="5" style="37" customWidth="1"/>
    <col min="6652" max="6652" width="19.88671875" style="37" customWidth="1"/>
    <col min="6653" max="6653" width="11.21875" style="37" customWidth="1"/>
    <col min="6654" max="6654" width="2.44140625" style="37" customWidth="1"/>
    <col min="6655" max="6655" width="7.6640625" style="37" customWidth="1"/>
    <col min="6656" max="6656" width="2.44140625" style="37" customWidth="1"/>
    <col min="6657" max="6657" width="11.21875" style="37" customWidth="1"/>
    <col min="6658" max="6658" width="2.44140625" style="37" customWidth="1"/>
    <col min="6659" max="6659" width="7.6640625" style="37" customWidth="1"/>
    <col min="6660" max="6660" width="2.44140625" style="37" customWidth="1"/>
    <col min="6661" max="6661" width="19.33203125" style="37" customWidth="1"/>
    <col min="6662" max="6662" width="2.33203125" style="37" customWidth="1"/>
    <col min="6663" max="6905" width="9" style="37"/>
    <col min="6906" max="6907" width="5" style="37" customWidth="1"/>
    <col min="6908" max="6908" width="19.88671875" style="37" customWidth="1"/>
    <col min="6909" max="6909" width="11.21875" style="37" customWidth="1"/>
    <col min="6910" max="6910" width="2.44140625" style="37" customWidth="1"/>
    <col min="6911" max="6911" width="7.6640625" style="37" customWidth="1"/>
    <col min="6912" max="6912" width="2.44140625" style="37" customWidth="1"/>
    <col min="6913" max="6913" width="11.21875" style="37" customWidth="1"/>
    <col min="6914" max="6914" width="2.44140625" style="37" customWidth="1"/>
    <col min="6915" max="6915" width="7.6640625" style="37" customWidth="1"/>
    <col min="6916" max="6916" width="2.44140625" style="37" customWidth="1"/>
    <col min="6917" max="6917" width="19.33203125" style="37" customWidth="1"/>
    <col min="6918" max="6918" width="2.33203125" style="37" customWidth="1"/>
    <col min="6919" max="7161" width="9" style="37"/>
    <col min="7162" max="7163" width="5" style="37" customWidth="1"/>
    <col min="7164" max="7164" width="19.88671875" style="37" customWidth="1"/>
    <col min="7165" max="7165" width="11.21875" style="37" customWidth="1"/>
    <col min="7166" max="7166" width="2.44140625" style="37" customWidth="1"/>
    <col min="7167" max="7167" width="7.6640625" style="37" customWidth="1"/>
    <col min="7168" max="7168" width="2.44140625" style="37" customWidth="1"/>
    <col min="7169" max="7169" width="11.21875" style="37" customWidth="1"/>
    <col min="7170" max="7170" width="2.44140625" style="37" customWidth="1"/>
    <col min="7171" max="7171" width="7.6640625" style="37" customWidth="1"/>
    <col min="7172" max="7172" width="2.44140625" style="37" customWidth="1"/>
    <col min="7173" max="7173" width="19.33203125" style="37" customWidth="1"/>
    <col min="7174" max="7174" width="2.33203125" style="37" customWidth="1"/>
    <col min="7175" max="7417" width="9" style="37"/>
    <col min="7418" max="7419" width="5" style="37" customWidth="1"/>
    <col min="7420" max="7420" width="19.88671875" style="37" customWidth="1"/>
    <col min="7421" max="7421" width="11.21875" style="37" customWidth="1"/>
    <col min="7422" max="7422" width="2.44140625" style="37" customWidth="1"/>
    <col min="7423" max="7423" width="7.6640625" style="37" customWidth="1"/>
    <col min="7424" max="7424" width="2.44140625" style="37" customWidth="1"/>
    <col min="7425" max="7425" width="11.21875" style="37" customWidth="1"/>
    <col min="7426" max="7426" width="2.44140625" style="37" customWidth="1"/>
    <col min="7427" max="7427" width="7.6640625" style="37" customWidth="1"/>
    <col min="7428" max="7428" width="2.44140625" style="37" customWidth="1"/>
    <col min="7429" max="7429" width="19.33203125" style="37" customWidth="1"/>
    <col min="7430" max="7430" width="2.33203125" style="37" customWidth="1"/>
    <col min="7431" max="7673" width="9" style="37"/>
    <col min="7674" max="7675" width="5" style="37" customWidth="1"/>
    <col min="7676" max="7676" width="19.88671875" style="37" customWidth="1"/>
    <col min="7677" max="7677" width="11.21875" style="37" customWidth="1"/>
    <col min="7678" max="7678" width="2.44140625" style="37" customWidth="1"/>
    <col min="7679" max="7679" width="7.6640625" style="37" customWidth="1"/>
    <col min="7680" max="7680" width="2.44140625" style="37" customWidth="1"/>
    <col min="7681" max="7681" width="11.21875" style="37" customWidth="1"/>
    <col min="7682" max="7682" width="2.44140625" style="37" customWidth="1"/>
    <col min="7683" max="7683" width="7.6640625" style="37" customWidth="1"/>
    <col min="7684" max="7684" width="2.44140625" style="37" customWidth="1"/>
    <col min="7685" max="7685" width="19.33203125" style="37" customWidth="1"/>
    <col min="7686" max="7686" width="2.33203125" style="37" customWidth="1"/>
    <col min="7687" max="7929" width="9" style="37"/>
    <col min="7930" max="7931" width="5" style="37" customWidth="1"/>
    <col min="7932" max="7932" width="19.88671875" style="37" customWidth="1"/>
    <col min="7933" max="7933" width="11.21875" style="37" customWidth="1"/>
    <col min="7934" max="7934" width="2.44140625" style="37" customWidth="1"/>
    <col min="7935" max="7935" width="7.6640625" style="37" customWidth="1"/>
    <col min="7936" max="7936" width="2.44140625" style="37" customWidth="1"/>
    <col min="7937" max="7937" width="11.21875" style="37" customWidth="1"/>
    <col min="7938" max="7938" width="2.44140625" style="37" customWidth="1"/>
    <col min="7939" max="7939" width="7.6640625" style="37" customWidth="1"/>
    <col min="7940" max="7940" width="2.44140625" style="37" customWidth="1"/>
    <col min="7941" max="7941" width="19.33203125" style="37" customWidth="1"/>
    <col min="7942" max="7942" width="2.33203125" style="37" customWidth="1"/>
    <col min="7943" max="8185" width="9" style="37"/>
    <col min="8186" max="8187" width="5" style="37" customWidth="1"/>
    <col min="8188" max="8188" width="19.88671875" style="37" customWidth="1"/>
    <col min="8189" max="8189" width="11.21875" style="37" customWidth="1"/>
    <col min="8190" max="8190" width="2.44140625" style="37" customWidth="1"/>
    <col min="8191" max="8191" width="7.6640625" style="37" customWidth="1"/>
    <col min="8192" max="8192" width="2.44140625" style="37" customWidth="1"/>
    <col min="8193" max="8193" width="11.21875" style="37" customWidth="1"/>
    <col min="8194" max="8194" width="2.44140625" style="37" customWidth="1"/>
    <col min="8195" max="8195" width="7.6640625" style="37" customWidth="1"/>
    <col min="8196" max="8196" width="2.44140625" style="37" customWidth="1"/>
    <col min="8197" max="8197" width="19.33203125" style="37" customWidth="1"/>
    <col min="8198" max="8198" width="2.33203125" style="37" customWidth="1"/>
    <col min="8199" max="8441" width="9" style="37"/>
    <col min="8442" max="8443" width="5" style="37" customWidth="1"/>
    <col min="8444" max="8444" width="19.88671875" style="37" customWidth="1"/>
    <col min="8445" max="8445" width="11.21875" style="37" customWidth="1"/>
    <col min="8446" max="8446" width="2.44140625" style="37" customWidth="1"/>
    <col min="8447" max="8447" width="7.6640625" style="37" customWidth="1"/>
    <col min="8448" max="8448" width="2.44140625" style="37" customWidth="1"/>
    <col min="8449" max="8449" width="11.21875" style="37" customWidth="1"/>
    <col min="8450" max="8450" width="2.44140625" style="37" customWidth="1"/>
    <col min="8451" max="8451" width="7.6640625" style="37" customWidth="1"/>
    <col min="8452" max="8452" width="2.44140625" style="37" customWidth="1"/>
    <col min="8453" max="8453" width="19.33203125" style="37" customWidth="1"/>
    <col min="8454" max="8454" width="2.33203125" style="37" customWidth="1"/>
    <col min="8455" max="8697" width="9" style="37"/>
    <col min="8698" max="8699" width="5" style="37" customWidth="1"/>
    <col min="8700" max="8700" width="19.88671875" style="37" customWidth="1"/>
    <col min="8701" max="8701" width="11.21875" style="37" customWidth="1"/>
    <col min="8702" max="8702" width="2.44140625" style="37" customWidth="1"/>
    <col min="8703" max="8703" width="7.6640625" style="37" customWidth="1"/>
    <col min="8704" max="8704" width="2.44140625" style="37" customWidth="1"/>
    <col min="8705" max="8705" width="11.21875" style="37" customWidth="1"/>
    <col min="8706" max="8706" width="2.44140625" style="37" customWidth="1"/>
    <col min="8707" max="8707" width="7.6640625" style="37" customWidth="1"/>
    <col min="8708" max="8708" width="2.44140625" style="37" customWidth="1"/>
    <col min="8709" max="8709" width="19.33203125" style="37" customWidth="1"/>
    <col min="8710" max="8710" width="2.33203125" style="37" customWidth="1"/>
    <col min="8711" max="8953" width="9" style="37"/>
    <col min="8954" max="8955" width="5" style="37" customWidth="1"/>
    <col min="8956" max="8956" width="19.88671875" style="37" customWidth="1"/>
    <col min="8957" max="8957" width="11.21875" style="37" customWidth="1"/>
    <col min="8958" max="8958" width="2.44140625" style="37" customWidth="1"/>
    <col min="8959" max="8959" width="7.6640625" style="37" customWidth="1"/>
    <col min="8960" max="8960" width="2.44140625" style="37" customWidth="1"/>
    <col min="8961" max="8961" width="11.21875" style="37" customWidth="1"/>
    <col min="8962" max="8962" width="2.44140625" style="37" customWidth="1"/>
    <col min="8963" max="8963" width="7.6640625" style="37" customWidth="1"/>
    <col min="8964" max="8964" width="2.44140625" style="37" customWidth="1"/>
    <col min="8965" max="8965" width="19.33203125" style="37" customWidth="1"/>
    <col min="8966" max="8966" width="2.33203125" style="37" customWidth="1"/>
    <col min="8967" max="9209" width="9" style="37"/>
    <col min="9210" max="9211" width="5" style="37" customWidth="1"/>
    <col min="9212" max="9212" width="19.88671875" style="37" customWidth="1"/>
    <col min="9213" max="9213" width="11.21875" style="37" customWidth="1"/>
    <col min="9214" max="9214" width="2.44140625" style="37" customWidth="1"/>
    <col min="9215" max="9215" width="7.6640625" style="37" customWidth="1"/>
    <col min="9216" max="9216" width="2.44140625" style="37" customWidth="1"/>
    <col min="9217" max="9217" width="11.21875" style="37" customWidth="1"/>
    <col min="9218" max="9218" width="2.44140625" style="37" customWidth="1"/>
    <col min="9219" max="9219" width="7.6640625" style="37" customWidth="1"/>
    <col min="9220" max="9220" width="2.44140625" style="37" customWidth="1"/>
    <col min="9221" max="9221" width="19.33203125" style="37" customWidth="1"/>
    <col min="9222" max="9222" width="2.33203125" style="37" customWidth="1"/>
    <col min="9223" max="9465" width="9" style="37"/>
    <col min="9466" max="9467" width="5" style="37" customWidth="1"/>
    <col min="9468" max="9468" width="19.88671875" style="37" customWidth="1"/>
    <col min="9469" max="9469" width="11.21875" style="37" customWidth="1"/>
    <col min="9470" max="9470" width="2.44140625" style="37" customWidth="1"/>
    <col min="9471" max="9471" width="7.6640625" style="37" customWidth="1"/>
    <col min="9472" max="9472" width="2.44140625" style="37" customWidth="1"/>
    <col min="9473" max="9473" width="11.21875" style="37" customWidth="1"/>
    <col min="9474" max="9474" width="2.44140625" style="37" customWidth="1"/>
    <col min="9475" max="9475" width="7.6640625" style="37" customWidth="1"/>
    <col min="9476" max="9476" width="2.44140625" style="37" customWidth="1"/>
    <col min="9477" max="9477" width="19.33203125" style="37" customWidth="1"/>
    <col min="9478" max="9478" width="2.33203125" style="37" customWidth="1"/>
    <col min="9479" max="9721" width="9" style="37"/>
    <col min="9722" max="9723" width="5" style="37" customWidth="1"/>
    <col min="9724" max="9724" width="19.88671875" style="37" customWidth="1"/>
    <col min="9725" max="9725" width="11.21875" style="37" customWidth="1"/>
    <col min="9726" max="9726" width="2.44140625" style="37" customWidth="1"/>
    <col min="9727" max="9727" width="7.6640625" style="37" customWidth="1"/>
    <col min="9728" max="9728" width="2.44140625" style="37" customWidth="1"/>
    <col min="9729" max="9729" width="11.21875" style="37" customWidth="1"/>
    <col min="9730" max="9730" width="2.44140625" style="37" customWidth="1"/>
    <col min="9731" max="9731" width="7.6640625" style="37" customWidth="1"/>
    <col min="9732" max="9732" width="2.44140625" style="37" customWidth="1"/>
    <col min="9733" max="9733" width="19.33203125" style="37" customWidth="1"/>
    <col min="9734" max="9734" width="2.33203125" style="37" customWidth="1"/>
    <col min="9735" max="9977" width="9" style="37"/>
    <col min="9978" max="9979" width="5" style="37" customWidth="1"/>
    <col min="9980" max="9980" width="19.88671875" style="37" customWidth="1"/>
    <col min="9981" max="9981" width="11.21875" style="37" customWidth="1"/>
    <col min="9982" max="9982" width="2.44140625" style="37" customWidth="1"/>
    <col min="9983" max="9983" width="7.6640625" style="37" customWidth="1"/>
    <col min="9984" max="9984" width="2.44140625" style="37" customWidth="1"/>
    <col min="9985" max="9985" width="11.21875" style="37" customWidth="1"/>
    <col min="9986" max="9986" width="2.44140625" style="37" customWidth="1"/>
    <col min="9987" max="9987" width="7.6640625" style="37" customWidth="1"/>
    <col min="9988" max="9988" width="2.44140625" style="37" customWidth="1"/>
    <col min="9989" max="9989" width="19.33203125" style="37" customWidth="1"/>
    <col min="9990" max="9990" width="2.33203125" style="37" customWidth="1"/>
    <col min="9991" max="10233" width="9" style="37"/>
    <col min="10234" max="10235" width="5" style="37" customWidth="1"/>
    <col min="10236" max="10236" width="19.88671875" style="37" customWidth="1"/>
    <col min="10237" max="10237" width="11.21875" style="37" customWidth="1"/>
    <col min="10238" max="10238" width="2.44140625" style="37" customWidth="1"/>
    <col min="10239" max="10239" width="7.6640625" style="37" customWidth="1"/>
    <col min="10240" max="10240" width="2.44140625" style="37" customWidth="1"/>
    <col min="10241" max="10241" width="11.21875" style="37" customWidth="1"/>
    <col min="10242" max="10242" width="2.44140625" style="37" customWidth="1"/>
    <col min="10243" max="10243" width="7.6640625" style="37" customWidth="1"/>
    <col min="10244" max="10244" width="2.44140625" style="37" customWidth="1"/>
    <col min="10245" max="10245" width="19.33203125" style="37" customWidth="1"/>
    <col min="10246" max="10246" width="2.33203125" style="37" customWidth="1"/>
    <col min="10247" max="10489" width="9" style="37"/>
    <col min="10490" max="10491" width="5" style="37" customWidth="1"/>
    <col min="10492" max="10492" width="19.88671875" style="37" customWidth="1"/>
    <col min="10493" max="10493" width="11.21875" style="37" customWidth="1"/>
    <col min="10494" max="10494" width="2.44140625" style="37" customWidth="1"/>
    <col min="10495" max="10495" width="7.6640625" style="37" customWidth="1"/>
    <col min="10496" max="10496" width="2.44140625" style="37" customWidth="1"/>
    <col min="10497" max="10497" width="11.21875" style="37" customWidth="1"/>
    <col min="10498" max="10498" width="2.44140625" style="37" customWidth="1"/>
    <col min="10499" max="10499" width="7.6640625" style="37" customWidth="1"/>
    <col min="10500" max="10500" width="2.44140625" style="37" customWidth="1"/>
    <col min="10501" max="10501" width="19.33203125" style="37" customWidth="1"/>
    <col min="10502" max="10502" width="2.33203125" style="37" customWidth="1"/>
    <col min="10503" max="10745" width="9" style="37"/>
    <col min="10746" max="10747" width="5" style="37" customWidth="1"/>
    <col min="10748" max="10748" width="19.88671875" style="37" customWidth="1"/>
    <col min="10749" max="10749" width="11.21875" style="37" customWidth="1"/>
    <col min="10750" max="10750" width="2.44140625" style="37" customWidth="1"/>
    <col min="10751" max="10751" width="7.6640625" style="37" customWidth="1"/>
    <col min="10752" max="10752" width="2.44140625" style="37" customWidth="1"/>
    <col min="10753" max="10753" width="11.21875" style="37" customWidth="1"/>
    <col min="10754" max="10754" width="2.44140625" style="37" customWidth="1"/>
    <col min="10755" max="10755" width="7.6640625" style="37" customWidth="1"/>
    <col min="10756" max="10756" width="2.44140625" style="37" customWidth="1"/>
    <col min="10757" max="10757" width="19.33203125" style="37" customWidth="1"/>
    <col min="10758" max="10758" width="2.33203125" style="37" customWidth="1"/>
    <col min="10759" max="11001" width="9" style="37"/>
    <col min="11002" max="11003" width="5" style="37" customWidth="1"/>
    <col min="11004" max="11004" width="19.88671875" style="37" customWidth="1"/>
    <col min="11005" max="11005" width="11.21875" style="37" customWidth="1"/>
    <col min="11006" max="11006" width="2.44140625" style="37" customWidth="1"/>
    <col min="11007" max="11007" width="7.6640625" style="37" customWidth="1"/>
    <col min="11008" max="11008" width="2.44140625" style="37" customWidth="1"/>
    <col min="11009" max="11009" width="11.21875" style="37" customWidth="1"/>
    <col min="11010" max="11010" width="2.44140625" style="37" customWidth="1"/>
    <col min="11011" max="11011" width="7.6640625" style="37" customWidth="1"/>
    <col min="11012" max="11012" width="2.44140625" style="37" customWidth="1"/>
    <col min="11013" max="11013" width="19.33203125" style="37" customWidth="1"/>
    <col min="11014" max="11014" width="2.33203125" style="37" customWidth="1"/>
    <col min="11015" max="11257" width="9" style="37"/>
    <col min="11258" max="11259" width="5" style="37" customWidth="1"/>
    <col min="11260" max="11260" width="19.88671875" style="37" customWidth="1"/>
    <col min="11261" max="11261" width="11.21875" style="37" customWidth="1"/>
    <col min="11262" max="11262" width="2.44140625" style="37" customWidth="1"/>
    <col min="11263" max="11263" width="7.6640625" style="37" customWidth="1"/>
    <col min="11264" max="11264" width="2.44140625" style="37" customWidth="1"/>
    <col min="11265" max="11265" width="11.21875" style="37" customWidth="1"/>
    <col min="11266" max="11266" width="2.44140625" style="37" customWidth="1"/>
    <col min="11267" max="11267" width="7.6640625" style="37" customWidth="1"/>
    <col min="11268" max="11268" width="2.44140625" style="37" customWidth="1"/>
    <col min="11269" max="11269" width="19.33203125" style="37" customWidth="1"/>
    <col min="11270" max="11270" width="2.33203125" style="37" customWidth="1"/>
    <col min="11271" max="11513" width="9" style="37"/>
    <col min="11514" max="11515" width="5" style="37" customWidth="1"/>
    <col min="11516" max="11516" width="19.88671875" style="37" customWidth="1"/>
    <col min="11517" max="11517" width="11.21875" style="37" customWidth="1"/>
    <col min="11518" max="11518" width="2.44140625" style="37" customWidth="1"/>
    <col min="11519" max="11519" width="7.6640625" style="37" customWidth="1"/>
    <col min="11520" max="11520" width="2.44140625" style="37" customWidth="1"/>
    <col min="11521" max="11521" width="11.21875" style="37" customWidth="1"/>
    <col min="11522" max="11522" width="2.44140625" style="37" customWidth="1"/>
    <col min="11523" max="11523" width="7.6640625" style="37" customWidth="1"/>
    <col min="11524" max="11524" width="2.44140625" style="37" customWidth="1"/>
    <col min="11525" max="11525" width="19.33203125" style="37" customWidth="1"/>
    <col min="11526" max="11526" width="2.33203125" style="37" customWidth="1"/>
    <col min="11527" max="11769" width="9" style="37"/>
    <col min="11770" max="11771" width="5" style="37" customWidth="1"/>
    <col min="11772" max="11772" width="19.88671875" style="37" customWidth="1"/>
    <col min="11773" max="11773" width="11.21875" style="37" customWidth="1"/>
    <col min="11774" max="11774" width="2.44140625" style="37" customWidth="1"/>
    <col min="11775" max="11775" width="7.6640625" style="37" customWidth="1"/>
    <col min="11776" max="11776" width="2.44140625" style="37" customWidth="1"/>
    <col min="11777" max="11777" width="11.21875" style="37" customWidth="1"/>
    <col min="11778" max="11778" width="2.44140625" style="37" customWidth="1"/>
    <col min="11779" max="11779" width="7.6640625" style="37" customWidth="1"/>
    <col min="11780" max="11780" width="2.44140625" style="37" customWidth="1"/>
    <col min="11781" max="11781" width="19.33203125" style="37" customWidth="1"/>
    <col min="11782" max="11782" width="2.33203125" style="37" customWidth="1"/>
    <col min="11783" max="12025" width="9" style="37"/>
    <col min="12026" max="12027" width="5" style="37" customWidth="1"/>
    <col min="12028" max="12028" width="19.88671875" style="37" customWidth="1"/>
    <col min="12029" max="12029" width="11.21875" style="37" customWidth="1"/>
    <col min="12030" max="12030" width="2.44140625" style="37" customWidth="1"/>
    <col min="12031" max="12031" width="7.6640625" style="37" customWidth="1"/>
    <col min="12032" max="12032" width="2.44140625" style="37" customWidth="1"/>
    <col min="12033" max="12033" width="11.21875" style="37" customWidth="1"/>
    <col min="12034" max="12034" width="2.44140625" style="37" customWidth="1"/>
    <col min="12035" max="12035" width="7.6640625" style="37" customWidth="1"/>
    <col min="12036" max="12036" width="2.44140625" style="37" customWidth="1"/>
    <col min="12037" max="12037" width="19.33203125" style="37" customWidth="1"/>
    <col min="12038" max="12038" width="2.33203125" style="37" customWidth="1"/>
    <col min="12039" max="12281" width="9" style="37"/>
    <col min="12282" max="12283" width="5" style="37" customWidth="1"/>
    <col min="12284" max="12284" width="19.88671875" style="37" customWidth="1"/>
    <col min="12285" max="12285" width="11.21875" style="37" customWidth="1"/>
    <col min="12286" max="12286" width="2.44140625" style="37" customWidth="1"/>
    <col min="12287" max="12287" width="7.6640625" style="37" customWidth="1"/>
    <col min="12288" max="12288" width="2.44140625" style="37" customWidth="1"/>
    <col min="12289" max="12289" width="11.21875" style="37" customWidth="1"/>
    <col min="12290" max="12290" width="2.44140625" style="37" customWidth="1"/>
    <col min="12291" max="12291" width="7.6640625" style="37" customWidth="1"/>
    <col min="12292" max="12292" width="2.44140625" style="37" customWidth="1"/>
    <col min="12293" max="12293" width="19.33203125" style="37" customWidth="1"/>
    <col min="12294" max="12294" width="2.33203125" style="37" customWidth="1"/>
    <col min="12295" max="12537" width="9" style="37"/>
    <col min="12538" max="12539" width="5" style="37" customWidth="1"/>
    <col min="12540" max="12540" width="19.88671875" style="37" customWidth="1"/>
    <col min="12541" max="12541" width="11.21875" style="37" customWidth="1"/>
    <col min="12542" max="12542" width="2.44140625" style="37" customWidth="1"/>
    <col min="12543" max="12543" width="7.6640625" style="37" customWidth="1"/>
    <col min="12544" max="12544" width="2.44140625" style="37" customWidth="1"/>
    <col min="12545" max="12545" width="11.21875" style="37" customWidth="1"/>
    <col min="12546" max="12546" width="2.44140625" style="37" customWidth="1"/>
    <col min="12547" max="12547" width="7.6640625" style="37" customWidth="1"/>
    <col min="12548" max="12548" width="2.44140625" style="37" customWidth="1"/>
    <col min="12549" max="12549" width="19.33203125" style="37" customWidth="1"/>
    <col min="12550" max="12550" width="2.33203125" style="37" customWidth="1"/>
    <col min="12551" max="12793" width="9" style="37"/>
    <col min="12794" max="12795" width="5" style="37" customWidth="1"/>
    <col min="12796" max="12796" width="19.88671875" style="37" customWidth="1"/>
    <col min="12797" max="12797" width="11.21875" style="37" customWidth="1"/>
    <col min="12798" max="12798" width="2.44140625" style="37" customWidth="1"/>
    <col min="12799" max="12799" width="7.6640625" style="37" customWidth="1"/>
    <col min="12800" max="12800" width="2.44140625" style="37" customWidth="1"/>
    <col min="12801" max="12801" width="11.21875" style="37" customWidth="1"/>
    <col min="12802" max="12802" width="2.44140625" style="37" customWidth="1"/>
    <col min="12803" max="12803" width="7.6640625" style="37" customWidth="1"/>
    <col min="12804" max="12804" width="2.44140625" style="37" customWidth="1"/>
    <col min="12805" max="12805" width="19.33203125" style="37" customWidth="1"/>
    <col min="12806" max="12806" width="2.33203125" style="37" customWidth="1"/>
    <col min="12807" max="13049" width="9" style="37"/>
    <col min="13050" max="13051" width="5" style="37" customWidth="1"/>
    <col min="13052" max="13052" width="19.88671875" style="37" customWidth="1"/>
    <col min="13053" max="13053" width="11.21875" style="37" customWidth="1"/>
    <col min="13054" max="13054" width="2.44140625" style="37" customWidth="1"/>
    <col min="13055" max="13055" width="7.6640625" style="37" customWidth="1"/>
    <col min="13056" max="13056" width="2.44140625" style="37" customWidth="1"/>
    <col min="13057" max="13057" width="11.21875" style="37" customWidth="1"/>
    <col min="13058" max="13058" width="2.44140625" style="37" customWidth="1"/>
    <col min="13059" max="13059" width="7.6640625" style="37" customWidth="1"/>
    <col min="13060" max="13060" width="2.44140625" style="37" customWidth="1"/>
    <col min="13061" max="13061" width="19.33203125" style="37" customWidth="1"/>
    <col min="13062" max="13062" width="2.33203125" style="37" customWidth="1"/>
    <col min="13063" max="13305" width="9" style="37"/>
    <col min="13306" max="13307" width="5" style="37" customWidth="1"/>
    <col min="13308" max="13308" width="19.88671875" style="37" customWidth="1"/>
    <col min="13309" max="13309" width="11.21875" style="37" customWidth="1"/>
    <col min="13310" max="13310" width="2.44140625" style="37" customWidth="1"/>
    <col min="13311" max="13311" width="7.6640625" style="37" customWidth="1"/>
    <col min="13312" max="13312" width="2.44140625" style="37" customWidth="1"/>
    <col min="13313" max="13313" width="11.21875" style="37" customWidth="1"/>
    <col min="13314" max="13314" width="2.44140625" style="37" customWidth="1"/>
    <col min="13315" max="13315" width="7.6640625" style="37" customWidth="1"/>
    <col min="13316" max="13316" width="2.44140625" style="37" customWidth="1"/>
    <col min="13317" max="13317" width="19.33203125" style="37" customWidth="1"/>
    <col min="13318" max="13318" width="2.33203125" style="37" customWidth="1"/>
    <col min="13319" max="13561" width="9" style="37"/>
    <col min="13562" max="13563" width="5" style="37" customWidth="1"/>
    <col min="13564" max="13564" width="19.88671875" style="37" customWidth="1"/>
    <col min="13565" max="13565" width="11.21875" style="37" customWidth="1"/>
    <col min="13566" max="13566" width="2.44140625" style="37" customWidth="1"/>
    <col min="13567" max="13567" width="7.6640625" style="37" customWidth="1"/>
    <col min="13568" max="13568" width="2.44140625" style="37" customWidth="1"/>
    <col min="13569" max="13569" width="11.21875" style="37" customWidth="1"/>
    <col min="13570" max="13570" width="2.44140625" style="37" customWidth="1"/>
    <col min="13571" max="13571" width="7.6640625" style="37" customWidth="1"/>
    <col min="13572" max="13572" width="2.44140625" style="37" customWidth="1"/>
    <col min="13573" max="13573" width="19.33203125" style="37" customWidth="1"/>
    <col min="13574" max="13574" width="2.33203125" style="37" customWidth="1"/>
    <col min="13575" max="13817" width="9" style="37"/>
    <col min="13818" max="13819" width="5" style="37" customWidth="1"/>
    <col min="13820" max="13820" width="19.88671875" style="37" customWidth="1"/>
    <col min="13821" max="13821" width="11.21875" style="37" customWidth="1"/>
    <col min="13822" max="13822" width="2.44140625" style="37" customWidth="1"/>
    <col min="13823" max="13823" width="7.6640625" style="37" customWidth="1"/>
    <col min="13824" max="13824" width="2.44140625" style="37" customWidth="1"/>
    <col min="13825" max="13825" width="11.21875" style="37" customWidth="1"/>
    <col min="13826" max="13826" width="2.44140625" style="37" customWidth="1"/>
    <col min="13827" max="13827" width="7.6640625" style="37" customWidth="1"/>
    <col min="13828" max="13828" width="2.44140625" style="37" customWidth="1"/>
    <col min="13829" max="13829" width="19.33203125" style="37" customWidth="1"/>
    <col min="13830" max="13830" width="2.33203125" style="37" customWidth="1"/>
    <col min="13831" max="14073" width="9" style="37"/>
    <col min="14074" max="14075" width="5" style="37" customWidth="1"/>
    <col min="14076" max="14076" width="19.88671875" style="37" customWidth="1"/>
    <col min="14077" max="14077" width="11.21875" style="37" customWidth="1"/>
    <col min="14078" max="14078" width="2.44140625" style="37" customWidth="1"/>
    <col min="14079" max="14079" width="7.6640625" style="37" customWidth="1"/>
    <col min="14080" max="14080" width="2.44140625" style="37" customWidth="1"/>
    <col min="14081" max="14081" width="11.21875" style="37" customWidth="1"/>
    <col min="14082" max="14082" width="2.44140625" style="37" customWidth="1"/>
    <col min="14083" max="14083" width="7.6640625" style="37" customWidth="1"/>
    <col min="14084" max="14084" width="2.44140625" style="37" customWidth="1"/>
    <col min="14085" max="14085" width="19.33203125" style="37" customWidth="1"/>
    <col min="14086" max="14086" width="2.33203125" style="37" customWidth="1"/>
    <col min="14087" max="14329" width="9" style="37"/>
    <col min="14330" max="14331" width="5" style="37" customWidth="1"/>
    <col min="14332" max="14332" width="19.88671875" style="37" customWidth="1"/>
    <col min="14333" max="14333" width="11.21875" style="37" customWidth="1"/>
    <col min="14334" max="14334" width="2.44140625" style="37" customWidth="1"/>
    <col min="14335" max="14335" width="7.6640625" style="37" customWidth="1"/>
    <col min="14336" max="14336" width="2.44140625" style="37" customWidth="1"/>
    <col min="14337" max="14337" width="11.21875" style="37" customWidth="1"/>
    <col min="14338" max="14338" width="2.44140625" style="37" customWidth="1"/>
    <col min="14339" max="14339" width="7.6640625" style="37" customWidth="1"/>
    <col min="14340" max="14340" width="2.44140625" style="37" customWidth="1"/>
    <col min="14341" max="14341" width="19.33203125" style="37" customWidth="1"/>
    <col min="14342" max="14342" width="2.33203125" style="37" customWidth="1"/>
    <col min="14343" max="14585" width="9" style="37"/>
    <col min="14586" max="14587" width="5" style="37" customWidth="1"/>
    <col min="14588" max="14588" width="19.88671875" style="37" customWidth="1"/>
    <col min="14589" max="14589" width="11.21875" style="37" customWidth="1"/>
    <col min="14590" max="14590" width="2.44140625" style="37" customWidth="1"/>
    <col min="14591" max="14591" width="7.6640625" style="37" customWidth="1"/>
    <col min="14592" max="14592" width="2.44140625" style="37" customWidth="1"/>
    <col min="14593" max="14593" width="11.21875" style="37" customWidth="1"/>
    <col min="14594" max="14594" width="2.44140625" style="37" customWidth="1"/>
    <col min="14595" max="14595" width="7.6640625" style="37" customWidth="1"/>
    <col min="14596" max="14596" width="2.44140625" style="37" customWidth="1"/>
    <col min="14597" max="14597" width="19.33203125" style="37" customWidth="1"/>
    <col min="14598" max="14598" width="2.33203125" style="37" customWidth="1"/>
    <col min="14599" max="14841" width="9" style="37"/>
    <col min="14842" max="14843" width="5" style="37" customWidth="1"/>
    <col min="14844" max="14844" width="19.88671875" style="37" customWidth="1"/>
    <col min="14845" max="14845" width="11.21875" style="37" customWidth="1"/>
    <col min="14846" max="14846" width="2.44140625" style="37" customWidth="1"/>
    <col min="14847" max="14847" width="7.6640625" style="37" customWidth="1"/>
    <col min="14848" max="14848" width="2.44140625" style="37" customWidth="1"/>
    <col min="14849" max="14849" width="11.21875" style="37" customWidth="1"/>
    <col min="14850" max="14850" width="2.44140625" style="37" customWidth="1"/>
    <col min="14851" max="14851" width="7.6640625" style="37" customWidth="1"/>
    <col min="14852" max="14852" width="2.44140625" style="37" customWidth="1"/>
    <col min="14853" max="14853" width="19.33203125" style="37" customWidth="1"/>
    <col min="14854" max="14854" width="2.33203125" style="37" customWidth="1"/>
    <col min="14855" max="15097" width="9" style="37"/>
    <col min="15098" max="15099" width="5" style="37" customWidth="1"/>
    <col min="15100" max="15100" width="19.88671875" style="37" customWidth="1"/>
    <col min="15101" max="15101" width="11.21875" style="37" customWidth="1"/>
    <col min="15102" max="15102" width="2.44140625" style="37" customWidth="1"/>
    <col min="15103" max="15103" width="7.6640625" style="37" customWidth="1"/>
    <col min="15104" max="15104" width="2.44140625" style="37" customWidth="1"/>
    <col min="15105" max="15105" width="11.21875" style="37" customWidth="1"/>
    <col min="15106" max="15106" width="2.44140625" style="37" customWidth="1"/>
    <col min="15107" max="15107" width="7.6640625" style="37" customWidth="1"/>
    <col min="15108" max="15108" width="2.44140625" style="37" customWidth="1"/>
    <col min="15109" max="15109" width="19.33203125" style="37" customWidth="1"/>
    <col min="15110" max="15110" width="2.33203125" style="37" customWidth="1"/>
    <col min="15111" max="15353" width="9" style="37"/>
    <col min="15354" max="15355" width="5" style="37" customWidth="1"/>
    <col min="15356" max="15356" width="19.88671875" style="37" customWidth="1"/>
    <col min="15357" max="15357" width="11.21875" style="37" customWidth="1"/>
    <col min="15358" max="15358" width="2.44140625" style="37" customWidth="1"/>
    <col min="15359" max="15359" width="7.6640625" style="37" customWidth="1"/>
    <col min="15360" max="15360" width="2.44140625" style="37" customWidth="1"/>
    <col min="15361" max="15361" width="11.21875" style="37" customWidth="1"/>
    <col min="15362" max="15362" width="2.44140625" style="37" customWidth="1"/>
    <col min="15363" max="15363" width="7.6640625" style="37" customWidth="1"/>
    <col min="15364" max="15364" width="2.44140625" style="37" customWidth="1"/>
    <col min="15365" max="15365" width="19.33203125" style="37" customWidth="1"/>
    <col min="15366" max="15366" width="2.33203125" style="37" customWidth="1"/>
    <col min="15367" max="15609" width="9" style="37"/>
    <col min="15610" max="15611" width="5" style="37" customWidth="1"/>
    <col min="15612" max="15612" width="19.88671875" style="37" customWidth="1"/>
    <col min="15613" max="15613" width="11.21875" style="37" customWidth="1"/>
    <col min="15614" max="15614" width="2.44140625" style="37" customWidth="1"/>
    <col min="15615" max="15615" width="7.6640625" style="37" customWidth="1"/>
    <col min="15616" max="15616" width="2.44140625" style="37" customWidth="1"/>
    <col min="15617" max="15617" width="11.21875" style="37" customWidth="1"/>
    <col min="15618" max="15618" width="2.44140625" style="37" customWidth="1"/>
    <col min="15619" max="15619" width="7.6640625" style="37" customWidth="1"/>
    <col min="15620" max="15620" width="2.44140625" style="37" customWidth="1"/>
    <col min="15621" max="15621" width="19.33203125" style="37" customWidth="1"/>
    <col min="15622" max="15622" width="2.33203125" style="37" customWidth="1"/>
    <col min="15623" max="15865" width="9" style="37"/>
    <col min="15866" max="15867" width="5" style="37" customWidth="1"/>
    <col min="15868" max="15868" width="19.88671875" style="37" customWidth="1"/>
    <col min="15869" max="15869" width="11.21875" style="37" customWidth="1"/>
    <col min="15870" max="15870" width="2.44140625" style="37" customWidth="1"/>
    <col min="15871" max="15871" width="7.6640625" style="37" customWidth="1"/>
    <col min="15872" max="15872" width="2.44140625" style="37" customWidth="1"/>
    <col min="15873" max="15873" width="11.21875" style="37" customWidth="1"/>
    <col min="15874" max="15874" width="2.44140625" style="37" customWidth="1"/>
    <col min="15875" max="15875" width="7.6640625" style="37" customWidth="1"/>
    <col min="15876" max="15876" width="2.44140625" style="37" customWidth="1"/>
    <col min="15877" max="15877" width="19.33203125" style="37" customWidth="1"/>
    <col min="15878" max="15878" width="2.33203125" style="37" customWidth="1"/>
    <col min="15879" max="16121" width="9" style="37"/>
    <col min="16122" max="16123" width="5" style="37" customWidth="1"/>
    <col min="16124" max="16124" width="19.88671875" style="37" customWidth="1"/>
    <col min="16125" max="16125" width="11.21875" style="37" customWidth="1"/>
    <col min="16126" max="16126" width="2.44140625" style="37" customWidth="1"/>
    <col min="16127" max="16127" width="7.6640625" style="37" customWidth="1"/>
    <col min="16128" max="16128" width="2.44140625" style="37" customWidth="1"/>
    <col min="16129" max="16129" width="11.21875" style="37" customWidth="1"/>
    <col min="16130" max="16130" width="2.44140625" style="37" customWidth="1"/>
    <col min="16131" max="16131" width="7.6640625" style="37" customWidth="1"/>
    <col min="16132" max="16132" width="2.44140625" style="37" customWidth="1"/>
    <col min="16133" max="16133" width="19.33203125" style="37" customWidth="1"/>
    <col min="16134" max="16134" width="2.33203125" style="37" customWidth="1"/>
    <col min="16135" max="16352" width="9" style="37"/>
    <col min="16353" max="16384" width="9" style="37" customWidth="1"/>
  </cols>
  <sheetData>
    <row r="1" spans="2:14" s="32" customFormat="1" ht="23.25" customHeight="1" x14ac:dyDescent="0.2">
      <c r="B1" s="16" t="s">
        <v>208</v>
      </c>
      <c r="C1" s="16"/>
      <c r="D1" s="16"/>
      <c r="E1" s="29"/>
      <c r="F1" s="16"/>
      <c r="G1" s="30"/>
      <c r="H1" s="16"/>
      <c r="I1" s="29"/>
      <c r="J1" s="16"/>
      <c r="K1" s="30"/>
      <c r="L1" s="16"/>
      <c r="M1" s="31"/>
    </row>
    <row r="2" spans="2:14" s="35" customFormat="1" ht="23.25" customHeight="1" thickBot="1" x14ac:dyDescent="0.25">
      <c r="B2" s="17"/>
      <c r="C2" s="17"/>
      <c r="D2" s="17"/>
      <c r="E2" s="33"/>
      <c r="F2" s="17"/>
      <c r="G2" s="34"/>
      <c r="H2" s="17"/>
      <c r="I2" s="33"/>
      <c r="J2" s="17"/>
      <c r="K2" s="34"/>
      <c r="L2" s="17"/>
      <c r="M2" s="18"/>
      <c r="N2" s="163" t="s">
        <v>136</v>
      </c>
    </row>
    <row r="3" spans="2:14" ht="21.75" customHeight="1" x14ac:dyDescent="0.2">
      <c r="B3" s="36"/>
      <c r="C3" s="12"/>
      <c r="D3" s="11" t="s">
        <v>18</v>
      </c>
      <c r="E3" s="384" t="s">
        <v>266</v>
      </c>
      <c r="F3" s="385"/>
      <c r="G3" s="385"/>
      <c r="H3" s="379"/>
      <c r="I3" s="384" t="s">
        <v>278</v>
      </c>
      <c r="J3" s="385"/>
      <c r="K3" s="385"/>
      <c r="L3" s="379"/>
      <c r="M3" s="371" t="s">
        <v>32</v>
      </c>
      <c r="N3" s="372"/>
    </row>
    <row r="4" spans="2:14" ht="21.75" customHeight="1" thickBot="1" x14ac:dyDescent="0.25">
      <c r="B4" s="22" t="s">
        <v>19</v>
      </c>
      <c r="C4" s="23"/>
      <c r="D4" s="23"/>
      <c r="E4" s="386"/>
      <c r="F4" s="387"/>
      <c r="G4" s="387"/>
      <c r="H4" s="388"/>
      <c r="I4" s="386"/>
      <c r="J4" s="387"/>
      <c r="K4" s="387"/>
      <c r="L4" s="388"/>
      <c r="M4" s="373"/>
      <c r="N4" s="374"/>
    </row>
    <row r="5" spans="2:14" ht="33" customHeight="1" thickBot="1" x14ac:dyDescent="0.25">
      <c r="B5" s="368" t="s">
        <v>33</v>
      </c>
      <c r="C5" s="369"/>
      <c r="D5" s="370"/>
      <c r="E5" s="38">
        <v>8558.0079999999998</v>
      </c>
      <c r="F5" s="39" t="s">
        <v>21</v>
      </c>
      <c r="G5" s="312">
        <v>46.886715161882833</v>
      </c>
      <c r="H5" s="313" t="s">
        <v>14</v>
      </c>
      <c r="I5" s="38">
        <v>8249.8209999999999</v>
      </c>
      <c r="J5" s="39" t="s">
        <v>21</v>
      </c>
      <c r="K5" s="312">
        <v>38.302707526250693</v>
      </c>
      <c r="L5" s="313" t="s">
        <v>14</v>
      </c>
      <c r="M5" s="41">
        <v>96.398846554011158</v>
      </c>
      <c r="N5" s="42"/>
    </row>
    <row r="6" spans="2:14" ht="33" customHeight="1" thickBot="1" x14ac:dyDescent="0.25">
      <c r="B6" s="368" t="s">
        <v>34</v>
      </c>
      <c r="C6" s="369"/>
      <c r="D6" s="370"/>
      <c r="E6" s="38">
        <v>9694.5139999999992</v>
      </c>
      <c r="F6" s="39" t="s">
        <v>21</v>
      </c>
      <c r="G6" s="312">
        <v>53.11328483811716</v>
      </c>
      <c r="H6" s="313" t="s">
        <v>14</v>
      </c>
      <c r="I6" s="38">
        <v>13288.66</v>
      </c>
      <c r="J6" s="39" t="s">
        <v>21</v>
      </c>
      <c r="K6" s="312">
        <v>61.697297116602471</v>
      </c>
      <c r="L6" s="313" t="s">
        <v>14</v>
      </c>
      <c r="M6" s="41">
        <v>137.07401938869756</v>
      </c>
      <c r="N6" s="42"/>
    </row>
    <row r="7" spans="2:14" ht="33" customHeight="1" x14ac:dyDescent="0.2">
      <c r="B7" s="375" t="s">
        <v>35</v>
      </c>
      <c r="C7" s="43"/>
      <c r="D7" s="44" t="s">
        <v>36</v>
      </c>
      <c r="E7" s="45">
        <v>1405.991</v>
      </c>
      <c r="F7" s="46" t="s">
        <v>21</v>
      </c>
      <c r="G7" s="314">
        <v>7.7029957832676494</v>
      </c>
      <c r="H7" s="315" t="s">
        <v>14</v>
      </c>
      <c r="I7" s="45">
        <v>1658.529</v>
      </c>
      <c r="J7" s="46" t="s">
        <v>21</v>
      </c>
      <c r="K7" s="314">
        <v>7.7003066140229022</v>
      </c>
      <c r="L7" s="315" t="s">
        <v>14</v>
      </c>
      <c r="M7" s="346">
        <v>117.96156589907048</v>
      </c>
      <c r="N7" s="347"/>
    </row>
    <row r="8" spans="2:14" ht="33" customHeight="1" thickBot="1" x14ac:dyDescent="0.25">
      <c r="B8" s="376"/>
      <c r="C8" s="47"/>
      <c r="D8" s="48" t="s">
        <v>37</v>
      </c>
      <c r="E8" s="49">
        <v>732.77200000000005</v>
      </c>
      <c r="F8" s="50" t="s">
        <v>21</v>
      </c>
      <c r="G8" s="316">
        <v>4.0146342516393076</v>
      </c>
      <c r="H8" s="317" t="s">
        <v>14</v>
      </c>
      <c r="I8" s="49">
        <v>824.26900000000001</v>
      </c>
      <c r="J8" s="50" t="s">
        <v>21</v>
      </c>
      <c r="K8" s="316">
        <v>3.8269599340343423</v>
      </c>
      <c r="L8" s="317" t="s">
        <v>14</v>
      </c>
      <c r="M8" s="348">
        <v>112.4864214243994</v>
      </c>
      <c r="N8" s="349"/>
    </row>
    <row r="9" spans="2:14" ht="33" customHeight="1" thickBot="1" x14ac:dyDescent="0.25">
      <c r="B9" s="376"/>
      <c r="C9" s="52" t="s">
        <v>154</v>
      </c>
      <c r="D9" s="53"/>
      <c r="E9" s="38">
        <v>2138.7629999999999</v>
      </c>
      <c r="F9" s="39" t="s">
        <v>21</v>
      </c>
      <c r="G9" s="312">
        <v>11.717630034906957</v>
      </c>
      <c r="H9" s="313" t="s">
        <v>14</v>
      </c>
      <c r="I9" s="38">
        <v>2482.7979999999998</v>
      </c>
      <c r="J9" s="39" t="s">
        <v>21</v>
      </c>
      <c r="K9" s="312">
        <v>11.527266548057243</v>
      </c>
      <c r="L9" s="313" t="s">
        <v>14</v>
      </c>
      <c r="M9" s="41">
        <v>116.08570000509641</v>
      </c>
      <c r="N9" s="42"/>
    </row>
    <row r="10" spans="2:14" ht="32.25" customHeight="1" x14ac:dyDescent="0.2">
      <c r="B10" s="376"/>
      <c r="C10" s="380" t="s">
        <v>153</v>
      </c>
      <c r="D10" s="381"/>
      <c r="E10" s="57">
        <v>301.55500000000001</v>
      </c>
      <c r="F10" s="1" t="s">
        <v>21</v>
      </c>
      <c r="G10" s="318">
        <v>1.6521278538932866</v>
      </c>
      <c r="H10" s="86" t="s">
        <v>22</v>
      </c>
      <c r="I10" s="57">
        <v>360.82600000000002</v>
      </c>
      <c r="J10" s="1" t="s">
        <v>21</v>
      </c>
      <c r="K10" s="318">
        <v>1.6752621354895982</v>
      </c>
      <c r="L10" s="86" t="s">
        <v>22</v>
      </c>
      <c r="M10" s="346">
        <v>119.65512095637611</v>
      </c>
      <c r="N10" s="347"/>
    </row>
    <row r="11" spans="2:14" ht="33" customHeight="1" thickBot="1" x14ac:dyDescent="0.25">
      <c r="B11" s="376"/>
      <c r="C11" s="382" t="s">
        <v>167</v>
      </c>
      <c r="D11" s="383"/>
      <c r="E11" s="154">
        <v>130.501</v>
      </c>
      <c r="F11" s="152" t="s">
        <v>21</v>
      </c>
      <c r="G11" s="319">
        <v>0.7149751689109044</v>
      </c>
      <c r="H11" s="320" t="s">
        <v>22</v>
      </c>
      <c r="I11" s="154">
        <v>167.56899999999999</v>
      </c>
      <c r="J11" s="152" t="s">
        <v>21</v>
      </c>
      <c r="K11" s="319">
        <v>0.77799826171577569</v>
      </c>
      <c r="L11" s="320" t="s">
        <v>22</v>
      </c>
      <c r="M11" s="348">
        <v>128.4043800430648</v>
      </c>
      <c r="N11" s="349"/>
    </row>
    <row r="12" spans="2:14" ht="33" customHeight="1" x14ac:dyDescent="0.2">
      <c r="B12" s="376"/>
      <c r="C12" s="43"/>
      <c r="D12" s="44" t="s">
        <v>150</v>
      </c>
      <c r="E12" s="49">
        <v>2934.2620000000002</v>
      </c>
      <c r="F12" s="54" t="s">
        <v>21</v>
      </c>
      <c r="G12" s="314">
        <v>16.075926384310069</v>
      </c>
      <c r="H12" s="87" t="s">
        <v>14</v>
      </c>
      <c r="I12" s="49">
        <v>3658.6529999999998</v>
      </c>
      <c r="J12" s="54" t="s">
        <v>21</v>
      </c>
      <c r="K12" s="314">
        <v>16.98658865435258</v>
      </c>
      <c r="L12" s="87" t="s">
        <v>14</v>
      </c>
      <c r="M12" s="346">
        <v>124.68733194241004</v>
      </c>
      <c r="N12" s="347"/>
    </row>
    <row r="13" spans="2:14" ht="33" customHeight="1" x14ac:dyDescent="0.2">
      <c r="B13" s="376"/>
      <c r="C13" s="47"/>
      <c r="D13" s="199" t="s">
        <v>152</v>
      </c>
      <c r="E13" s="21">
        <v>1753.8869999999999</v>
      </c>
      <c r="F13" s="50" t="s">
        <v>21</v>
      </c>
      <c r="G13" s="321">
        <v>9.609011839569348</v>
      </c>
      <c r="H13" s="317" t="s">
        <v>14</v>
      </c>
      <c r="I13" s="21">
        <v>2197.0459999999998</v>
      </c>
      <c r="J13" s="50" t="s">
        <v>21</v>
      </c>
      <c r="K13" s="321">
        <v>10.200561970946881</v>
      </c>
      <c r="L13" s="317" t="s">
        <v>14</v>
      </c>
      <c r="M13" s="352">
        <v>125.26724925836157</v>
      </c>
      <c r="N13" s="353"/>
    </row>
    <row r="14" spans="2:14" ht="33" customHeight="1" thickBot="1" x14ac:dyDescent="0.25">
      <c r="B14" s="376"/>
      <c r="C14" s="47"/>
      <c r="D14" s="198" t="s">
        <v>151</v>
      </c>
      <c r="E14" s="49">
        <v>1374.7860000000001</v>
      </c>
      <c r="F14" s="19" t="s">
        <v>21</v>
      </c>
      <c r="G14" s="319">
        <v>7.5320331075344003</v>
      </c>
      <c r="H14" s="322" t="s">
        <v>14</v>
      </c>
      <c r="I14" s="49">
        <v>1577.9780000000001</v>
      </c>
      <c r="J14" s="19" t="s">
        <v>21</v>
      </c>
      <c r="K14" s="319">
        <v>7.3263201488684437</v>
      </c>
      <c r="L14" s="322" t="s">
        <v>14</v>
      </c>
      <c r="M14" s="350">
        <v>114.77990028993604</v>
      </c>
      <c r="N14" s="351"/>
    </row>
    <row r="15" spans="2:14" ht="33" customHeight="1" thickBot="1" x14ac:dyDescent="0.25">
      <c r="B15" s="376"/>
      <c r="C15" s="52" t="s">
        <v>38</v>
      </c>
      <c r="D15" s="53"/>
      <c r="E15" s="38">
        <v>6062.9350000000004</v>
      </c>
      <c r="F15" s="39" t="s">
        <v>13</v>
      </c>
      <c r="G15" s="312">
        <v>33.216971331413816</v>
      </c>
      <c r="H15" s="313" t="s">
        <v>14</v>
      </c>
      <c r="I15" s="38">
        <v>7433.6769999999997</v>
      </c>
      <c r="J15" s="39" t="s">
        <v>13</v>
      </c>
      <c r="K15" s="312">
        <v>34.513470774167907</v>
      </c>
      <c r="L15" s="313" t="s">
        <v>14</v>
      </c>
      <c r="M15" s="41">
        <v>122.60855509748991</v>
      </c>
      <c r="N15" s="42"/>
    </row>
    <row r="16" spans="2:14" ht="33" customHeight="1" thickBot="1" x14ac:dyDescent="0.25">
      <c r="B16" s="377"/>
      <c r="C16" s="378" t="s">
        <v>84</v>
      </c>
      <c r="D16" s="379"/>
      <c r="E16" s="38">
        <v>1060.759</v>
      </c>
      <c r="F16" s="39" t="s">
        <v>13</v>
      </c>
      <c r="G16" s="312">
        <v>5.8115749702972552</v>
      </c>
      <c r="H16" s="313" t="s">
        <v>14</v>
      </c>
      <c r="I16" s="38">
        <v>2843.79</v>
      </c>
      <c r="J16" s="39" t="s">
        <v>13</v>
      </c>
      <c r="K16" s="312">
        <v>13.203299397171945</v>
      </c>
      <c r="L16" s="313" t="s">
        <v>14</v>
      </c>
      <c r="M16" s="41">
        <v>268.09011283430073</v>
      </c>
      <c r="N16" s="42"/>
    </row>
    <row r="17" spans="1:15" ht="33" customHeight="1" thickBot="1" x14ac:dyDescent="0.25">
      <c r="B17" s="368" t="s">
        <v>17</v>
      </c>
      <c r="C17" s="369"/>
      <c r="D17" s="370"/>
      <c r="E17" s="24">
        <v>18252.522000000001</v>
      </c>
      <c r="F17" s="23" t="s">
        <v>13</v>
      </c>
      <c r="G17" s="58">
        <v>100</v>
      </c>
      <c r="H17" s="323" t="s">
        <v>14</v>
      </c>
      <c r="I17" s="24">
        <v>21538.48</v>
      </c>
      <c r="J17" s="23" t="s">
        <v>13</v>
      </c>
      <c r="K17" s="58">
        <v>100</v>
      </c>
      <c r="L17" s="323" t="s">
        <v>14</v>
      </c>
      <c r="M17" s="41">
        <v>118.00276148139967</v>
      </c>
      <c r="N17" s="42"/>
    </row>
    <row r="18" spans="1:15" ht="19.5" customHeight="1" x14ac:dyDescent="0.2">
      <c r="B18" s="1"/>
      <c r="C18" s="1"/>
      <c r="D18" s="1"/>
      <c r="E18" s="59"/>
      <c r="F18" s="1"/>
      <c r="G18" s="60"/>
      <c r="H18" s="1"/>
      <c r="I18" s="59"/>
      <c r="J18" s="1"/>
      <c r="K18" s="60"/>
      <c r="L18" s="1"/>
      <c r="N18" s="185" t="s">
        <v>31</v>
      </c>
    </row>
    <row r="19" spans="1:15" ht="13.5" customHeight="1" x14ac:dyDescent="0.2">
      <c r="A19" s="15"/>
      <c r="B19" s="148"/>
      <c r="C19" s="62" t="s">
        <v>156</v>
      </c>
      <c r="D19" s="196"/>
      <c r="E19" s="196"/>
      <c r="F19" s="28"/>
      <c r="G19" s="15"/>
      <c r="H19" s="15"/>
      <c r="I19" s="196"/>
      <c r="J19" s="28"/>
      <c r="K19" s="15"/>
      <c r="L19" s="15"/>
      <c r="M19" s="15"/>
      <c r="N19" s="15"/>
      <c r="O19" s="15"/>
    </row>
    <row r="20" spans="1:15" ht="13.5" customHeight="1" x14ac:dyDescent="0.2">
      <c r="A20" s="15"/>
      <c r="B20" s="148"/>
      <c r="C20" s="62" t="s">
        <v>158</v>
      </c>
      <c r="D20" s="196"/>
      <c r="E20" s="196"/>
      <c r="F20" s="28"/>
      <c r="G20" s="15"/>
      <c r="H20" s="15"/>
      <c r="I20" s="196"/>
      <c r="J20" s="28"/>
      <c r="K20" s="15"/>
      <c r="L20" s="15"/>
      <c r="M20" s="15"/>
      <c r="N20" s="15"/>
      <c r="O20" s="15"/>
    </row>
    <row r="21" spans="1:15" ht="13.5" customHeight="1" x14ac:dyDescent="0.2">
      <c r="A21" s="15"/>
      <c r="B21" s="148"/>
      <c r="C21" s="62" t="s">
        <v>157</v>
      </c>
      <c r="D21" s="196"/>
      <c r="E21" s="196"/>
      <c r="F21" s="28"/>
      <c r="G21" s="15"/>
      <c r="H21" s="15"/>
      <c r="I21" s="196"/>
      <c r="J21" s="28"/>
      <c r="K21" s="15"/>
      <c r="L21" s="15"/>
      <c r="M21" s="15"/>
      <c r="N21" s="15"/>
      <c r="O21" s="15"/>
    </row>
  </sheetData>
  <mergeCells count="10">
    <mergeCell ref="B17:D17"/>
    <mergeCell ref="M3:N4"/>
    <mergeCell ref="B5:D5"/>
    <mergeCell ref="B6:D6"/>
    <mergeCell ref="B7:B16"/>
    <mergeCell ref="C16:D16"/>
    <mergeCell ref="C10:D10"/>
    <mergeCell ref="C11:D11"/>
    <mergeCell ref="E3:H4"/>
    <mergeCell ref="I3:L4"/>
  </mergeCells>
  <phoneticPr fontId="15"/>
  <pageMargins left="0.78740157480314965" right="0.78740157480314965" top="0.78740157480314965" bottom="0.78740157480314965" header="0.51181102362204722" footer="0.51181102362204722"/>
  <pageSetup paperSize="9" scale="8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21"/>
  <sheetViews>
    <sheetView showGridLines="0" workbookViewId="0">
      <pane xSplit="1" topLeftCell="B1" activePane="topRight" state="frozen"/>
      <selection activeCell="A10" sqref="A10"/>
      <selection pane="topRight" activeCell="J5" sqref="J5"/>
    </sheetView>
  </sheetViews>
  <sheetFormatPr defaultColWidth="9" defaultRowHeight="13.2" x14ac:dyDescent="0.2"/>
  <cols>
    <col min="1" max="1" width="13.33203125" style="172" customWidth="1"/>
    <col min="2" max="2" width="14.77734375" style="172" customWidth="1"/>
    <col min="3" max="5" width="15.21875" style="172" customWidth="1"/>
    <col min="6" max="6" width="1" style="172" customWidth="1"/>
    <col min="7" max="16384" width="9" style="172"/>
  </cols>
  <sheetData>
    <row r="1" spans="1:7" ht="24" customHeight="1" x14ac:dyDescent="0.2">
      <c r="B1" s="171"/>
    </row>
    <row r="2" spans="1:7" ht="27.75" customHeight="1" x14ac:dyDescent="0.2">
      <c r="A2" s="171" t="s">
        <v>285</v>
      </c>
      <c r="B2" s="174"/>
      <c r="C2" s="175"/>
      <c r="D2" s="175"/>
      <c r="E2" s="176" t="s">
        <v>176</v>
      </c>
    </row>
    <row r="3" spans="1:7" ht="27.75" customHeight="1" x14ac:dyDescent="0.2">
      <c r="A3" s="389"/>
      <c r="B3" s="390"/>
      <c r="C3" s="177" t="s">
        <v>271</v>
      </c>
      <c r="D3" s="177" t="s">
        <v>279</v>
      </c>
      <c r="E3" s="177" t="s">
        <v>177</v>
      </c>
      <c r="G3" s="268"/>
    </row>
    <row r="4" spans="1:7" ht="27.75" customHeight="1" x14ac:dyDescent="0.2">
      <c r="A4" s="391" t="s">
        <v>179</v>
      </c>
      <c r="B4" s="392"/>
      <c r="C4" s="178">
        <v>8638</v>
      </c>
      <c r="D4" s="178">
        <v>10570</v>
      </c>
      <c r="E4" s="179">
        <v>1.2236112119205229</v>
      </c>
    </row>
    <row r="5" spans="1:7" ht="27.75" customHeight="1" x14ac:dyDescent="0.2">
      <c r="A5" s="391" t="s">
        <v>178</v>
      </c>
      <c r="B5" s="392"/>
      <c r="C5" s="178">
        <v>3419</v>
      </c>
      <c r="D5" s="178">
        <v>3883</v>
      </c>
      <c r="E5" s="179">
        <v>1.1356146135680707</v>
      </c>
    </row>
    <row r="6" spans="1:7" ht="27.75" customHeight="1" x14ac:dyDescent="0.2">
      <c r="A6" s="391" t="s">
        <v>180</v>
      </c>
      <c r="B6" s="392"/>
      <c r="C6" s="178">
        <v>772</v>
      </c>
      <c r="D6" s="178">
        <v>812</v>
      </c>
      <c r="E6" s="179">
        <v>1.0515723465922777</v>
      </c>
    </row>
    <row r="7" spans="1:7" ht="27.75" customHeight="1" x14ac:dyDescent="0.2">
      <c r="A7" s="391" t="s">
        <v>181</v>
      </c>
      <c r="B7" s="392"/>
      <c r="C7" s="178">
        <v>5423</v>
      </c>
      <c r="D7" s="178">
        <v>6273</v>
      </c>
      <c r="E7" s="179">
        <v>1.1568947756082681</v>
      </c>
    </row>
    <row r="8" spans="1:7" ht="22.05" customHeight="1" x14ac:dyDescent="0.2">
      <c r="A8" s="393" t="s">
        <v>198</v>
      </c>
      <c r="B8" s="394"/>
      <c r="C8" s="394"/>
      <c r="D8" s="394"/>
      <c r="E8" s="394"/>
    </row>
    <row r="9" spans="1:7" ht="22.05" customHeight="1" x14ac:dyDescent="0.2">
      <c r="A9" s="364"/>
      <c r="B9" s="365"/>
      <c r="C9" s="365"/>
      <c r="D9" s="365"/>
      <c r="E9" s="365"/>
    </row>
    <row r="10" spans="1:7" ht="24" customHeight="1" x14ac:dyDescent="0.2"/>
    <row r="11" spans="1:7" ht="24" customHeight="1" x14ac:dyDescent="0.2">
      <c r="A11" s="265" t="s">
        <v>286</v>
      </c>
      <c r="B11" s="174"/>
      <c r="C11" s="175"/>
      <c r="D11" s="175"/>
      <c r="E11" s="176" t="s">
        <v>257</v>
      </c>
    </row>
    <row r="12" spans="1:7" ht="24" customHeight="1" x14ac:dyDescent="0.2">
      <c r="A12" s="389"/>
      <c r="B12" s="390"/>
      <c r="C12" s="177" t="s">
        <v>271</v>
      </c>
      <c r="D12" s="177" t="s">
        <v>279</v>
      </c>
      <c r="E12" s="177" t="s">
        <v>177</v>
      </c>
    </row>
    <row r="13" spans="1:7" ht="24" customHeight="1" x14ac:dyDescent="0.2">
      <c r="A13" s="391" t="s">
        <v>182</v>
      </c>
      <c r="B13" s="392"/>
      <c r="C13" s="248">
        <v>217</v>
      </c>
      <c r="D13" s="248">
        <v>270</v>
      </c>
      <c r="E13" s="179">
        <v>1.2443239610996304</v>
      </c>
    </row>
    <row r="14" spans="1:7" ht="24" customHeight="1" x14ac:dyDescent="0.2">
      <c r="A14" s="391" t="s">
        <v>183</v>
      </c>
      <c r="B14" s="392" t="s">
        <v>183</v>
      </c>
      <c r="C14" s="248">
        <v>482</v>
      </c>
      <c r="D14" s="248">
        <v>532</v>
      </c>
      <c r="E14" s="179">
        <v>1.104589200562756</v>
      </c>
    </row>
    <row r="15" spans="1:7" ht="24" customHeight="1" x14ac:dyDescent="0.2">
      <c r="A15" s="391" t="s">
        <v>184</v>
      </c>
      <c r="B15" s="392" t="s">
        <v>184</v>
      </c>
      <c r="C15" s="248">
        <v>216</v>
      </c>
      <c r="D15" s="248">
        <v>268</v>
      </c>
      <c r="E15" s="179">
        <v>1.2387348594288254</v>
      </c>
    </row>
    <row r="16" spans="1:7" ht="24" customHeight="1" x14ac:dyDescent="0.2">
      <c r="A16" s="391" t="s">
        <v>185</v>
      </c>
      <c r="B16" s="392" t="s">
        <v>185</v>
      </c>
      <c r="C16" s="248">
        <v>139</v>
      </c>
      <c r="D16" s="248">
        <v>165</v>
      </c>
      <c r="E16" s="179">
        <v>1.1849770864957807</v>
      </c>
    </row>
    <row r="17" spans="1:5" ht="24" customHeight="1" x14ac:dyDescent="0.2">
      <c r="A17" s="391" t="s">
        <v>186</v>
      </c>
      <c r="B17" s="392" t="s">
        <v>186</v>
      </c>
      <c r="C17" s="248">
        <v>56</v>
      </c>
      <c r="D17" s="248">
        <v>53</v>
      </c>
      <c r="E17" s="179">
        <v>0.93898920824874454</v>
      </c>
    </row>
    <row r="18" spans="1:5" ht="24" customHeight="1" x14ac:dyDescent="0.2">
      <c r="A18" s="391" t="s">
        <v>187</v>
      </c>
      <c r="B18" s="392" t="s">
        <v>187</v>
      </c>
      <c r="C18" s="248">
        <v>536</v>
      </c>
      <c r="D18" s="248">
        <v>594</v>
      </c>
      <c r="E18" s="179">
        <v>1.1074756330737303</v>
      </c>
    </row>
    <row r="19" spans="1:5" ht="24" customHeight="1" x14ac:dyDescent="0.2">
      <c r="A19" s="391" t="s">
        <v>188</v>
      </c>
      <c r="B19" s="392" t="s">
        <v>188</v>
      </c>
      <c r="C19" s="248">
        <v>120</v>
      </c>
      <c r="D19" s="248">
        <v>133</v>
      </c>
      <c r="E19" s="179">
        <v>1.1064471127497384</v>
      </c>
    </row>
    <row r="20" spans="1:5" ht="24" customHeight="1" x14ac:dyDescent="0.2">
      <c r="A20" s="391" t="s">
        <v>189</v>
      </c>
      <c r="B20" s="392" t="s">
        <v>188</v>
      </c>
      <c r="C20" s="264">
        <v>1767</v>
      </c>
      <c r="D20" s="264">
        <v>2015</v>
      </c>
      <c r="E20" s="179">
        <v>1.1402345118543551</v>
      </c>
    </row>
    <row r="21" spans="1:5" ht="13.5" customHeight="1" x14ac:dyDescent="0.2"/>
  </sheetData>
  <mergeCells count="15">
    <mergeCell ref="A19:B19"/>
    <mergeCell ref="A20:B20"/>
    <mergeCell ref="A13:B13"/>
    <mergeCell ref="A14:B14"/>
    <mergeCell ref="A15:B15"/>
    <mergeCell ref="A16:B16"/>
    <mergeCell ref="A17:B17"/>
    <mergeCell ref="A18:B18"/>
    <mergeCell ref="A12:B12"/>
    <mergeCell ref="A3:B3"/>
    <mergeCell ref="A5:B5"/>
    <mergeCell ref="A4:B4"/>
    <mergeCell ref="A6:B6"/>
    <mergeCell ref="A7:B7"/>
    <mergeCell ref="A8:E8"/>
  </mergeCells>
  <phoneticPr fontId="16"/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F48"/>
  <sheetViews>
    <sheetView showGridLines="0" zoomScale="70" zoomScaleNormal="70" zoomScaleSheetLayoutView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AS22" sqref="AS22"/>
    </sheetView>
  </sheetViews>
  <sheetFormatPr defaultRowHeight="13.2" x14ac:dyDescent="0.2"/>
  <cols>
    <col min="1" max="1" width="1.44140625" style="15" customWidth="1"/>
    <col min="2" max="2" width="3.109375" style="15" customWidth="1"/>
    <col min="3" max="3" width="1.77734375" style="15" customWidth="1"/>
    <col min="4" max="4" width="12.44140625" style="15" customWidth="1"/>
    <col min="5" max="5" width="1.6640625" style="15" customWidth="1"/>
    <col min="6" max="6" width="9.6640625" style="15" customWidth="1"/>
    <col min="7" max="8" width="1.6640625" style="15" customWidth="1"/>
    <col min="9" max="9" width="9.6640625" style="15" customWidth="1"/>
    <col min="10" max="10" width="1.6640625" style="15" customWidth="1"/>
    <col min="11" max="11" width="1.6640625" style="15" hidden="1" customWidth="1"/>
    <col min="12" max="12" width="9.6640625" style="15" hidden="1" customWidth="1"/>
    <col min="13" max="14" width="1.6640625" style="15" hidden="1" customWidth="1"/>
    <col min="15" max="15" width="9.6640625" style="15" hidden="1" customWidth="1"/>
    <col min="16" max="16" width="1.6640625" style="15" hidden="1" customWidth="1"/>
    <col min="17" max="17" width="1.6640625" style="15" customWidth="1"/>
    <col min="18" max="18" width="9.6640625" style="15" customWidth="1"/>
    <col min="19" max="20" width="1.6640625" style="15" customWidth="1"/>
    <col min="21" max="21" width="9.6640625" style="15" customWidth="1"/>
    <col min="22" max="22" width="1.6640625" style="15" customWidth="1"/>
    <col min="23" max="23" width="1.6640625" style="15" hidden="1" customWidth="1"/>
    <col min="24" max="24" width="9.6640625" style="15" hidden="1" customWidth="1"/>
    <col min="25" max="26" width="1.6640625" style="15" hidden="1" customWidth="1"/>
    <col min="27" max="27" width="9.6640625" style="15" hidden="1" customWidth="1"/>
    <col min="28" max="28" width="1.6640625" style="15" hidden="1" customWidth="1"/>
    <col min="29" max="29" width="1.6640625" style="15" customWidth="1"/>
    <col min="30" max="30" width="9.6640625" style="15" customWidth="1"/>
    <col min="31" max="32" width="1.6640625" style="15" customWidth="1"/>
    <col min="33" max="33" width="9.6640625" style="15" customWidth="1"/>
    <col min="34" max="34" width="1.6640625" style="15" customWidth="1"/>
    <col min="35" max="35" width="1.6640625" style="15" hidden="1" customWidth="1"/>
    <col min="36" max="36" width="9.6640625" style="15" hidden="1" customWidth="1"/>
    <col min="37" max="38" width="1.6640625" style="15" hidden="1" customWidth="1"/>
    <col min="39" max="39" width="9.6640625" style="15" hidden="1" customWidth="1"/>
    <col min="40" max="40" width="1.6640625" style="15" hidden="1" customWidth="1"/>
    <col min="41" max="41" width="1.6640625" style="15" customWidth="1"/>
    <col min="42" max="42" width="9.6640625" style="15" customWidth="1"/>
    <col min="43" max="44" width="1.6640625" style="15" customWidth="1"/>
    <col min="45" max="45" width="9.6640625" style="15" customWidth="1"/>
    <col min="46" max="46" width="1.6640625" style="15" customWidth="1"/>
    <col min="47" max="47" width="1.6640625" style="15" hidden="1" customWidth="1"/>
    <col min="48" max="48" width="9.6640625" style="15" hidden="1" customWidth="1"/>
    <col min="49" max="50" width="1.6640625" style="15" hidden="1" customWidth="1"/>
    <col min="51" max="51" width="9.6640625" style="15" hidden="1" customWidth="1"/>
    <col min="52" max="52" width="1.88671875" style="15" hidden="1" customWidth="1"/>
    <col min="53" max="53" width="1.6640625" style="15" customWidth="1"/>
    <col min="54" max="54" width="9.6640625" style="15" customWidth="1"/>
    <col min="55" max="55" width="1.88671875" style="15" customWidth="1"/>
    <col min="56" max="56" width="1.6640625" style="15" customWidth="1"/>
    <col min="57" max="57" width="9.6640625" style="15" customWidth="1"/>
    <col min="58" max="58" width="1.88671875" style="15" customWidth="1"/>
    <col min="59" max="256" width="9" style="15"/>
    <col min="257" max="258" width="3.109375" style="15" customWidth="1"/>
    <col min="259" max="259" width="12.44140625" style="15" customWidth="1"/>
    <col min="260" max="260" width="1.21875" style="15" customWidth="1"/>
    <col min="261" max="261" width="5.6640625" style="15" customWidth="1"/>
    <col min="262" max="263" width="1.21875" style="15" customWidth="1"/>
    <col min="264" max="264" width="5.6640625" style="15" customWidth="1"/>
    <col min="265" max="266" width="1.21875" style="15" customWidth="1"/>
    <col min="267" max="267" width="5.6640625" style="15" customWidth="1"/>
    <col min="268" max="269" width="1.21875" style="15" customWidth="1"/>
    <col min="270" max="270" width="5.6640625" style="15" customWidth="1"/>
    <col min="271" max="272" width="1.21875" style="15" customWidth="1"/>
    <col min="273" max="273" width="5.6640625" style="15" customWidth="1"/>
    <col min="274" max="275" width="1.21875" style="15" customWidth="1"/>
    <col min="276" max="276" width="5.6640625" style="15" customWidth="1"/>
    <col min="277" max="278" width="1.21875" style="15" customWidth="1"/>
    <col min="279" max="279" width="5.6640625" style="15" customWidth="1"/>
    <col min="280" max="281" width="1.21875" style="15" customWidth="1"/>
    <col min="282" max="282" width="5.6640625" style="15" customWidth="1"/>
    <col min="283" max="284" width="1.21875" style="15" customWidth="1"/>
    <col min="285" max="285" width="5.6640625" style="15" customWidth="1"/>
    <col min="286" max="287" width="1.21875" style="15" customWidth="1"/>
    <col min="288" max="288" width="5.6640625" style="15" customWidth="1"/>
    <col min="289" max="289" width="1.33203125" style="15" customWidth="1"/>
    <col min="290" max="512" width="9" style="15"/>
    <col min="513" max="514" width="3.109375" style="15" customWidth="1"/>
    <col min="515" max="515" width="12.44140625" style="15" customWidth="1"/>
    <col min="516" max="516" width="1.21875" style="15" customWidth="1"/>
    <col min="517" max="517" width="5.6640625" style="15" customWidth="1"/>
    <col min="518" max="519" width="1.21875" style="15" customWidth="1"/>
    <col min="520" max="520" width="5.6640625" style="15" customWidth="1"/>
    <col min="521" max="522" width="1.21875" style="15" customWidth="1"/>
    <col min="523" max="523" width="5.6640625" style="15" customWidth="1"/>
    <col min="524" max="525" width="1.21875" style="15" customWidth="1"/>
    <col min="526" max="526" width="5.6640625" style="15" customWidth="1"/>
    <col min="527" max="528" width="1.21875" style="15" customWidth="1"/>
    <col min="529" max="529" width="5.6640625" style="15" customWidth="1"/>
    <col min="530" max="531" width="1.21875" style="15" customWidth="1"/>
    <col min="532" max="532" width="5.6640625" style="15" customWidth="1"/>
    <col min="533" max="534" width="1.21875" style="15" customWidth="1"/>
    <col min="535" max="535" width="5.6640625" style="15" customWidth="1"/>
    <col min="536" max="537" width="1.21875" style="15" customWidth="1"/>
    <col min="538" max="538" width="5.6640625" style="15" customWidth="1"/>
    <col min="539" max="540" width="1.21875" style="15" customWidth="1"/>
    <col min="541" max="541" width="5.6640625" style="15" customWidth="1"/>
    <col min="542" max="543" width="1.21875" style="15" customWidth="1"/>
    <col min="544" max="544" width="5.6640625" style="15" customWidth="1"/>
    <col min="545" max="545" width="1.33203125" style="15" customWidth="1"/>
    <col min="546" max="768" width="9" style="15"/>
    <col min="769" max="770" width="3.109375" style="15" customWidth="1"/>
    <col min="771" max="771" width="12.44140625" style="15" customWidth="1"/>
    <col min="772" max="772" width="1.21875" style="15" customWidth="1"/>
    <col min="773" max="773" width="5.6640625" style="15" customWidth="1"/>
    <col min="774" max="775" width="1.21875" style="15" customWidth="1"/>
    <col min="776" max="776" width="5.6640625" style="15" customWidth="1"/>
    <col min="777" max="778" width="1.21875" style="15" customWidth="1"/>
    <col min="779" max="779" width="5.6640625" style="15" customWidth="1"/>
    <col min="780" max="781" width="1.21875" style="15" customWidth="1"/>
    <col min="782" max="782" width="5.6640625" style="15" customWidth="1"/>
    <col min="783" max="784" width="1.21875" style="15" customWidth="1"/>
    <col min="785" max="785" width="5.6640625" style="15" customWidth="1"/>
    <col min="786" max="787" width="1.21875" style="15" customWidth="1"/>
    <col min="788" max="788" width="5.6640625" style="15" customWidth="1"/>
    <col min="789" max="790" width="1.21875" style="15" customWidth="1"/>
    <col min="791" max="791" width="5.6640625" style="15" customWidth="1"/>
    <col min="792" max="793" width="1.21875" style="15" customWidth="1"/>
    <col min="794" max="794" width="5.6640625" style="15" customWidth="1"/>
    <col min="795" max="796" width="1.21875" style="15" customWidth="1"/>
    <col min="797" max="797" width="5.6640625" style="15" customWidth="1"/>
    <col min="798" max="799" width="1.21875" style="15" customWidth="1"/>
    <col min="800" max="800" width="5.6640625" style="15" customWidth="1"/>
    <col min="801" max="801" width="1.33203125" style="15" customWidth="1"/>
    <col min="802" max="1024" width="9" style="15"/>
    <col min="1025" max="1026" width="3.109375" style="15" customWidth="1"/>
    <col min="1027" max="1027" width="12.44140625" style="15" customWidth="1"/>
    <col min="1028" max="1028" width="1.21875" style="15" customWidth="1"/>
    <col min="1029" max="1029" width="5.6640625" style="15" customWidth="1"/>
    <col min="1030" max="1031" width="1.21875" style="15" customWidth="1"/>
    <col min="1032" max="1032" width="5.6640625" style="15" customWidth="1"/>
    <col min="1033" max="1034" width="1.21875" style="15" customWidth="1"/>
    <col min="1035" max="1035" width="5.6640625" style="15" customWidth="1"/>
    <col min="1036" max="1037" width="1.21875" style="15" customWidth="1"/>
    <col min="1038" max="1038" width="5.6640625" style="15" customWidth="1"/>
    <col min="1039" max="1040" width="1.21875" style="15" customWidth="1"/>
    <col min="1041" max="1041" width="5.6640625" style="15" customWidth="1"/>
    <col min="1042" max="1043" width="1.21875" style="15" customWidth="1"/>
    <col min="1044" max="1044" width="5.6640625" style="15" customWidth="1"/>
    <col min="1045" max="1046" width="1.21875" style="15" customWidth="1"/>
    <col min="1047" max="1047" width="5.6640625" style="15" customWidth="1"/>
    <col min="1048" max="1049" width="1.21875" style="15" customWidth="1"/>
    <col min="1050" max="1050" width="5.6640625" style="15" customWidth="1"/>
    <col min="1051" max="1052" width="1.21875" style="15" customWidth="1"/>
    <col min="1053" max="1053" width="5.6640625" style="15" customWidth="1"/>
    <col min="1054" max="1055" width="1.21875" style="15" customWidth="1"/>
    <col min="1056" max="1056" width="5.6640625" style="15" customWidth="1"/>
    <col min="1057" max="1057" width="1.33203125" style="15" customWidth="1"/>
    <col min="1058" max="1280" width="9" style="15"/>
    <col min="1281" max="1282" width="3.109375" style="15" customWidth="1"/>
    <col min="1283" max="1283" width="12.44140625" style="15" customWidth="1"/>
    <col min="1284" max="1284" width="1.21875" style="15" customWidth="1"/>
    <col min="1285" max="1285" width="5.6640625" style="15" customWidth="1"/>
    <col min="1286" max="1287" width="1.21875" style="15" customWidth="1"/>
    <col min="1288" max="1288" width="5.6640625" style="15" customWidth="1"/>
    <col min="1289" max="1290" width="1.21875" style="15" customWidth="1"/>
    <col min="1291" max="1291" width="5.6640625" style="15" customWidth="1"/>
    <col min="1292" max="1293" width="1.21875" style="15" customWidth="1"/>
    <col min="1294" max="1294" width="5.6640625" style="15" customWidth="1"/>
    <col min="1295" max="1296" width="1.21875" style="15" customWidth="1"/>
    <col min="1297" max="1297" width="5.6640625" style="15" customWidth="1"/>
    <col min="1298" max="1299" width="1.21875" style="15" customWidth="1"/>
    <col min="1300" max="1300" width="5.6640625" style="15" customWidth="1"/>
    <col min="1301" max="1302" width="1.21875" style="15" customWidth="1"/>
    <col min="1303" max="1303" width="5.6640625" style="15" customWidth="1"/>
    <col min="1304" max="1305" width="1.21875" style="15" customWidth="1"/>
    <col min="1306" max="1306" width="5.6640625" style="15" customWidth="1"/>
    <col min="1307" max="1308" width="1.21875" style="15" customWidth="1"/>
    <col min="1309" max="1309" width="5.6640625" style="15" customWidth="1"/>
    <col min="1310" max="1311" width="1.21875" style="15" customWidth="1"/>
    <col min="1312" max="1312" width="5.6640625" style="15" customWidth="1"/>
    <col min="1313" max="1313" width="1.33203125" style="15" customWidth="1"/>
    <col min="1314" max="1536" width="9" style="15"/>
    <col min="1537" max="1538" width="3.109375" style="15" customWidth="1"/>
    <col min="1539" max="1539" width="12.44140625" style="15" customWidth="1"/>
    <col min="1540" max="1540" width="1.21875" style="15" customWidth="1"/>
    <col min="1541" max="1541" width="5.6640625" style="15" customWidth="1"/>
    <col min="1542" max="1543" width="1.21875" style="15" customWidth="1"/>
    <col min="1544" max="1544" width="5.6640625" style="15" customWidth="1"/>
    <col min="1545" max="1546" width="1.21875" style="15" customWidth="1"/>
    <col min="1547" max="1547" width="5.6640625" style="15" customWidth="1"/>
    <col min="1548" max="1549" width="1.21875" style="15" customWidth="1"/>
    <col min="1550" max="1550" width="5.6640625" style="15" customWidth="1"/>
    <col min="1551" max="1552" width="1.21875" style="15" customWidth="1"/>
    <col min="1553" max="1553" width="5.6640625" style="15" customWidth="1"/>
    <col min="1554" max="1555" width="1.21875" style="15" customWidth="1"/>
    <col min="1556" max="1556" width="5.6640625" style="15" customWidth="1"/>
    <col min="1557" max="1558" width="1.21875" style="15" customWidth="1"/>
    <col min="1559" max="1559" width="5.6640625" style="15" customWidth="1"/>
    <col min="1560" max="1561" width="1.21875" style="15" customWidth="1"/>
    <col min="1562" max="1562" width="5.6640625" style="15" customWidth="1"/>
    <col min="1563" max="1564" width="1.21875" style="15" customWidth="1"/>
    <col min="1565" max="1565" width="5.6640625" style="15" customWidth="1"/>
    <col min="1566" max="1567" width="1.21875" style="15" customWidth="1"/>
    <col min="1568" max="1568" width="5.6640625" style="15" customWidth="1"/>
    <col min="1569" max="1569" width="1.33203125" style="15" customWidth="1"/>
    <col min="1570" max="1792" width="9" style="15"/>
    <col min="1793" max="1794" width="3.109375" style="15" customWidth="1"/>
    <col min="1795" max="1795" width="12.44140625" style="15" customWidth="1"/>
    <col min="1796" max="1796" width="1.21875" style="15" customWidth="1"/>
    <col min="1797" max="1797" width="5.6640625" style="15" customWidth="1"/>
    <col min="1798" max="1799" width="1.21875" style="15" customWidth="1"/>
    <col min="1800" max="1800" width="5.6640625" style="15" customWidth="1"/>
    <col min="1801" max="1802" width="1.21875" style="15" customWidth="1"/>
    <col min="1803" max="1803" width="5.6640625" style="15" customWidth="1"/>
    <col min="1804" max="1805" width="1.21875" style="15" customWidth="1"/>
    <col min="1806" max="1806" width="5.6640625" style="15" customWidth="1"/>
    <col min="1807" max="1808" width="1.21875" style="15" customWidth="1"/>
    <col min="1809" max="1809" width="5.6640625" style="15" customWidth="1"/>
    <col min="1810" max="1811" width="1.21875" style="15" customWidth="1"/>
    <col min="1812" max="1812" width="5.6640625" style="15" customWidth="1"/>
    <col min="1813" max="1814" width="1.21875" style="15" customWidth="1"/>
    <col min="1815" max="1815" width="5.6640625" style="15" customWidth="1"/>
    <col min="1816" max="1817" width="1.21875" style="15" customWidth="1"/>
    <col min="1818" max="1818" width="5.6640625" style="15" customWidth="1"/>
    <col min="1819" max="1820" width="1.21875" style="15" customWidth="1"/>
    <col min="1821" max="1821" width="5.6640625" style="15" customWidth="1"/>
    <col min="1822" max="1823" width="1.21875" style="15" customWidth="1"/>
    <col min="1824" max="1824" width="5.6640625" style="15" customWidth="1"/>
    <col min="1825" max="1825" width="1.33203125" style="15" customWidth="1"/>
    <col min="1826" max="2048" width="9" style="15"/>
    <col min="2049" max="2050" width="3.109375" style="15" customWidth="1"/>
    <col min="2051" max="2051" width="12.44140625" style="15" customWidth="1"/>
    <col min="2052" max="2052" width="1.21875" style="15" customWidth="1"/>
    <col min="2053" max="2053" width="5.6640625" style="15" customWidth="1"/>
    <col min="2054" max="2055" width="1.21875" style="15" customWidth="1"/>
    <col min="2056" max="2056" width="5.6640625" style="15" customWidth="1"/>
    <col min="2057" max="2058" width="1.21875" style="15" customWidth="1"/>
    <col min="2059" max="2059" width="5.6640625" style="15" customWidth="1"/>
    <col min="2060" max="2061" width="1.21875" style="15" customWidth="1"/>
    <col min="2062" max="2062" width="5.6640625" style="15" customWidth="1"/>
    <col min="2063" max="2064" width="1.21875" style="15" customWidth="1"/>
    <col min="2065" max="2065" width="5.6640625" style="15" customWidth="1"/>
    <col min="2066" max="2067" width="1.21875" style="15" customWidth="1"/>
    <col min="2068" max="2068" width="5.6640625" style="15" customWidth="1"/>
    <col min="2069" max="2070" width="1.21875" style="15" customWidth="1"/>
    <col min="2071" max="2071" width="5.6640625" style="15" customWidth="1"/>
    <col min="2072" max="2073" width="1.21875" style="15" customWidth="1"/>
    <col min="2074" max="2074" width="5.6640625" style="15" customWidth="1"/>
    <col min="2075" max="2076" width="1.21875" style="15" customWidth="1"/>
    <col min="2077" max="2077" width="5.6640625" style="15" customWidth="1"/>
    <col min="2078" max="2079" width="1.21875" style="15" customWidth="1"/>
    <col min="2080" max="2080" width="5.6640625" style="15" customWidth="1"/>
    <col min="2081" max="2081" width="1.33203125" style="15" customWidth="1"/>
    <col min="2082" max="2304" width="9" style="15"/>
    <col min="2305" max="2306" width="3.109375" style="15" customWidth="1"/>
    <col min="2307" max="2307" width="12.44140625" style="15" customWidth="1"/>
    <col min="2308" max="2308" width="1.21875" style="15" customWidth="1"/>
    <col min="2309" max="2309" width="5.6640625" style="15" customWidth="1"/>
    <col min="2310" max="2311" width="1.21875" style="15" customWidth="1"/>
    <col min="2312" max="2312" width="5.6640625" style="15" customWidth="1"/>
    <col min="2313" max="2314" width="1.21875" style="15" customWidth="1"/>
    <col min="2315" max="2315" width="5.6640625" style="15" customWidth="1"/>
    <col min="2316" max="2317" width="1.21875" style="15" customWidth="1"/>
    <col min="2318" max="2318" width="5.6640625" style="15" customWidth="1"/>
    <col min="2319" max="2320" width="1.21875" style="15" customWidth="1"/>
    <col min="2321" max="2321" width="5.6640625" style="15" customWidth="1"/>
    <col min="2322" max="2323" width="1.21875" style="15" customWidth="1"/>
    <col min="2324" max="2324" width="5.6640625" style="15" customWidth="1"/>
    <col min="2325" max="2326" width="1.21875" style="15" customWidth="1"/>
    <col min="2327" max="2327" width="5.6640625" style="15" customWidth="1"/>
    <col min="2328" max="2329" width="1.21875" style="15" customWidth="1"/>
    <col min="2330" max="2330" width="5.6640625" style="15" customWidth="1"/>
    <col min="2331" max="2332" width="1.21875" style="15" customWidth="1"/>
    <col min="2333" max="2333" width="5.6640625" style="15" customWidth="1"/>
    <col min="2334" max="2335" width="1.21875" style="15" customWidth="1"/>
    <col min="2336" max="2336" width="5.6640625" style="15" customWidth="1"/>
    <col min="2337" max="2337" width="1.33203125" style="15" customWidth="1"/>
    <col min="2338" max="2560" width="9" style="15"/>
    <col min="2561" max="2562" width="3.109375" style="15" customWidth="1"/>
    <col min="2563" max="2563" width="12.44140625" style="15" customWidth="1"/>
    <col min="2564" max="2564" width="1.21875" style="15" customWidth="1"/>
    <col min="2565" max="2565" width="5.6640625" style="15" customWidth="1"/>
    <col min="2566" max="2567" width="1.21875" style="15" customWidth="1"/>
    <col min="2568" max="2568" width="5.6640625" style="15" customWidth="1"/>
    <col min="2569" max="2570" width="1.21875" style="15" customWidth="1"/>
    <col min="2571" max="2571" width="5.6640625" style="15" customWidth="1"/>
    <col min="2572" max="2573" width="1.21875" style="15" customWidth="1"/>
    <col min="2574" max="2574" width="5.6640625" style="15" customWidth="1"/>
    <col min="2575" max="2576" width="1.21875" style="15" customWidth="1"/>
    <col min="2577" max="2577" width="5.6640625" style="15" customWidth="1"/>
    <col min="2578" max="2579" width="1.21875" style="15" customWidth="1"/>
    <col min="2580" max="2580" width="5.6640625" style="15" customWidth="1"/>
    <col min="2581" max="2582" width="1.21875" style="15" customWidth="1"/>
    <col min="2583" max="2583" width="5.6640625" style="15" customWidth="1"/>
    <col min="2584" max="2585" width="1.21875" style="15" customWidth="1"/>
    <col min="2586" max="2586" width="5.6640625" style="15" customWidth="1"/>
    <col min="2587" max="2588" width="1.21875" style="15" customWidth="1"/>
    <col min="2589" max="2589" width="5.6640625" style="15" customWidth="1"/>
    <col min="2590" max="2591" width="1.21875" style="15" customWidth="1"/>
    <col min="2592" max="2592" width="5.6640625" style="15" customWidth="1"/>
    <col min="2593" max="2593" width="1.33203125" style="15" customWidth="1"/>
    <col min="2594" max="2816" width="9" style="15"/>
    <col min="2817" max="2818" width="3.109375" style="15" customWidth="1"/>
    <col min="2819" max="2819" width="12.44140625" style="15" customWidth="1"/>
    <col min="2820" max="2820" width="1.21875" style="15" customWidth="1"/>
    <col min="2821" max="2821" width="5.6640625" style="15" customWidth="1"/>
    <col min="2822" max="2823" width="1.21875" style="15" customWidth="1"/>
    <col min="2824" max="2824" width="5.6640625" style="15" customWidth="1"/>
    <col min="2825" max="2826" width="1.21875" style="15" customWidth="1"/>
    <col min="2827" max="2827" width="5.6640625" style="15" customWidth="1"/>
    <col min="2828" max="2829" width="1.21875" style="15" customWidth="1"/>
    <col min="2830" max="2830" width="5.6640625" style="15" customWidth="1"/>
    <col min="2831" max="2832" width="1.21875" style="15" customWidth="1"/>
    <col min="2833" max="2833" width="5.6640625" style="15" customWidth="1"/>
    <col min="2834" max="2835" width="1.21875" style="15" customWidth="1"/>
    <col min="2836" max="2836" width="5.6640625" style="15" customWidth="1"/>
    <col min="2837" max="2838" width="1.21875" style="15" customWidth="1"/>
    <col min="2839" max="2839" width="5.6640625" style="15" customWidth="1"/>
    <col min="2840" max="2841" width="1.21875" style="15" customWidth="1"/>
    <col min="2842" max="2842" width="5.6640625" style="15" customWidth="1"/>
    <col min="2843" max="2844" width="1.21875" style="15" customWidth="1"/>
    <col min="2845" max="2845" width="5.6640625" style="15" customWidth="1"/>
    <col min="2846" max="2847" width="1.21875" style="15" customWidth="1"/>
    <col min="2848" max="2848" width="5.6640625" style="15" customWidth="1"/>
    <col min="2849" max="2849" width="1.33203125" style="15" customWidth="1"/>
    <col min="2850" max="3072" width="9" style="15"/>
    <col min="3073" max="3074" width="3.109375" style="15" customWidth="1"/>
    <col min="3075" max="3075" width="12.44140625" style="15" customWidth="1"/>
    <col min="3076" max="3076" width="1.21875" style="15" customWidth="1"/>
    <col min="3077" max="3077" width="5.6640625" style="15" customWidth="1"/>
    <col min="3078" max="3079" width="1.21875" style="15" customWidth="1"/>
    <col min="3080" max="3080" width="5.6640625" style="15" customWidth="1"/>
    <col min="3081" max="3082" width="1.21875" style="15" customWidth="1"/>
    <col min="3083" max="3083" width="5.6640625" style="15" customWidth="1"/>
    <col min="3084" max="3085" width="1.21875" style="15" customWidth="1"/>
    <col min="3086" max="3086" width="5.6640625" style="15" customWidth="1"/>
    <col min="3087" max="3088" width="1.21875" style="15" customWidth="1"/>
    <col min="3089" max="3089" width="5.6640625" style="15" customWidth="1"/>
    <col min="3090" max="3091" width="1.21875" style="15" customWidth="1"/>
    <col min="3092" max="3092" width="5.6640625" style="15" customWidth="1"/>
    <col min="3093" max="3094" width="1.21875" style="15" customWidth="1"/>
    <col min="3095" max="3095" width="5.6640625" style="15" customWidth="1"/>
    <col min="3096" max="3097" width="1.21875" style="15" customWidth="1"/>
    <col min="3098" max="3098" width="5.6640625" style="15" customWidth="1"/>
    <col min="3099" max="3100" width="1.21875" style="15" customWidth="1"/>
    <col min="3101" max="3101" width="5.6640625" style="15" customWidth="1"/>
    <col min="3102" max="3103" width="1.21875" style="15" customWidth="1"/>
    <col min="3104" max="3104" width="5.6640625" style="15" customWidth="1"/>
    <col min="3105" max="3105" width="1.33203125" style="15" customWidth="1"/>
    <col min="3106" max="3328" width="9" style="15"/>
    <col min="3329" max="3330" width="3.109375" style="15" customWidth="1"/>
    <col min="3331" max="3331" width="12.44140625" style="15" customWidth="1"/>
    <col min="3332" max="3332" width="1.21875" style="15" customWidth="1"/>
    <col min="3333" max="3333" width="5.6640625" style="15" customWidth="1"/>
    <col min="3334" max="3335" width="1.21875" style="15" customWidth="1"/>
    <col min="3336" max="3336" width="5.6640625" style="15" customWidth="1"/>
    <col min="3337" max="3338" width="1.21875" style="15" customWidth="1"/>
    <col min="3339" max="3339" width="5.6640625" style="15" customWidth="1"/>
    <col min="3340" max="3341" width="1.21875" style="15" customWidth="1"/>
    <col min="3342" max="3342" width="5.6640625" style="15" customWidth="1"/>
    <col min="3343" max="3344" width="1.21875" style="15" customWidth="1"/>
    <col min="3345" max="3345" width="5.6640625" style="15" customWidth="1"/>
    <col min="3346" max="3347" width="1.21875" style="15" customWidth="1"/>
    <col min="3348" max="3348" width="5.6640625" style="15" customWidth="1"/>
    <col min="3349" max="3350" width="1.21875" style="15" customWidth="1"/>
    <col min="3351" max="3351" width="5.6640625" style="15" customWidth="1"/>
    <col min="3352" max="3353" width="1.21875" style="15" customWidth="1"/>
    <col min="3354" max="3354" width="5.6640625" style="15" customWidth="1"/>
    <col min="3355" max="3356" width="1.21875" style="15" customWidth="1"/>
    <col min="3357" max="3357" width="5.6640625" style="15" customWidth="1"/>
    <col min="3358" max="3359" width="1.21875" style="15" customWidth="1"/>
    <col min="3360" max="3360" width="5.6640625" style="15" customWidth="1"/>
    <col min="3361" max="3361" width="1.33203125" style="15" customWidth="1"/>
    <col min="3362" max="3584" width="9" style="15"/>
    <col min="3585" max="3586" width="3.109375" style="15" customWidth="1"/>
    <col min="3587" max="3587" width="12.44140625" style="15" customWidth="1"/>
    <col min="3588" max="3588" width="1.21875" style="15" customWidth="1"/>
    <col min="3589" max="3589" width="5.6640625" style="15" customWidth="1"/>
    <col min="3590" max="3591" width="1.21875" style="15" customWidth="1"/>
    <col min="3592" max="3592" width="5.6640625" style="15" customWidth="1"/>
    <col min="3593" max="3594" width="1.21875" style="15" customWidth="1"/>
    <col min="3595" max="3595" width="5.6640625" style="15" customWidth="1"/>
    <col min="3596" max="3597" width="1.21875" style="15" customWidth="1"/>
    <col min="3598" max="3598" width="5.6640625" style="15" customWidth="1"/>
    <col min="3599" max="3600" width="1.21875" style="15" customWidth="1"/>
    <col min="3601" max="3601" width="5.6640625" style="15" customWidth="1"/>
    <col min="3602" max="3603" width="1.21875" style="15" customWidth="1"/>
    <col min="3604" max="3604" width="5.6640625" style="15" customWidth="1"/>
    <col min="3605" max="3606" width="1.21875" style="15" customWidth="1"/>
    <col min="3607" max="3607" width="5.6640625" style="15" customWidth="1"/>
    <col min="3608" max="3609" width="1.21875" style="15" customWidth="1"/>
    <col min="3610" max="3610" width="5.6640625" style="15" customWidth="1"/>
    <col min="3611" max="3612" width="1.21875" style="15" customWidth="1"/>
    <col min="3613" max="3613" width="5.6640625" style="15" customWidth="1"/>
    <col min="3614" max="3615" width="1.21875" style="15" customWidth="1"/>
    <col min="3616" max="3616" width="5.6640625" style="15" customWidth="1"/>
    <col min="3617" max="3617" width="1.33203125" style="15" customWidth="1"/>
    <col min="3618" max="3840" width="9" style="15"/>
    <col min="3841" max="3842" width="3.109375" style="15" customWidth="1"/>
    <col min="3843" max="3843" width="12.44140625" style="15" customWidth="1"/>
    <col min="3844" max="3844" width="1.21875" style="15" customWidth="1"/>
    <col min="3845" max="3845" width="5.6640625" style="15" customWidth="1"/>
    <col min="3846" max="3847" width="1.21875" style="15" customWidth="1"/>
    <col min="3848" max="3848" width="5.6640625" style="15" customWidth="1"/>
    <col min="3849" max="3850" width="1.21875" style="15" customWidth="1"/>
    <col min="3851" max="3851" width="5.6640625" style="15" customWidth="1"/>
    <col min="3852" max="3853" width="1.21875" style="15" customWidth="1"/>
    <col min="3854" max="3854" width="5.6640625" style="15" customWidth="1"/>
    <col min="3855" max="3856" width="1.21875" style="15" customWidth="1"/>
    <col min="3857" max="3857" width="5.6640625" style="15" customWidth="1"/>
    <col min="3858" max="3859" width="1.21875" style="15" customWidth="1"/>
    <col min="3860" max="3860" width="5.6640625" style="15" customWidth="1"/>
    <col min="3861" max="3862" width="1.21875" style="15" customWidth="1"/>
    <col min="3863" max="3863" width="5.6640625" style="15" customWidth="1"/>
    <col min="3864" max="3865" width="1.21875" style="15" customWidth="1"/>
    <col min="3866" max="3866" width="5.6640625" style="15" customWidth="1"/>
    <col min="3867" max="3868" width="1.21875" style="15" customWidth="1"/>
    <col min="3869" max="3869" width="5.6640625" style="15" customWidth="1"/>
    <col min="3870" max="3871" width="1.21875" style="15" customWidth="1"/>
    <col min="3872" max="3872" width="5.6640625" style="15" customWidth="1"/>
    <col min="3873" max="3873" width="1.33203125" style="15" customWidth="1"/>
    <col min="3874" max="4096" width="9" style="15"/>
    <col min="4097" max="4098" width="3.109375" style="15" customWidth="1"/>
    <col min="4099" max="4099" width="12.44140625" style="15" customWidth="1"/>
    <col min="4100" max="4100" width="1.21875" style="15" customWidth="1"/>
    <col min="4101" max="4101" width="5.6640625" style="15" customWidth="1"/>
    <col min="4102" max="4103" width="1.21875" style="15" customWidth="1"/>
    <col min="4104" max="4104" width="5.6640625" style="15" customWidth="1"/>
    <col min="4105" max="4106" width="1.21875" style="15" customWidth="1"/>
    <col min="4107" max="4107" width="5.6640625" style="15" customWidth="1"/>
    <col min="4108" max="4109" width="1.21875" style="15" customWidth="1"/>
    <col min="4110" max="4110" width="5.6640625" style="15" customWidth="1"/>
    <col min="4111" max="4112" width="1.21875" style="15" customWidth="1"/>
    <col min="4113" max="4113" width="5.6640625" style="15" customWidth="1"/>
    <col min="4114" max="4115" width="1.21875" style="15" customWidth="1"/>
    <col min="4116" max="4116" width="5.6640625" style="15" customWidth="1"/>
    <col min="4117" max="4118" width="1.21875" style="15" customWidth="1"/>
    <col min="4119" max="4119" width="5.6640625" style="15" customWidth="1"/>
    <col min="4120" max="4121" width="1.21875" style="15" customWidth="1"/>
    <col min="4122" max="4122" width="5.6640625" style="15" customWidth="1"/>
    <col min="4123" max="4124" width="1.21875" style="15" customWidth="1"/>
    <col min="4125" max="4125" width="5.6640625" style="15" customWidth="1"/>
    <col min="4126" max="4127" width="1.21875" style="15" customWidth="1"/>
    <col min="4128" max="4128" width="5.6640625" style="15" customWidth="1"/>
    <col min="4129" max="4129" width="1.33203125" style="15" customWidth="1"/>
    <col min="4130" max="4352" width="9" style="15"/>
    <col min="4353" max="4354" width="3.109375" style="15" customWidth="1"/>
    <col min="4355" max="4355" width="12.44140625" style="15" customWidth="1"/>
    <col min="4356" max="4356" width="1.21875" style="15" customWidth="1"/>
    <col min="4357" max="4357" width="5.6640625" style="15" customWidth="1"/>
    <col min="4358" max="4359" width="1.21875" style="15" customWidth="1"/>
    <col min="4360" max="4360" width="5.6640625" style="15" customWidth="1"/>
    <col min="4361" max="4362" width="1.21875" style="15" customWidth="1"/>
    <col min="4363" max="4363" width="5.6640625" style="15" customWidth="1"/>
    <col min="4364" max="4365" width="1.21875" style="15" customWidth="1"/>
    <col min="4366" max="4366" width="5.6640625" style="15" customWidth="1"/>
    <col min="4367" max="4368" width="1.21875" style="15" customWidth="1"/>
    <col min="4369" max="4369" width="5.6640625" style="15" customWidth="1"/>
    <col min="4370" max="4371" width="1.21875" style="15" customWidth="1"/>
    <col min="4372" max="4372" width="5.6640625" style="15" customWidth="1"/>
    <col min="4373" max="4374" width="1.21875" style="15" customWidth="1"/>
    <col min="4375" max="4375" width="5.6640625" style="15" customWidth="1"/>
    <col min="4376" max="4377" width="1.21875" style="15" customWidth="1"/>
    <col min="4378" max="4378" width="5.6640625" style="15" customWidth="1"/>
    <col min="4379" max="4380" width="1.21875" style="15" customWidth="1"/>
    <col min="4381" max="4381" width="5.6640625" style="15" customWidth="1"/>
    <col min="4382" max="4383" width="1.21875" style="15" customWidth="1"/>
    <col min="4384" max="4384" width="5.6640625" style="15" customWidth="1"/>
    <col min="4385" max="4385" width="1.33203125" style="15" customWidth="1"/>
    <col min="4386" max="4608" width="9" style="15"/>
    <col min="4609" max="4610" width="3.109375" style="15" customWidth="1"/>
    <col min="4611" max="4611" width="12.44140625" style="15" customWidth="1"/>
    <col min="4612" max="4612" width="1.21875" style="15" customWidth="1"/>
    <col min="4613" max="4613" width="5.6640625" style="15" customWidth="1"/>
    <col min="4614" max="4615" width="1.21875" style="15" customWidth="1"/>
    <col min="4616" max="4616" width="5.6640625" style="15" customWidth="1"/>
    <col min="4617" max="4618" width="1.21875" style="15" customWidth="1"/>
    <col min="4619" max="4619" width="5.6640625" style="15" customWidth="1"/>
    <col min="4620" max="4621" width="1.21875" style="15" customWidth="1"/>
    <col min="4622" max="4622" width="5.6640625" style="15" customWidth="1"/>
    <col min="4623" max="4624" width="1.21875" style="15" customWidth="1"/>
    <col min="4625" max="4625" width="5.6640625" style="15" customWidth="1"/>
    <col min="4626" max="4627" width="1.21875" style="15" customWidth="1"/>
    <col min="4628" max="4628" width="5.6640625" style="15" customWidth="1"/>
    <col min="4629" max="4630" width="1.21875" style="15" customWidth="1"/>
    <col min="4631" max="4631" width="5.6640625" style="15" customWidth="1"/>
    <col min="4632" max="4633" width="1.21875" style="15" customWidth="1"/>
    <col min="4634" max="4634" width="5.6640625" style="15" customWidth="1"/>
    <col min="4635" max="4636" width="1.21875" style="15" customWidth="1"/>
    <col min="4637" max="4637" width="5.6640625" style="15" customWidth="1"/>
    <col min="4638" max="4639" width="1.21875" style="15" customWidth="1"/>
    <col min="4640" max="4640" width="5.6640625" style="15" customWidth="1"/>
    <col min="4641" max="4641" width="1.33203125" style="15" customWidth="1"/>
    <col min="4642" max="4864" width="9" style="15"/>
    <col min="4865" max="4866" width="3.109375" style="15" customWidth="1"/>
    <col min="4867" max="4867" width="12.44140625" style="15" customWidth="1"/>
    <col min="4868" max="4868" width="1.21875" style="15" customWidth="1"/>
    <col min="4869" max="4869" width="5.6640625" style="15" customWidth="1"/>
    <col min="4870" max="4871" width="1.21875" style="15" customWidth="1"/>
    <col min="4872" max="4872" width="5.6640625" style="15" customWidth="1"/>
    <col min="4873" max="4874" width="1.21875" style="15" customWidth="1"/>
    <col min="4875" max="4875" width="5.6640625" style="15" customWidth="1"/>
    <col min="4876" max="4877" width="1.21875" style="15" customWidth="1"/>
    <col min="4878" max="4878" width="5.6640625" style="15" customWidth="1"/>
    <col min="4879" max="4880" width="1.21875" style="15" customWidth="1"/>
    <col min="4881" max="4881" width="5.6640625" style="15" customWidth="1"/>
    <col min="4882" max="4883" width="1.21875" style="15" customWidth="1"/>
    <col min="4884" max="4884" width="5.6640625" style="15" customWidth="1"/>
    <col min="4885" max="4886" width="1.21875" style="15" customWidth="1"/>
    <col min="4887" max="4887" width="5.6640625" style="15" customWidth="1"/>
    <col min="4888" max="4889" width="1.21875" style="15" customWidth="1"/>
    <col min="4890" max="4890" width="5.6640625" style="15" customWidth="1"/>
    <col min="4891" max="4892" width="1.21875" style="15" customWidth="1"/>
    <col min="4893" max="4893" width="5.6640625" style="15" customWidth="1"/>
    <col min="4894" max="4895" width="1.21875" style="15" customWidth="1"/>
    <col min="4896" max="4896" width="5.6640625" style="15" customWidth="1"/>
    <col min="4897" max="4897" width="1.33203125" style="15" customWidth="1"/>
    <col min="4898" max="5120" width="9" style="15"/>
    <col min="5121" max="5122" width="3.109375" style="15" customWidth="1"/>
    <col min="5123" max="5123" width="12.44140625" style="15" customWidth="1"/>
    <col min="5124" max="5124" width="1.21875" style="15" customWidth="1"/>
    <col min="5125" max="5125" width="5.6640625" style="15" customWidth="1"/>
    <col min="5126" max="5127" width="1.21875" style="15" customWidth="1"/>
    <col min="5128" max="5128" width="5.6640625" style="15" customWidth="1"/>
    <col min="5129" max="5130" width="1.21875" style="15" customWidth="1"/>
    <col min="5131" max="5131" width="5.6640625" style="15" customWidth="1"/>
    <col min="5132" max="5133" width="1.21875" style="15" customWidth="1"/>
    <col min="5134" max="5134" width="5.6640625" style="15" customWidth="1"/>
    <col min="5135" max="5136" width="1.21875" style="15" customWidth="1"/>
    <col min="5137" max="5137" width="5.6640625" style="15" customWidth="1"/>
    <col min="5138" max="5139" width="1.21875" style="15" customWidth="1"/>
    <col min="5140" max="5140" width="5.6640625" style="15" customWidth="1"/>
    <col min="5141" max="5142" width="1.21875" style="15" customWidth="1"/>
    <col min="5143" max="5143" width="5.6640625" style="15" customWidth="1"/>
    <col min="5144" max="5145" width="1.21875" style="15" customWidth="1"/>
    <col min="5146" max="5146" width="5.6640625" style="15" customWidth="1"/>
    <col min="5147" max="5148" width="1.21875" style="15" customWidth="1"/>
    <col min="5149" max="5149" width="5.6640625" style="15" customWidth="1"/>
    <col min="5150" max="5151" width="1.21875" style="15" customWidth="1"/>
    <col min="5152" max="5152" width="5.6640625" style="15" customWidth="1"/>
    <col min="5153" max="5153" width="1.33203125" style="15" customWidth="1"/>
    <col min="5154" max="5376" width="9" style="15"/>
    <col min="5377" max="5378" width="3.109375" style="15" customWidth="1"/>
    <col min="5379" max="5379" width="12.44140625" style="15" customWidth="1"/>
    <col min="5380" max="5380" width="1.21875" style="15" customWidth="1"/>
    <col min="5381" max="5381" width="5.6640625" style="15" customWidth="1"/>
    <col min="5382" max="5383" width="1.21875" style="15" customWidth="1"/>
    <col min="5384" max="5384" width="5.6640625" style="15" customWidth="1"/>
    <col min="5385" max="5386" width="1.21875" style="15" customWidth="1"/>
    <col min="5387" max="5387" width="5.6640625" style="15" customWidth="1"/>
    <col min="5388" max="5389" width="1.21875" style="15" customWidth="1"/>
    <col min="5390" max="5390" width="5.6640625" style="15" customWidth="1"/>
    <col min="5391" max="5392" width="1.21875" style="15" customWidth="1"/>
    <col min="5393" max="5393" width="5.6640625" style="15" customWidth="1"/>
    <col min="5394" max="5395" width="1.21875" style="15" customWidth="1"/>
    <col min="5396" max="5396" width="5.6640625" style="15" customWidth="1"/>
    <col min="5397" max="5398" width="1.21875" style="15" customWidth="1"/>
    <col min="5399" max="5399" width="5.6640625" style="15" customWidth="1"/>
    <col min="5400" max="5401" width="1.21875" style="15" customWidth="1"/>
    <col min="5402" max="5402" width="5.6640625" style="15" customWidth="1"/>
    <col min="5403" max="5404" width="1.21875" style="15" customWidth="1"/>
    <col min="5405" max="5405" width="5.6640625" style="15" customWidth="1"/>
    <col min="5406" max="5407" width="1.21875" style="15" customWidth="1"/>
    <col min="5408" max="5408" width="5.6640625" style="15" customWidth="1"/>
    <col min="5409" max="5409" width="1.33203125" style="15" customWidth="1"/>
    <col min="5410" max="5632" width="9" style="15"/>
    <col min="5633" max="5634" width="3.109375" style="15" customWidth="1"/>
    <col min="5635" max="5635" width="12.44140625" style="15" customWidth="1"/>
    <col min="5636" max="5636" width="1.21875" style="15" customWidth="1"/>
    <col min="5637" max="5637" width="5.6640625" style="15" customWidth="1"/>
    <col min="5638" max="5639" width="1.21875" style="15" customWidth="1"/>
    <col min="5640" max="5640" width="5.6640625" style="15" customWidth="1"/>
    <col min="5641" max="5642" width="1.21875" style="15" customWidth="1"/>
    <col min="5643" max="5643" width="5.6640625" style="15" customWidth="1"/>
    <col min="5644" max="5645" width="1.21875" style="15" customWidth="1"/>
    <col min="5646" max="5646" width="5.6640625" style="15" customWidth="1"/>
    <col min="5647" max="5648" width="1.21875" style="15" customWidth="1"/>
    <col min="5649" max="5649" width="5.6640625" style="15" customWidth="1"/>
    <col min="5650" max="5651" width="1.21875" style="15" customWidth="1"/>
    <col min="5652" max="5652" width="5.6640625" style="15" customWidth="1"/>
    <col min="5653" max="5654" width="1.21875" style="15" customWidth="1"/>
    <col min="5655" max="5655" width="5.6640625" style="15" customWidth="1"/>
    <col min="5656" max="5657" width="1.21875" style="15" customWidth="1"/>
    <col min="5658" max="5658" width="5.6640625" style="15" customWidth="1"/>
    <col min="5659" max="5660" width="1.21875" style="15" customWidth="1"/>
    <col min="5661" max="5661" width="5.6640625" style="15" customWidth="1"/>
    <col min="5662" max="5663" width="1.21875" style="15" customWidth="1"/>
    <col min="5664" max="5664" width="5.6640625" style="15" customWidth="1"/>
    <col min="5665" max="5665" width="1.33203125" style="15" customWidth="1"/>
    <col min="5666" max="5888" width="9" style="15"/>
    <col min="5889" max="5890" width="3.109375" style="15" customWidth="1"/>
    <col min="5891" max="5891" width="12.44140625" style="15" customWidth="1"/>
    <col min="5892" max="5892" width="1.21875" style="15" customWidth="1"/>
    <col min="5893" max="5893" width="5.6640625" style="15" customWidth="1"/>
    <col min="5894" max="5895" width="1.21875" style="15" customWidth="1"/>
    <col min="5896" max="5896" width="5.6640625" style="15" customWidth="1"/>
    <col min="5897" max="5898" width="1.21875" style="15" customWidth="1"/>
    <col min="5899" max="5899" width="5.6640625" style="15" customWidth="1"/>
    <col min="5900" max="5901" width="1.21875" style="15" customWidth="1"/>
    <col min="5902" max="5902" width="5.6640625" style="15" customWidth="1"/>
    <col min="5903" max="5904" width="1.21875" style="15" customWidth="1"/>
    <col min="5905" max="5905" width="5.6640625" style="15" customWidth="1"/>
    <col min="5906" max="5907" width="1.21875" style="15" customWidth="1"/>
    <col min="5908" max="5908" width="5.6640625" style="15" customWidth="1"/>
    <col min="5909" max="5910" width="1.21875" style="15" customWidth="1"/>
    <col min="5911" max="5911" width="5.6640625" style="15" customWidth="1"/>
    <col min="5912" max="5913" width="1.21875" style="15" customWidth="1"/>
    <col min="5914" max="5914" width="5.6640625" style="15" customWidth="1"/>
    <col min="5915" max="5916" width="1.21875" style="15" customWidth="1"/>
    <col min="5917" max="5917" width="5.6640625" style="15" customWidth="1"/>
    <col min="5918" max="5919" width="1.21875" style="15" customWidth="1"/>
    <col min="5920" max="5920" width="5.6640625" style="15" customWidth="1"/>
    <col min="5921" max="5921" width="1.33203125" style="15" customWidth="1"/>
    <col min="5922" max="6144" width="9" style="15"/>
    <col min="6145" max="6146" width="3.109375" style="15" customWidth="1"/>
    <col min="6147" max="6147" width="12.44140625" style="15" customWidth="1"/>
    <col min="6148" max="6148" width="1.21875" style="15" customWidth="1"/>
    <col min="6149" max="6149" width="5.6640625" style="15" customWidth="1"/>
    <col min="6150" max="6151" width="1.21875" style="15" customWidth="1"/>
    <col min="6152" max="6152" width="5.6640625" style="15" customWidth="1"/>
    <col min="6153" max="6154" width="1.21875" style="15" customWidth="1"/>
    <col min="6155" max="6155" width="5.6640625" style="15" customWidth="1"/>
    <col min="6156" max="6157" width="1.21875" style="15" customWidth="1"/>
    <col min="6158" max="6158" width="5.6640625" style="15" customWidth="1"/>
    <col min="6159" max="6160" width="1.21875" style="15" customWidth="1"/>
    <col min="6161" max="6161" width="5.6640625" style="15" customWidth="1"/>
    <col min="6162" max="6163" width="1.21875" style="15" customWidth="1"/>
    <col min="6164" max="6164" width="5.6640625" style="15" customWidth="1"/>
    <col min="6165" max="6166" width="1.21875" style="15" customWidth="1"/>
    <col min="6167" max="6167" width="5.6640625" style="15" customWidth="1"/>
    <col min="6168" max="6169" width="1.21875" style="15" customWidth="1"/>
    <col min="6170" max="6170" width="5.6640625" style="15" customWidth="1"/>
    <col min="6171" max="6172" width="1.21875" style="15" customWidth="1"/>
    <col min="6173" max="6173" width="5.6640625" style="15" customWidth="1"/>
    <col min="6174" max="6175" width="1.21875" style="15" customWidth="1"/>
    <col min="6176" max="6176" width="5.6640625" style="15" customWidth="1"/>
    <col min="6177" max="6177" width="1.33203125" style="15" customWidth="1"/>
    <col min="6178" max="6400" width="9" style="15"/>
    <col min="6401" max="6402" width="3.109375" style="15" customWidth="1"/>
    <col min="6403" max="6403" width="12.44140625" style="15" customWidth="1"/>
    <col min="6404" max="6404" width="1.21875" style="15" customWidth="1"/>
    <col min="6405" max="6405" width="5.6640625" style="15" customWidth="1"/>
    <col min="6406" max="6407" width="1.21875" style="15" customWidth="1"/>
    <col min="6408" max="6408" width="5.6640625" style="15" customWidth="1"/>
    <col min="6409" max="6410" width="1.21875" style="15" customWidth="1"/>
    <col min="6411" max="6411" width="5.6640625" style="15" customWidth="1"/>
    <col min="6412" max="6413" width="1.21875" style="15" customWidth="1"/>
    <col min="6414" max="6414" width="5.6640625" style="15" customWidth="1"/>
    <col min="6415" max="6416" width="1.21875" style="15" customWidth="1"/>
    <col min="6417" max="6417" width="5.6640625" style="15" customWidth="1"/>
    <col min="6418" max="6419" width="1.21875" style="15" customWidth="1"/>
    <col min="6420" max="6420" width="5.6640625" style="15" customWidth="1"/>
    <col min="6421" max="6422" width="1.21875" style="15" customWidth="1"/>
    <col min="6423" max="6423" width="5.6640625" style="15" customWidth="1"/>
    <col min="6424" max="6425" width="1.21875" style="15" customWidth="1"/>
    <col min="6426" max="6426" width="5.6640625" style="15" customWidth="1"/>
    <col min="6427" max="6428" width="1.21875" style="15" customWidth="1"/>
    <col min="6429" max="6429" width="5.6640625" style="15" customWidth="1"/>
    <col min="6430" max="6431" width="1.21875" style="15" customWidth="1"/>
    <col min="6432" max="6432" width="5.6640625" style="15" customWidth="1"/>
    <col min="6433" max="6433" width="1.33203125" style="15" customWidth="1"/>
    <col min="6434" max="6656" width="9" style="15"/>
    <col min="6657" max="6658" width="3.109375" style="15" customWidth="1"/>
    <col min="6659" max="6659" width="12.44140625" style="15" customWidth="1"/>
    <col min="6660" max="6660" width="1.21875" style="15" customWidth="1"/>
    <col min="6661" max="6661" width="5.6640625" style="15" customWidth="1"/>
    <col min="6662" max="6663" width="1.21875" style="15" customWidth="1"/>
    <col min="6664" max="6664" width="5.6640625" style="15" customWidth="1"/>
    <col min="6665" max="6666" width="1.21875" style="15" customWidth="1"/>
    <col min="6667" max="6667" width="5.6640625" style="15" customWidth="1"/>
    <col min="6668" max="6669" width="1.21875" style="15" customWidth="1"/>
    <col min="6670" max="6670" width="5.6640625" style="15" customWidth="1"/>
    <col min="6671" max="6672" width="1.21875" style="15" customWidth="1"/>
    <col min="6673" max="6673" width="5.6640625" style="15" customWidth="1"/>
    <col min="6674" max="6675" width="1.21875" style="15" customWidth="1"/>
    <col min="6676" max="6676" width="5.6640625" style="15" customWidth="1"/>
    <col min="6677" max="6678" width="1.21875" style="15" customWidth="1"/>
    <col min="6679" max="6679" width="5.6640625" style="15" customWidth="1"/>
    <col min="6680" max="6681" width="1.21875" style="15" customWidth="1"/>
    <col min="6682" max="6682" width="5.6640625" style="15" customWidth="1"/>
    <col min="6683" max="6684" width="1.21875" style="15" customWidth="1"/>
    <col min="6685" max="6685" width="5.6640625" style="15" customWidth="1"/>
    <col min="6686" max="6687" width="1.21875" style="15" customWidth="1"/>
    <col min="6688" max="6688" width="5.6640625" style="15" customWidth="1"/>
    <col min="6689" max="6689" width="1.33203125" style="15" customWidth="1"/>
    <col min="6690" max="6912" width="9" style="15"/>
    <col min="6913" max="6914" width="3.109375" style="15" customWidth="1"/>
    <col min="6915" max="6915" width="12.44140625" style="15" customWidth="1"/>
    <col min="6916" max="6916" width="1.21875" style="15" customWidth="1"/>
    <col min="6917" max="6917" width="5.6640625" style="15" customWidth="1"/>
    <col min="6918" max="6919" width="1.21875" style="15" customWidth="1"/>
    <col min="6920" max="6920" width="5.6640625" style="15" customWidth="1"/>
    <col min="6921" max="6922" width="1.21875" style="15" customWidth="1"/>
    <col min="6923" max="6923" width="5.6640625" style="15" customWidth="1"/>
    <col min="6924" max="6925" width="1.21875" style="15" customWidth="1"/>
    <col min="6926" max="6926" width="5.6640625" style="15" customWidth="1"/>
    <col min="6927" max="6928" width="1.21875" style="15" customWidth="1"/>
    <col min="6929" max="6929" width="5.6640625" style="15" customWidth="1"/>
    <col min="6930" max="6931" width="1.21875" style="15" customWidth="1"/>
    <col min="6932" max="6932" width="5.6640625" style="15" customWidth="1"/>
    <col min="6933" max="6934" width="1.21875" style="15" customWidth="1"/>
    <col min="6935" max="6935" width="5.6640625" style="15" customWidth="1"/>
    <col min="6936" max="6937" width="1.21875" style="15" customWidth="1"/>
    <col min="6938" max="6938" width="5.6640625" style="15" customWidth="1"/>
    <col min="6939" max="6940" width="1.21875" style="15" customWidth="1"/>
    <col min="6941" max="6941" width="5.6640625" style="15" customWidth="1"/>
    <col min="6942" max="6943" width="1.21875" style="15" customWidth="1"/>
    <col min="6944" max="6944" width="5.6640625" style="15" customWidth="1"/>
    <col min="6945" max="6945" width="1.33203125" style="15" customWidth="1"/>
    <col min="6946" max="7168" width="9" style="15"/>
    <col min="7169" max="7170" width="3.109375" style="15" customWidth="1"/>
    <col min="7171" max="7171" width="12.44140625" style="15" customWidth="1"/>
    <col min="7172" max="7172" width="1.21875" style="15" customWidth="1"/>
    <col min="7173" max="7173" width="5.6640625" style="15" customWidth="1"/>
    <col min="7174" max="7175" width="1.21875" style="15" customWidth="1"/>
    <col min="7176" max="7176" width="5.6640625" style="15" customWidth="1"/>
    <col min="7177" max="7178" width="1.21875" style="15" customWidth="1"/>
    <col min="7179" max="7179" width="5.6640625" style="15" customWidth="1"/>
    <col min="7180" max="7181" width="1.21875" style="15" customWidth="1"/>
    <col min="7182" max="7182" width="5.6640625" style="15" customWidth="1"/>
    <col min="7183" max="7184" width="1.21875" style="15" customWidth="1"/>
    <col min="7185" max="7185" width="5.6640625" style="15" customWidth="1"/>
    <col min="7186" max="7187" width="1.21875" style="15" customWidth="1"/>
    <col min="7188" max="7188" width="5.6640625" style="15" customWidth="1"/>
    <col min="7189" max="7190" width="1.21875" style="15" customWidth="1"/>
    <col min="7191" max="7191" width="5.6640625" style="15" customWidth="1"/>
    <col min="7192" max="7193" width="1.21875" style="15" customWidth="1"/>
    <col min="7194" max="7194" width="5.6640625" style="15" customWidth="1"/>
    <col min="7195" max="7196" width="1.21875" style="15" customWidth="1"/>
    <col min="7197" max="7197" width="5.6640625" style="15" customWidth="1"/>
    <col min="7198" max="7199" width="1.21875" style="15" customWidth="1"/>
    <col min="7200" max="7200" width="5.6640625" style="15" customWidth="1"/>
    <col min="7201" max="7201" width="1.33203125" style="15" customWidth="1"/>
    <col min="7202" max="7424" width="9" style="15"/>
    <col min="7425" max="7426" width="3.109375" style="15" customWidth="1"/>
    <col min="7427" max="7427" width="12.44140625" style="15" customWidth="1"/>
    <col min="7428" max="7428" width="1.21875" style="15" customWidth="1"/>
    <col min="7429" max="7429" width="5.6640625" style="15" customWidth="1"/>
    <col min="7430" max="7431" width="1.21875" style="15" customWidth="1"/>
    <col min="7432" max="7432" width="5.6640625" style="15" customWidth="1"/>
    <col min="7433" max="7434" width="1.21875" style="15" customWidth="1"/>
    <col min="7435" max="7435" width="5.6640625" style="15" customWidth="1"/>
    <col min="7436" max="7437" width="1.21875" style="15" customWidth="1"/>
    <col min="7438" max="7438" width="5.6640625" style="15" customWidth="1"/>
    <col min="7439" max="7440" width="1.21875" style="15" customWidth="1"/>
    <col min="7441" max="7441" width="5.6640625" style="15" customWidth="1"/>
    <col min="7442" max="7443" width="1.21875" style="15" customWidth="1"/>
    <col min="7444" max="7444" width="5.6640625" style="15" customWidth="1"/>
    <col min="7445" max="7446" width="1.21875" style="15" customWidth="1"/>
    <col min="7447" max="7447" width="5.6640625" style="15" customWidth="1"/>
    <col min="7448" max="7449" width="1.21875" style="15" customWidth="1"/>
    <col min="7450" max="7450" width="5.6640625" style="15" customWidth="1"/>
    <col min="7451" max="7452" width="1.21875" style="15" customWidth="1"/>
    <col min="7453" max="7453" width="5.6640625" style="15" customWidth="1"/>
    <col min="7454" max="7455" width="1.21875" style="15" customWidth="1"/>
    <col min="7456" max="7456" width="5.6640625" style="15" customWidth="1"/>
    <col min="7457" max="7457" width="1.33203125" style="15" customWidth="1"/>
    <col min="7458" max="7680" width="9" style="15"/>
    <col min="7681" max="7682" width="3.109375" style="15" customWidth="1"/>
    <col min="7683" max="7683" width="12.44140625" style="15" customWidth="1"/>
    <col min="7684" max="7684" width="1.21875" style="15" customWidth="1"/>
    <col min="7685" max="7685" width="5.6640625" style="15" customWidth="1"/>
    <col min="7686" max="7687" width="1.21875" style="15" customWidth="1"/>
    <col min="7688" max="7688" width="5.6640625" style="15" customWidth="1"/>
    <col min="7689" max="7690" width="1.21875" style="15" customWidth="1"/>
    <col min="7691" max="7691" width="5.6640625" style="15" customWidth="1"/>
    <col min="7692" max="7693" width="1.21875" style="15" customWidth="1"/>
    <col min="7694" max="7694" width="5.6640625" style="15" customWidth="1"/>
    <col min="7695" max="7696" width="1.21875" style="15" customWidth="1"/>
    <col min="7697" max="7697" width="5.6640625" style="15" customWidth="1"/>
    <col min="7698" max="7699" width="1.21875" style="15" customWidth="1"/>
    <col min="7700" max="7700" width="5.6640625" style="15" customWidth="1"/>
    <col min="7701" max="7702" width="1.21875" style="15" customWidth="1"/>
    <col min="7703" max="7703" width="5.6640625" style="15" customWidth="1"/>
    <col min="7704" max="7705" width="1.21875" style="15" customWidth="1"/>
    <col min="7706" max="7706" width="5.6640625" style="15" customWidth="1"/>
    <col min="7707" max="7708" width="1.21875" style="15" customWidth="1"/>
    <col min="7709" max="7709" width="5.6640625" style="15" customWidth="1"/>
    <col min="7710" max="7711" width="1.21875" style="15" customWidth="1"/>
    <col min="7712" max="7712" width="5.6640625" style="15" customWidth="1"/>
    <col min="7713" max="7713" width="1.33203125" style="15" customWidth="1"/>
    <col min="7714" max="7936" width="9" style="15"/>
    <col min="7937" max="7938" width="3.109375" style="15" customWidth="1"/>
    <col min="7939" max="7939" width="12.44140625" style="15" customWidth="1"/>
    <col min="7940" max="7940" width="1.21875" style="15" customWidth="1"/>
    <col min="7941" max="7941" width="5.6640625" style="15" customWidth="1"/>
    <col min="7942" max="7943" width="1.21875" style="15" customWidth="1"/>
    <col min="7944" max="7944" width="5.6640625" style="15" customWidth="1"/>
    <col min="7945" max="7946" width="1.21875" style="15" customWidth="1"/>
    <col min="7947" max="7947" width="5.6640625" style="15" customWidth="1"/>
    <col min="7948" max="7949" width="1.21875" style="15" customWidth="1"/>
    <col min="7950" max="7950" width="5.6640625" style="15" customWidth="1"/>
    <col min="7951" max="7952" width="1.21875" style="15" customWidth="1"/>
    <col min="7953" max="7953" width="5.6640625" style="15" customWidth="1"/>
    <col min="7954" max="7955" width="1.21875" style="15" customWidth="1"/>
    <col min="7956" max="7956" width="5.6640625" style="15" customWidth="1"/>
    <col min="7957" max="7958" width="1.21875" style="15" customWidth="1"/>
    <col min="7959" max="7959" width="5.6640625" style="15" customWidth="1"/>
    <col min="7960" max="7961" width="1.21875" style="15" customWidth="1"/>
    <col min="7962" max="7962" width="5.6640625" style="15" customWidth="1"/>
    <col min="7963" max="7964" width="1.21875" style="15" customWidth="1"/>
    <col min="7965" max="7965" width="5.6640625" style="15" customWidth="1"/>
    <col min="7966" max="7967" width="1.21875" style="15" customWidth="1"/>
    <col min="7968" max="7968" width="5.6640625" style="15" customWidth="1"/>
    <col min="7969" max="7969" width="1.33203125" style="15" customWidth="1"/>
    <col min="7970" max="8192" width="9" style="15"/>
    <col min="8193" max="8194" width="3.109375" style="15" customWidth="1"/>
    <col min="8195" max="8195" width="12.44140625" style="15" customWidth="1"/>
    <col min="8196" max="8196" width="1.21875" style="15" customWidth="1"/>
    <col min="8197" max="8197" width="5.6640625" style="15" customWidth="1"/>
    <col min="8198" max="8199" width="1.21875" style="15" customWidth="1"/>
    <col min="8200" max="8200" width="5.6640625" style="15" customWidth="1"/>
    <col min="8201" max="8202" width="1.21875" style="15" customWidth="1"/>
    <col min="8203" max="8203" width="5.6640625" style="15" customWidth="1"/>
    <col min="8204" max="8205" width="1.21875" style="15" customWidth="1"/>
    <col min="8206" max="8206" width="5.6640625" style="15" customWidth="1"/>
    <col min="8207" max="8208" width="1.21875" style="15" customWidth="1"/>
    <col min="8209" max="8209" width="5.6640625" style="15" customWidth="1"/>
    <col min="8210" max="8211" width="1.21875" style="15" customWidth="1"/>
    <col min="8212" max="8212" width="5.6640625" style="15" customWidth="1"/>
    <col min="8213" max="8214" width="1.21875" style="15" customWidth="1"/>
    <col min="8215" max="8215" width="5.6640625" style="15" customWidth="1"/>
    <col min="8216" max="8217" width="1.21875" style="15" customWidth="1"/>
    <col min="8218" max="8218" width="5.6640625" style="15" customWidth="1"/>
    <col min="8219" max="8220" width="1.21875" style="15" customWidth="1"/>
    <col min="8221" max="8221" width="5.6640625" style="15" customWidth="1"/>
    <col min="8222" max="8223" width="1.21875" style="15" customWidth="1"/>
    <col min="8224" max="8224" width="5.6640625" style="15" customWidth="1"/>
    <col min="8225" max="8225" width="1.33203125" style="15" customWidth="1"/>
    <col min="8226" max="8448" width="9" style="15"/>
    <col min="8449" max="8450" width="3.109375" style="15" customWidth="1"/>
    <col min="8451" max="8451" width="12.44140625" style="15" customWidth="1"/>
    <col min="8452" max="8452" width="1.21875" style="15" customWidth="1"/>
    <col min="8453" max="8453" width="5.6640625" style="15" customWidth="1"/>
    <col min="8454" max="8455" width="1.21875" style="15" customWidth="1"/>
    <col min="8456" max="8456" width="5.6640625" style="15" customWidth="1"/>
    <col min="8457" max="8458" width="1.21875" style="15" customWidth="1"/>
    <col min="8459" max="8459" width="5.6640625" style="15" customWidth="1"/>
    <col min="8460" max="8461" width="1.21875" style="15" customWidth="1"/>
    <col min="8462" max="8462" width="5.6640625" style="15" customWidth="1"/>
    <col min="8463" max="8464" width="1.21875" style="15" customWidth="1"/>
    <col min="8465" max="8465" width="5.6640625" style="15" customWidth="1"/>
    <col min="8466" max="8467" width="1.21875" style="15" customWidth="1"/>
    <col min="8468" max="8468" width="5.6640625" style="15" customWidth="1"/>
    <col min="8469" max="8470" width="1.21875" style="15" customWidth="1"/>
    <col min="8471" max="8471" width="5.6640625" style="15" customWidth="1"/>
    <col min="8472" max="8473" width="1.21875" style="15" customWidth="1"/>
    <col min="8474" max="8474" width="5.6640625" style="15" customWidth="1"/>
    <col min="8475" max="8476" width="1.21875" style="15" customWidth="1"/>
    <col min="8477" max="8477" width="5.6640625" style="15" customWidth="1"/>
    <col min="8478" max="8479" width="1.21875" style="15" customWidth="1"/>
    <col min="8480" max="8480" width="5.6640625" style="15" customWidth="1"/>
    <col min="8481" max="8481" width="1.33203125" style="15" customWidth="1"/>
    <col min="8482" max="8704" width="9" style="15"/>
    <col min="8705" max="8706" width="3.109375" style="15" customWidth="1"/>
    <col min="8707" max="8707" width="12.44140625" style="15" customWidth="1"/>
    <col min="8708" max="8708" width="1.21875" style="15" customWidth="1"/>
    <col min="8709" max="8709" width="5.6640625" style="15" customWidth="1"/>
    <col min="8710" max="8711" width="1.21875" style="15" customWidth="1"/>
    <col min="8712" max="8712" width="5.6640625" style="15" customWidth="1"/>
    <col min="8713" max="8714" width="1.21875" style="15" customWidth="1"/>
    <col min="8715" max="8715" width="5.6640625" style="15" customWidth="1"/>
    <col min="8716" max="8717" width="1.21875" style="15" customWidth="1"/>
    <col min="8718" max="8718" width="5.6640625" style="15" customWidth="1"/>
    <col min="8719" max="8720" width="1.21875" style="15" customWidth="1"/>
    <col min="8721" max="8721" width="5.6640625" style="15" customWidth="1"/>
    <col min="8722" max="8723" width="1.21875" style="15" customWidth="1"/>
    <col min="8724" max="8724" width="5.6640625" style="15" customWidth="1"/>
    <col min="8725" max="8726" width="1.21875" style="15" customWidth="1"/>
    <col min="8727" max="8727" width="5.6640625" style="15" customWidth="1"/>
    <col min="8728" max="8729" width="1.21875" style="15" customWidth="1"/>
    <col min="8730" max="8730" width="5.6640625" style="15" customWidth="1"/>
    <col min="8731" max="8732" width="1.21875" style="15" customWidth="1"/>
    <col min="8733" max="8733" width="5.6640625" style="15" customWidth="1"/>
    <col min="8734" max="8735" width="1.21875" style="15" customWidth="1"/>
    <col min="8736" max="8736" width="5.6640625" style="15" customWidth="1"/>
    <col min="8737" max="8737" width="1.33203125" style="15" customWidth="1"/>
    <col min="8738" max="8960" width="9" style="15"/>
    <col min="8961" max="8962" width="3.109375" style="15" customWidth="1"/>
    <col min="8963" max="8963" width="12.44140625" style="15" customWidth="1"/>
    <col min="8964" max="8964" width="1.21875" style="15" customWidth="1"/>
    <col min="8965" max="8965" width="5.6640625" style="15" customWidth="1"/>
    <col min="8966" max="8967" width="1.21875" style="15" customWidth="1"/>
    <col min="8968" max="8968" width="5.6640625" style="15" customWidth="1"/>
    <col min="8969" max="8970" width="1.21875" style="15" customWidth="1"/>
    <col min="8971" max="8971" width="5.6640625" style="15" customWidth="1"/>
    <col min="8972" max="8973" width="1.21875" style="15" customWidth="1"/>
    <col min="8974" max="8974" width="5.6640625" style="15" customWidth="1"/>
    <col min="8975" max="8976" width="1.21875" style="15" customWidth="1"/>
    <col min="8977" max="8977" width="5.6640625" style="15" customWidth="1"/>
    <col min="8978" max="8979" width="1.21875" style="15" customWidth="1"/>
    <col min="8980" max="8980" width="5.6640625" style="15" customWidth="1"/>
    <col min="8981" max="8982" width="1.21875" style="15" customWidth="1"/>
    <col min="8983" max="8983" width="5.6640625" style="15" customWidth="1"/>
    <col min="8984" max="8985" width="1.21875" style="15" customWidth="1"/>
    <col min="8986" max="8986" width="5.6640625" style="15" customWidth="1"/>
    <col min="8987" max="8988" width="1.21875" style="15" customWidth="1"/>
    <col min="8989" max="8989" width="5.6640625" style="15" customWidth="1"/>
    <col min="8990" max="8991" width="1.21875" style="15" customWidth="1"/>
    <col min="8992" max="8992" width="5.6640625" style="15" customWidth="1"/>
    <col min="8993" max="8993" width="1.33203125" style="15" customWidth="1"/>
    <col min="8994" max="9216" width="9" style="15"/>
    <col min="9217" max="9218" width="3.109375" style="15" customWidth="1"/>
    <col min="9219" max="9219" width="12.44140625" style="15" customWidth="1"/>
    <col min="9220" max="9220" width="1.21875" style="15" customWidth="1"/>
    <col min="9221" max="9221" width="5.6640625" style="15" customWidth="1"/>
    <col min="9222" max="9223" width="1.21875" style="15" customWidth="1"/>
    <col min="9224" max="9224" width="5.6640625" style="15" customWidth="1"/>
    <col min="9225" max="9226" width="1.21875" style="15" customWidth="1"/>
    <col min="9227" max="9227" width="5.6640625" style="15" customWidth="1"/>
    <col min="9228" max="9229" width="1.21875" style="15" customWidth="1"/>
    <col min="9230" max="9230" width="5.6640625" style="15" customWidth="1"/>
    <col min="9231" max="9232" width="1.21875" style="15" customWidth="1"/>
    <col min="9233" max="9233" width="5.6640625" style="15" customWidth="1"/>
    <col min="9234" max="9235" width="1.21875" style="15" customWidth="1"/>
    <col min="9236" max="9236" width="5.6640625" style="15" customWidth="1"/>
    <col min="9237" max="9238" width="1.21875" style="15" customWidth="1"/>
    <col min="9239" max="9239" width="5.6640625" style="15" customWidth="1"/>
    <col min="9240" max="9241" width="1.21875" style="15" customWidth="1"/>
    <col min="9242" max="9242" width="5.6640625" style="15" customWidth="1"/>
    <col min="9243" max="9244" width="1.21875" style="15" customWidth="1"/>
    <col min="9245" max="9245" width="5.6640625" style="15" customWidth="1"/>
    <col min="9246" max="9247" width="1.21875" style="15" customWidth="1"/>
    <col min="9248" max="9248" width="5.6640625" style="15" customWidth="1"/>
    <col min="9249" max="9249" width="1.33203125" style="15" customWidth="1"/>
    <col min="9250" max="9472" width="9" style="15"/>
    <col min="9473" max="9474" width="3.109375" style="15" customWidth="1"/>
    <col min="9475" max="9475" width="12.44140625" style="15" customWidth="1"/>
    <col min="9476" max="9476" width="1.21875" style="15" customWidth="1"/>
    <col min="9477" max="9477" width="5.6640625" style="15" customWidth="1"/>
    <col min="9478" max="9479" width="1.21875" style="15" customWidth="1"/>
    <col min="9480" max="9480" width="5.6640625" style="15" customWidth="1"/>
    <col min="9481" max="9482" width="1.21875" style="15" customWidth="1"/>
    <col min="9483" max="9483" width="5.6640625" style="15" customWidth="1"/>
    <col min="9484" max="9485" width="1.21875" style="15" customWidth="1"/>
    <col min="9486" max="9486" width="5.6640625" style="15" customWidth="1"/>
    <col min="9487" max="9488" width="1.21875" style="15" customWidth="1"/>
    <col min="9489" max="9489" width="5.6640625" style="15" customWidth="1"/>
    <col min="9490" max="9491" width="1.21875" style="15" customWidth="1"/>
    <col min="9492" max="9492" width="5.6640625" style="15" customWidth="1"/>
    <col min="9493" max="9494" width="1.21875" style="15" customWidth="1"/>
    <col min="9495" max="9495" width="5.6640625" style="15" customWidth="1"/>
    <col min="9496" max="9497" width="1.21875" style="15" customWidth="1"/>
    <col min="9498" max="9498" width="5.6640625" style="15" customWidth="1"/>
    <col min="9499" max="9500" width="1.21875" style="15" customWidth="1"/>
    <col min="9501" max="9501" width="5.6640625" style="15" customWidth="1"/>
    <col min="9502" max="9503" width="1.21875" style="15" customWidth="1"/>
    <col min="9504" max="9504" width="5.6640625" style="15" customWidth="1"/>
    <col min="9505" max="9505" width="1.33203125" style="15" customWidth="1"/>
    <col min="9506" max="9728" width="9" style="15"/>
    <col min="9729" max="9730" width="3.109375" style="15" customWidth="1"/>
    <col min="9731" max="9731" width="12.44140625" style="15" customWidth="1"/>
    <col min="9732" max="9732" width="1.21875" style="15" customWidth="1"/>
    <col min="9733" max="9733" width="5.6640625" style="15" customWidth="1"/>
    <col min="9734" max="9735" width="1.21875" style="15" customWidth="1"/>
    <col min="9736" max="9736" width="5.6640625" style="15" customWidth="1"/>
    <col min="9737" max="9738" width="1.21875" style="15" customWidth="1"/>
    <col min="9739" max="9739" width="5.6640625" style="15" customWidth="1"/>
    <col min="9740" max="9741" width="1.21875" style="15" customWidth="1"/>
    <col min="9742" max="9742" width="5.6640625" style="15" customWidth="1"/>
    <col min="9743" max="9744" width="1.21875" style="15" customWidth="1"/>
    <col min="9745" max="9745" width="5.6640625" style="15" customWidth="1"/>
    <col min="9746" max="9747" width="1.21875" style="15" customWidth="1"/>
    <col min="9748" max="9748" width="5.6640625" style="15" customWidth="1"/>
    <col min="9749" max="9750" width="1.21875" style="15" customWidth="1"/>
    <col min="9751" max="9751" width="5.6640625" style="15" customWidth="1"/>
    <col min="9752" max="9753" width="1.21875" style="15" customWidth="1"/>
    <col min="9754" max="9754" width="5.6640625" style="15" customWidth="1"/>
    <col min="9755" max="9756" width="1.21875" style="15" customWidth="1"/>
    <col min="9757" max="9757" width="5.6640625" style="15" customWidth="1"/>
    <col min="9758" max="9759" width="1.21875" style="15" customWidth="1"/>
    <col min="9760" max="9760" width="5.6640625" style="15" customWidth="1"/>
    <col min="9761" max="9761" width="1.33203125" style="15" customWidth="1"/>
    <col min="9762" max="9984" width="9" style="15"/>
    <col min="9985" max="9986" width="3.109375" style="15" customWidth="1"/>
    <col min="9987" max="9987" width="12.44140625" style="15" customWidth="1"/>
    <col min="9988" max="9988" width="1.21875" style="15" customWidth="1"/>
    <col min="9989" max="9989" width="5.6640625" style="15" customWidth="1"/>
    <col min="9990" max="9991" width="1.21875" style="15" customWidth="1"/>
    <col min="9992" max="9992" width="5.6640625" style="15" customWidth="1"/>
    <col min="9993" max="9994" width="1.21875" style="15" customWidth="1"/>
    <col min="9995" max="9995" width="5.6640625" style="15" customWidth="1"/>
    <col min="9996" max="9997" width="1.21875" style="15" customWidth="1"/>
    <col min="9998" max="9998" width="5.6640625" style="15" customWidth="1"/>
    <col min="9999" max="10000" width="1.21875" style="15" customWidth="1"/>
    <col min="10001" max="10001" width="5.6640625" style="15" customWidth="1"/>
    <col min="10002" max="10003" width="1.21875" style="15" customWidth="1"/>
    <col min="10004" max="10004" width="5.6640625" style="15" customWidth="1"/>
    <col min="10005" max="10006" width="1.21875" style="15" customWidth="1"/>
    <col min="10007" max="10007" width="5.6640625" style="15" customWidth="1"/>
    <col min="10008" max="10009" width="1.21875" style="15" customWidth="1"/>
    <col min="10010" max="10010" width="5.6640625" style="15" customWidth="1"/>
    <col min="10011" max="10012" width="1.21875" style="15" customWidth="1"/>
    <col min="10013" max="10013" width="5.6640625" style="15" customWidth="1"/>
    <col min="10014" max="10015" width="1.21875" style="15" customWidth="1"/>
    <col min="10016" max="10016" width="5.6640625" style="15" customWidth="1"/>
    <col min="10017" max="10017" width="1.33203125" style="15" customWidth="1"/>
    <col min="10018" max="10240" width="9" style="15"/>
    <col min="10241" max="10242" width="3.109375" style="15" customWidth="1"/>
    <col min="10243" max="10243" width="12.44140625" style="15" customWidth="1"/>
    <col min="10244" max="10244" width="1.21875" style="15" customWidth="1"/>
    <col min="10245" max="10245" width="5.6640625" style="15" customWidth="1"/>
    <col min="10246" max="10247" width="1.21875" style="15" customWidth="1"/>
    <col min="10248" max="10248" width="5.6640625" style="15" customWidth="1"/>
    <col min="10249" max="10250" width="1.21875" style="15" customWidth="1"/>
    <col min="10251" max="10251" width="5.6640625" style="15" customWidth="1"/>
    <col min="10252" max="10253" width="1.21875" style="15" customWidth="1"/>
    <col min="10254" max="10254" width="5.6640625" style="15" customWidth="1"/>
    <col min="10255" max="10256" width="1.21875" style="15" customWidth="1"/>
    <col min="10257" max="10257" width="5.6640625" style="15" customWidth="1"/>
    <col min="10258" max="10259" width="1.21875" style="15" customWidth="1"/>
    <col min="10260" max="10260" width="5.6640625" style="15" customWidth="1"/>
    <col min="10261" max="10262" width="1.21875" style="15" customWidth="1"/>
    <col min="10263" max="10263" width="5.6640625" style="15" customWidth="1"/>
    <col min="10264" max="10265" width="1.21875" style="15" customWidth="1"/>
    <col min="10266" max="10266" width="5.6640625" style="15" customWidth="1"/>
    <col min="10267" max="10268" width="1.21875" style="15" customWidth="1"/>
    <col min="10269" max="10269" width="5.6640625" style="15" customWidth="1"/>
    <col min="10270" max="10271" width="1.21875" style="15" customWidth="1"/>
    <col min="10272" max="10272" width="5.6640625" style="15" customWidth="1"/>
    <col min="10273" max="10273" width="1.33203125" style="15" customWidth="1"/>
    <col min="10274" max="10496" width="9" style="15"/>
    <col min="10497" max="10498" width="3.109375" style="15" customWidth="1"/>
    <col min="10499" max="10499" width="12.44140625" style="15" customWidth="1"/>
    <col min="10500" max="10500" width="1.21875" style="15" customWidth="1"/>
    <col min="10501" max="10501" width="5.6640625" style="15" customWidth="1"/>
    <col min="10502" max="10503" width="1.21875" style="15" customWidth="1"/>
    <col min="10504" max="10504" width="5.6640625" style="15" customWidth="1"/>
    <col min="10505" max="10506" width="1.21875" style="15" customWidth="1"/>
    <col min="10507" max="10507" width="5.6640625" style="15" customWidth="1"/>
    <col min="10508" max="10509" width="1.21875" style="15" customWidth="1"/>
    <col min="10510" max="10510" width="5.6640625" style="15" customWidth="1"/>
    <col min="10511" max="10512" width="1.21875" style="15" customWidth="1"/>
    <col min="10513" max="10513" width="5.6640625" style="15" customWidth="1"/>
    <col min="10514" max="10515" width="1.21875" style="15" customWidth="1"/>
    <col min="10516" max="10516" width="5.6640625" style="15" customWidth="1"/>
    <col min="10517" max="10518" width="1.21875" style="15" customWidth="1"/>
    <col min="10519" max="10519" width="5.6640625" style="15" customWidth="1"/>
    <col min="10520" max="10521" width="1.21875" style="15" customWidth="1"/>
    <col min="10522" max="10522" width="5.6640625" style="15" customWidth="1"/>
    <col min="10523" max="10524" width="1.21875" style="15" customWidth="1"/>
    <col min="10525" max="10525" width="5.6640625" style="15" customWidth="1"/>
    <col min="10526" max="10527" width="1.21875" style="15" customWidth="1"/>
    <col min="10528" max="10528" width="5.6640625" style="15" customWidth="1"/>
    <col min="10529" max="10529" width="1.33203125" style="15" customWidth="1"/>
    <col min="10530" max="10752" width="9" style="15"/>
    <col min="10753" max="10754" width="3.109375" style="15" customWidth="1"/>
    <col min="10755" max="10755" width="12.44140625" style="15" customWidth="1"/>
    <col min="10756" max="10756" width="1.21875" style="15" customWidth="1"/>
    <col min="10757" max="10757" width="5.6640625" style="15" customWidth="1"/>
    <col min="10758" max="10759" width="1.21875" style="15" customWidth="1"/>
    <col min="10760" max="10760" width="5.6640625" style="15" customWidth="1"/>
    <col min="10761" max="10762" width="1.21875" style="15" customWidth="1"/>
    <col min="10763" max="10763" width="5.6640625" style="15" customWidth="1"/>
    <col min="10764" max="10765" width="1.21875" style="15" customWidth="1"/>
    <col min="10766" max="10766" width="5.6640625" style="15" customWidth="1"/>
    <col min="10767" max="10768" width="1.21875" style="15" customWidth="1"/>
    <col min="10769" max="10769" width="5.6640625" style="15" customWidth="1"/>
    <col min="10770" max="10771" width="1.21875" style="15" customWidth="1"/>
    <col min="10772" max="10772" width="5.6640625" style="15" customWidth="1"/>
    <col min="10773" max="10774" width="1.21875" style="15" customWidth="1"/>
    <col min="10775" max="10775" width="5.6640625" style="15" customWidth="1"/>
    <col min="10776" max="10777" width="1.21875" style="15" customWidth="1"/>
    <col min="10778" max="10778" width="5.6640625" style="15" customWidth="1"/>
    <col min="10779" max="10780" width="1.21875" style="15" customWidth="1"/>
    <col min="10781" max="10781" width="5.6640625" style="15" customWidth="1"/>
    <col min="10782" max="10783" width="1.21875" style="15" customWidth="1"/>
    <col min="10784" max="10784" width="5.6640625" style="15" customWidth="1"/>
    <col min="10785" max="10785" width="1.33203125" style="15" customWidth="1"/>
    <col min="10786" max="11008" width="9" style="15"/>
    <col min="11009" max="11010" width="3.109375" style="15" customWidth="1"/>
    <col min="11011" max="11011" width="12.44140625" style="15" customWidth="1"/>
    <col min="11012" max="11012" width="1.21875" style="15" customWidth="1"/>
    <col min="11013" max="11013" width="5.6640625" style="15" customWidth="1"/>
    <col min="11014" max="11015" width="1.21875" style="15" customWidth="1"/>
    <col min="11016" max="11016" width="5.6640625" style="15" customWidth="1"/>
    <col min="11017" max="11018" width="1.21875" style="15" customWidth="1"/>
    <col min="11019" max="11019" width="5.6640625" style="15" customWidth="1"/>
    <col min="11020" max="11021" width="1.21875" style="15" customWidth="1"/>
    <col min="11022" max="11022" width="5.6640625" style="15" customWidth="1"/>
    <col min="11023" max="11024" width="1.21875" style="15" customWidth="1"/>
    <col min="11025" max="11025" width="5.6640625" style="15" customWidth="1"/>
    <col min="11026" max="11027" width="1.21875" style="15" customWidth="1"/>
    <col min="11028" max="11028" width="5.6640625" style="15" customWidth="1"/>
    <col min="11029" max="11030" width="1.21875" style="15" customWidth="1"/>
    <col min="11031" max="11031" width="5.6640625" style="15" customWidth="1"/>
    <col min="11032" max="11033" width="1.21875" style="15" customWidth="1"/>
    <col min="11034" max="11034" width="5.6640625" style="15" customWidth="1"/>
    <col min="11035" max="11036" width="1.21875" style="15" customWidth="1"/>
    <col min="11037" max="11037" width="5.6640625" style="15" customWidth="1"/>
    <col min="11038" max="11039" width="1.21875" style="15" customWidth="1"/>
    <col min="11040" max="11040" width="5.6640625" style="15" customWidth="1"/>
    <col min="11041" max="11041" width="1.33203125" style="15" customWidth="1"/>
    <col min="11042" max="11264" width="9" style="15"/>
    <col min="11265" max="11266" width="3.109375" style="15" customWidth="1"/>
    <col min="11267" max="11267" width="12.44140625" style="15" customWidth="1"/>
    <col min="11268" max="11268" width="1.21875" style="15" customWidth="1"/>
    <col min="11269" max="11269" width="5.6640625" style="15" customWidth="1"/>
    <col min="11270" max="11271" width="1.21875" style="15" customWidth="1"/>
    <col min="11272" max="11272" width="5.6640625" style="15" customWidth="1"/>
    <col min="11273" max="11274" width="1.21875" style="15" customWidth="1"/>
    <col min="11275" max="11275" width="5.6640625" style="15" customWidth="1"/>
    <col min="11276" max="11277" width="1.21875" style="15" customWidth="1"/>
    <col min="11278" max="11278" width="5.6640625" style="15" customWidth="1"/>
    <col min="11279" max="11280" width="1.21875" style="15" customWidth="1"/>
    <col min="11281" max="11281" width="5.6640625" style="15" customWidth="1"/>
    <col min="11282" max="11283" width="1.21875" style="15" customWidth="1"/>
    <col min="11284" max="11284" width="5.6640625" style="15" customWidth="1"/>
    <col min="11285" max="11286" width="1.21875" style="15" customWidth="1"/>
    <col min="11287" max="11287" width="5.6640625" style="15" customWidth="1"/>
    <col min="11288" max="11289" width="1.21875" style="15" customWidth="1"/>
    <col min="11290" max="11290" width="5.6640625" style="15" customWidth="1"/>
    <col min="11291" max="11292" width="1.21875" style="15" customWidth="1"/>
    <col min="11293" max="11293" width="5.6640625" style="15" customWidth="1"/>
    <col min="11294" max="11295" width="1.21875" style="15" customWidth="1"/>
    <col min="11296" max="11296" width="5.6640625" style="15" customWidth="1"/>
    <col min="11297" max="11297" width="1.33203125" style="15" customWidth="1"/>
    <col min="11298" max="11520" width="9" style="15"/>
    <col min="11521" max="11522" width="3.109375" style="15" customWidth="1"/>
    <col min="11523" max="11523" width="12.44140625" style="15" customWidth="1"/>
    <col min="11524" max="11524" width="1.21875" style="15" customWidth="1"/>
    <col min="11525" max="11525" width="5.6640625" style="15" customWidth="1"/>
    <col min="11526" max="11527" width="1.21875" style="15" customWidth="1"/>
    <col min="11528" max="11528" width="5.6640625" style="15" customWidth="1"/>
    <col min="11529" max="11530" width="1.21875" style="15" customWidth="1"/>
    <col min="11531" max="11531" width="5.6640625" style="15" customWidth="1"/>
    <col min="11532" max="11533" width="1.21875" style="15" customWidth="1"/>
    <col min="11534" max="11534" width="5.6640625" style="15" customWidth="1"/>
    <col min="11535" max="11536" width="1.21875" style="15" customWidth="1"/>
    <col min="11537" max="11537" width="5.6640625" style="15" customWidth="1"/>
    <col min="11538" max="11539" width="1.21875" style="15" customWidth="1"/>
    <col min="11540" max="11540" width="5.6640625" style="15" customWidth="1"/>
    <col min="11541" max="11542" width="1.21875" style="15" customWidth="1"/>
    <col min="11543" max="11543" width="5.6640625" style="15" customWidth="1"/>
    <col min="11544" max="11545" width="1.21875" style="15" customWidth="1"/>
    <col min="11546" max="11546" width="5.6640625" style="15" customWidth="1"/>
    <col min="11547" max="11548" width="1.21875" style="15" customWidth="1"/>
    <col min="11549" max="11549" width="5.6640625" style="15" customWidth="1"/>
    <col min="11550" max="11551" width="1.21875" style="15" customWidth="1"/>
    <col min="11552" max="11552" width="5.6640625" style="15" customWidth="1"/>
    <col min="11553" max="11553" width="1.33203125" style="15" customWidth="1"/>
    <col min="11554" max="11776" width="9" style="15"/>
    <col min="11777" max="11778" width="3.109375" style="15" customWidth="1"/>
    <col min="11779" max="11779" width="12.44140625" style="15" customWidth="1"/>
    <col min="11780" max="11780" width="1.21875" style="15" customWidth="1"/>
    <col min="11781" max="11781" width="5.6640625" style="15" customWidth="1"/>
    <col min="11782" max="11783" width="1.21875" style="15" customWidth="1"/>
    <col min="11784" max="11784" width="5.6640625" style="15" customWidth="1"/>
    <col min="11785" max="11786" width="1.21875" style="15" customWidth="1"/>
    <col min="11787" max="11787" width="5.6640625" style="15" customWidth="1"/>
    <col min="11788" max="11789" width="1.21875" style="15" customWidth="1"/>
    <col min="11790" max="11790" width="5.6640625" style="15" customWidth="1"/>
    <col min="11791" max="11792" width="1.21875" style="15" customWidth="1"/>
    <col min="11793" max="11793" width="5.6640625" style="15" customWidth="1"/>
    <col min="11794" max="11795" width="1.21875" style="15" customWidth="1"/>
    <col min="11796" max="11796" width="5.6640625" style="15" customWidth="1"/>
    <col min="11797" max="11798" width="1.21875" style="15" customWidth="1"/>
    <col min="11799" max="11799" width="5.6640625" style="15" customWidth="1"/>
    <col min="11800" max="11801" width="1.21875" style="15" customWidth="1"/>
    <col min="11802" max="11802" width="5.6640625" style="15" customWidth="1"/>
    <col min="11803" max="11804" width="1.21875" style="15" customWidth="1"/>
    <col min="11805" max="11805" width="5.6640625" style="15" customWidth="1"/>
    <col min="11806" max="11807" width="1.21875" style="15" customWidth="1"/>
    <col min="11808" max="11808" width="5.6640625" style="15" customWidth="1"/>
    <col min="11809" max="11809" width="1.33203125" style="15" customWidth="1"/>
    <col min="11810" max="12032" width="9" style="15"/>
    <col min="12033" max="12034" width="3.109375" style="15" customWidth="1"/>
    <col min="12035" max="12035" width="12.44140625" style="15" customWidth="1"/>
    <col min="12036" max="12036" width="1.21875" style="15" customWidth="1"/>
    <col min="12037" max="12037" width="5.6640625" style="15" customWidth="1"/>
    <col min="12038" max="12039" width="1.21875" style="15" customWidth="1"/>
    <col min="12040" max="12040" width="5.6640625" style="15" customWidth="1"/>
    <col min="12041" max="12042" width="1.21875" style="15" customWidth="1"/>
    <col min="12043" max="12043" width="5.6640625" style="15" customWidth="1"/>
    <col min="12044" max="12045" width="1.21875" style="15" customWidth="1"/>
    <col min="12046" max="12046" width="5.6640625" style="15" customWidth="1"/>
    <col min="12047" max="12048" width="1.21875" style="15" customWidth="1"/>
    <col min="12049" max="12049" width="5.6640625" style="15" customWidth="1"/>
    <col min="12050" max="12051" width="1.21875" style="15" customWidth="1"/>
    <col min="12052" max="12052" width="5.6640625" style="15" customWidth="1"/>
    <col min="12053" max="12054" width="1.21875" style="15" customWidth="1"/>
    <col min="12055" max="12055" width="5.6640625" style="15" customWidth="1"/>
    <col min="12056" max="12057" width="1.21875" style="15" customWidth="1"/>
    <col min="12058" max="12058" width="5.6640625" style="15" customWidth="1"/>
    <col min="12059" max="12060" width="1.21875" style="15" customWidth="1"/>
    <col min="12061" max="12061" width="5.6640625" style="15" customWidth="1"/>
    <col min="12062" max="12063" width="1.21875" style="15" customWidth="1"/>
    <col min="12064" max="12064" width="5.6640625" style="15" customWidth="1"/>
    <col min="12065" max="12065" width="1.33203125" style="15" customWidth="1"/>
    <col min="12066" max="12288" width="9" style="15"/>
    <col min="12289" max="12290" width="3.109375" style="15" customWidth="1"/>
    <col min="12291" max="12291" width="12.44140625" style="15" customWidth="1"/>
    <col min="12292" max="12292" width="1.21875" style="15" customWidth="1"/>
    <col min="12293" max="12293" width="5.6640625" style="15" customWidth="1"/>
    <col min="12294" max="12295" width="1.21875" style="15" customWidth="1"/>
    <col min="12296" max="12296" width="5.6640625" style="15" customWidth="1"/>
    <col min="12297" max="12298" width="1.21875" style="15" customWidth="1"/>
    <col min="12299" max="12299" width="5.6640625" style="15" customWidth="1"/>
    <col min="12300" max="12301" width="1.21875" style="15" customWidth="1"/>
    <col min="12302" max="12302" width="5.6640625" style="15" customWidth="1"/>
    <col min="12303" max="12304" width="1.21875" style="15" customWidth="1"/>
    <col min="12305" max="12305" width="5.6640625" style="15" customWidth="1"/>
    <col min="12306" max="12307" width="1.21875" style="15" customWidth="1"/>
    <col min="12308" max="12308" width="5.6640625" style="15" customWidth="1"/>
    <col min="12309" max="12310" width="1.21875" style="15" customWidth="1"/>
    <col min="12311" max="12311" width="5.6640625" style="15" customWidth="1"/>
    <col min="12312" max="12313" width="1.21875" style="15" customWidth="1"/>
    <col min="12314" max="12314" width="5.6640625" style="15" customWidth="1"/>
    <col min="12315" max="12316" width="1.21875" style="15" customWidth="1"/>
    <col min="12317" max="12317" width="5.6640625" style="15" customWidth="1"/>
    <col min="12318" max="12319" width="1.21875" style="15" customWidth="1"/>
    <col min="12320" max="12320" width="5.6640625" style="15" customWidth="1"/>
    <col min="12321" max="12321" width="1.33203125" style="15" customWidth="1"/>
    <col min="12322" max="12544" width="9" style="15"/>
    <col min="12545" max="12546" width="3.109375" style="15" customWidth="1"/>
    <col min="12547" max="12547" width="12.44140625" style="15" customWidth="1"/>
    <col min="12548" max="12548" width="1.21875" style="15" customWidth="1"/>
    <col min="12549" max="12549" width="5.6640625" style="15" customWidth="1"/>
    <col min="12550" max="12551" width="1.21875" style="15" customWidth="1"/>
    <col min="12552" max="12552" width="5.6640625" style="15" customWidth="1"/>
    <col min="12553" max="12554" width="1.21875" style="15" customWidth="1"/>
    <col min="12555" max="12555" width="5.6640625" style="15" customWidth="1"/>
    <col min="12556" max="12557" width="1.21875" style="15" customWidth="1"/>
    <col min="12558" max="12558" width="5.6640625" style="15" customWidth="1"/>
    <col min="12559" max="12560" width="1.21875" style="15" customWidth="1"/>
    <col min="12561" max="12561" width="5.6640625" style="15" customWidth="1"/>
    <col min="12562" max="12563" width="1.21875" style="15" customWidth="1"/>
    <col min="12564" max="12564" width="5.6640625" style="15" customWidth="1"/>
    <col min="12565" max="12566" width="1.21875" style="15" customWidth="1"/>
    <col min="12567" max="12567" width="5.6640625" style="15" customWidth="1"/>
    <col min="12568" max="12569" width="1.21875" style="15" customWidth="1"/>
    <col min="12570" max="12570" width="5.6640625" style="15" customWidth="1"/>
    <col min="12571" max="12572" width="1.21875" style="15" customWidth="1"/>
    <col min="12573" max="12573" width="5.6640625" style="15" customWidth="1"/>
    <col min="12574" max="12575" width="1.21875" style="15" customWidth="1"/>
    <col min="12576" max="12576" width="5.6640625" style="15" customWidth="1"/>
    <col min="12577" max="12577" width="1.33203125" style="15" customWidth="1"/>
    <col min="12578" max="12800" width="9" style="15"/>
    <col min="12801" max="12802" width="3.109375" style="15" customWidth="1"/>
    <col min="12803" max="12803" width="12.44140625" style="15" customWidth="1"/>
    <col min="12804" max="12804" width="1.21875" style="15" customWidth="1"/>
    <col min="12805" max="12805" width="5.6640625" style="15" customWidth="1"/>
    <col min="12806" max="12807" width="1.21875" style="15" customWidth="1"/>
    <col min="12808" max="12808" width="5.6640625" style="15" customWidth="1"/>
    <col min="12809" max="12810" width="1.21875" style="15" customWidth="1"/>
    <col min="12811" max="12811" width="5.6640625" style="15" customWidth="1"/>
    <col min="12812" max="12813" width="1.21875" style="15" customWidth="1"/>
    <col min="12814" max="12814" width="5.6640625" style="15" customWidth="1"/>
    <col min="12815" max="12816" width="1.21875" style="15" customWidth="1"/>
    <col min="12817" max="12817" width="5.6640625" style="15" customWidth="1"/>
    <col min="12818" max="12819" width="1.21875" style="15" customWidth="1"/>
    <col min="12820" max="12820" width="5.6640625" style="15" customWidth="1"/>
    <col min="12821" max="12822" width="1.21875" style="15" customWidth="1"/>
    <col min="12823" max="12823" width="5.6640625" style="15" customWidth="1"/>
    <col min="12824" max="12825" width="1.21875" style="15" customWidth="1"/>
    <col min="12826" max="12826" width="5.6640625" style="15" customWidth="1"/>
    <col min="12827" max="12828" width="1.21875" style="15" customWidth="1"/>
    <col min="12829" max="12829" width="5.6640625" style="15" customWidth="1"/>
    <col min="12830" max="12831" width="1.21875" style="15" customWidth="1"/>
    <col min="12832" max="12832" width="5.6640625" style="15" customWidth="1"/>
    <col min="12833" max="12833" width="1.33203125" style="15" customWidth="1"/>
    <col min="12834" max="13056" width="9" style="15"/>
    <col min="13057" max="13058" width="3.109375" style="15" customWidth="1"/>
    <col min="13059" max="13059" width="12.44140625" style="15" customWidth="1"/>
    <col min="13060" max="13060" width="1.21875" style="15" customWidth="1"/>
    <col min="13061" max="13061" width="5.6640625" style="15" customWidth="1"/>
    <col min="13062" max="13063" width="1.21875" style="15" customWidth="1"/>
    <col min="13064" max="13064" width="5.6640625" style="15" customWidth="1"/>
    <col min="13065" max="13066" width="1.21875" style="15" customWidth="1"/>
    <col min="13067" max="13067" width="5.6640625" style="15" customWidth="1"/>
    <col min="13068" max="13069" width="1.21875" style="15" customWidth="1"/>
    <col min="13070" max="13070" width="5.6640625" style="15" customWidth="1"/>
    <col min="13071" max="13072" width="1.21875" style="15" customWidth="1"/>
    <col min="13073" max="13073" width="5.6640625" style="15" customWidth="1"/>
    <col min="13074" max="13075" width="1.21875" style="15" customWidth="1"/>
    <col min="13076" max="13076" width="5.6640625" style="15" customWidth="1"/>
    <col min="13077" max="13078" width="1.21875" style="15" customWidth="1"/>
    <col min="13079" max="13079" width="5.6640625" style="15" customWidth="1"/>
    <col min="13080" max="13081" width="1.21875" style="15" customWidth="1"/>
    <col min="13082" max="13082" width="5.6640625" style="15" customWidth="1"/>
    <col min="13083" max="13084" width="1.21875" style="15" customWidth="1"/>
    <col min="13085" max="13085" width="5.6640625" style="15" customWidth="1"/>
    <col min="13086" max="13087" width="1.21875" style="15" customWidth="1"/>
    <col min="13088" max="13088" width="5.6640625" style="15" customWidth="1"/>
    <col min="13089" max="13089" width="1.33203125" style="15" customWidth="1"/>
    <col min="13090" max="13312" width="9" style="15"/>
    <col min="13313" max="13314" width="3.109375" style="15" customWidth="1"/>
    <col min="13315" max="13315" width="12.44140625" style="15" customWidth="1"/>
    <col min="13316" max="13316" width="1.21875" style="15" customWidth="1"/>
    <col min="13317" max="13317" width="5.6640625" style="15" customWidth="1"/>
    <col min="13318" max="13319" width="1.21875" style="15" customWidth="1"/>
    <col min="13320" max="13320" width="5.6640625" style="15" customWidth="1"/>
    <col min="13321" max="13322" width="1.21875" style="15" customWidth="1"/>
    <col min="13323" max="13323" width="5.6640625" style="15" customWidth="1"/>
    <col min="13324" max="13325" width="1.21875" style="15" customWidth="1"/>
    <col min="13326" max="13326" width="5.6640625" style="15" customWidth="1"/>
    <col min="13327" max="13328" width="1.21875" style="15" customWidth="1"/>
    <col min="13329" max="13329" width="5.6640625" style="15" customWidth="1"/>
    <col min="13330" max="13331" width="1.21875" style="15" customWidth="1"/>
    <col min="13332" max="13332" width="5.6640625" style="15" customWidth="1"/>
    <col min="13333" max="13334" width="1.21875" style="15" customWidth="1"/>
    <col min="13335" max="13335" width="5.6640625" style="15" customWidth="1"/>
    <col min="13336" max="13337" width="1.21875" style="15" customWidth="1"/>
    <col min="13338" max="13338" width="5.6640625" style="15" customWidth="1"/>
    <col min="13339" max="13340" width="1.21875" style="15" customWidth="1"/>
    <col min="13341" max="13341" width="5.6640625" style="15" customWidth="1"/>
    <col min="13342" max="13343" width="1.21875" style="15" customWidth="1"/>
    <col min="13344" max="13344" width="5.6640625" style="15" customWidth="1"/>
    <col min="13345" max="13345" width="1.33203125" style="15" customWidth="1"/>
    <col min="13346" max="13568" width="9" style="15"/>
    <col min="13569" max="13570" width="3.109375" style="15" customWidth="1"/>
    <col min="13571" max="13571" width="12.44140625" style="15" customWidth="1"/>
    <col min="13572" max="13572" width="1.21875" style="15" customWidth="1"/>
    <col min="13573" max="13573" width="5.6640625" style="15" customWidth="1"/>
    <col min="13574" max="13575" width="1.21875" style="15" customWidth="1"/>
    <col min="13576" max="13576" width="5.6640625" style="15" customWidth="1"/>
    <col min="13577" max="13578" width="1.21875" style="15" customWidth="1"/>
    <col min="13579" max="13579" width="5.6640625" style="15" customWidth="1"/>
    <col min="13580" max="13581" width="1.21875" style="15" customWidth="1"/>
    <col min="13582" max="13582" width="5.6640625" style="15" customWidth="1"/>
    <col min="13583" max="13584" width="1.21875" style="15" customWidth="1"/>
    <col min="13585" max="13585" width="5.6640625" style="15" customWidth="1"/>
    <col min="13586" max="13587" width="1.21875" style="15" customWidth="1"/>
    <col min="13588" max="13588" width="5.6640625" style="15" customWidth="1"/>
    <col min="13589" max="13590" width="1.21875" style="15" customWidth="1"/>
    <col min="13591" max="13591" width="5.6640625" style="15" customWidth="1"/>
    <col min="13592" max="13593" width="1.21875" style="15" customWidth="1"/>
    <col min="13594" max="13594" width="5.6640625" style="15" customWidth="1"/>
    <col min="13595" max="13596" width="1.21875" style="15" customWidth="1"/>
    <col min="13597" max="13597" width="5.6640625" style="15" customWidth="1"/>
    <col min="13598" max="13599" width="1.21875" style="15" customWidth="1"/>
    <col min="13600" max="13600" width="5.6640625" style="15" customWidth="1"/>
    <col min="13601" max="13601" width="1.33203125" style="15" customWidth="1"/>
    <col min="13602" max="13824" width="9" style="15"/>
    <col min="13825" max="13826" width="3.109375" style="15" customWidth="1"/>
    <col min="13827" max="13827" width="12.44140625" style="15" customWidth="1"/>
    <col min="13828" max="13828" width="1.21875" style="15" customWidth="1"/>
    <col min="13829" max="13829" width="5.6640625" style="15" customWidth="1"/>
    <col min="13830" max="13831" width="1.21875" style="15" customWidth="1"/>
    <col min="13832" max="13832" width="5.6640625" style="15" customWidth="1"/>
    <col min="13833" max="13834" width="1.21875" style="15" customWidth="1"/>
    <col min="13835" max="13835" width="5.6640625" style="15" customWidth="1"/>
    <col min="13836" max="13837" width="1.21875" style="15" customWidth="1"/>
    <col min="13838" max="13838" width="5.6640625" style="15" customWidth="1"/>
    <col min="13839" max="13840" width="1.21875" style="15" customWidth="1"/>
    <col min="13841" max="13841" width="5.6640625" style="15" customWidth="1"/>
    <col min="13842" max="13843" width="1.21875" style="15" customWidth="1"/>
    <col min="13844" max="13844" width="5.6640625" style="15" customWidth="1"/>
    <col min="13845" max="13846" width="1.21875" style="15" customWidth="1"/>
    <col min="13847" max="13847" width="5.6640625" style="15" customWidth="1"/>
    <col min="13848" max="13849" width="1.21875" style="15" customWidth="1"/>
    <col min="13850" max="13850" width="5.6640625" style="15" customWidth="1"/>
    <col min="13851" max="13852" width="1.21875" style="15" customWidth="1"/>
    <col min="13853" max="13853" width="5.6640625" style="15" customWidth="1"/>
    <col min="13854" max="13855" width="1.21875" style="15" customWidth="1"/>
    <col min="13856" max="13856" width="5.6640625" style="15" customWidth="1"/>
    <col min="13857" max="13857" width="1.33203125" style="15" customWidth="1"/>
    <col min="13858" max="14080" width="9" style="15"/>
    <col min="14081" max="14082" width="3.109375" style="15" customWidth="1"/>
    <col min="14083" max="14083" width="12.44140625" style="15" customWidth="1"/>
    <col min="14084" max="14084" width="1.21875" style="15" customWidth="1"/>
    <col min="14085" max="14085" width="5.6640625" style="15" customWidth="1"/>
    <col min="14086" max="14087" width="1.21875" style="15" customWidth="1"/>
    <col min="14088" max="14088" width="5.6640625" style="15" customWidth="1"/>
    <col min="14089" max="14090" width="1.21875" style="15" customWidth="1"/>
    <col min="14091" max="14091" width="5.6640625" style="15" customWidth="1"/>
    <col min="14092" max="14093" width="1.21875" style="15" customWidth="1"/>
    <col min="14094" max="14094" width="5.6640625" style="15" customWidth="1"/>
    <col min="14095" max="14096" width="1.21875" style="15" customWidth="1"/>
    <col min="14097" max="14097" width="5.6640625" style="15" customWidth="1"/>
    <col min="14098" max="14099" width="1.21875" style="15" customWidth="1"/>
    <col min="14100" max="14100" width="5.6640625" style="15" customWidth="1"/>
    <col min="14101" max="14102" width="1.21875" style="15" customWidth="1"/>
    <col min="14103" max="14103" width="5.6640625" style="15" customWidth="1"/>
    <col min="14104" max="14105" width="1.21875" style="15" customWidth="1"/>
    <col min="14106" max="14106" width="5.6640625" style="15" customWidth="1"/>
    <col min="14107" max="14108" width="1.21875" style="15" customWidth="1"/>
    <col min="14109" max="14109" width="5.6640625" style="15" customWidth="1"/>
    <col min="14110" max="14111" width="1.21875" style="15" customWidth="1"/>
    <col min="14112" max="14112" width="5.6640625" style="15" customWidth="1"/>
    <col min="14113" max="14113" width="1.33203125" style="15" customWidth="1"/>
    <col min="14114" max="14336" width="9" style="15"/>
    <col min="14337" max="14338" width="3.109375" style="15" customWidth="1"/>
    <col min="14339" max="14339" width="12.44140625" style="15" customWidth="1"/>
    <col min="14340" max="14340" width="1.21875" style="15" customWidth="1"/>
    <col min="14341" max="14341" width="5.6640625" style="15" customWidth="1"/>
    <col min="14342" max="14343" width="1.21875" style="15" customWidth="1"/>
    <col min="14344" max="14344" width="5.6640625" style="15" customWidth="1"/>
    <col min="14345" max="14346" width="1.21875" style="15" customWidth="1"/>
    <col min="14347" max="14347" width="5.6640625" style="15" customWidth="1"/>
    <col min="14348" max="14349" width="1.21875" style="15" customWidth="1"/>
    <col min="14350" max="14350" width="5.6640625" style="15" customWidth="1"/>
    <col min="14351" max="14352" width="1.21875" style="15" customWidth="1"/>
    <col min="14353" max="14353" width="5.6640625" style="15" customWidth="1"/>
    <col min="14354" max="14355" width="1.21875" style="15" customWidth="1"/>
    <col min="14356" max="14356" width="5.6640625" style="15" customWidth="1"/>
    <col min="14357" max="14358" width="1.21875" style="15" customWidth="1"/>
    <col min="14359" max="14359" width="5.6640625" style="15" customWidth="1"/>
    <col min="14360" max="14361" width="1.21875" style="15" customWidth="1"/>
    <col min="14362" max="14362" width="5.6640625" style="15" customWidth="1"/>
    <col min="14363" max="14364" width="1.21875" style="15" customWidth="1"/>
    <col min="14365" max="14365" width="5.6640625" style="15" customWidth="1"/>
    <col min="14366" max="14367" width="1.21875" style="15" customWidth="1"/>
    <col min="14368" max="14368" width="5.6640625" style="15" customWidth="1"/>
    <col min="14369" max="14369" width="1.33203125" style="15" customWidth="1"/>
    <col min="14370" max="14592" width="9" style="15"/>
    <col min="14593" max="14594" width="3.109375" style="15" customWidth="1"/>
    <col min="14595" max="14595" width="12.44140625" style="15" customWidth="1"/>
    <col min="14596" max="14596" width="1.21875" style="15" customWidth="1"/>
    <col min="14597" max="14597" width="5.6640625" style="15" customWidth="1"/>
    <col min="14598" max="14599" width="1.21875" style="15" customWidth="1"/>
    <col min="14600" max="14600" width="5.6640625" style="15" customWidth="1"/>
    <col min="14601" max="14602" width="1.21875" style="15" customWidth="1"/>
    <col min="14603" max="14603" width="5.6640625" style="15" customWidth="1"/>
    <col min="14604" max="14605" width="1.21875" style="15" customWidth="1"/>
    <col min="14606" max="14606" width="5.6640625" style="15" customWidth="1"/>
    <col min="14607" max="14608" width="1.21875" style="15" customWidth="1"/>
    <col min="14609" max="14609" width="5.6640625" style="15" customWidth="1"/>
    <col min="14610" max="14611" width="1.21875" style="15" customWidth="1"/>
    <col min="14612" max="14612" width="5.6640625" style="15" customWidth="1"/>
    <col min="14613" max="14614" width="1.21875" style="15" customWidth="1"/>
    <col min="14615" max="14615" width="5.6640625" style="15" customWidth="1"/>
    <col min="14616" max="14617" width="1.21875" style="15" customWidth="1"/>
    <col min="14618" max="14618" width="5.6640625" style="15" customWidth="1"/>
    <col min="14619" max="14620" width="1.21875" style="15" customWidth="1"/>
    <col min="14621" max="14621" width="5.6640625" style="15" customWidth="1"/>
    <col min="14622" max="14623" width="1.21875" style="15" customWidth="1"/>
    <col min="14624" max="14624" width="5.6640625" style="15" customWidth="1"/>
    <col min="14625" max="14625" width="1.33203125" style="15" customWidth="1"/>
    <col min="14626" max="14848" width="9" style="15"/>
    <col min="14849" max="14850" width="3.109375" style="15" customWidth="1"/>
    <col min="14851" max="14851" width="12.44140625" style="15" customWidth="1"/>
    <col min="14852" max="14852" width="1.21875" style="15" customWidth="1"/>
    <col min="14853" max="14853" width="5.6640625" style="15" customWidth="1"/>
    <col min="14854" max="14855" width="1.21875" style="15" customWidth="1"/>
    <col min="14856" max="14856" width="5.6640625" style="15" customWidth="1"/>
    <col min="14857" max="14858" width="1.21875" style="15" customWidth="1"/>
    <col min="14859" max="14859" width="5.6640625" style="15" customWidth="1"/>
    <col min="14860" max="14861" width="1.21875" style="15" customWidth="1"/>
    <col min="14862" max="14862" width="5.6640625" style="15" customWidth="1"/>
    <col min="14863" max="14864" width="1.21875" style="15" customWidth="1"/>
    <col min="14865" max="14865" width="5.6640625" style="15" customWidth="1"/>
    <col min="14866" max="14867" width="1.21875" style="15" customWidth="1"/>
    <col min="14868" max="14868" width="5.6640625" style="15" customWidth="1"/>
    <col min="14869" max="14870" width="1.21875" style="15" customWidth="1"/>
    <col min="14871" max="14871" width="5.6640625" style="15" customWidth="1"/>
    <col min="14872" max="14873" width="1.21875" style="15" customWidth="1"/>
    <col min="14874" max="14874" width="5.6640625" style="15" customWidth="1"/>
    <col min="14875" max="14876" width="1.21875" style="15" customWidth="1"/>
    <col min="14877" max="14877" width="5.6640625" style="15" customWidth="1"/>
    <col min="14878" max="14879" width="1.21875" style="15" customWidth="1"/>
    <col min="14880" max="14880" width="5.6640625" style="15" customWidth="1"/>
    <col min="14881" max="14881" width="1.33203125" style="15" customWidth="1"/>
    <col min="14882" max="15104" width="9" style="15"/>
    <col min="15105" max="15106" width="3.109375" style="15" customWidth="1"/>
    <col min="15107" max="15107" width="12.44140625" style="15" customWidth="1"/>
    <col min="15108" max="15108" width="1.21875" style="15" customWidth="1"/>
    <col min="15109" max="15109" width="5.6640625" style="15" customWidth="1"/>
    <col min="15110" max="15111" width="1.21875" style="15" customWidth="1"/>
    <col min="15112" max="15112" width="5.6640625" style="15" customWidth="1"/>
    <col min="15113" max="15114" width="1.21875" style="15" customWidth="1"/>
    <col min="15115" max="15115" width="5.6640625" style="15" customWidth="1"/>
    <col min="15116" max="15117" width="1.21875" style="15" customWidth="1"/>
    <col min="15118" max="15118" width="5.6640625" style="15" customWidth="1"/>
    <col min="15119" max="15120" width="1.21875" style="15" customWidth="1"/>
    <col min="15121" max="15121" width="5.6640625" style="15" customWidth="1"/>
    <col min="15122" max="15123" width="1.21875" style="15" customWidth="1"/>
    <col min="15124" max="15124" width="5.6640625" style="15" customWidth="1"/>
    <col min="15125" max="15126" width="1.21875" style="15" customWidth="1"/>
    <col min="15127" max="15127" width="5.6640625" style="15" customWidth="1"/>
    <col min="15128" max="15129" width="1.21875" style="15" customWidth="1"/>
    <col min="15130" max="15130" width="5.6640625" style="15" customWidth="1"/>
    <col min="15131" max="15132" width="1.21875" style="15" customWidth="1"/>
    <col min="15133" max="15133" width="5.6640625" style="15" customWidth="1"/>
    <col min="15134" max="15135" width="1.21875" style="15" customWidth="1"/>
    <col min="15136" max="15136" width="5.6640625" style="15" customWidth="1"/>
    <col min="15137" max="15137" width="1.33203125" style="15" customWidth="1"/>
    <col min="15138" max="15360" width="9" style="15"/>
    <col min="15361" max="15362" width="3.109375" style="15" customWidth="1"/>
    <col min="15363" max="15363" width="12.44140625" style="15" customWidth="1"/>
    <col min="15364" max="15364" width="1.21875" style="15" customWidth="1"/>
    <col min="15365" max="15365" width="5.6640625" style="15" customWidth="1"/>
    <col min="15366" max="15367" width="1.21875" style="15" customWidth="1"/>
    <col min="15368" max="15368" width="5.6640625" style="15" customWidth="1"/>
    <col min="15369" max="15370" width="1.21875" style="15" customWidth="1"/>
    <col min="15371" max="15371" width="5.6640625" style="15" customWidth="1"/>
    <col min="15372" max="15373" width="1.21875" style="15" customWidth="1"/>
    <col min="15374" max="15374" width="5.6640625" style="15" customWidth="1"/>
    <col min="15375" max="15376" width="1.21875" style="15" customWidth="1"/>
    <col min="15377" max="15377" width="5.6640625" style="15" customWidth="1"/>
    <col min="15378" max="15379" width="1.21875" style="15" customWidth="1"/>
    <col min="15380" max="15380" width="5.6640625" style="15" customWidth="1"/>
    <col min="15381" max="15382" width="1.21875" style="15" customWidth="1"/>
    <col min="15383" max="15383" width="5.6640625" style="15" customWidth="1"/>
    <col min="15384" max="15385" width="1.21875" style="15" customWidth="1"/>
    <col min="15386" max="15386" width="5.6640625" style="15" customWidth="1"/>
    <col min="15387" max="15388" width="1.21875" style="15" customWidth="1"/>
    <col min="15389" max="15389" width="5.6640625" style="15" customWidth="1"/>
    <col min="15390" max="15391" width="1.21875" style="15" customWidth="1"/>
    <col min="15392" max="15392" width="5.6640625" style="15" customWidth="1"/>
    <col min="15393" max="15393" width="1.33203125" style="15" customWidth="1"/>
    <col min="15394" max="15616" width="9" style="15"/>
    <col min="15617" max="15618" width="3.109375" style="15" customWidth="1"/>
    <col min="15619" max="15619" width="12.44140625" style="15" customWidth="1"/>
    <col min="15620" max="15620" width="1.21875" style="15" customWidth="1"/>
    <col min="15621" max="15621" width="5.6640625" style="15" customWidth="1"/>
    <col min="15622" max="15623" width="1.21875" style="15" customWidth="1"/>
    <col min="15624" max="15624" width="5.6640625" style="15" customWidth="1"/>
    <col min="15625" max="15626" width="1.21875" style="15" customWidth="1"/>
    <col min="15627" max="15627" width="5.6640625" style="15" customWidth="1"/>
    <col min="15628" max="15629" width="1.21875" style="15" customWidth="1"/>
    <col min="15630" max="15630" width="5.6640625" style="15" customWidth="1"/>
    <col min="15631" max="15632" width="1.21875" style="15" customWidth="1"/>
    <col min="15633" max="15633" width="5.6640625" style="15" customWidth="1"/>
    <col min="15634" max="15635" width="1.21875" style="15" customWidth="1"/>
    <col min="15636" max="15636" width="5.6640625" style="15" customWidth="1"/>
    <col min="15637" max="15638" width="1.21875" style="15" customWidth="1"/>
    <col min="15639" max="15639" width="5.6640625" style="15" customWidth="1"/>
    <col min="15640" max="15641" width="1.21875" style="15" customWidth="1"/>
    <col min="15642" max="15642" width="5.6640625" style="15" customWidth="1"/>
    <col min="15643" max="15644" width="1.21875" style="15" customWidth="1"/>
    <col min="15645" max="15645" width="5.6640625" style="15" customWidth="1"/>
    <col min="15646" max="15647" width="1.21875" style="15" customWidth="1"/>
    <col min="15648" max="15648" width="5.6640625" style="15" customWidth="1"/>
    <col min="15649" max="15649" width="1.33203125" style="15" customWidth="1"/>
    <col min="15650" max="15872" width="9" style="15"/>
    <col min="15873" max="15874" width="3.109375" style="15" customWidth="1"/>
    <col min="15875" max="15875" width="12.44140625" style="15" customWidth="1"/>
    <col min="15876" max="15876" width="1.21875" style="15" customWidth="1"/>
    <col min="15877" max="15877" width="5.6640625" style="15" customWidth="1"/>
    <col min="15878" max="15879" width="1.21875" style="15" customWidth="1"/>
    <col min="15880" max="15880" width="5.6640625" style="15" customWidth="1"/>
    <col min="15881" max="15882" width="1.21875" style="15" customWidth="1"/>
    <col min="15883" max="15883" width="5.6640625" style="15" customWidth="1"/>
    <col min="15884" max="15885" width="1.21875" style="15" customWidth="1"/>
    <col min="15886" max="15886" width="5.6640625" style="15" customWidth="1"/>
    <col min="15887" max="15888" width="1.21875" style="15" customWidth="1"/>
    <col min="15889" max="15889" width="5.6640625" style="15" customWidth="1"/>
    <col min="15890" max="15891" width="1.21875" style="15" customWidth="1"/>
    <col min="15892" max="15892" width="5.6640625" style="15" customWidth="1"/>
    <col min="15893" max="15894" width="1.21875" style="15" customWidth="1"/>
    <col min="15895" max="15895" width="5.6640625" style="15" customWidth="1"/>
    <col min="15896" max="15897" width="1.21875" style="15" customWidth="1"/>
    <col min="15898" max="15898" width="5.6640625" style="15" customWidth="1"/>
    <col min="15899" max="15900" width="1.21875" style="15" customWidth="1"/>
    <col min="15901" max="15901" width="5.6640625" style="15" customWidth="1"/>
    <col min="15902" max="15903" width="1.21875" style="15" customWidth="1"/>
    <col min="15904" max="15904" width="5.6640625" style="15" customWidth="1"/>
    <col min="15905" max="15905" width="1.33203125" style="15" customWidth="1"/>
    <col min="15906" max="16128" width="9" style="15"/>
    <col min="16129" max="16130" width="3.109375" style="15" customWidth="1"/>
    <col min="16131" max="16131" width="12.44140625" style="15" customWidth="1"/>
    <col min="16132" max="16132" width="1.21875" style="15" customWidth="1"/>
    <col min="16133" max="16133" width="5.6640625" style="15" customWidth="1"/>
    <col min="16134" max="16135" width="1.21875" style="15" customWidth="1"/>
    <col min="16136" max="16136" width="5.6640625" style="15" customWidth="1"/>
    <col min="16137" max="16138" width="1.21875" style="15" customWidth="1"/>
    <col min="16139" max="16139" width="5.6640625" style="15" customWidth="1"/>
    <col min="16140" max="16141" width="1.21875" style="15" customWidth="1"/>
    <col min="16142" max="16142" width="5.6640625" style="15" customWidth="1"/>
    <col min="16143" max="16144" width="1.21875" style="15" customWidth="1"/>
    <col min="16145" max="16145" width="5.6640625" style="15" customWidth="1"/>
    <col min="16146" max="16147" width="1.21875" style="15" customWidth="1"/>
    <col min="16148" max="16148" width="5.6640625" style="15" customWidth="1"/>
    <col min="16149" max="16150" width="1.21875" style="15" customWidth="1"/>
    <col min="16151" max="16151" width="5.6640625" style="15" customWidth="1"/>
    <col min="16152" max="16153" width="1.21875" style="15" customWidth="1"/>
    <col min="16154" max="16154" width="5.6640625" style="15" customWidth="1"/>
    <col min="16155" max="16156" width="1.21875" style="15" customWidth="1"/>
    <col min="16157" max="16157" width="5.6640625" style="15" customWidth="1"/>
    <col min="16158" max="16159" width="1.21875" style="15" customWidth="1"/>
    <col min="16160" max="16160" width="5.6640625" style="15" customWidth="1"/>
    <col min="16161" max="16161" width="1.33203125" style="15" customWidth="1"/>
    <col min="16162" max="16353" width="9" style="15"/>
    <col min="16354" max="16384" width="9" style="15" customWidth="1"/>
  </cols>
  <sheetData>
    <row r="1" spans="2:58" ht="21" customHeight="1" x14ac:dyDescent="0.2">
      <c r="B1" s="419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420"/>
      <c r="V1" s="420"/>
      <c r="W1" s="420"/>
      <c r="X1" s="420"/>
      <c r="Y1" s="420"/>
      <c r="Z1" s="420"/>
      <c r="AA1" s="420"/>
      <c r="AB1" s="420"/>
      <c r="AC1" s="420"/>
      <c r="AD1" s="420"/>
      <c r="AE1" s="420"/>
      <c r="AF1" s="420"/>
      <c r="AG1" s="420"/>
      <c r="AH1" s="420"/>
      <c r="AI1" s="420"/>
      <c r="AJ1" s="420"/>
      <c r="AK1" s="420"/>
      <c r="AL1" s="420"/>
      <c r="AM1" s="420"/>
      <c r="AN1" s="420"/>
      <c r="AO1" s="420"/>
      <c r="AP1" s="420"/>
      <c r="AQ1" s="420"/>
      <c r="AR1" s="420"/>
      <c r="AS1" s="420"/>
      <c r="AT1" s="420"/>
      <c r="AU1" s="420"/>
      <c r="AV1" s="420"/>
      <c r="AW1" s="420"/>
      <c r="AX1" s="420"/>
      <c r="AY1" s="420"/>
      <c r="AZ1" s="420"/>
      <c r="BA1" s="420"/>
      <c r="BB1" s="420"/>
      <c r="BC1" s="420"/>
      <c r="BD1" s="156"/>
      <c r="BE1" s="156"/>
      <c r="BF1" s="156"/>
    </row>
    <row r="2" spans="2:58" ht="18.75" customHeight="1" x14ac:dyDescent="0.2">
      <c r="B2" s="10" t="s">
        <v>209</v>
      </c>
      <c r="D2" s="8"/>
      <c r="E2" s="9"/>
      <c r="F2" s="249"/>
      <c r="G2" s="9"/>
      <c r="H2" s="9"/>
      <c r="I2" s="249"/>
      <c r="J2" s="9"/>
      <c r="AB2" s="254"/>
      <c r="AE2" s="254"/>
      <c r="AH2" s="254"/>
    </row>
    <row r="3" spans="2:58" ht="18.75" customHeight="1" thickBot="1" x14ac:dyDescent="0.25">
      <c r="C3" s="8"/>
      <c r="D3" s="8"/>
      <c r="E3" s="9"/>
      <c r="F3" s="249"/>
      <c r="G3" s="9"/>
      <c r="H3" s="9"/>
      <c r="I3" s="249"/>
      <c r="J3" s="9"/>
      <c r="AX3" s="148"/>
      <c r="AY3" s="250"/>
      <c r="AZ3" s="148"/>
      <c r="BA3" s="148"/>
      <c r="BB3" s="250"/>
      <c r="BC3" s="148"/>
      <c r="BD3" s="148"/>
      <c r="BE3" s="250" t="s">
        <v>15</v>
      </c>
      <c r="BF3" s="148"/>
    </row>
    <row r="4" spans="2:58" ht="33" customHeight="1" x14ac:dyDescent="0.2">
      <c r="B4" s="186"/>
      <c r="C4" s="158"/>
      <c r="D4" s="360" t="s">
        <v>16</v>
      </c>
      <c r="E4" s="412" t="s">
        <v>268</v>
      </c>
      <c r="F4" s="402"/>
      <c r="G4" s="402"/>
      <c r="H4" s="402"/>
      <c r="I4" s="402"/>
      <c r="J4" s="403"/>
      <c r="K4" s="281" t="s">
        <v>58</v>
      </c>
      <c r="L4" s="158"/>
      <c r="M4" s="158"/>
      <c r="N4" s="300" t="s">
        <v>58</v>
      </c>
      <c r="O4" s="301"/>
      <c r="P4" s="301"/>
      <c r="Q4" s="401" t="s">
        <v>269</v>
      </c>
      <c r="R4" s="402"/>
      <c r="S4" s="402"/>
      <c r="T4" s="402"/>
      <c r="U4" s="402"/>
      <c r="V4" s="403"/>
      <c r="W4" s="281" t="s">
        <v>8</v>
      </c>
      <c r="X4" s="158"/>
      <c r="Y4" s="158"/>
      <c r="Z4" s="301" t="s">
        <v>8</v>
      </c>
      <c r="AA4" s="301"/>
      <c r="AB4" s="301"/>
      <c r="AC4" s="401" t="s">
        <v>270</v>
      </c>
      <c r="AD4" s="402"/>
      <c r="AE4" s="402"/>
      <c r="AF4" s="402"/>
      <c r="AG4" s="402"/>
      <c r="AH4" s="403"/>
      <c r="AI4" s="281" t="s">
        <v>7</v>
      </c>
      <c r="AJ4" s="158"/>
      <c r="AK4" s="158"/>
      <c r="AL4" s="300" t="s">
        <v>7</v>
      </c>
      <c r="AM4" s="301"/>
      <c r="AN4" s="301"/>
      <c r="AO4" s="401" t="s">
        <v>181</v>
      </c>
      <c r="AP4" s="402"/>
      <c r="AQ4" s="402"/>
      <c r="AR4" s="402"/>
      <c r="AS4" s="402"/>
      <c r="AT4" s="403"/>
      <c r="AU4" s="281" t="s">
        <v>17</v>
      </c>
      <c r="AV4" s="158"/>
      <c r="AW4" s="158"/>
      <c r="AX4" s="300" t="s">
        <v>17</v>
      </c>
      <c r="AY4" s="301"/>
      <c r="AZ4" s="301"/>
      <c r="BA4" s="412" t="s">
        <v>189</v>
      </c>
      <c r="BB4" s="413"/>
      <c r="BC4" s="413"/>
      <c r="BD4" s="413"/>
      <c r="BE4" s="413"/>
      <c r="BF4" s="414"/>
    </row>
    <row r="5" spans="2:58" ht="16.5" customHeight="1" x14ac:dyDescent="0.2">
      <c r="B5" s="187"/>
      <c r="C5" s="10"/>
      <c r="D5" s="361" t="s">
        <v>18</v>
      </c>
      <c r="E5" s="395" t="s">
        <v>267</v>
      </c>
      <c r="F5" s="396"/>
      <c r="G5" s="397"/>
      <c r="H5" s="415" t="s">
        <v>280</v>
      </c>
      <c r="I5" s="396"/>
      <c r="J5" s="397"/>
      <c r="K5" s="415" t="s">
        <v>254</v>
      </c>
      <c r="L5" s="396"/>
      <c r="M5" s="404"/>
      <c r="N5" s="396" t="s">
        <v>255</v>
      </c>
      <c r="O5" s="396"/>
      <c r="P5" s="404"/>
      <c r="Q5" s="421" t="str">
        <f>E5</f>
        <v>令和4年</v>
      </c>
      <c r="R5" s="421"/>
      <c r="S5" s="422"/>
      <c r="T5" s="395" t="str">
        <f>H5</f>
        <v>令和5年</v>
      </c>
      <c r="U5" s="396"/>
      <c r="V5" s="397"/>
      <c r="W5" s="417" t="s">
        <v>254</v>
      </c>
      <c r="X5" s="405"/>
      <c r="Y5" s="405"/>
      <c r="Z5" s="405" t="s">
        <v>255</v>
      </c>
      <c r="AA5" s="405"/>
      <c r="AB5" s="415"/>
      <c r="AC5" s="410" t="str">
        <f>E5</f>
        <v>令和4年</v>
      </c>
      <c r="AD5" s="410"/>
      <c r="AE5" s="411"/>
      <c r="AF5" s="395" t="str">
        <f>H5</f>
        <v>令和5年</v>
      </c>
      <c r="AG5" s="396"/>
      <c r="AH5" s="397"/>
      <c r="AI5" s="423" t="s">
        <v>254</v>
      </c>
      <c r="AJ5" s="410"/>
      <c r="AK5" s="410"/>
      <c r="AL5" s="410" t="s">
        <v>255</v>
      </c>
      <c r="AM5" s="410"/>
      <c r="AN5" s="410"/>
      <c r="AO5" s="404" t="str">
        <f>E5</f>
        <v>令和4年</v>
      </c>
      <c r="AP5" s="405"/>
      <c r="AQ5" s="406"/>
      <c r="AR5" s="404" t="str">
        <f>H5</f>
        <v>令和5年</v>
      </c>
      <c r="AS5" s="405"/>
      <c r="AT5" s="406"/>
      <c r="AU5" s="417" t="s">
        <v>254</v>
      </c>
      <c r="AV5" s="405"/>
      <c r="AW5" s="405"/>
      <c r="AX5" s="405" t="s">
        <v>255</v>
      </c>
      <c r="AY5" s="405"/>
      <c r="AZ5" s="415"/>
      <c r="BA5" s="410" t="str">
        <f>E5</f>
        <v>令和4年</v>
      </c>
      <c r="BB5" s="410"/>
      <c r="BC5" s="411"/>
      <c r="BD5" s="410" t="str">
        <f>H5</f>
        <v>令和5年</v>
      </c>
      <c r="BE5" s="410"/>
      <c r="BF5" s="411"/>
    </row>
    <row r="6" spans="2:58" ht="16.5" customHeight="1" thickBot="1" x14ac:dyDescent="0.25">
      <c r="B6" s="188" t="s">
        <v>19</v>
      </c>
      <c r="C6" s="148"/>
      <c r="D6" s="362"/>
      <c r="E6" s="398"/>
      <c r="F6" s="399"/>
      <c r="G6" s="400"/>
      <c r="H6" s="416"/>
      <c r="I6" s="399"/>
      <c r="J6" s="400"/>
      <c r="K6" s="416"/>
      <c r="L6" s="399"/>
      <c r="M6" s="407"/>
      <c r="N6" s="399"/>
      <c r="O6" s="399"/>
      <c r="P6" s="407"/>
      <c r="Q6" s="399"/>
      <c r="R6" s="399"/>
      <c r="S6" s="400"/>
      <c r="T6" s="398"/>
      <c r="U6" s="399"/>
      <c r="V6" s="400"/>
      <c r="W6" s="418"/>
      <c r="X6" s="408"/>
      <c r="Y6" s="408"/>
      <c r="Z6" s="408"/>
      <c r="AA6" s="408"/>
      <c r="AB6" s="416"/>
      <c r="AC6" s="408"/>
      <c r="AD6" s="408"/>
      <c r="AE6" s="409"/>
      <c r="AF6" s="398"/>
      <c r="AG6" s="399"/>
      <c r="AH6" s="400"/>
      <c r="AI6" s="418"/>
      <c r="AJ6" s="408"/>
      <c r="AK6" s="408"/>
      <c r="AL6" s="408"/>
      <c r="AM6" s="408"/>
      <c r="AN6" s="408"/>
      <c r="AO6" s="407"/>
      <c r="AP6" s="408"/>
      <c r="AQ6" s="409"/>
      <c r="AR6" s="407"/>
      <c r="AS6" s="408"/>
      <c r="AT6" s="409"/>
      <c r="AU6" s="418"/>
      <c r="AV6" s="408"/>
      <c r="AW6" s="408"/>
      <c r="AX6" s="408"/>
      <c r="AY6" s="408"/>
      <c r="AZ6" s="416"/>
      <c r="BA6" s="408"/>
      <c r="BB6" s="408"/>
      <c r="BC6" s="409"/>
      <c r="BD6" s="408"/>
      <c r="BE6" s="408"/>
      <c r="BF6" s="409"/>
    </row>
    <row r="7" spans="2:58" ht="16.5" customHeight="1" x14ac:dyDescent="0.2">
      <c r="B7" s="424" t="s">
        <v>20</v>
      </c>
      <c r="C7" s="425"/>
      <c r="D7" s="426"/>
      <c r="E7" s="218" t="s">
        <v>21</v>
      </c>
      <c r="F7" s="219">
        <v>43.95435600162989</v>
      </c>
      <c r="G7" s="324" t="s">
        <v>22</v>
      </c>
      <c r="H7" s="222" t="s">
        <v>21</v>
      </c>
      <c r="I7" s="219">
        <v>29.286001611558426</v>
      </c>
      <c r="J7" s="324" t="s">
        <v>22</v>
      </c>
      <c r="K7" s="222" t="s">
        <v>21</v>
      </c>
      <c r="L7" s="219">
        <v>43.218514531754579</v>
      </c>
      <c r="M7" s="220" t="s">
        <v>22</v>
      </c>
      <c r="N7" s="221" t="s">
        <v>21</v>
      </c>
      <c r="O7" s="219">
        <v>48.069919883466859</v>
      </c>
      <c r="P7" s="220" t="s">
        <v>22</v>
      </c>
      <c r="Q7" s="221" t="s">
        <v>21</v>
      </c>
      <c r="R7" s="219">
        <v>49.194089389916002</v>
      </c>
      <c r="S7" s="324" t="s">
        <v>22</v>
      </c>
      <c r="T7" s="221" t="s">
        <v>21</v>
      </c>
      <c r="U7" s="219">
        <v>41.840988770347437</v>
      </c>
      <c r="V7" s="324" t="s">
        <v>22</v>
      </c>
      <c r="W7" s="222" t="s">
        <v>21</v>
      </c>
      <c r="X7" s="219">
        <v>50</v>
      </c>
      <c r="Y7" s="220" t="s">
        <v>22</v>
      </c>
      <c r="Z7" s="221" t="s">
        <v>21</v>
      </c>
      <c r="AA7" s="219">
        <v>55.413105413105413</v>
      </c>
      <c r="AB7" s="276" t="s">
        <v>22</v>
      </c>
      <c r="AC7" s="222" t="s">
        <v>21</v>
      </c>
      <c r="AD7" s="219">
        <v>54.420245117817664</v>
      </c>
      <c r="AE7" s="324" t="s">
        <v>22</v>
      </c>
      <c r="AF7" s="222" t="s">
        <v>21</v>
      </c>
      <c r="AG7" s="219">
        <v>52.491165377058337</v>
      </c>
      <c r="AH7" s="324" t="s">
        <v>22</v>
      </c>
      <c r="AI7" s="222" t="s">
        <v>21</v>
      </c>
      <c r="AJ7" s="219">
        <v>43.562036193204015</v>
      </c>
      <c r="AK7" s="220" t="s">
        <v>22</v>
      </c>
      <c r="AL7" s="221" t="s">
        <v>21</v>
      </c>
      <c r="AM7" s="219">
        <v>50</v>
      </c>
      <c r="AN7" s="220" t="s">
        <v>22</v>
      </c>
      <c r="AO7" s="221" t="s">
        <v>21</v>
      </c>
      <c r="AP7" s="219">
        <v>49.030365114754261</v>
      </c>
      <c r="AQ7" s="324" t="s">
        <v>22</v>
      </c>
      <c r="AR7" s="221" t="s">
        <v>21</v>
      </c>
      <c r="AS7" s="219">
        <v>49.468558501285173</v>
      </c>
      <c r="AT7" s="324" t="s">
        <v>22</v>
      </c>
      <c r="AU7" s="222" t="s">
        <v>21</v>
      </c>
      <c r="AV7" s="219">
        <v>38.182256315514678</v>
      </c>
      <c r="AW7" s="220" t="s">
        <v>22</v>
      </c>
      <c r="AX7" s="221" t="s">
        <v>21</v>
      </c>
      <c r="AY7" s="219">
        <v>44.159372170238456</v>
      </c>
      <c r="AZ7" s="276" t="s">
        <v>22</v>
      </c>
      <c r="BA7" s="222" t="s">
        <v>21</v>
      </c>
      <c r="BB7" s="219">
        <v>46.886717157575028</v>
      </c>
      <c r="BC7" s="324" t="s">
        <v>22</v>
      </c>
      <c r="BD7" s="222" t="s">
        <v>21</v>
      </c>
      <c r="BE7" s="219">
        <v>38.302705099208026</v>
      </c>
      <c r="BF7" s="324" t="s">
        <v>22</v>
      </c>
    </row>
    <row r="8" spans="2:58" ht="16.5" customHeight="1" x14ac:dyDescent="0.2">
      <c r="B8" s="427"/>
      <c r="C8" s="428"/>
      <c r="D8" s="429"/>
      <c r="E8" s="223"/>
      <c r="F8" s="286">
        <v>3796.9588029110769</v>
      </c>
      <c r="G8" s="325"/>
      <c r="H8" s="227"/>
      <c r="I8" s="286">
        <v>3095.5476490826763</v>
      </c>
      <c r="J8" s="325"/>
      <c r="K8" s="287"/>
      <c r="L8" s="286">
        <v>2409</v>
      </c>
      <c r="M8" s="232"/>
      <c r="N8" s="288"/>
      <c r="O8" s="286">
        <v>1320</v>
      </c>
      <c r="P8" s="232"/>
      <c r="Q8" s="288"/>
      <c r="R8" s="286">
        <v>1682.1549419270459</v>
      </c>
      <c r="S8" s="325"/>
      <c r="T8" s="288"/>
      <c r="U8" s="286">
        <v>1624.7479788668475</v>
      </c>
      <c r="V8" s="325"/>
      <c r="W8" s="234"/>
      <c r="X8" s="286">
        <v>484</v>
      </c>
      <c r="Y8" s="232"/>
      <c r="Z8" s="233"/>
      <c r="AA8" s="286">
        <v>389</v>
      </c>
      <c r="AB8" s="278"/>
      <c r="AC8" s="234"/>
      <c r="AD8" s="286">
        <v>420.21027629683852</v>
      </c>
      <c r="AE8" s="325"/>
      <c r="AF8" s="234"/>
      <c r="AG8" s="286">
        <v>426.21776462863829</v>
      </c>
      <c r="AH8" s="325"/>
      <c r="AI8" s="234"/>
      <c r="AJ8" s="286">
        <v>3346</v>
      </c>
      <c r="AK8" s="232"/>
      <c r="AL8" s="233"/>
      <c r="AM8" s="286">
        <v>2166</v>
      </c>
      <c r="AN8" s="232"/>
      <c r="AO8" s="233"/>
      <c r="AP8" s="286">
        <v>2658.6842962424794</v>
      </c>
      <c r="AQ8" s="325"/>
      <c r="AR8" s="233"/>
      <c r="AS8" s="286">
        <v>3103.3071229764428</v>
      </c>
      <c r="AT8" s="325"/>
      <c r="AU8" s="234"/>
      <c r="AV8" s="286">
        <v>9507</v>
      </c>
      <c r="AW8" s="232"/>
      <c r="AX8" s="233"/>
      <c r="AY8" s="286">
        <v>5852</v>
      </c>
      <c r="AZ8" s="278"/>
      <c r="BA8" s="234"/>
      <c r="BB8" s="286">
        <v>8558.0083173774401</v>
      </c>
      <c r="BC8" s="327"/>
      <c r="BD8" s="234"/>
      <c r="BE8" s="286">
        <v>8249.8205155546057</v>
      </c>
      <c r="BF8" s="327"/>
    </row>
    <row r="9" spans="2:58" ht="15.75" customHeight="1" x14ac:dyDescent="0.2">
      <c r="B9" s="445" t="s">
        <v>23</v>
      </c>
      <c r="C9" s="446"/>
      <c r="D9" s="447"/>
      <c r="E9" s="230" t="s">
        <v>21</v>
      </c>
      <c r="F9" s="282">
        <v>56.04564399837011</v>
      </c>
      <c r="G9" s="326" t="s">
        <v>22</v>
      </c>
      <c r="H9" s="234" t="s">
        <v>21</v>
      </c>
      <c r="I9" s="282">
        <v>70.713998388441581</v>
      </c>
      <c r="J9" s="326" t="s">
        <v>22</v>
      </c>
      <c r="K9" s="284" t="s">
        <v>21</v>
      </c>
      <c r="L9" s="282">
        <v>56.781485468245428</v>
      </c>
      <c r="M9" s="285" t="s">
        <v>22</v>
      </c>
      <c r="N9" s="283" t="s">
        <v>21</v>
      </c>
      <c r="O9" s="282">
        <v>51.966496722505461</v>
      </c>
      <c r="P9" s="285" t="s">
        <v>22</v>
      </c>
      <c r="Q9" s="283" t="s">
        <v>21</v>
      </c>
      <c r="R9" s="282">
        <v>50.805910610083991</v>
      </c>
      <c r="S9" s="326" t="s">
        <v>22</v>
      </c>
      <c r="T9" s="283" t="s">
        <v>21</v>
      </c>
      <c r="U9" s="282">
        <v>58.159011229652556</v>
      </c>
      <c r="V9" s="326" t="s">
        <v>22</v>
      </c>
      <c r="W9" s="284" t="s">
        <v>21</v>
      </c>
      <c r="X9" s="282">
        <v>50</v>
      </c>
      <c r="Y9" s="285" t="s">
        <v>22</v>
      </c>
      <c r="Z9" s="283" t="s">
        <v>21</v>
      </c>
      <c r="AA9" s="282">
        <v>44.586894586894587</v>
      </c>
      <c r="AB9" s="279" t="s">
        <v>22</v>
      </c>
      <c r="AC9" s="284" t="s">
        <v>21</v>
      </c>
      <c r="AD9" s="282">
        <v>45.579754882182336</v>
      </c>
      <c r="AE9" s="326" t="s">
        <v>22</v>
      </c>
      <c r="AF9" s="284" t="s">
        <v>21</v>
      </c>
      <c r="AG9" s="282">
        <v>47.508834622941663</v>
      </c>
      <c r="AH9" s="326" t="s">
        <v>22</v>
      </c>
      <c r="AI9" s="284" t="s">
        <v>21</v>
      </c>
      <c r="AJ9" s="282">
        <v>56.437963806795985</v>
      </c>
      <c r="AK9" s="285" t="s">
        <v>22</v>
      </c>
      <c r="AL9" s="283" t="s">
        <v>21</v>
      </c>
      <c r="AM9" s="282">
        <v>50</v>
      </c>
      <c r="AN9" s="285" t="s">
        <v>22</v>
      </c>
      <c r="AO9" s="283" t="s">
        <v>21</v>
      </c>
      <c r="AP9" s="282">
        <v>50.969634885245753</v>
      </c>
      <c r="AQ9" s="326" t="s">
        <v>22</v>
      </c>
      <c r="AR9" s="283" t="s">
        <v>21</v>
      </c>
      <c r="AS9" s="282">
        <v>50.531441498714827</v>
      </c>
      <c r="AT9" s="326" t="s">
        <v>22</v>
      </c>
      <c r="AU9" s="284" t="s">
        <v>21</v>
      </c>
      <c r="AV9" s="282">
        <v>61.813727458934096</v>
      </c>
      <c r="AW9" s="285" t="s">
        <v>22</v>
      </c>
      <c r="AX9" s="283" t="s">
        <v>21</v>
      </c>
      <c r="AY9" s="282">
        <v>55.840627829761544</v>
      </c>
      <c r="AZ9" s="279" t="s">
        <v>22</v>
      </c>
      <c r="BA9" s="284" t="s">
        <v>21</v>
      </c>
      <c r="BB9" s="282">
        <v>53.113282842424972</v>
      </c>
      <c r="BC9" s="325" t="s">
        <v>22</v>
      </c>
      <c r="BD9" s="284" t="s">
        <v>21</v>
      </c>
      <c r="BE9" s="282">
        <v>61.697294900791988</v>
      </c>
      <c r="BF9" s="325" t="s">
        <v>22</v>
      </c>
    </row>
    <row r="10" spans="2:58" ht="16.5" customHeight="1" x14ac:dyDescent="0.2">
      <c r="B10" s="448"/>
      <c r="C10" s="449"/>
      <c r="D10" s="450"/>
      <c r="E10" s="223"/>
      <c r="F10" s="224">
        <v>4841.4541970889231</v>
      </c>
      <c r="G10" s="327"/>
      <c r="H10" s="227"/>
      <c r="I10" s="224">
        <v>7474.5113509173234</v>
      </c>
      <c r="J10" s="327"/>
      <c r="K10" s="227"/>
      <c r="L10" s="224">
        <v>3165</v>
      </c>
      <c r="M10" s="225"/>
      <c r="N10" s="226"/>
      <c r="O10" s="224">
        <v>1427</v>
      </c>
      <c r="P10" s="225"/>
      <c r="Q10" s="226"/>
      <c r="R10" s="224">
        <v>1737.2699580729541</v>
      </c>
      <c r="S10" s="327"/>
      <c r="T10" s="226"/>
      <c r="U10" s="224">
        <v>2258.4011211331522</v>
      </c>
      <c r="V10" s="327"/>
      <c r="W10" s="228"/>
      <c r="X10" s="224">
        <v>484</v>
      </c>
      <c r="Y10" s="225"/>
      <c r="Z10" s="229"/>
      <c r="AA10" s="224">
        <v>313</v>
      </c>
      <c r="AB10" s="277"/>
      <c r="AC10" s="228"/>
      <c r="AD10" s="224">
        <v>351.94772370316144</v>
      </c>
      <c r="AE10" s="327"/>
      <c r="AF10" s="228"/>
      <c r="AG10" s="224">
        <v>385.76223537136173</v>
      </c>
      <c r="AH10" s="327"/>
      <c r="AI10" s="228"/>
      <c r="AJ10" s="224">
        <v>4335</v>
      </c>
      <c r="AK10" s="225"/>
      <c r="AL10" s="229"/>
      <c r="AM10" s="224">
        <v>2166</v>
      </c>
      <c r="AN10" s="225"/>
      <c r="AO10" s="229"/>
      <c r="AP10" s="224">
        <v>2763.8417037575209</v>
      </c>
      <c r="AQ10" s="327"/>
      <c r="AR10" s="229"/>
      <c r="AS10" s="224">
        <v>3169.9848770235571</v>
      </c>
      <c r="AT10" s="327"/>
      <c r="AU10" s="223"/>
      <c r="AV10" s="224">
        <v>15391</v>
      </c>
      <c r="AW10" s="225"/>
      <c r="AX10" s="226"/>
      <c r="AY10" s="224">
        <v>7400</v>
      </c>
      <c r="AZ10" s="277"/>
      <c r="BA10" s="227"/>
      <c r="BB10" s="224">
        <v>9694.5135826225596</v>
      </c>
      <c r="BC10" s="327"/>
      <c r="BD10" s="227"/>
      <c r="BE10" s="224">
        <v>13288.659584445397</v>
      </c>
      <c r="BF10" s="327"/>
    </row>
    <row r="11" spans="2:58" ht="16.5" customHeight="1" x14ac:dyDescent="0.2">
      <c r="B11" s="436" t="s">
        <v>24</v>
      </c>
      <c r="C11" s="169"/>
      <c r="D11" s="439" t="s">
        <v>25</v>
      </c>
      <c r="E11" s="234" t="s">
        <v>21</v>
      </c>
      <c r="F11" s="231">
        <v>4.6780954344265293</v>
      </c>
      <c r="G11" s="325" t="s">
        <v>22</v>
      </c>
      <c r="H11" s="234" t="s">
        <v>21</v>
      </c>
      <c r="I11" s="231">
        <v>4.2112853529111733</v>
      </c>
      <c r="J11" s="325" t="s">
        <v>22</v>
      </c>
      <c r="K11" s="234" t="s">
        <v>21</v>
      </c>
      <c r="L11" s="231">
        <v>7.8758521707929674</v>
      </c>
      <c r="M11" s="232" t="s">
        <v>22</v>
      </c>
      <c r="N11" s="233" t="s">
        <v>21</v>
      </c>
      <c r="O11" s="231">
        <v>7.3925710123816462</v>
      </c>
      <c r="P11" s="232" t="s">
        <v>22</v>
      </c>
      <c r="Q11" s="233" t="s">
        <v>21</v>
      </c>
      <c r="R11" s="231">
        <v>7.1403099560450585</v>
      </c>
      <c r="S11" s="325" t="s">
        <v>22</v>
      </c>
      <c r="T11" s="233" t="s">
        <v>21</v>
      </c>
      <c r="U11" s="231">
        <v>8.909139422064003</v>
      </c>
      <c r="V11" s="325" t="s">
        <v>22</v>
      </c>
      <c r="W11" s="234" t="s">
        <v>21</v>
      </c>
      <c r="X11" s="231">
        <v>4.0289256198347108</v>
      </c>
      <c r="Y11" s="232" t="s">
        <v>22</v>
      </c>
      <c r="Z11" s="233" t="s">
        <v>21</v>
      </c>
      <c r="AA11" s="231">
        <v>4.2735042735042734</v>
      </c>
      <c r="AB11" s="278" t="s">
        <v>22</v>
      </c>
      <c r="AC11" s="234" t="s">
        <v>21</v>
      </c>
      <c r="AD11" s="231">
        <v>3.7585296154768568</v>
      </c>
      <c r="AE11" s="325" t="s">
        <v>22</v>
      </c>
      <c r="AF11" s="234" t="s">
        <v>21</v>
      </c>
      <c r="AG11" s="231">
        <v>3.6495202735014187</v>
      </c>
      <c r="AH11" s="325" t="s">
        <v>22</v>
      </c>
      <c r="AI11" s="234" t="s">
        <v>21</v>
      </c>
      <c r="AJ11" s="231">
        <v>13.17536779065226</v>
      </c>
      <c r="AK11" s="232" t="s">
        <v>22</v>
      </c>
      <c r="AL11" s="233" t="s">
        <v>21</v>
      </c>
      <c r="AM11" s="231">
        <v>13.52723915050785</v>
      </c>
      <c r="AN11" s="232" t="s">
        <v>22</v>
      </c>
      <c r="AO11" s="233" t="s">
        <v>21</v>
      </c>
      <c r="AP11" s="231">
        <v>13.438360815334732</v>
      </c>
      <c r="AQ11" s="325" t="s">
        <v>22</v>
      </c>
      <c r="AR11" s="233" t="s">
        <v>21</v>
      </c>
      <c r="AS11" s="231">
        <v>13.355113166034185</v>
      </c>
      <c r="AT11" s="325" t="s">
        <v>22</v>
      </c>
      <c r="AU11" s="234" t="s">
        <v>21</v>
      </c>
      <c r="AV11" s="231">
        <v>7.5545202618579053</v>
      </c>
      <c r="AW11" s="232" t="s">
        <v>22</v>
      </c>
      <c r="AX11" s="233" t="s">
        <v>21</v>
      </c>
      <c r="AY11" s="231">
        <v>7.9082402656202841</v>
      </c>
      <c r="AZ11" s="278" t="s">
        <v>22</v>
      </c>
      <c r="BA11" s="234" t="s">
        <v>21</v>
      </c>
      <c r="BB11" s="231">
        <v>7.7029965762030024</v>
      </c>
      <c r="BC11" s="325" t="s">
        <v>22</v>
      </c>
      <c r="BD11" s="234" t="s">
        <v>21</v>
      </c>
      <c r="BE11" s="231">
        <v>7.7003072018031515</v>
      </c>
      <c r="BF11" s="325" t="s">
        <v>22</v>
      </c>
    </row>
    <row r="12" spans="2:58" ht="16.5" customHeight="1" x14ac:dyDescent="0.2">
      <c r="B12" s="437"/>
      <c r="C12" s="170"/>
      <c r="D12" s="440"/>
      <c r="E12" s="227"/>
      <c r="F12" s="286">
        <v>404.11320415990775</v>
      </c>
      <c r="G12" s="325"/>
      <c r="H12" s="227"/>
      <c r="I12" s="286">
        <v>445.13534646106916</v>
      </c>
      <c r="J12" s="325"/>
      <c r="K12" s="287"/>
      <c r="L12" s="286">
        <v>439</v>
      </c>
      <c r="M12" s="232"/>
      <c r="N12" s="288"/>
      <c r="O12" s="286">
        <v>203</v>
      </c>
      <c r="P12" s="232"/>
      <c r="Q12" s="288"/>
      <c r="R12" s="286">
        <v>244.15753657418378</v>
      </c>
      <c r="S12" s="325"/>
      <c r="T12" s="288"/>
      <c r="U12" s="286">
        <v>345.95516728562353</v>
      </c>
      <c r="V12" s="325"/>
      <c r="W12" s="234"/>
      <c r="X12" s="286">
        <v>39</v>
      </c>
      <c r="Y12" s="232"/>
      <c r="Z12" s="233"/>
      <c r="AA12" s="286">
        <v>30</v>
      </c>
      <c r="AB12" s="278"/>
      <c r="AC12" s="234"/>
      <c r="AD12" s="286">
        <v>29.021787108273791</v>
      </c>
      <c r="AE12" s="325"/>
      <c r="AF12" s="234"/>
      <c r="AG12" s="286">
        <v>29.633374716776821</v>
      </c>
      <c r="AH12" s="325"/>
      <c r="AI12" s="234"/>
      <c r="AJ12" s="286">
        <v>1012</v>
      </c>
      <c r="AK12" s="232"/>
      <c r="AL12" s="233"/>
      <c r="AM12" s="286">
        <v>586</v>
      </c>
      <c r="AN12" s="232"/>
      <c r="AO12" s="233"/>
      <c r="AP12" s="286">
        <v>728.69860918533789</v>
      </c>
      <c r="AQ12" s="325"/>
      <c r="AR12" s="233"/>
      <c r="AS12" s="286">
        <v>837.80524583576926</v>
      </c>
      <c r="AT12" s="325"/>
      <c r="AU12" s="234"/>
      <c r="AV12" s="286">
        <v>1881</v>
      </c>
      <c r="AW12" s="232"/>
      <c r="AX12" s="233"/>
      <c r="AY12" s="286">
        <v>1048</v>
      </c>
      <c r="AZ12" s="278"/>
      <c r="BA12" s="234"/>
      <c r="BB12" s="286">
        <v>1405.9911370277032</v>
      </c>
      <c r="BC12" s="327"/>
      <c r="BD12" s="234"/>
      <c r="BE12" s="286">
        <v>1658.5291342992386</v>
      </c>
      <c r="BF12" s="327"/>
    </row>
    <row r="13" spans="2:58" ht="16.5" customHeight="1" x14ac:dyDescent="0.2">
      <c r="B13" s="437"/>
      <c r="C13" s="170"/>
      <c r="D13" s="439" t="s">
        <v>26</v>
      </c>
      <c r="E13" s="234" t="s">
        <v>21</v>
      </c>
      <c r="F13" s="282">
        <v>3.6086267188693824</v>
      </c>
      <c r="G13" s="326" t="s">
        <v>22</v>
      </c>
      <c r="H13" s="234" t="s">
        <v>21</v>
      </c>
      <c r="I13" s="282">
        <v>2.9291428824707499</v>
      </c>
      <c r="J13" s="326" t="s">
        <v>22</v>
      </c>
      <c r="K13" s="284" t="s">
        <v>21</v>
      </c>
      <c r="L13" s="282">
        <v>7.1761750986724078</v>
      </c>
      <c r="M13" s="285" t="s">
        <v>22</v>
      </c>
      <c r="N13" s="283" t="s">
        <v>21</v>
      </c>
      <c r="O13" s="282">
        <v>7.0648215586307348</v>
      </c>
      <c r="P13" s="285" t="s">
        <v>22</v>
      </c>
      <c r="Q13" s="283" t="s">
        <v>21</v>
      </c>
      <c r="R13" s="282">
        <v>6.9693928872614119</v>
      </c>
      <c r="S13" s="326" t="s">
        <v>22</v>
      </c>
      <c r="T13" s="283" t="s">
        <v>21</v>
      </c>
      <c r="U13" s="282">
        <v>7.90952028313054</v>
      </c>
      <c r="V13" s="326" t="s">
        <v>22</v>
      </c>
      <c r="W13" s="284" t="s">
        <v>21</v>
      </c>
      <c r="X13" s="282">
        <v>5.2685950413223139</v>
      </c>
      <c r="Y13" s="285" t="s">
        <v>22</v>
      </c>
      <c r="Z13" s="283" t="s">
        <v>21</v>
      </c>
      <c r="AA13" s="282">
        <v>5.6980056980056979</v>
      </c>
      <c r="AB13" s="279" t="s">
        <v>22</v>
      </c>
      <c r="AC13" s="284" t="s">
        <v>21</v>
      </c>
      <c r="AD13" s="282">
        <v>5.8687729075725459</v>
      </c>
      <c r="AE13" s="326" t="s">
        <v>22</v>
      </c>
      <c r="AF13" s="284" t="s">
        <v>21</v>
      </c>
      <c r="AG13" s="282">
        <v>6.0930261049573922</v>
      </c>
      <c r="AH13" s="326" t="s">
        <v>22</v>
      </c>
      <c r="AI13" s="284" t="s">
        <v>21</v>
      </c>
      <c r="AJ13" s="282">
        <v>2.486655383413618</v>
      </c>
      <c r="AK13" s="285" t="s">
        <v>22</v>
      </c>
      <c r="AL13" s="283" t="s">
        <v>21</v>
      </c>
      <c r="AM13" s="282">
        <v>2.5854108956602029</v>
      </c>
      <c r="AN13" s="285" t="s">
        <v>22</v>
      </c>
      <c r="AO13" s="283" t="s">
        <v>21</v>
      </c>
      <c r="AP13" s="282">
        <v>2.5341496833045678</v>
      </c>
      <c r="AQ13" s="326" t="s">
        <v>22</v>
      </c>
      <c r="AR13" s="283" t="s">
        <v>21</v>
      </c>
      <c r="AS13" s="282">
        <v>2.5193175648891692</v>
      </c>
      <c r="AT13" s="326" t="s">
        <v>22</v>
      </c>
      <c r="AU13" s="284" t="s">
        <v>21</v>
      </c>
      <c r="AV13" s="282">
        <v>3.7391059881922968</v>
      </c>
      <c r="AW13" s="285" t="s">
        <v>22</v>
      </c>
      <c r="AX13" s="283" t="s">
        <v>21</v>
      </c>
      <c r="AY13" s="282">
        <v>3.8711137941442799</v>
      </c>
      <c r="AZ13" s="279" t="s">
        <v>22</v>
      </c>
      <c r="BA13" s="284" t="s">
        <v>21</v>
      </c>
      <c r="BB13" s="282">
        <v>4.0146362477937565</v>
      </c>
      <c r="BC13" s="325" t="s">
        <v>22</v>
      </c>
      <c r="BD13" s="284" t="s">
        <v>21</v>
      </c>
      <c r="BE13" s="282">
        <v>3.8269594388880757</v>
      </c>
      <c r="BF13" s="325" t="s">
        <v>22</v>
      </c>
    </row>
    <row r="14" spans="2:58" ht="16.5" customHeight="1" x14ac:dyDescent="0.2">
      <c r="B14" s="437"/>
      <c r="C14" s="170"/>
      <c r="D14" s="440"/>
      <c r="E14" s="227"/>
      <c r="F14" s="224">
        <v>311.72807960428617</v>
      </c>
      <c r="G14" s="327"/>
      <c r="H14" s="227"/>
      <c r="I14" s="224">
        <v>309.61213087145887</v>
      </c>
      <c r="J14" s="327"/>
      <c r="K14" s="227"/>
      <c r="L14" s="224">
        <v>400</v>
      </c>
      <c r="M14" s="225"/>
      <c r="N14" s="226"/>
      <c r="O14" s="224">
        <v>194</v>
      </c>
      <c r="P14" s="225"/>
      <c r="Q14" s="226"/>
      <c r="R14" s="224">
        <v>238.31315576584566</v>
      </c>
      <c r="S14" s="327"/>
      <c r="T14" s="226"/>
      <c r="U14" s="224">
        <v>307.13846568870099</v>
      </c>
      <c r="V14" s="327"/>
      <c r="W14" s="228"/>
      <c r="X14" s="224">
        <v>51</v>
      </c>
      <c r="Y14" s="225"/>
      <c r="Z14" s="229"/>
      <c r="AA14" s="224">
        <v>40</v>
      </c>
      <c r="AB14" s="277"/>
      <c r="AC14" s="228"/>
      <c r="AD14" s="224">
        <v>45.316199507654019</v>
      </c>
      <c r="AE14" s="327"/>
      <c r="AF14" s="228"/>
      <c r="AG14" s="224">
        <v>49.474153367033033</v>
      </c>
      <c r="AH14" s="327"/>
      <c r="AI14" s="228"/>
      <c r="AJ14" s="224">
        <v>191</v>
      </c>
      <c r="AK14" s="225"/>
      <c r="AL14" s="229"/>
      <c r="AM14" s="224">
        <v>112</v>
      </c>
      <c r="AN14" s="225"/>
      <c r="AO14" s="229"/>
      <c r="AP14" s="224">
        <v>137.41492545610785</v>
      </c>
      <c r="AQ14" s="327"/>
      <c r="AR14" s="229"/>
      <c r="AS14" s="224">
        <v>158.04414725278707</v>
      </c>
      <c r="AT14" s="327"/>
      <c r="AU14" s="228"/>
      <c r="AV14" s="224">
        <v>931</v>
      </c>
      <c r="AW14" s="225"/>
      <c r="AX14" s="229"/>
      <c r="AY14" s="224">
        <v>513</v>
      </c>
      <c r="AZ14" s="277"/>
      <c r="BA14" s="228"/>
      <c r="BB14" s="224">
        <v>732.77236033389374</v>
      </c>
      <c r="BC14" s="327"/>
      <c r="BD14" s="228"/>
      <c r="BE14" s="224">
        <v>824.26889717997983</v>
      </c>
      <c r="BF14" s="327"/>
    </row>
    <row r="15" spans="2:58" ht="16.5" customHeight="1" x14ac:dyDescent="0.2">
      <c r="B15" s="437"/>
      <c r="C15" s="451" t="s">
        <v>199</v>
      </c>
      <c r="D15" s="452"/>
      <c r="E15" s="234" t="s">
        <v>21</v>
      </c>
      <c r="F15" s="231">
        <v>8.2867221532959121</v>
      </c>
      <c r="G15" s="325" t="s">
        <v>22</v>
      </c>
      <c r="H15" s="234" t="s">
        <v>21</v>
      </c>
      <c r="I15" s="231">
        <v>7.140428235381922</v>
      </c>
      <c r="J15" s="325" t="s">
        <v>22</v>
      </c>
      <c r="K15" s="234" t="s">
        <v>21</v>
      </c>
      <c r="L15" s="231">
        <v>15.052027269465377</v>
      </c>
      <c r="M15" s="232" t="s">
        <v>22</v>
      </c>
      <c r="N15" s="233" t="s">
        <v>21</v>
      </c>
      <c r="O15" s="231">
        <v>14.457392571012381</v>
      </c>
      <c r="P15" s="232" t="s">
        <v>22</v>
      </c>
      <c r="Q15" s="233" t="s">
        <v>21</v>
      </c>
      <c r="R15" s="231">
        <v>14.10970284330647</v>
      </c>
      <c r="S15" s="325" t="s">
        <v>22</v>
      </c>
      <c r="T15" s="233" t="s">
        <v>21</v>
      </c>
      <c r="U15" s="231">
        <v>16.818659705194541</v>
      </c>
      <c r="V15" s="325" t="s">
        <v>22</v>
      </c>
      <c r="W15" s="234" t="s">
        <v>21</v>
      </c>
      <c r="X15" s="231">
        <v>9.1942148760330582</v>
      </c>
      <c r="Y15" s="232" t="s">
        <v>22</v>
      </c>
      <c r="Z15" s="233" t="s">
        <v>21</v>
      </c>
      <c r="AA15" s="231">
        <v>9.9715099715099722</v>
      </c>
      <c r="AB15" s="278" t="s">
        <v>22</v>
      </c>
      <c r="AC15" s="234" t="s">
        <v>21</v>
      </c>
      <c r="AD15" s="231">
        <v>9.6273025230494031</v>
      </c>
      <c r="AE15" s="325" t="s">
        <v>22</v>
      </c>
      <c r="AF15" s="234" t="s">
        <v>21</v>
      </c>
      <c r="AG15" s="231">
        <v>9.74254637845881</v>
      </c>
      <c r="AH15" s="325" t="s">
        <v>22</v>
      </c>
      <c r="AI15" s="234" t="s">
        <v>21</v>
      </c>
      <c r="AJ15" s="231">
        <v>15.662023174065876</v>
      </c>
      <c r="AK15" s="232" t="s">
        <v>22</v>
      </c>
      <c r="AL15" s="233" t="s">
        <v>21</v>
      </c>
      <c r="AM15" s="231">
        <v>16.112650046168049</v>
      </c>
      <c r="AN15" s="232" t="s">
        <v>22</v>
      </c>
      <c r="AO15" s="233" t="s">
        <v>21</v>
      </c>
      <c r="AP15" s="231">
        <v>15.972510498639302</v>
      </c>
      <c r="AQ15" s="325" t="s">
        <v>22</v>
      </c>
      <c r="AR15" s="233" t="s">
        <v>21</v>
      </c>
      <c r="AS15" s="231">
        <v>15.874430730923352</v>
      </c>
      <c r="AT15" s="325" t="s">
        <v>22</v>
      </c>
      <c r="AU15" s="234" t="s">
        <v>21</v>
      </c>
      <c r="AV15" s="231">
        <v>11.289610024498977</v>
      </c>
      <c r="AW15" s="232" t="s">
        <v>22</v>
      </c>
      <c r="AX15" s="233" t="s">
        <v>21</v>
      </c>
      <c r="AY15" s="231">
        <v>11.779354059764565</v>
      </c>
      <c r="AZ15" s="278" t="s">
        <v>22</v>
      </c>
      <c r="BA15" s="234" t="s">
        <v>21</v>
      </c>
      <c r="BB15" s="231">
        <v>11.717632823996761</v>
      </c>
      <c r="BC15" s="325" t="s">
        <v>22</v>
      </c>
      <c r="BD15" s="234" t="s">
        <v>21</v>
      </c>
      <c r="BE15" s="231">
        <v>11.527266640691227</v>
      </c>
      <c r="BF15" s="325" t="s">
        <v>22</v>
      </c>
    </row>
    <row r="16" spans="2:58" ht="16.5" customHeight="1" x14ac:dyDescent="0.2">
      <c r="B16" s="437"/>
      <c r="C16" s="453"/>
      <c r="D16" s="454"/>
      <c r="E16" s="287"/>
      <c r="F16" s="286">
        <v>715.84128376419403</v>
      </c>
      <c r="G16" s="325"/>
      <c r="H16" s="287"/>
      <c r="I16" s="286">
        <v>754.74747733252798</v>
      </c>
      <c r="J16" s="325"/>
      <c r="K16" s="287"/>
      <c r="L16" s="286">
        <v>839</v>
      </c>
      <c r="M16" s="232"/>
      <c r="N16" s="288"/>
      <c r="O16" s="286">
        <v>397</v>
      </c>
      <c r="P16" s="232"/>
      <c r="Q16" s="288"/>
      <c r="R16" s="286">
        <v>482.47069234002947</v>
      </c>
      <c r="S16" s="325"/>
      <c r="T16" s="288"/>
      <c r="U16" s="286">
        <v>653.09363297432446</v>
      </c>
      <c r="V16" s="325"/>
      <c r="W16" s="287"/>
      <c r="X16" s="286">
        <v>89</v>
      </c>
      <c r="Y16" s="232"/>
      <c r="Z16" s="288"/>
      <c r="AA16" s="286">
        <v>70</v>
      </c>
      <c r="AB16" s="278"/>
      <c r="AC16" s="287"/>
      <c r="AD16" s="286">
        <v>74.337986615927804</v>
      </c>
      <c r="AE16" s="325"/>
      <c r="AF16" s="287"/>
      <c r="AG16" s="286">
        <v>79.107528083809854</v>
      </c>
      <c r="AH16" s="325"/>
      <c r="AI16" s="287"/>
      <c r="AJ16" s="286">
        <v>1203</v>
      </c>
      <c r="AK16" s="232"/>
      <c r="AL16" s="288"/>
      <c r="AM16" s="286">
        <v>698</v>
      </c>
      <c r="AN16" s="232"/>
      <c r="AO16" s="288"/>
      <c r="AP16" s="286">
        <v>866.11353464144577</v>
      </c>
      <c r="AQ16" s="325"/>
      <c r="AR16" s="288"/>
      <c r="AS16" s="286">
        <v>995.84939308855633</v>
      </c>
      <c r="AT16" s="325"/>
      <c r="AU16" s="287"/>
      <c r="AV16" s="286">
        <v>2811</v>
      </c>
      <c r="AW16" s="232"/>
      <c r="AX16" s="288"/>
      <c r="AY16" s="286">
        <v>1561</v>
      </c>
      <c r="AZ16" s="278"/>
      <c r="BA16" s="287"/>
      <c r="BB16" s="286">
        <v>2138.7634973615973</v>
      </c>
      <c r="BC16" s="325"/>
      <c r="BD16" s="287"/>
      <c r="BE16" s="286">
        <v>2482.7980314792185</v>
      </c>
      <c r="BF16" s="325"/>
    </row>
    <row r="17" spans="1:58" ht="16.5" customHeight="1" x14ac:dyDescent="0.2">
      <c r="B17" s="437"/>
      <c r="C17" s="170"/>
      <c r="D17" s="441" t="s">
        <v>159</v>
      </c>
      <c r="E17" s="284" t="s">
        <v>21</v>
      </c>
      <c r="F17" s="282">
        <v>20.410035600207248</v>
      </c>
      <c r="G17" s="326" t="s">
        <v>22</v>
      </c>
      <c r="H17" s="284" t="s">
        <v>21</v>
      </c>
      <c r="I17" s="282">
        <v>22.134174930639418</v>
      </c>
      <c r="J17" s="326" t="s">
        <v>22</v>
      </c>
      <c r="K17" s="284" t="s">
        <v>21</v>
      </c>
      <c r="L17" s="282">
        <v>8.7369931826336575</v>
      </c>
      <c r="M17" s="285" t="s">
        <v>22</v>
      </c>
      <c r="N17" s="283" t="s">
        <v>21</v>
      </c>
      <c r="O17" s="282">
        <v>7.7931536780772026</v>
      </c>
      <c r="P17" s="285" t="s">
        <v>22</v>
      </c>
      <c r="Q17" s="283" t="s">
        <v>21</v>
      </c>
      <c r="R17" s="282">
        <v>8.7382305399927134</v>
      </c>
      <c r="S17" s="326" t="s">
        <v>22</v>
      </c>
      <c r="T17" s="283" t="s">
        <v>21</v>
      </c>
      <c r="U17" s="282">
        <v>8.7426552963738526</v>
      </c>
      <c r="V17" s="326" t="s">
        <v>22</v>
      </c>
      <c r="W17" s="284" t="s">
        <v>21</v>
      </c>
      <c r="X17" s="282">
        <v>8.4710743801652892</v>
      </c>
      <c r="Y17" s="285" t="s">
        <v>22</v>
      </c>
      <c r="Z17" s="283" t="s">
        <v>21</v>
      </c>
      <c r="AA17" s="282">
        <v>6.9800569800569798</v>
      </c>
      <c r="AB17" s="279" t="s">
        <v>22</v>
      </c>
      <c r="AC17" s="284" t="s">
        <v>21</v>
      </c>
      <c r="AD17" s="282">
        <v>7.1200969488261183</v>
      </c>
      <c r="AE17" s="326" t="s">
        <v>22</v>
      </c>
      <c r="AF17" s="284" t="s">
        <v>21</v>
      </c>
      <c r="AG17" s="282">
        <v>7.5284716491106334</v>
      </c>
      <c r="AH17" s="326" t="s">
        <v>22</v>
      </c>
      <c r="AI17" s="284" t="s">
        <v>21</v>
      </c>
      <c r="AJ17" s="282">
        <v>15.622965759666711</v>
      </c>
      <c r="AK17" s="285" t="s">
        <v>22</v>
      </c>
      <c r="AL17" s="283" t="s">
        <v>21</v>
      </c>
      <c r="AM17" s="282">
        <v>13.965835641735918</v>
      </c>
      <c r="AN17" s="285" t="s">
        <v>22</v>
      </c>
      <c r="AO17" s="283" t="s">
        <v>21</v>
      </c>
      <c r="AP17" s="282">
        <v>15.073839040199966</v>
      </c>
      <c r="AQ17" s="326" t="s">
        <v>22</v>
      </c>
      <c r="AR17" s="283" t="s">
        <v>21</v>
      </c>
      <c r="AS17" s="282">
        <v>14.640435183442611</v>
      </c>
      <c r="AT17" s="326" t="s">
        <v>22</v>
      </c>
      <c r="AU17" s="284" t="s">
        <v>21</v>
      </c>
      <c r="AV17" s="282">
        <v>16.603076428772241</v>
      </c>
      <c r="AW17" s="285" t="s">
        <v>22</v>
      </c>
      <c r="AX17" s="283" t="s">
        <v>21</v>
      </c>
      <c r="AY17" s="282">
        <v>16.329610624811348</v>
      </c>
      <c r="AZ17" s="279" t="s">
        <v>22</v>
      </c>
      <c r="BA17" s="284" t="s">
        <v>21</v>
      </c>
      <c r="BB17" s="282">
        <v>23.842392653758782</v>
      </c>
      <c r="BC17" s="326" t="s">
        <v>22</v>
      </c>
      <c r="BD17" s="284" t="s">
        <v>21</v>
      </c>
      <c r="BE17" s="282">
        <v>20.044641738047051</v>
      </c>
      <c r="BF17" s="326" t="s">
        <v>22</v>
      </c>
    </row>
    <row r="18" spans="1:58" ht="16.5" customHeight="1" x14ac:dyDescent="0.2">
      <c r="B18" s="437"/>
      <c r="C18" s="170"/>
      <c r="D18" s="440"/>
      <c r="E18" s="227"/>
      <c r="F18" s="224">
        <v>1763.1031685929308</v>
      </c>
      <c r="G18" s="327"/>
      <c r="H18" s="227"/>
      <c r="I18" s="224">
        <v>2339.5953493317957</v>
      </c>
      <c r="J18" s="327"/>
      <c r="K18" s="227"/>
      <c r="L18" s="224">
        <v>487</v>
      </c>
      <c r="M18" s="225"/>
      <c r="N18" s="226"/>
      <c r="O18" s="224">
        <v>214</v>
      </c>
      <c r="P18" s="225"/>
      <c r="Q18" s="226"/>
      <c r="R18" s="224">
        <v>298.79723090391531</v>
      </c>
      <c r="S18" s="327"/>
      <c r="T18" s="226"/>
      <c r="U18" s="224">
        <v>339.49034045724358</v>
      </c>
      <c r="V18" s="327"/>
      <c r="W18" s="228"/>
      <c r="X18" s="224">
        <v>82</v>
      </c>
      <c r="Y18" s="225"/>
      <c r="Z18" s="229"/>
      <c r="AA18" s="224">
        <v>49</v>
      </c>
      <c r="AB18" s="277"/>
      <c r="AC18" s="228"/>
      <c r="AD18" s="224">
        <v>54.978398198116786</v>
      </c>
      <c r="AE18" s="327"/>
      <c r="AF18" s="228"/>
      <c r="AG18" s="224">
        <v>61.129684096448528</v>
      </c>
      <c r="AH18" s="327"/>
      <c r="AI18" s="228"/>
      <c r="AJ18" s="224">
        <v>1200</v>
      </c>
      <c r="AK18" s="225"/>
      <c r="AL18" s="229"/>
      <c r="AM18" s="224">
        <v>605</v>
      </c>
      <c r="AN18" s="225"/>
      <c r="AO18" s="229"/>
      <c r="AP18" s="224">
        <v>817.38284115299359</v>
      </c>
      <c r="AQ18" s="327"/>
      <c r="AR18" s="229"/>
      <c r="AS18" s="224">
        <v>918.43724912809057</v>
      </c>
      <c r="AT18" s="327"/>
      <c r="AU18" s="228"/>
      <c r="AV18" s="224">
        <v>4134</v>
      </c>
      <c r="AW18" s="225"/>
      <c r="AX18" s="229"/>
      <c r="AY18" s="224">
        <v>2164</v>
      </c>
      <c r="AZ18" s="277"/>
      <c r="BA18" s="228"/>
      <c r="BB18" s="224">
        <v>2934.2616388479564</v>
      </c>
      <c r="BC18" s="327"/>
      <c r="BD18" s="228"/>
      <c r="BE18" s="224">
        <v>3658.6526230135782</v>
      </c>
      <c r="BF18" s="327"/>
    </row>
    <row r="19" spans="1:58" ht="16.5" customHeight="1" x14ac:dyDescent="0.2">
      <c r="B19" s="437"/>
      <c r="C19" s="170"/>
      <c r="D19" s="439" t="s">
        <v>211</v>
      </c>
      <c r="E19" s="234" t="s">
        <v>21</v>
      </c>
      <c r="F19" s="231">
        <v>8.8836884966429093</v>
      </c>
      <c r="G19" s="325" t="s">
        <v>22</v>
      </c>
      <c r="H19" s="234" t="s">
        <v>21</v>
      </c>
      <c r="I19" s="231">
        <v>9.7836210071252214</v>
      </c>
      <c r="J19" s="325" t="s">
        <v>22</v>
      </c>
      <c r="K19" s="234" t="s">
        <v>21</v>
      </c>
      <c r="L19" s="231">
        <v>15.572299964119123</v>
      </c>
      <c r="M19" s="232" t="s">
        <v>22</v>
      </c>
      <c r="N19" s="233" t="s">
        <v>21</v>
      </c>
      <c r="O19" s="231">
        <v>15.877640203932994</v>
      </c>
      <c r="P19" s="232" t="s">
        <v>22</v>
      </c>
      <c r="Q19" s="233" t="s">
        <v>21</v>
      </c>
      <c r="R19" s="231">
        <v>14.557736441155079</v>
      </c>
      <c r="S19" s="325" t="s">
        <v>22</v>
      </c>
      <c r="T19" s="233" t="s">
        <v>21</v>
      </c>
      <c r="U19" s="231">
        <v>15.834356798900181</v>
      </c>
      <c r="V19" s="325" t="s">
        <v>22</v>
      </c>
      <c r="W19" s="234" t="s">
        <v>21</v>
      </c>
      <c r="X19" s="231">
        <v>11.673553719008265</v>
      </c>
      <c r="Y19" s="232" t="s">
        <v>22</v>
      </c>
      <c r="Z19" s="233" t="s">
        <v>21</v>
      </c>
      <c r="AA19" s="231">
        <v>10.256410256410255</v>
      </c>
      <c r="AB19" s="278" t="s">
        <v>22</v>
      </c>
      <c r="AC19" s="234" t="s">
        <v>21</v>
      </c>
      <c r="AD19" s="231">
        <v>11.023274885723163</v>
      </c>
      <c r="AE19" s="325" t="s">
        <v>22</v>
      </c>
      <c r="AF19" s="234" t="s">
        <v>21</v>
      </c>
      <c r="AG19" s="231">
        <v>11.479007363822248</v>
      </c>
      <c r="AH19" s="325" t="s">
        <v>22</v>
      </c>
      <c r="AI19" s="234" t="s">
        <v>21</v>
      </c>
      <c r="AJ19" s="231">
        <v>7.7724254654341882</v>
      </c>
      <c r="AK19" s="232" t="s">
        <v>22</v>
      </c>
      <c r="AL19" s="233" t="s">
        <v>21</v>
      </c>
      <c r="AM19" s="231">
        <v>7.3638042474607577</v>
      </c>
      <c r="AN19" s="232" t="s">
        <v>22</v>
      </c>
      <c r="AO19" s="233" t="s">
        <v>21</v>
      </c>
      <c r="AP19" s="231">
        <v>7.4424642876536105</v>
      </c>
      <c r="AQ19" s="325" t="s">
        <v>22</v>
      </c>
      <c r="AR19" s="233" t="s">
        <v>21</v>
      </c>
      <c r="AS19" s="231">
        <v>7.2503015831222655</v>
      </c>
      <c r="AT19" s="325" t="s">
        <v>22</v>
      </c>
      <c r="AU19" s="234" t="s">
        <v>21</v>
      </c>
      <c r="AV19" s="231">
        <v>10.687176191814933</v>
      </c>
      <c r="AW19" s="232" t="s">
        <v>22</v>
      </c>
      <c r="AX19" s="233" t="s">
        <v>21</v>
      </c>
      <c r="AY19" s="231">
        <v>10.851192272864473</v>
      </c>
      <c r="AZ19" s="278" t="s">
        <v>22</v>
      </c>
      <c r="BA19" s="234" t="s">
        <v>21</v>
      </c>
      <c r="BB19" s="231">
        <v>9.6090131339580545</v>
      </c>
      <c r="BC19" s="325" t="s">
        <v>22</v>
      </c>
      <c r="BD19" s="234" t="s">
        <v>21</v>
      </c>
      <c r="BE19" s="231">
        <v>10.200562060548821</v>
      </c>
      <c r="BF19" s="325" t="s">
        <v>22</v>
      </c>
    </row>
    <row r="20" spans="1:58" ht="16.5" customHeight="1" x14ac:dyDescent="0.2">
      <c r="B20" s="437"/>
      <c r="C20" s="170"/>
      <c r="D20" s="440"/>
      <c r="E20" s="227"/>
      <c r="F20" s="286">
        <v>767.40970197350566</v>
      </c>
      <c r="G20" s="325"/>
      <c r="H20" s="227"/>
      <c r="I20" s="286">
        <v>1034.1345127895302</v>
      </c>
      <c r="J20" s="325"/>
      <c r="K20" s="287"/>
      <c r="L20" s="286">
        <v>868</v>
      </c>
      <c r="M20" s="232"/>
      <c r="N20" s="288"/>
      <c r="O20" s="286">
        <v>436</v>
      </c>
      <c r="P20" s="232"/>
      <c r="Q20" s="288"/>
      <c r="R20" s="286">
        <v>497.79086474523058</v>
      </c>
      <c r="S20" s="325"/>
      <c r="T20" s="288"/>
      <c r="U20" s="286">
        <v>614.87168352728111</v>
      </c>
      <c r="V20" s="325"/>
      <c r="W20" s="234"/>
      <c r="X20" s="286">
        <v>113</v>
      </c>
      <c r="Y20" s="232"/>
      <c r="Z20" s="233"/>
      <c r="AA20" s="286">
        <v>72</v>
      </c>
      <c r="AB20" s="278"/>
      <c r="AC20" s="234"/>
      <c r="AD20" s="286">
        <v>85.117098892102263</v>
      </c>
      <c r="AE20" s="325"/>
      <c r="AF20" s="234"/>
      <c r="AG20" s="286">
        <v>93.207243992763892</v>
      </c>
      <c r="AH20" s="325"/>
      <c r="AI20" s="234"/>
      <c r="AJ20" s="286">
        <v>597</v>
      </c>
      <c r="AK20" s="232"/>
      <c r="AL20" s="233"/>
      <c r="AM20" s="286">
        <v>319</v>
      </c>
      <c r="AN20" s="232"/>
      <c r="AO20" s="233"/>
      <c r="AP20" s="286">
        <v>403.56956103873182</v>
      </c>
      <c r="AQ20" s="325"/>
      <c r="AR20" s="233"/>
      <c r="AS20" s="286">
        <v>454.83258918988247</v>
      </c>
      <c r="AT20" s="325"/>
      <c r="AU20" s="234"/>
      <c r="AV20" s="286">
        <v>2661</v>
      </c>
      <c r="AW20" s="232"/>
      <c r="AX20" s="233"/>
      <c r="AY20" s="286">
        <v>1438</v>
      </c>
      <c r="AZ20" s="278"/>
      <c r="BA20" s="234"/>
      <c r="BB20" s="286">
        <v>1753.8872266495703</v>
      </c>
      <c r="BC20" s="327"/>
      <c r="BD20" s="234"/>
      <c r="BE20" s="286">
        <v>2197.0460294994577</v>
      </c>
      <c r="BF20" s="327"/>
    </row>
    <row r="21" spans="1:58" ht="16.5" customHeight="1" x14ac:dyDescent="0.2">
      <c r="B21" s="437"/>
      <c r="C21" s="170"/>
      <c r="D21" s="439" t="s">
        <v>210</v>
      </c>
      <c r="E21" s="284" t="s">
        <v>21</v>
      </c>
      <c r="F21" s="282">
        <v>6.6004240464492243</v>
      </c>
      <c r="G21" s="326" t="s">
        <v>22</v>
      </c>
      <c r="H21" s="284" t="s">
        <v>21</v>
      </c>
      <c r="I21" s="282">
        <v>6.3022751172073788</v>
      </c>
      <c r="J21" s="326" t="s">
        <v>22</v>
      </c>
      <c r="K21" s="284" t="s">
        <v>21</v>
      </c>
      <c r="L21" s="282">
        <v>8.4140653031933983</v>
      </c>
      <c r="M21" s="285" t="s">
        <v>22</v>
      </c>
      <c r="N21" s="283" t="s">
        <v>21</v>
      </c>
      <c r="O21" s="282">
        <v>8.4122359796067006</v>
      </c>
      <c r="P21" s="285" t="s">
        <v>22</v>
      </c>
      <c r="Q21" s="283" t="s">
        <v>21</v>
      </c>
      <c r="R21" s="282">
        <v>8.7580448969634457</v>
      </c>
      <c r="S21" s="326" t="s">
        <v>22</v>
      </c>
      <c r="T21" s="283" t="s">
        <v>21</v>
      </c>
      <c r="U21" s="282">
        <v>9.1236868453854783</v>
      </c>
      <c r="V21" s="326" t="s">
        <v>22</v>
      </c>
      <c r="W21" s="284" t="s">
        <v>21</v>
      </c>
      <c r="X21" s="282">
        <v>14.049586776859504</v>
      </c>
      <c r="Y21" s="285" t="s">
        <v>22</v>
      </c>
      <c r="Z21" s="283" t="s">
        <v>21</v>
      </c>
      <c r="AA21" s="282">
        <v>12.678062678062679</v>
      </c>
      <c r="AB21" s="279" t="s">
        <v>22</v>
      </c>
      <c r="AC21" s="284" t="s">
        <v>21</v>
      </c>
      <c r="AD21" s="282">
        <v>13.391040380094617</v>
      </c>
      <c r="AE21" s="326" t="s">
        <v>22</v>
      </c>
      <c r="AF21" s="284" t="s">
        <v>21</v>
      </c>
      <c r="AG21" s="282">
        <v>13.820069127817266</v>
      </c>
      <c r="AH21" s="326" t="s">
        <v>22</v>
      </c>
      <c r="AI21" s="284" t="s">
        <v>21</v>
      </c>
      <c r="AJ21" s="282">
        <v>7.70732977476891</v>
      </c>
      <c r="AK21" s="285" t="s">
        <v>22</v>
      </c>
      <c r="AL21" s="283" t="s">
        <v>21</v>
      </c>
      <c r="AM21" s="282">
        <v>7.1329639889196672</v>
      </c>
      <c r="AN21" s="285" t="s">
        <v>22</v>
      </c>
      <c r="AO21" s="283" t="s">
        <v>21</v>
      </c>
      <c r="AP21" s="282">
        <v>7.4087193506200926</v>
      </c>
      <c r="AQ21" s="326" t="s">
        <v>22</v>
      </c>
      <c r="AR21" s="283" t="s">
        <v>21</v>
      </c>
      <c r="AS21" s="282">
        <v>7.0986849781019572</v>
      </c>
      <c r="AT21" s="326" t="s">
        <v>22</v>
      </c>
      <c r="AU21" s="284" t="s">
        <v>21</v>
      </c>
      <c r="AV21" s="282">
        <v>8.0244186513514606</v>
      </c>
      <c r="AW21" s="285" t="s">
        <v>22</v>
      </c>
      <c r="AX21" s="283" t="s">
        <v>21</v>
      </c>
      <c r="AY21" s="282">
        <v>8.0365227890129791</v>
      </c>
      <c r="AZ21" s="279" t="s">
        <v>22</v>
      </c>
      <c r="BA21" s="284" t="s">
        <v>21</v>
      </c>
      <c r="BB21" s="282">
        <v>7.5320352278338039</v>
      </c>
      <c r="BC21" s="326" t="s">
        <v>22</v>
      </c>
      <c r="BD21" s="284" t="s">
        <v>21</v>
      </c>
      <c r="BE21" s="282">
        <v>7.3263200962590949</v>
      </c>
      <c r="BF21" s="326" t="s">
        <v>22</v>
      </c>
    </row>
    <row r="22" spans="1:58" ht="16.5" customHeight="1" x14ac:dyDescent="0.2">
      <c r="B22" s="437"/>
      <c r="C22" s="170"/>
      <c r="D22" s="440"/>
      <c r="E22" s="227"/>
      <c r="F22" s="224">
        <v>570.1718888835959</v>
      </c>
      <c r="G22" s="327"/>
      <c r="H22" s="227"/>
      <c r="I22" s="224">
        <v>666.15419823113905</v>
      </c>
      <c r="J22" s="327"/>
      <c r="K22" s="227"/>
      <c r="L22" s="224">
        <v>469</v>
      </c>
      <c r="M22" s="225"/>
      <c r="N22" s="226"/>
      <c r="O22" s="224">
        <v>231</v>
      </c>
      <c r="P22" s="225"/>
      <c r="Q22" s="226"/>
      <c r="R22" s="224">
        <v>299.47476795994743</v>
      </c>
      <c r="S22" s="327"/>
      <c r="T22" s="226"/>
      <c r="U22" s="224">
        <v>354.28636362340455</v>
      </c>
      <c r="V22" s="327"/>
      <c r="W22" s="228"/>
      <c r="X22" s="224">
        <v>136</v>
      </c>
      <c r="Y22" s="225"/>
      <c r="Z22" s="229"/>
      <c r="AA22" s="224">
        <v>89</v>
      </c>
      <c r="AB22" s="277"/>
      <c r="AC22" s="228"/>
      <c r="AD22" s="224">
        <v>103.399989578131</v>
      </c>
      <c r="AE22" s="327"/>
      <c r="AF22" s="228"/>
      <c r="AG22" s="224">
        <v>112.21619730405065</v>
      </c>
      <c r="AH22" s="327"/>
      <c r="AI22" s="228"/>
      <c r="AJ22" s="224">
        <v>592</v>
      </c>
      <c r="AK22" s="225"/>
      <c r="AL22" s="229"/>
      <c r="AM22" s="224">
        <v>309</v>
      </c>
      <c r="AN22" s="225"/>
      <c r="AO22" s="229"/>
      <c r="AP22" s="224">
        <v>401.73973305440563</v>
      </c>
      <c r="AQ22" s="327"/>
      <c r="AR22" s="229"/>
      <c r="AS22" s="224">
        <v>445.32123683647188</v>
      </c>
      <c r="AT22" s="327"/>
      <c r="AU22" s="228"/>
      <c r="AV22" s="224">
        <v>1998</v>
      </c>
      <c r="AW22" s="225"/>
      <c r="AX22" s="229"/>
      <c r="AY22" s="224">
        <v>1065</v>
      </c>
      <c r="AZ22" s="277"/>
      <c r="BA22" s="228"/>
      <c r="BB22" s="224">
        <v>1374.7863794760799</v>
      </c>
      <c r="BC22" s="327"/>
      <c r="BD22" s="228"/>
      <c r="BE22" s="224">
        <v>1577.9779959950661</v>
      </c>
      <c r="BF22" s="327"/>
    </row>
    <row r="23" spans="1:58" ht="16.5" customHeight="1" x14ac:dyDescent="0.2">
      <c r="B23" s="437"/>
      <c r="C23" s="451" t="s">
        <v>200</v>
      </c>
      <c r="D23" s="452"/>
      <c r="E23" s="234" t="s">
        <v>21</v>
      </c>
      <c r="F23" s="231">
        <v>35.894148143299375</v>
      </c>
      <c r="G23" s="325" t="s">
        <v>22</v>
      </c>
      <c r="H23" s="234" t="s">
        <v>21</v>
      </c>
      <c r="I23" s="231">
        <v>38.220071054972024</v>
      </c>
      <c r="J23" s="325" t="s">
        <v>22</v>
      </c>
      <c r="K23" s="234" t="s">
        <v>21</v>
      </c>
      <c r="L23" s="231">
        <v>32.723358449946176</v>
      </c>
      <c r="M23" s="232" t="s">
        <v>22</v>
      </c>
      <c r="N23" s="233" t="s">
        <v>21</v>
      </c>
      <c r="O23" s="231">
        <v>32.083029861616893</v>
      </c>
      <c r="P23" s="232" t="s">
        <v>22</v>
      </c>
      <c r="Q23" s="233" t="s">
        <v>21</v>
      </c>
      <c r="R23" s="231">
        <v>32.05401187811124</v>
      </c>
      <c r="S23" s="325" t="s">
        <v>22</v>
      </c>
      <c r="T23" s="233" t="s">
        <v>21</v>
      </c>
      <c r="U23" s="231">
        <v>33.700698940659521</v>
      </c>
      <c r="V23" s="325" t="s">
        <v>22</v>
      </c>
      <c r="W23" s="234" t="s">
        <v>21</v>
      </c>
      <c r="X23" s="231">
        <v>34.194214876033058</v>
      </c>
      <c r="Y23" s="232" t="s">
        <v>22</v>
      </c>
      <c r="Z23" s="233" t="s">
        <v>21</v>
      </c>
      <c r="AA23" s="231">
        <v>30</v>
      </c>
      <c r="AB23" s="278" t="s">
        <v>22</v>
      </c>
      <c r="AC23" s="234" t="s">
        <v>21</v>
      </c>
      <c r="AD23" s="231">
        <v>31.534412214643904</v>
      </c>
      <c r="AE23" s="325" t="s">
        <v>22</v>
      </c>
      <c r="AF23" s="234" t="s">
        <v>21</v>
      </c>
      <c r="AG23" s="231">
        <v>32.827548140750153</v>
      </c>
      <c r="AH23" s="325" t="s">
        <v>22</v>
      </c>
      <c r="AI23" s="234" t="s">
        <v>21</v>
      </c>
      <c r="AJ23" s="231">
        <v>31.089701861736753</v>
      </c>
      <c r="AK23" s="232" t="s">
        <v>22</v>
      </c>
      <c r="AL23" s="233" t="s">
        <v>21</v>
      </c>
      <c r="AM23" s="231">
        <v>28.462603878116344</v>
      </c>
      <c r="AN23" s="232" t="s">
        <v>22</v>
      </c>
      <c r="AO23" s="233" t="s">
        <v>21</v>
      </c>
      <c r="AP23" s="282">
        <v>29.925022678473667</v>
      </c>
      <c r="AQ23" s="325" t="s">
        <v>22</v>
      </c>
      <c r="AR23" s="233" t="s">
        <v>21</v>
      </c>
      <c r="AS23" s="282">
        <v>28.989421744666831</v>
      </c>
      <c r="AT23" s="325" t="s">
        <v>22</v>
      </c>
      <c r="AU23" s="234" t="s">
        <v>21</v>
      </c>
      <c r="AV23" s="231">
        <v>35.314671271938629</v>
      </c>
      <c r="AW23" s="232" t="s">
        <v>22</v>
      </c>
      <c r="AX23" s="233" t="s">
        <v>21</v>
      </c>
      <c r="AY23" s="231">
        <v>35.217325686688802</v>
      </c>
      <c r="AZ23" s="278" t="s">
        <v>22</v>
      </c>
      <c r="BA23" s="234" t="s">
        <v>21</v>
      </c>
      <c r="BB23" s="231">
        <v>33.21697285553514</v>
      </c>
      <c r="BC23" s="325" t="s">
        <v>22</v>
      </c>
      <c r="BD23" s="234" t="s">
        <v>21</v>
      </c>
      <c r="BE23" s="231">
        <v>34.513468982001669</v>
      </c>
      <c r="BF23" s="325" t="s">
        <v>22</v>
      </c>
    </row>
    <row r="24" spans="1:58" ht="16.5" customHeight="1" x14ac:dyDescent="0.2">
      <c r="B24" s="437"/>
      <c r="C24" s="453"/>
      <c r="D24" s="454"/>
      <c r="E24" s="227"/>
      <c r="F24" s="286">
        <v>3100.6847594500323</v>
      </c>
      <c r="G24" s="325"/>
      <c r="H24" s="227"/>
      <c r="I24" s="286">
        <v>4039.884060352465</v>
      </c>
      <c r="J24" s="325"/>
      <c r="K24" s="287"/>
      <c r="L24" s="286">
        <v>1824</v>
      </c>
      <c r="M24" s="232"/>
      <c r="N24" s="288"/>
      <c r="O24" s="286">
        <v>881</v>
      </c>
      <c r="P24" s="232"/>
      <c r="Q24" s="288"/>
      <c r="R24" s="286">
        <v>1096.0628636090933</v>
      </c>
      <c r="S24" s="325"/>
      <c r="T24" s="288"/>
      <c r="U24" s="286">
        <v>1308.6483876079294</v>
      </c>
      <c r="V24" s="325"/>
      <c r="W24" s="287"/>
      <c r="X24" s="286">
        <v>331</v>
      </c>
      <c r="Y24" s="232"/>
      <c r="Z24" s="288"/>
      <c r="AA24" s="286">
        <v>211</v>
      </c>
      <c r="AB24" s="278"/>
      <c r="AC24" s="287"/>
      <c r="AD24" s="286">
        <v>243.49548666835005</v>
      </c>
      <c r="AE24" s="325"/>
      <c r="AF24" s="287"/>
      <c r="AG24" s="286">
        <v>266.55312539326309</v>
      </c>
      <c r="AH24" s="325"/>
      <c r="AI24" s="287"/>
      <c r="AJ24" s="286">
        <v>2388</v>
      </c>
      <c r="AK24" s="232"/>
      <c r="AL24" s="288"/>
      <c r="AM24" s="286">
        <v>1233</v>
      </c>
      <c r="AN24" s="232"/>
      <c r="AO24" s="288"/>
      <c r="AP24" s="286">
        <v>1622.6921352461311</v>
      </c>
      <c r="AQ24" s="325"/>
      <c r="AR24" s="288"/>
      <c r="AS24" s="286">
        <v>1818.591075154445</v>
      </c>
      <c r="AT24" s="325"/>
      <c r="AU24" s="287"/>
      <c r="AV24" s="286">
        <v>8793</v>
      </c>
      <c r="AW24" s="232"/>
      <c r="AX24" s="288"/>
      <c r="AY24" s="286">
        <v>4667</v>
      </c>
      <c r="AZ24" s="278"/>
      <c r="BA24" s="287"/>
      <c r="BB24" s="286">
        <v>6062.9352449736061</v>
      </c>
      <c r="BC24" s="327"/>
      <c r="BD24" s="287"/>
      <c r="BE24" s="286">
        <v>7433.6766485081025</v>
      </c>
      <c r="BF24" s="327"/>
    </row>
    <row r="25" spans="1:58" ht="16.5" customHeight="1" x14ac:dyDescent="0.2">
      <c r="B25" s="437"/>
      <c r="C25" s="442" t="s">
        <v>27</v>
      </c>
      <c r="D25" s="443"/>
      <c r="E25" s="284" t="s">
        <v>21</v>
      </c>
      <c r="F25" s="282">
        <v>11.864773701774812</v>
      </c>
      <c r="G25" s="326" t="s">
        <v>22</v>
      </c>
      <c r="H25" s="284" t="s">
        <v>21</v>
      </c>
      <c r="I25" s="282">
        <v>25.353496862013706</v>
      </c>
      <c r="J25" s="326" t="s">
        <v>22</v>
      </c>
      <c r="K25" s="284" t="s">
        <v>21</v>
      </c>
      <c r="L25" s="282">
        <v>8.9881593110871911</v>
      </c>
      <c r="M25" s="285" t="s">
        <v>22</v>
      </c>
      <c r="N25" s="283" t="s">
        <v>21</v>
      </c>
      <c r="O25" s="282">
        <v>5.3896576839038604</v>
      </c>
      <c r="P25" s="285" t="s">
        <v>22</v>
      </c>
      <c r="Q25" s="283" t="s">
        <v>21</v>
      </c>
      <c r="R25" s="282">
        <v>4.6421958886662793</v>
      </c>
      <c r="S25" s="326" t="s">
        <v>22</v>
      </c>
      <c r="T25" s="283" t="s">
        <v>21</v>
      </c>
      <c r="U25" s="282">
        <v>7.6396462381271082</v>
      </c>
      <c r="V25" s="326" t="s">
        <v>22</v>
      </c>
      <c r="W25" s="284" t="s">
        <v>21</v>
      </c>
      <c r="X25" s="282">
        <v>6.508264462809918</v>
      </c>
      <c r="Y25" s="285" t="s">
        <v>22</v>
      </c>
      <c r="Z25" s="283" t="s">
        <v>13</v>
      </c>
      <c r="AA25" s="282">
        <v>4.5999999999999996</v>
      </c>
      <c r="AB25" s="279" t="s">
        <v>14</v>
      </c>
      <c r="AC25" s="284" t="s">
        <v>28</v>
      </c>
      <c r="AD25" s="282">
        <v>4.4180401444890371</v>
      </c>
      <c r="AE25" s="326" t="s">
        <v>29</v>
      </c>
      <c r="AF25" s="284" t="s">
        <v>13</v>
      </c>
      <c r="AG25" s="282">
        <v>4.9386935486252268</v>
      </c>
      <c r="AH25" s="326" t="s">
        <v>14</v>
      </c>
      <c r="AI25" s="284" t="s">
        <v>21</v>
      </c>
      <c r="AJ25" s="282">
        <v>9.6862387709933611</v>
      </c>
      <c r="AK25" s="285" t="s">
        <v>22</v>
      </c>
      <c r="AL25" s="283" t="s">
        <v>13</v>
      </c>
      <c r="AM25" s="282">
        <v>5.4247460757156052</v>
      </c>
      <c r="AN25" s="285" t="s">
        <v>14</v>
      </c>
      <c r="AO25" s="283" t="s">
        <v>28</v>
      </c>
      <c r="AP25" s="282">
        <v>5.0721017081327426</v>
      </c>
      <c r="AQ25" s="326" t="s">
        <v>29</v>
      </c>
      <c r="AR25" s="283" t="s">
        <v>13</v>
      </c>
      <c r="AS25" s="282">
        <v>5.667589023124604</v>
      </c>
      <c r="AT25" s="326" t="s">
        <v>14</v>
      </c>
      <c r="AU25" s="284" t="s">
        <v>21</v>
      </c>
      <c r="AV25" s="282">
        <v>15.209446162496487</v>
      </c>
      <c r="AW25" s="285" t="s">
        <v>22</v>
      </c>
      <c r="AX25" s="283" t="s">
        <v>13</v>
      </c>
      <c r="AY25" s="282">
        <v>8.8439480833081792</v>
      </c>
      <c r="AZ25" s="279" t="s">
        <v>14</v>
      </c>
      <c r="BA25" s="284" t="s">
        <v>28</v>
      </c>
      <c r="BB25" s="282">
        <v>8.1786771628930559</v>
      </c>
      <c r="BC25" s="326" t="s">
        <v>29</v>
      </c>
      <c r="BD25" s="284" t="s">
        <v>13</v>
      </c>
      <c r="BE25" s="282">
        <v>15.656555281603621</v>
      </c>
      <c r="BF25" s="326" t="s">
        <v>14</v>
      </c>
    </row>
    <row r="26" spans="1:58" ht="16.5" customHeight="1" x14ac:dyDescent="0.2">
      <c r="B26" s="438"/>
      <c r="C26" s="444"/>
      <c r="D26" s="429"/>
      <c r="E26" s="227"/>
      <c r="F26" s="226">
        <v>1024.9281538746966</v>
      </c>
      <c r="G26" s="327"/>
      <c r="H26" s="227"/>
      <c r="I26" s="226">
        <v>2679.8795768779974</v>
      </c>
      <c r="J26" s="327"/>
      <c r="K26" s="227"/>
      <c r="L26" s="224">
        <v>501</v>
      </c>
      <c r="M26" s="225"/>
      <c r="N26" s="226"/>
      <c r="O26" s="224">
        <v>149</v>
      </c>
      <c r="P26" s="225"/>
      <c r="Q26" s="226"/>
      <c r="R26" s="226">
        <v>158.73640212383103</v>
      </c>
      <c r="S26" s="327"/>
      <c r="T26" s="226"/>
      <c r="U26" s="226">
        <v>296.65885413901663</v>
      </c>
      <c r="V26" s="327"/>
      <c r="W26" s="228"/>
      <c r="X26" s="224">
        <v>63</v>
      </c>
      <c r="Y26" s="225"/>
      <c r="Z26" s="229"/>
      <c r="AA26" s="224">
        <v>32</v>
      </c>
      <c r="AB26" s="277"/>
      <c r="AC26" s="228"/>
      <c r="AD26" s="226">
        <v>34.114250418883657</v>
      </c>
      <c r="AE26" s="327"/>
      <c r="AF26" s="228"/>
      <c r="AG26" s="226">
        <v>40.101203876127116</v>
      </c>
      <c r="AH26" s="327"/>
      <c r="AI26" s="228"/>
      <c r="AJ26" s="224">
        <v>744</v>
      </c>
      <c r="AK26" s="225"/>
      <c r="AL26" s="229"/>
      <c r="AM26" s="224">
        <v>235</v>
      </c>
      <c r="AN26" s="225"/>
      <c r="AO26" s="229"/>
      <c r="AP26" s="226">
        <v>275.03603386994206</v>
      </c>
      <c r="AQ26" s="327"/>
      <c r="AR26" s="229"/>
      <c r="AS26" s="226">
        <v>355.54440878055391</v>
      </c>
      <c r="AT26" s="327"/>
      <c r="AU26" s="228"/>
      <c r="AV26" s="224">
        <v>3787</v>
      </c>
      <c r="AW26" s="225"/>
      <c r="AX26" s="229"/>
      <c r="AY26" s="224">
        <v>1171</v>
      </c>
      <c r="AZ26" s="277"/>
      <c r="BA26" s="228"/>
      <c r="BB26" s="226">
        <v>1492.8148402873537</v>
      </c>
      <c r="BC26" s="327"/>
      <c r="BD26" s="228"/>
      <c r="BE26" s="226">
        <v>3372.1840436736952</v>
      </c>
      <c r="BF26" s="327"/>
    </row>
    <row r="27" spans="1:58" ht="16.5" customHeight="1" x14ac:dyDescent="0.2">
      <c r="B27" s="430" t="s">
        <v>30</v>
      </c>
      <c r="C27" s="431"/>
      <c r="D27" s="432"/>
      <c r="E27" s="234" t="s">
        <v>21</v>
      </c>
      <c r="F27" s="231">
        <v>100</v>
      </c>
      <c r="G27" s="325" t="s">
        <v>22</v>
      </c>
      <c r="H27" s="234" t="s">
        <v>21</v>
      </c>
      <c r="I27" s="231">
        <v>100</v>
      </c>
      <c r="J27" s="325" t="s">
        <v>22</v>
      </c>
      <c r="K27" s="234" t="s">
        <v>21</v>
      </c>
      <c r="L27" s="231">
        <v>100</v>
      </c>
      <c r="M27" s="232" t="s">
        <v>22</v>
      </c>
      <c r="N27" s="233" t="s">
        <v>21</v>
      </c>
      <c r="O27" s="231">
        <v>100</v>
      </c>
      <c r="P27" s="232" t="s">
        <v>22</v>
      </c>
      <c r="Q27" s="233" t="s">
        <v>21</v>
      </c>
      <c r="R27" s="231">
        <v>100</v>
      </c>
      <c r="S27" s="325" t="s">
        <v>22</v>
      </c>
      <c r="T27" s="233" t="s">
        <v>21</v>
      </c>
      <c r="U27" s="231">
        <v>100</v>
      </c>
      <c r="V27" s="325" t="s">
        <v>22</v>
      </c>
      <c r="W27" s="234" t="s">
        <v>21</v>
      </c>
      <c r="X27" s="231">
        <v>100</v>
      </c>
      <c r="Y27" s="232" t="s">
        <v>22</v>
      </c>
      <c r="Z27" s="233" t="s">
        <v>13</v>
      </c>
      <c r="AA27" s="231">
        <v>100</v>
      </c>
      <c r="AB27" s="278" t="s">
        <v>14</v>
      </c>
      <c r="AC27" s="234" t="s">
        <v>28</v>
      </c>
      <c r="AD27" s="231">
        <v>100</v>
      </c>
      <c r="AE27" s="325" t="s">
        <v>29</v>
      </c>
      <c r="AF27" s="234" t="s">
        <v>13</v>
      </c>
      <c r="AG27" s="231">
        <v>100</v>
      </c>
      <c r="AH27" s="325" t="s">
        <v>14</v>
      </c>
      <c r="AI27" s="234" t="s">
        <v>21</v>
      </c>
      <c r="AJ27" s="231">
        <v>100</v>
      </c>
      <c r="AK27" s="232" t="s">
        <v>22</v>
      </c>
      <c r="AL27" s="233" t="s">
        <v>13</v>
      </c>
      <c r="AM27" s="231">
        <v>100</v>
      </c>
      <c r="AN27" s="232" t="s">
        <v>14</v>
      </c>
      <c r="AO27" s="233" t="s">
        <v>28</v>
      </c>
      <c r="AP27" s="231">
        <v>100</v>
      </c>
      <c r="AQ27" s="325" t="s">
        <v>29</v>
      </c>
      <c r="AR27" s="233" t="s">
        <v>13</v>
      </c>
      <c r="AS27" s="231">
        <v>100</v>
      </c>
      <c r="AT27" s="325" t="s">
        <v>14</v>
      </c>
      <c r="AU27" s="234" t="s">
        <v>21</v>
      </c>
      <c r="AV27" s="231">
        <v>100</v>
      </c>
      <c r="AW27" s="232" t="s">
        <v>22</v>
      </c>
      <c r="AX27" s="233" t="s">
        <v>13</v>
      </c>
      <c r="AY27" s="231">
        <v>100</v>
      </c>
      <c r="AZ27" s="278" t="s">
        <v>14</v>
      </c>
      <c r="BA27" s="234" t="s">
        <v>28</v>
      </c>
      <c r="BB27" s="231">
        <v>100</v>
      </c>
      <c r="BC27" s="325" t="s">
        <v>29</v>
      </c>
      <c r="BD27" s="234" t="s">
        <v>13</v>
      </c>
      <c r="BE27" s="231">
        <v>100</v>
      </c>
      <c r="BF27" s="325" t="s">
        <v>14</v>
      </c>
    </row>
    <row r="28" spans="1:58" ht="16.5" customHeight="1" thickBot="1" x14ac:dyDescent="0.25">
      <c r="B28" s="433"/>
      <c r="C28" s="434"/>
      <c r="D28" s="435"/>
      <c r="E28" s="238"/>
      <c r="F28" s="236">
        <v>8638.4130000000005</v>
      </c>
      <c r="G28" s="328"/>
      <c r="H28" s="238"/>
      <c r="I28" s="236">
        <v>10570.058999999999</v>
      </c>
      <c r="J28" s="328"/>
      <c r="K28" s="238"/>
      <c r="L28" s="236">
        <v>5574</v>
      </c>
      <c r="M28" s="237"/>
      <c r="N28" s="235"/>
      <c r="O28" s="236">
        <v>2746</v>
      </c>
      <c r="P28" s="237"/>
      <c r="Q28" s="235"/>
      <c r="R28" s="236">
        <v>3419.4249</v>
      </c>
      <c r="S28" s="328"/>
      <c r="T28" s="235"/>
      <c r="U28" s="236">
        <v>3883.1490999999996</v>
      </c>
      <c r="V28" s="328"/>
      <c r="W28" s="239"/>
      <c r="X28" s="236">
        <v>968</v>
      </c>
      <c r="Y28" s="237"/>
      <c r="Z28" s="240"/>
      <c r="AA28" s="236">
        <v>702</v>
      </c>
      <c r="AB28" s="280"/>
      <c r="AC28" s="239"/>
      <c r="AD28" s="236">
        <v>772.15800000000002</v>
      </c>
      <c r="AE28" s="328"/>
      <c r="AF28" s="239"/>
      <c r="AG28" s="236">
        <v>811.98</v>
      </c>
      <c r="AH28" s="328"/>
      <c r="AI28" s="239"/>
      <c r="AJ28" s="236">
        <v>7681</v>
      </c>
      <c r="AK28" s="237"/>
      <c r="AL28" s="240"/>
      <c r="AM28" s="236">
        <v>4332</v>
      </c>
      <c r="AN28" s="237"/>
      <c r="AO28" s="240"/>
      <c r="AP28" s="236">
        <v>5422.5259999999998</v>
      </c>
      <c r="AQ28" s="328"/>
      <c r="AR28" s="240"/>
      <c r="AS28" s="236">
        <v>6273.2920000000004</v>
      </c>
      <c r="AT28" s="328"/>
      <c r="AU28" s="241"/>
      <c r="AV28" s="236">
        <v>24899</v>
      </c>
      <c r="AW28" s="237"/>
      <c r="AX28" s="235"/>
      <c r="AY28" s="236">
        <v>13252</v>
      </c>
      <c r="AZ28" s="280"/>
      <c r="BA28" s="238"/>
      <c r="BB28" s="236">
        <v>18252.5219</v>
      </c>
      <c r="BC28" s="328"/>
      <c r="BD28" s="238"/>
      <c r="BE28" s="236">
        <v>21538.480100000001</v>
      </c>
      <c r="BF28" s="328"/>
    </row>
    <row r="29" spans="1:58" s="26" customFormat="1" ht="18.75" customHeight="1" x14ac:dyDescent="0.2">
      <c r="C29" s="14"/>
      <c r="D29" s="14"/>
      <c r="E29" s="27"/>
      <c r="F29" s="14"/>
      <c r="G29" s="27"/>
      <c r="H29" s="27"/>
      <c r="I29" s="14"/>
      <c r="J29" s="27"/>
      <c r="K29" s="27"/>
      <c r="L29" s="14"/>
      <c r="M29" s="27"/>
      <c r="N29" s="27"/>
      <c r="O29" s="14"/>
      <c r="P29" s="27"/>
      <c r="Q29" s="27"/>
      <c r="R29" s="14"/>
      <c r="S29" s="27"/>
      <c r="T29" s="27"/>
      <c r="U29" s="14"/>
      <c r="V29" s="27"/>
      <c r="W29" s="27"/>
      <c r="X29" s="14"/>
      <c r="Y29" s="251"/>
      <c r="Z29" s="251"/>
      <c r="AA29" s="14"/>
      <c r="AB29" s="27"/>
      <c r="AC29" s="251"/>
      <c r="AD29" s="14"/>
      <c r="AE29" s="27"/>
      <c r="AF29" s="251"/>
      <c r="AG29" s="14"/>
      <c r="AH29" s="27"/>
      <c r="AY29" s="252"/>
      <c r="BB29" s="252"/>
      <c r="BE29" s="252" t="s">
        <v>31</v>
      </c>
    </row>
    <row r="30" spans="1:58" ht="12" customHeight="1" x14ac:dyDescent="0.2">
      <c r="A30" s="196"/>
      <c r="B30" s="196"/>
      <c r="C30" s="62" t="s">
        <v>156</v>
      </c>
      <c r="D30" s="196"/>
      <c r="E30" s="197"/>
      <c r="F30" s="196"/>
      <c r="G30" s="197"/>
      <c r="H30" s="197"/>
      <c r="I30" s="196"/>
      <c r="J30" s="197"/>
      <c r="K30" s="196"/>
      <c r="L30" s="196"/>
      <c r="M30" s="196"/>
      <c r="N30" s="196"/>
      <c r="O30" s="196"/>
      <c r="P30" s="196"/>
      <c r="Q30" s="196"/>
      <c r="R30" s="196"/>
      <c r="S30" s="196"/>
      <c r="T30" s="196"/>
      <c r="U30" s="196"/>
      <c r="V30" s="196"/>
      <c r="W30" s="196"/>
      <c r="X30" s="196"/>
    </row>
    <row r="31" spans="1:58" ht="12" customHeight="1" x14ac:dyDescent="0.2">
      <c r="A31" s="196"/>
      <c r="B31" s="196"/>
      <c r="C31" s="62" t="s">
        <v>158</v>
      </c>
      <c r="D31" s="196"/>
      <c r="E31" s="197"/>
      <c r="F31" s="196"/>
      <c r="G31" s="197"/>
      <c r="H31" s="197"/>
      <c r="I31" s="196"/>
      <c r="J31" s="197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</row>
    <row r="32" spans="1:58" ht="12" customHeight="1" x14ac:dyDescent="0.2">
      <c r="A32" s="196"/>
      <c r="B32" s="196"/>
      <c r="C32" s="62" t="s">
        <v>157</v>
      </c>
      <c r="D32" s="196"/>
      <c r="E32" s="197"/>
      <c r="F32" s="196"/>
      <c r="G32" s="197"/>
      <c r="H32" s="197"/>
      <c r="I32" s="196"/>
      <c r="J32" s="197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</row>
    <row r="33" spans="3:13" ht="8.25" customHeight="1" x14ac:dyDescent="0.2">
      <c r="C33" s="8"/>
      <c r="E33" s="28"/>
      <c r="G33" s="28"/>
      <c r="H33" s="28"/>
      <c r="J33" s="28"/>
    </row>
    <row r="34" spans="3:13" ht="18.75" customHeight="1" x14ac:dyDescent="0.2">
      <c r="C34" s="62"/>
      <c r="E34" s="28"/>
      <c r="G34" s="28"/>
      <c r="H34" s="28"/>
      <c r="J34" s="28"/>
    </row>
    <row r="35" spans="3:13" ht="18.75" customHeight="1" x14ac:dyDescent="0.2">
      <c r="C35" s="8"/>
      <c r="E35" s="28"/>
      <c r="G35" s="28"/>
      <c r="H35" s="28"/>
      <c r="J35" s="28"/>
    </row>
    <row r="37" spans="3:13" ht="15.6" x14ac:dyDescent="0.2">
      <c r="E37" s="163"/>
      <c r="F37" s="189"/>
      <c r="G37" s="204"/>
      <c r="H37" s="163"/>
      <c r="I37" s="189"/>
      <c r="J37" s="204"/>
      <c r="K37" s="163"/>
      <c r="L37" s="189"/>
      <c r="M37" s="204"/>
    </row>
    <row r="38" spans="3:13" ht="15.6" x14ac:dyDescent="0.2">
      <c r="E38" s="205"/>
      <c r="F38" s="206"/>
      <c r="G38" s="204"/>
      <c r="H38" s="205"/>
      <c r="I38" s="206"/>
      <c r="J38" s="204"/>
      <c r="K38" s="205"/>
      <c r="L38" s="206"/>
      <c r="M38" s="204"/>
    </row>
    <row r="39" spans="3:13" ht="15.6" x14ac:dyDescent="0.2">
      <c r="E39" s="163"/>
      <c r="F39" s="189"/>
      <c r="G39" s="204"/>
      <c r="H39" s="163"/>
      <c r="I39" s="189"/>
      <c r="J39" s="204"/>
      <c r="K39" s="163"/>
      <c r="L39" s="189"/>
      <c r="M39" s="204"/>
    </row>
    <row r="40" spans="3:13" ht="15.6" x14ac:dyDescent="0.2">
      <c r="E40" s="205"/>
      <c r="F40" s="206"/>
      <c r="G40" s="204"/>
      <c r="H40" s="205"/>
      <c r="I40" s="206"/>
      <c r="J40" s="204"/>
      <c r="K40" s="205"/>
      <c r="L40" s="206"/>
      <c r="M40" s="204"/>
    </row>
    <row r="41" spans="3:13" ht="15.6" x14ac:dyDescent="0.2">
      <c r="E41" s="163"/>
      <c r="F41" s="189"/>
      <c r="G41" s="204"/>
      <c r="H41" s="163"/>
      <c r="I41" s="189"/>
      <c r="J41" s="204"/>
      <c r="K41" s="163"/>
      <c r="L41" s="189"/>
      <c r="M41" s="204"/>
    </row>
    <row r="42" spans="3:13" ht="15.6" x14ac:dyDescent="0.2">
      <c r="E42" s="205"/>
      <c r="F42" s="206"/>
      <c r="G42" s="204"/>
      <c r="H42" s="205"/>
      <c r="I42" s="206"/>
      <c r="J42" s="204"/>
      <c r="K42" s="205"/>
      <c r="L42" s="206"/>
      <c r="M42" s="204"/>
    </row>
    <row r="43" spans="3:13" ht="15.6" x14ac:dyDescent="0.2">
      <c r="E43" s="163"/>
      <c r="F43" s="189"/>
      <c r="G43" s="204"/>
      <c r="H43" s="163"/>
      <c r="I43" s="189"/>
      <c r="J43" s="204"/>
      <c r="K43" s="163"/>
      <c r="L43" s="189"/>
      <c r="M43" s="204"/>
    </row>
    <row r="44" spans="3:13" ht="15.6" x14ac:dyDescent="0.2">
      <c r="E44" s="205"/>
      <c r="F44" s="206"/>
      <c r="G44" s="204"/>
      <c r="H44" s="205"/>
      <c r="I44" s="206"/>
      <c r="J44" s="204"/>
      <c r="K44" s="205"/>
      <c r="L44" s="206"/>
      <c r="M44" s="204"/>
    </row>
    <row r="45" spans="3:13" ht="15.6" x14ac:dyDescent="0.2">
      <c r="E45" s="163"/>
      <c r="F45" s="189"/>
      <c r="G45" s="204"/>
      <c r="H45" s="163"/>
      <c r="I45" s="189"/>
      <c r="J45" s="204"/>
      <c r="K45" s="163"/>
      <c r="L45" s="189"/>
      <c r="M45" s="204"/>
    </row>
    <row r="46" spans="3:13" ht="15.6" x14ac:dyDescent="0.2">
      <c r="E46" s="205"/>
      <c r="F46" s="206"/>
      <c r="G46" s="204"/>
      <c r="H46" s="205"/>
      <c r="I46" s="206"/>
      <c r="J46" s="204"/>
      <c r="K46" s="205"/>
      <c r="L46" s="206"/>
      <c r="M46" s="204"/>
    </row>
    <row r="47" spans="3:13" ht="15.6" x14ac:dyDescent="0.2">
      <c r="E47" s="163"/>
      <c r="F47" s="189"/>
      <c r="G47" s="204"/>
      <c r="H47" s="163"/>
      <c r="I47" s="189"/>
      <c r="J47" s="204"/>
      <c r="K47" s="163"/>
      <c r="L47" s="189"/>
      <c r="M47" s="204"/>
    </row>
    <row r="48" spans="3:13" ht="15.6" x14ac:dyDescent="0.2">
      <c r="E48" s="205"/>
      <c r="F48" s="206"/>
      <c r="G48" s="204"/>
      <c r="H48" s="205"/>
      <c r="I48" s="206"/>
      <c r="J48" s="204"/>
      <c r="K48" s="205"/>
      <c r="L48" s="206"/>
      <c r="M48" s="204"/>
    </row>
  </sheetData>
  <mergeCells count="36">
    <mergeCell ref="B7:D8"/>
    <mergeCell ref="B27:D28"/>
    <mergeCell ref="B11:B26"/>
    <mergeCell ref="D11:D12"/>
    <mergeCell ref="D13:D14"/>
    <mergeCell ref="D17:D18"/>
    <mergeCell ref="D19:D20"/>
    <mergeCell ref="D21:D22"/>
    <mergeCell ref="C25:D26"/>
    <mergeCell ref="B9:D10"/>
    <mergeCell ref="C15:D16"/>
    <mergeCell ref="C23:D24"/>
    <mergeCell ref="H5:J6"/>
    <mergeCell ref="E4:J4"/>
    <mergeCell ref="T5:V6"/>
    <mergeCell ref="Q4:V4"/>
    <mergeCell ref="B1:BC1"/>
    <mergeCell ref="K5:M6"/>
    <mergeCell ref="Q5:S6"/>
    <mergeCell ref="W5:Y6"/>
    <mergeCell ref="AC5:AE6"/>
    <mergeCell ref="AI5:AK6"/>
    <mergeCell ref="BA5:BC6"/>
    <mergeCell ref="E5:G6"/>
    <mergeCell ref="N5:P6"/>
    <mergeCell ref="Z5:AB6"/>
    <mergeCell ref="AF5:AH6"/>
    <mergeCell ref="AC4:AH4"/>
    <mergeCell ref="AR5:AT6"/>
    <mergeCell ref="AO4:AT4"/>
    <mergeCell ref="BD5:BF6"/>
    <mergeCell ref="BA4:BF4"/>
    <mergeCell ref="AL5:AN6"/>
    <mergeCell ref="AX5:AZ6"/>
    <mergeCell ref="AO5:AQ6"/>
    <mergeCell ref="AU5:AW6"/>
  </mergeCells>
  <phoneticPr fontId="15"/>
  <pageMargins left="0.78740157480314965" right="0.78740157480314965" top="0.78740157480314965" bottom="0.78740157480314965" header="0.51181102362204722" footer="0.51181102362204722"/>
  <pageSetup paperSize="9" scale="8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W27"/>
  <sheetViews>
    <sheetView showGridLines="0" topLeftCell="D1" workbookViewId="0">
      <selection activeCell="A27" sqref="A27:XFD27"/>
    </sheetView>
  </sheetViews>
  <sheetFormatPr defaultColWidth="9" defaultRowHeight="13.2" x14ac:dyDescent="0.2"/>
  <cols>
    <col min="1" max="1" width="1.109375" style="172" customWidth="1"/>
    <col min="2" max="2" width="7.44140625" style="172" customWidth="1"/>
    <col min="3" max="3" width="12" style="172" customWidth="1"/>
    <col min="4" max="6" width="7.44140625" style="172" customWidth="1"/>
    <col min="7" max="7" width="9.77734375" style="172" customWidth="1"/>
    <col min="8" max="10" width="7.44140625" style="172" customWidth="1"/>
    <col min="11" max="11" width="9.77734375" style="172" customWidth="1"/>
    <col min="12" max="12" width="0.77734375" style="172" customWidth="1"/>
    <col min="13" max="13" width="6" style="172" customWidth="1"/>
    <col min="14" max="14" width="4" style="172" customWidth="1"/>
    <col min="15" max="17" width="7.44140625" style="172" customWidth="1"/>
    <col min="18" max="18" width="9.77734375" style="172" customWidth="1"/>
    <col min="19" max="21" width="7.44140625" style="172" customWidth="1"/>
    <col min="22" max="22" width="9.77734375" style="172" customWidth="1"/>
    <col min="23" max="23" width="11.6640625" style="172" customWidth="1"/>
    <col min="24" max="24" width="7.6640625" style="172" customWidth="1"/>
    <col min="25" max="16384" width="9" style="172"/>
  </cols>
  <sheetData>
    <row r="1" spans="2:23" ht="22.5" customHeight="1" x14ac:dyDescent="0.2">
      <c r="B1" s="171"/>
      <c r="C1" s="171"/>
    </row>
    <row r="2" spans="2:23" ht="22.5" customHeight="1" x14ac:dyDescent="0.2">
      <c r="B2" s="171"/>
      <c r="C2" s="171"/>
    </row>
    <row r="3" spans="2:23" ht="18" customHeight="1" x14ac:dyDescent="0.2">
      <c r="B3" s="366" t="s">
        <v>287</v>
      </c>
      <c r="C3" s="174"/>
      <c r="D3" s="175"/>
      <c r="E3" s="175"/>
      <c r="F3" s="175"/>
      <c r="G3" s="175"/>
      <c r="H3" s="175"/>
      <c r="I3" s="175"/>
      <c r="J3" s="175"/>
      <c r="K3" s="176"/>
      <c r="O3" s="175"/>
      <c r="P3" s="175"/>
      <c r="Q3" s="175"/>
      <c r="R3" s="175"/>
      <c r="S3" s="175"/>
      <c r="T3" s="175"/>
      <c r="U3" s="175"/>
      <c r="V3" s="175"/>
      <c r="W3" s="176" t="s">
        <v>190</v>
      </c>
    </row>
    <row r="4" spans="2:23" ht="27.75" customHeight="1" x14ac:dyDescent="0.2">
      <c r="B4" s="389" t="s">
        <v>230</v>
      </c>
      <c r="C4" s="390"/>
      <c r="D4" s="177" t="s">
        <v>140</v>
      </c>
      <c r="E4" s="177" t="s">
        <v>141</v>
      </c>
      <c r="F4" s="177" t="s">
        <v>142</v>
      </c>
      <c r="G4" s="181" t="s">
        <v>191</v>
      </c>
      <c r="H4" s="177" t="s">
        <v>41</v>
      </c>
      <c r="I4" s="177" t="s">
        <v>42</v>
      </c>
      <c r="J4" s="177" t="s">
        <v>43</v>
      </c>
      <c r="K4" s="181" t="s">
        <v>192</v>
      </c>
      <c r="O4" s="177" t="s">
        <v>44</v>
      </c>
      <c r="P4" s="177" t="s">
        <v>45</v>
      </c>
      <c r="Q4" s="177" t="s">
        <v>46</v>
      </c>
      <c r="R4" s="181" t="s">
        <v>193</v>
      </c>
      <c r="S4" s="177" t="s">
        <v>47</v>
      </c>
      <c r="T4" s="177" t="s">
        <v>48</v>
      </c>
      <c r="U4" s="177" t="s">
        <v>49</v>
      </c>
      <c r="V4" s="363" t="s">
        <v>284</v>
      </c>
      <c r="W4" s="181" t="s">
        <v>143</v>
      </c>
    </row>
    <row r="5" spans="2:23" ht="27.75" customHeight="1" x14ac:dyDescent="0.2">
      <c r="B5" s="457" t="s">
        <v>256</v>
      </c>
      <c r="C5" s="458"/>
      <c r="D5" s="289">
        <v>1517</v>
      </c>
      <c r="E5" s="289">
        <v>1386</v>
      </c>
      <c r="F5" s="289">
        <v>1004</v>
      </c>
      <c r="G5" s="289">
        <v>3906</v>
      </c>
      <c r="H5" s="289">
        <v>432</v>
      </c>
      <c r="I5" s="289">
        <v>306</v>
      </c>
      <c r="J5" s="289">
        <v>653</v>
      </c>
      <c r="K5" s="289">
        <v>1391</v>
      </c>
      <c r="O5" s="289">
        <v>1004</v>
      </c>
      <c r="P5" s="289">
        <v>1411</v>
      </c>
      <c r="Q5" s="289">
        <v>1219</v>
      </c>
      <c r="R5" s="289">
        <v>3634</v>
      </c>
      <c r="S5" s="289">
        <v>1434</v>
      </c>
      <c r="T5" s="289">
        <v>1766</v>
      </c>
      <c r="U5" s="289">
        <v>1120</v>
      </c>
      <c r="V5" s="289">
        <v>4320</v>
      </c>
      <c r="W5" s="289">
        <v>13252</v>
      </c>
    </row>
    <row r="6" spans="2:23" ht="27.75" customHeight="1" x14ac:dyDescent="0.2">
      <c r="B6" s="457" t="s">
        <v>262</v>
      </c>
      <c r="C6" s="458"/>
      <c r="D6" s="289">
        <v>700</v>
      </c>
      <c r="E6" s="289">
        <v>665</v>
      </c>
      <c r="F6" s="289">
        <v>1090</v>
      </c>
      <c r="G6" s="289">
        <v>2455</v>
      </c>
      <c r="H6" s="289">
        <v>976</v>
      </c>
      <c r="I6" s="289">
        <v>787</v>
      </c>
      <c r="J6" s="289">
        <v>650</v>
      </c>
      <c r="K6" s="356">
        <v>2413</v>
      </c>
      <c r="L6" s="329"/>
      <c r="N6" s="330"/>
      <c r="O6" s="357">
        <v>1094</v>
      </c>
      <c r="P6" s="289">
        <v>1089</v>
      </c>
      <c r="Q6" s="289">
        <v>863</v>
      </c>
      <c r="R6" s="289">
        <v>3047</v>
      </c>
      <c r="S6" s="289">
        <v>1469</v>
      </c>
      <c r="T6" s="289">
        <v>1664</v>
      </c>
      <c r="U6" s="289">
        <v>1258</v>
      </c>
      <c r="V6" s="289">
        <v>4392</v>
      </c>
      <c r="W6" s="289">
        <v>12307</v>
      </c>
    </row>
    <row r="7" spans="2:23" ht="27.75" customHeight="1" thickBot="1" x14ac:dyDescent="0.25">
      <c r="B7" s="459" t="s">
        <v>272</v>
      </c>
      <c r="C7" s="459"/>
      <c r="D7" s="290">
        <v>1056</v>
      </c>
      <c r="E7" s="290">
        <v>654</v>
      </c>
      <c r="F7" s="290">
        <v>1065</v>
      </c>
      <c r="G7" s="290">
        <v>2775</v>
      </c>
      <c r="H7" s="290">
        <v>1500</v>
      </c>
      <c r="I7" s="290">
        <v>2187</v>
      </c>
      <c r="J7" s="290">
        <v>1750</v>
      </c>
      <c r="K7" s="290">
        <v>5437</v>
      </c>
      <c r="O7" s="289">
        <v>1466</v>
      </c>
      <c r="P7" s="289">
        <v>1891</v>
      </c>
      <c r="Q7" s="289">
        <v>1550</v>
      </c>
      <c r="R7" s="289">
        <v>4907</v>
      </c>
      <c r="S7" s="289">
        <v>1823</v>
      </c>
      <c r="T7" s="289">
        <v>1949</v>
      </c>
      <c r="U7" s="289">
        <v>1362</v>
      </c>
      <c r="V7" s="289">
        <v>5134</v>
      </c>
      <c r="W7" s="289">
        <v>18253</v>
      </c>
    </row>
    <row r="8" spans="2:23" ht="27.75" customHeight="1" thickBot="1" x14ac:dyDescent="0.25">
      <c r="B8" s="460" t="s">
        <v>281</v>
      </c>
      <c r="C8" s="461"/>
      <c r="D8" s="336">
        <v>1339.0275252648958</v>
      </c>
      <c r="E8" s="336">
        <v>1111.5888915238936</v>
      </c>
      <c r="F8" s="336">
        <v>1650.694396926941</v>
      </c>
      <c r="G8" s="336">
        <v>4101.3108137157305</v>
      </c>
      <c r="H8" s="336">
        <v>1621.3387850693468</v>
      </c>
      <c r="I8" s="336">
        <v>2467.7698788690864</v>
      </c>
      <c r="J8" s="336">
        <v>2088.0436781663279</v>
      </c>
      <c r="K8" s="336">
        <v>6177.1523421047614</v>
      </c>
      <c r="O8" s="338">
        <v>1656.012576155166</v>
      </c>
      <c r="P8" s="336">
        <v>2269.0833376457335</v>
      </c>
      <c r="Q8" s="336">
        <v>1770.8415412382349</v>
      </c>
      <c r="R8" s="336">
        <v>5695.937455039134</v>
      </c>
      <c r="S8" s="336">
        <v>2151.7798804025942</v>
      </c>
      <c r="T8" s="336">
        <v>2063.7411893585308</v>
      </c>
      <c r="U8" s="336">
        <v>1348.558419379249</v>
      </c>
      <c r="V8" s="336">
        <v>5564.0794891403748</v>
      </c>
      <c r="W8" s="337">
        <v>21538.480100000001</v>
      </c>
    </row>
    <row r="9" spans="2:23" ht="27.75" customHeight="1" x14ac:dyDescent="0.2">
      <c r="B9" s="455" t="s">
        <v>212</v>
      </c>
      <c r="C9" s="456"/>
      <c r="D9" s="355">
        <v>592</v>
      </c>
      <c r="E9" s="355">
        <v>593</v>
      </c>
      <c r="F9" s="355">
        <v>859</v>
      </c>
      <c r="G9" s="355">
        <v>2045</v>
      </c>
      <c r="H9" s="355">
        <v>856</v>
      </c>
      <c r="I9" s="355">
        <v>949</v>
      </c>
      <c r="J9" s="355">
        <v>1264</v>
      </c>
      <c r="K9" s="355">
        <v>3068</v>
      </c>
      <c r="O9" s="355">
        <v>728</v>
      </c>
      <c r="P9" s="355">
        <v>960</v>
      </c>
      <c r="Q9" s="355">
        <v>826</v>
      </c>
      <c r="R9" s="355">
        <v>2514</v>
      </c>
      <c r="S9" s="355">
        <v>1083</v>
      </c>
      <c r="T9" s="355">
        <v>1099</v>
      </c>
      <c r="U9" s="355">
        <v>760</v>
      </c>
      <c r="V9" s="355">
        <v>2943</v>
      </c>
      <c r="W9" s="355">
        <v>10570</v>
      </c>
    </row>
    <row r="10" spans="2:23" ht="27.75" customHeight="1" x14ac:dyDescent="0.2">
      <c r="B10" s="391" t="s">
        <v>213</v>
      </c>
      <c r="C10" s="392"/>
      <c r="D10" s="339">
        <v>223</v>
      </c>
      <c r="E10" s="339">
        <v>207</v>
      </c>
      <c r="F10" s="339">
        <v>312</v>
      </c>
      <c r="G10" s="339">
        <v>742</v>
      </c>
      <c r="H10" s="339">
        <v>270</v>
      </c>
      <c r="I10" s="339">
        <v>649</v>
      </c>
      <c r="J10" s="339">
        <v>247</v>
      </c>
      <c r="K10" s="339">
        <v>1165</v>
      </c>
      <c r="O10" s="339">
        <v>257</v>
      </c>
      <c r="P10" s="339">
        <v>437</v>
      </c>
      <c r="Q10" s="339">
        <v>279</v>
      </c>
      <c r="R10" s="339">
        <v>973</v>
      </c>
      <c r="S10" s="339">
        <v>413</v>
      </c>
      <c r="T10" s="339">
        <v>349</v>
      </c>
      <c r="U10" s="339">
        <v>241</v>
      </c>
      <c r="V10" s="339">
        <v>1003</v>
      </c>
      <c r="W10" s="339">
        <v>3883</v>
      </c>
    </row>
    <row r="11" spans="2:23" ht="27.75" customHeight="1" x14ac:dyDescent="0.2">
      <c r="B11" s="391" t="s">
        <v>195</v>
      </c>
      <c r="C11" s="392"/>
      <c r="D11" s="339">
        <v>92</v>
      </c>
      <c r="E11" s="339">
        <v>46</v>
      </c>
      <c r="F11" s="339">
        <v>44</v>
      </c>
      <c r="G11" s="339">
        <v>181</v>
      </c>
      <c r="H11" s="339">
        <v>49</v>
      </c>
      <c r="I11" s="339">
        <v>66</v>
      </c>
      <c r="J11" s="339">
        <v>60</v>
      </c>
      <c r="K11" s="339">
        <v>175</v>
      </c>
      <c r="O11" s="339">
        <v>69</v>
      </c>
      <c r="P11" s="339">
        <v>82</v>
      </c>
      <c r="Q11" s="339">
        <v>86</v>
      </c>
      <c r="R11" s="339">
        <v>237</v>
      </c>
      <c r="S11" s="339">
        <v>90</v>
      </c>
      <c r="T11" s="339">
        <v>91</v>
      </c>
      <c r="U11" s="339">
        <v>37</v>
      </c>
      <c r="V11" s="339">
        <v>218</v>
      </c>
      <c r="W11" s="339">
        <v>812</v>
      </c>
    </row>
    <row r="12" spans="2:23" ht="27.75" customHeight="1" x14ac:dyDescent="0.2">
      <c r="B12" s="391" t="s">
        <v>196</v>
      </c>
      <c r="C12" s="392"/>
      <c r="D12" s="339">
        <v>432</v>
      </c>
      <c r="E12" s="339">
        <v>265</v>
      </c>
      <c r="F12" s="339">
        <v>436</v>
      </c>
      <c r="G12" s="339">
        <v>1133</v>
      </c>
      <c r="H12" s="339">
        <v>447</v>
      </c>
      <c r="I12" s="339">
        <v>804</v>
      </c>
      <c r="J12" s="339">
        <v>517</v>
      </c>
      <c r="K12" s="339">
        <v>1768</v>
      </c>
      <c r="O12" s="339">
        <v>602</v>
      </c>
      <c r="P12" s="339">
        <v>790</v>
      </c>
      <c r="Q12" s="339">
        <v>580</v>
      </c>
      <c r="R12" s="339">
        <v>1972</v>
      </c>
      <c r="S12" s="339">
        <v>566</v>
      </c>
      <c r="T12" s="339">
        <v>524</v>
      </c>
      <c r="U12" s="339">
        <v>310</v>
      </c>
      <c r="V12" s="339">
        <v>1400</v>
      </c>
      <c r="W12" s="339">
        <v>6273</v>
      </c>
    </row>
    <row r="13" spans="2:23" ht="18" customHeight="1" x14ac:dyDescent="0.2">
      <c r="B13" s="180" t="s">
        <v>198</v>
      </c>
      <c r="C13" s="182"/>
      <c r="D13" s="175"/>
      <c r="E13" s="175"/>
      <c r="F13" s="175"/>
      <c r="G13" s="175"/>
      <c r="H13" s="175"/>
      <c r="I13" s="175"/>
      <c r="J13" s="175"/>
      <c r="K13" s="175"/>
      <c r="R13" s="175"/>
      <c r="S13" s="175"/>
      <c r="T13" s="175"/>
      <c r="U13" s="175"/>
      <c r="V13" s="175"/>
      <c r="W13" s="210"/>
    </row>
    <row r="14" spans="2:23" ht="2.25" customHeight="1" x14ac:dyDescent="0.2">
      <c r="B14" s="175"/>
      <c r="C14" s="175"/>
      <c r="D14" s="175"/>
      <c r="E14" s="175"/>
      <c r="F14" s="175"/>
      <c r="G14" s="175"/>
      <c r="H14" s="175"/>
      <c r="I14" s="175"/>
      <c r="J14" s="175"/>
      <c r="K14" s="175"/>
      <c r="O14" s="175"/>
      <c r="P14" s="175"/>
      <c r="Q14" s="175"/>
      <c r="R14" s="175"/>
      <c r="S14" s="175"/>
      <c r="T14" s="175"/>
      <c r="U14" s="175"/>
      <c r="V14" s="175"/>
      <c r="W14" s="175"/>
    </row>
    <row r="15" spans="2:23" ht="26.25" customHeight="1" x14ac:dyDescent="0.2">
      <c r="B15" s="173"/>
      <c r="C15" s="174"/>
      <c r="D15" s="175"/>
      <c r="E15" s="175"/>
      <c r="F15" s="175"/>
      <c r="G15" s="175"/>
      <c r="H15" s="175"/>
      <c r="I15" s="175"/>
      <c r="J15" s="175"/>
      <c r="K15" s="175"/>
      <c r="T15" s="175"/>
      <c r="U15" s="175"/>
      <c r="V15" s="175"/>
      <c r="W15" s="176" t="s">
        <v>258</v>
      </c>
    </row>
    <row r="16" spans="2:23" ht="27.75" customHeight="1" x14ac:dyDescent="0.2">
      <c r="B16" s="389" t="s">
        <v>230</v>
      </c>
      <c r="C16" s="390"/>
      <c r="D16" s="177" t="s">
        <v>140</v>
      </c>
      <c r="E16" s="177" t="s">
        <v>141</v>
      </c>
      <c r="F16" s="177" t="s">
        <v>142</v>
      </c>
      <c r="G16" s="181" t="s">
        <v>191</v>
      </c>
      <c r="H16" s="177" t="s">
        <v>41</v>
      </c>
      <c r="I16" s="177" t="s">
        <v>42</v>
      </c>
      <c r="J16" s="177" t="s">
        <v>43</v>
      </c>
      <c r="K16" s="181" t="s">
        <v>192</v>
      </c>
      <c r="O16" s="177" t="s">
        <v>44</v>
      </c>
      <c r="P16" s="177" t="s">
        <v>45</v>
      </c>
      <c r="Q16" s="177" t="s">
        <v>46</v>
      </c>
      <c r="R16" s="181" t="s">
        <v>193</v>
      </c>
      <c r="S16" s="177" t="s">
        <v>47</v>
      </c>
      <c r="T16" s="177" t="s">
        <v>48</v>
      </c>
      <c r="U16" s="177" t="s">
        <v>49</v>
      </c>
      <c r="V16" s="181" t="s">
        <v>194</v>
      </c>
      <c r="W16" s="181" t="s">
        <v>143</v>
      </c>
    </row>
    <row r="17" spans="2:23" ht="27.75" customHeight="1" x14ac:dyDescent="0.2">
      <c r="B17" s="391" t="s">
        <v>182</v>
      </c>
      <c r="C17" s="392"/>
      <c r="D17" s="253">
        <v>17</v>
      </c>
      <c r="E17" s="253">
        <v>20</v>
      </c>
      <c r="F17" s="253">
        <v>28</v>
      </c>
      <c r="G17" s="253">
        <v>65</v>
      </c>
      <c r="H17" s="253">
        <v>19</v>
      </c>
      <c r="I17" s="253">
        <v>20</v>
      </c>
      <c r="J17" s="253">
        <v>14</v>
      </c>
      <c r="K17" s="253">
        <v>53</v>
      </c>
      <c r="O17" s="253">
        <v>16</v>
      </c>
      <c r="P17" s="253">
        <v>35</v>
      </c>
      <c r="Q17" s="253">
        <v>20</v>
      </c>
      <c r="R17" s="253">
        <v>71</v>
      </c>
      <c r="S17" s="253">
        <v>23</v>
      </c>
      <c r="T17" s="253">
        <v>31</v>
      </c>
      <c r="U17" s="253">
        <v>26</v>
      </c>
      <c r="V17" s="253">
        <v>81</v>
      </c>
      <c r="W17" s="253">
        <v>270</v>
      </c>
    </row>
    <row r="18" spans="2:23" ht="27.75" customHeight="1" x14ac:dyDescent="0.2">
      <c r="B18" s="391" t="s">
        <v>183</v>
      </c>
      <c r="C18" s="392" t="s">
        <v>183</v>
      </c>
      <c r="D18" s="253">
        <v>36</v>
      </c>
      <c r="E18" s="253">
        <v>41</v>
      </c>
      <c r="F18" s="253">
        <v>56</v>
      </c>
      <c r="G18" s="253">
        <v>134</v>
      </c>
      <c r="H18" s="253">
        <v>36</v>
      </c>
      <c r="I18" s="253">
        <v>45</v>
      </c>
      <c r="J18" s="253">
        <v>33</v>
      </c>
      <c r="K18" s="253">
        <v>114</v>
      </c>
      <c r="O18" s="253">
        <v>37</v>
      </c>
      <c r="P18" s="253">
        <v>61</v>
      </c>
      <c r="Q18" s="253">
        <v>37</v>
      </c>
      <c r="R18" s="253">
        <v>135</v>
      </c>
      <c r="S18" s="253">
        <v>47</v>
      </c>
      <c r="T18" s="253">
        <v>60</v>
      </c>
      <c r="U18" s="253">
        <v>43</v>
      </c>
      <c r="V18" s="253">
        <v>150</v>
      </c>
      <c r="W18" s="253">
        <v>532</v>
      </c>
    </row>
    <row r="19" spans="2:23" ht="27.75" customHeight="1" x14ac:dyDescent="0.2">
      <c r="B19" s="391" t="s">
        <v>184</v>
      </c>
      <c r="C19" s="392" t="s">
        <v>184</v>
      </c>
      <c r="D19" s="253">
        <v>19</v>
      </c>
      <c r="E19" s="253">
        <v>20</v>
      </c>
      <c r="F19" s="253">
        <v>31</v>
      </c>
      <c r="G19" s="253">
        <v>69</v>
      </c>
      <c r="H19" s="253">
        <v>21</v>
      </c>
      <c r="I19" s="253">
        <v>23</v>
      </c>
      <c r="J19" s="253">
        <v>15</v>
      </c>
      <c r="K19" s="253">
        <v>60</v>
      </c>
      <c r="O19" s="253">
        <v>17</v>
      </c>
      <c r="P19" s="253">
        <v>35</v>
      </c>
      <c r="Q19" s="253">
        <v>17</v>
      </c>
      <c r="R19" s="253">
        <v>70</v>
      </c>
      <c r="S19" s="253">
        <v>22</v>
      </c>
      <c r="T19" s="253">
        <v>26</v>
      </c>
      <c r="U19" s="253">
        <v>21</v>
      </c>
      <c r="V19" s="253">
        <v>69</v>
      </c>
      <c r="W19" s="253">
        <v>268</v>
      </c>
    </row>
    <row r="20" spans="2:23" ht="27.75" customHeight="1" x14ac:dyDescent="0.2">
      <c r="B20" s="391" t="s">
        <v>185</v>
      </c>
      <c r="C20" s="392" t="s">
        <v>185</v>
      </c>
      <c r="D20" s="253">
        <v>10</v>
      </c>
      <c r="E20" s="253">
        <v>11</v>
      </c>
      <c r="F20" s="253">
        <v>18</v>
      </c>
      <c r="G20" s="253">
        <v>39</v>
      </c>
      <c r="H20" s="253">
        <v>11</v>
      </c>
      <c r="I20" s="253">
        <v>13</v>
      </c>
      <c r="J20" s="253">
        <v>10</v>
      </c>
      <c r="K20" s="253">
        <v>34</v>
      </c>
      <c r="O20" s="253">
        <v>10</v>
      </c>
      <c r="P20" s="253">
        <v>21</v>
      </c>
      <c r="Q20" s="253">
        <v>14</v>
      </c>
      <c r="R20" s="253">
        <v>44</v>
      </c>
      <c r="S20" s="253">
        <v>13</v>
      </c>
      <c r="T20" s="253">
        <v>18</v>
      </c>
      <c r="U20" s="253">
        <v>17</v>
      </c>
      <c r="V20" s="253">
        <v>48</v>
      </c>
      <c r="W20" s="253">
        <v>165</v>
      </c>
    </row>
    <row r="21" spans="2:23" ht="27.75" customHeight="1" x14ac:dyDescent="0.2">
      <c r="B21" s="391" t="s">
        <v>186</v>
      </c>
      <c r="C21" s="392" t="s">
        <v>186</v>
      </c>
      <c r="D21" s="253">
        <v>4</v>
      </c>
      <c r="E21" s="253">
        <v>4</v>
      </c>
      <c r="F21" s="253">
        <v>6</v>
      </c>
      <c r="G21" s="253">
        <v>14</v>
      </c>
      <c r="H21" s="253">
        <v>4</v>
      </c>
      <c r="I21" s="253">
        <v>5</v>
      </c>
      <c r="J21" s="253">
        <v>3</v>
      </c>
      <c r="K21" s="253">
        <v>12</v>
      </c>
      <c r="O21" s="253">
        <v>3</v>
      </c>
      <c r="P21" s="253">
        <v>5</v>
      </c>
      <c r="Q21" s="253">
        <v>4</v>
      </c>
      <c r="R21" s="253">
        <v>12</v>
      </c>
      <c r="S21" s="253">
        <v>5</v>
      </c>
      <c r="T21" s="253">
        <v>5</v>
      </c>
      <c r="U21" s="253">
        <v>5</v>
      </c>
      <c r="V21" s="253">
        <v>15</v>
      </c>
      <c r="W21" s="253">
        <v>53</v>
      </c>
    </row>
    <row r="22" spans="2:23" ht="27.75" customHeight="1" x14ac:dyDescent="0.2">
      <c r="B22" s="391" t="s">
        <v>187</v>
      </c>
      <c r="C22" s="392" t="s">
        <v>187</v>
      </c>
      <c r="D22" s="253">
        <v>33</v>
      </c>
      <c r="E22" s="253">
        <v>35</v>
      </c>
      <c r="F22" s="253">
        <v>60</v>
      </c>
      <c r="G22" s="253">
        <v>128</v>
      </c>
      <c r="H22" s="253">
        <v>45</v>
      </c>
      <c r="I22" s="253">
        <v>48</v>
      </c>
      <c r="J22" s="253">
        <v>40</v>
      </c>
      <c r="K22" s="253">
        <v>133</v>
      </c>
      <c r="O22" s="253">
        <v>41</v>
      </c>
      <c r="P22" s="253">
        <v>75</v>
      </c>
      <c r="Q22" s="253">
        <v>48</v>
      </c>
      <c r="R22" s="253">
        <v>164</v>
      </c>
      <c r="S22" s="253">
        <v>57</v>
      </c>
      <c r="T22" s="253">
        <v>62</v>
      </c>
      <c r="U22" s="253">
        <v>49</v>
      </c>
      <c r="V22" s="253">
        <v>168</v>
      </c>
      <c r="W22" s="253">
        <v>594</v>
      </c>
    </row>
    <row r="23" spans="2:23" ht="27.75" customHeight="1" x14ac:dyDescent="0.2">
      <c r="B23" s="391" t="s">
        <v>188</v>
      </c>
      <c r="C23" s="392" t="s">
        <v>188</v>
      </c>
      <c r="D23" s="253">
        <v>6</v>
      </c>
      <c r="E23" s="253">
        <v>7</v>
      </c>
      <c r="F23" s="253">
        <v>12</v>
      </c>
      <c r="G23" s="253">
        <v>25</v>
      </c>
      <c r="H23" s="253">
        <v>11</v>
      </c>
      <c r="I23" s="253">
        <v>13</v>
      </c>
      <c r="J23" s="253">
        <v>10</v>
      </c>
      <c r="K23" s="253">
        <v>34</v>
      </c>
      <c r="O23" s="253">
        <v>10</v>
      </c>
      <c r="P23" s="253">
        <v>16</v>
      </c>
      <c r="Q23" s="253">
        <v>14</v>
      </c>
      <c r="R23" s="253">
        <v>39</v>
      </c>
      <c r="S23" s="253">
        <v>13</v>
      </c>
      <c r="T23" s="253">
        <v>15</v>
      </c>
      <c r="U23" s="253">
        <v>7</v>
      </c>
      <c r="V23" s="253">
        <v>35</v>
      </c>
      <c r="W23" s="253">
        <v>133</v>
      </c>
    </row>
    <row r="24" spans="2:23" ht="27.75" customHeight="1" x14ac:dyDescent="0.2">
      <c r="B24" s="391" t="s">
        <v>189</v>
      </c>
      <c r="C24" s="392" t="s">
        <v>197</v>
      </c>
      <c r="D24" s="253">
        <v>125</v>
      </c>
      <c r="E24" s="253">
        <v>138</v>
      </c>
      <c r="F24" s="253">
        <v>211</v>
      </c>
      <c r="G24" s="253">
        <v>474</v>
      </c>
      <c r="H24" s="253">
        <v>147</v>
      </c>
      <c r="I24" s="253">
        <v>167</v>
      </c>
      <c r="J24" s="253">
        <v>127</v>
      </c>
      <c r="K24" s="253">
        <v>440</v>
      </c>
      <c r="O24" s="253">
        <v>134</v>
      </c>
      <c r="P24" s="253">
        <v>248</v>
      </c>
      <c r="Q24" s="253">
        <v>154</v>
      </c>
      <c r="R24" s="253">
        <v>536</v>
      </c>
      <c r="S24" s="253">
        <v>180</v>
      </c>
      <c r="T24" s="253">
        <v>217</v>
      </c>
      <c r="U24" s="253">
        <v>168</v>
      </c>
      <c r="V24" s="253">
        <v>564</v>
      </c>
      <c r="W24" s="253">
        <v>2015</v>
      </c>
    </row>
    <row r="25" spans="2:23" ht="6.75" customHeight="1" x14ac:dyDescent="0.2"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O25" s="183"/>
      <c r="P25" s="183"/>
      <c r="Q25" s="183"/>
      <c r="R25" s="183"/>
      <c r="S25" s="183"/>
      <c r="T25" s="183"/>
      <c r="U25" s="183"/>
      <c r="V25" s="183"/>
      <c r="W25" s="183"/>
    </row>
    <row r="27" spans="2:23" x14ac:dyDescent="0.2">
      <c r="F27" s="299"/>
      <c r="O27" s="299"/>
      <c r="P27" s="299"/>
      <c r="Q27" s="299"/>
      <c r="S27" s="299"/>
      <c r="T27" s="299"/>
      <c r="U27" s="299"/>
    </row>
  </sheetData>
  <mergeCells count="18">
    <mergeCell ref="B24:C24"/>
    <mergeCell ref="B10:C10"/>
    <mergeCell ref="B11:C11"/>
    <mergeCell ref="B12:C12"/>
    <mergeCell ref="B16:C16"/>
    <mergeCell ref="B17:C17"/>
    <mergeCell ref="B18:C18"/>
    <mergeCell ref="B19:C19"/>
    <mergeCell ref="B20:C20"/>
    <mergeCell ref="B21:C21"/>
    <mergeCell ref="B22:C22"/>
    <mergeCell ref="B9:C9"/>
    <mergeCell ref="B23:C23"/>
    <mergeCell ref="B4:C4"/>
    <mergeCell ref="B5:C5"/>
    <mergeCell ref="B6:C6"/>
    <mergeCell ref="B7:C7"/>
    <mergeCell ref="B8:C8"/>
  </mergeCells>
  <phoneticPr fontId="15"/>
  <printOptions horizontalCentered="1"/>
  <pageMargins left="0.70866141732283472" right="0.70866141732283472" top="0.74803149606299213" bottom="0.74803149606299213" header="0.31496062992125984" footer="0.31496062992125984"/>
  <pageSetup paperSize="8" scale="1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AD54"/>
  <sheetViews>
    <sheetView showGridLines="0" topLeftCell="A23" zoomScaleNormal="100" zoomScaleSheetLayoutView="85" workbookViewId="0">
      <selection activeCell="A28" sqref="A28:XFD33"/>
    </sheetView>
  </sheetViews>
  <sheetFormatPr defaultRowHeight="16.2" x14ac:dyDescent="0.2"/>
  <cols>
    <col min="1" max="1" width="1.77734375" style="1" customWidth="1"/>
    <col min="2" max="2" width="5" style="1" customWidth="1"/>
    <col min="3" max="3" width="14.44140625" style="1" customWidth="1"/>
    <col min="4" max="4" width="10" style="59" customWidth="1"/>
    <col min="5" max="5" width="2.44140625" style="1" customWidth="1"/>
    <col min="6" max="6" width="8" style="60" customWidth="1"/>
    <col min="7" max="7" width="2.44140625" style="1" customWidth="1"/>
    <col min="8" max="8" width="11.21875" style="59" customWidth="1"/>
    <col min="9" max="9" width="2.44140625" style="1" customWidth="1"/>
    <col min="10" max="10" width="6.77734375" style="60" customWidth="1"/>
    <col min="11" max="11" width="2.44140625" style="1" customWidth="1"/>
    <col min="12" max="12" width="11.21875" style="64" customWidth="1"/>
    <col min="13" max="13" width="2.44140625" style="1" customWidth="1"/>
    <col min="14" max="14" width="6.77734375" style="1" customWidth="1"/>
    <col min="15" max="15" width="2.44140625" style="1" customWidth="1"/>
    <col min="16" max="16" width="1.6640625" style="1" customWidth="1"/>
    <col min="17" max="17" width="14.6640625" style="1" bestFit="1" customWidth="1"/>
    <col min="18" max="257" width="9" style="1"/>
    <col min="258" max="258" width="5" style="1" customWidth="1"/>
    <col min="259" max="259" width="14.44140625" style="1" customWidth="1"/>
    <col min="260" max="260" width="10" style="1" customWidth="1"/>
    <col min="261" max="261" width="2.44140625" style="1" customWidth="1"/>
    <col min="262" max="262" width="8" style="1" customWidth="1"/>
    <col min="263" max="263" width="2.44140625" style="1" customWidth="1"/>
    <col min="264" max="264" width="11.21875" style="1" customWidth="1"/>
    <col min="265" max="265" width="2.44140625" style="1" customWidth="1"/>
    <col min="266" max="266" width="6.77734375" style="1" customWidth="1"/>
    <col min="267" max="267" width="2.44140625" style="1" customWidth="1"/>
    <col min="268" max="268" width="11.21875" style="1" customWidth="1"/>
    <col min="269" max="269" width="2.44140625" style="1" customWidth="1"/>
    <col min="270" max="270" width="6.77734375" style="1" customWidth="1"/>
    <col min="271" max="271" width="2.44140625" style="1" customWidth="1"/>
    <col min="272" max="513" width="9" style="1"/>
    <col min="514" max="514" width="5" style="1" customWidth="1"/>
    <col min="515" max="515" width="14.44140625" style="1" customWidth="1"/>
    <col min="516" max="516" width="10" style="1" customWidth="1"/>
    <col min="517" max="517" width="2.44140625" style="1" customWidth="1"/>
    <col min="518" max="518" width="8" style="1" customWidth="1"/>
    <col min="519" max="519" width="2.44140625" style="1" customWidth="1"/>
    <col min="520" max="520" width="11.21875" style="1" customWidth="1"/>
    <col min="521" max="521" width="2.44140625" style="1" customWidth="1"/>
    <col min="522" max="522" width="6.77734375" style="1" customWidth="1"/>
    <col min="523" max="523" width="2.44140625" style="1" customWidth="1"/>
    <col min="524" max="524" width="11.21875" style="1" customWidth="1"/>
    <col min="525" max="525" width="2.44140625" style="1" customWidth="1"/>
    <col min="526" max="526" width="6.77734375" style="1" customWidth="1"/>
    <col min="527" max="527" width="2.44140625" style="1" customWidth="1"/>
    <col min="528" max="769" width="9" style="1"/>
    <col min="770" max="770" width="5" style="1" customWidth="1"/>
    <col min="771" max="771" width="14.44140625" style="1" customWidth="1"/>
    <col min="772" max="772" width="10" style="1" customWidth="1"/>
    <col min="773" max="773" width="2.44140625" style="1" customWidth="1"/>
    <col min="774" max="774" width="8" style="1" customWidth="1"/>
    <col min="775" max="775" width="2.44140625" style="1" customWidth="1"/>
    <col min="776" max="776" width="11.21875" style="1" customWidth="1"/>
    <col min="777" max="777" width="2.44140625" style="1" customWidth="1"/>
    <col min="778" max="778" width="6.77734375" style="1" customWidth="1"/>
    <col min="779" max="779" width="2.44140625" style="1" customWidth="1"/>
    <col min="780" max="780" width="11.21875" style="1" customWidth="1"/>
    <col min="781" max="781" width="2.44140625" style="1" customWidth="1"/>
    <col min="782" max="782" width="6.77734375" style="1" customWidth="1"/>
    <col min="783" max="783" width="2.44140625" style="1" customWidth="1"/>
    <col min="784" max="1025" width="9" style="1"/>
    <col min="1026" max="1026" width="5" style="1" customWidth="1"/>
    <col min="1027" max="1027" width="14.44140625" style="1" customWidth="1"/>
    <col min="1028" max="1028" width="10" style="1" customWidth="1"/>
    <col min="1029" max="1029" width="2.44140625" style="1" customWidth="1"/>
    <col min="1030" max="1030" width="8" style="1" customWidth="1"/>
    <col min="1031" max="1031" width="2.44140625" style="1" customWidth="1"/>
    <col min="1032" max="1032" width="11.21875" style="1" customWidth="1"/>
    <col min="1033" max="1033" width="2.44140625" style="1" customWidth="1"/>
    <col min="1034" max="1034" width="6.77734375" style="1" customWidth="1"/>
    <col min="1035" max="1035" width="2.44140625" style="1" customWidth="1"/>
    <col min="1036" max="1036" width="11.21875" style="1" customWidth="1"/>
    <col min="1037" max="1037" width="2.44140625" style="1" customWidth="1"/>
    <col min="1038" max="1038" width="6.77734375" style="1" customWidth="1"/>
    <col min="1039" max="1039" width="2.44140625" style="1" customWidth="1"/>
    <col min="1040" max="1281" width="9" style="1"/>
    <col min="1282" max="1282" width="5" style="1" customWidth="1"/>
    <col min="1283" max="1283" width="14.44140625" style="1" customWidth="1"/>
    <col min="1284" max="1284" width="10" style="1" customWidth="1"/>
    <col min="1285" max="1285" width="2.44140625" style="1" customWidth="1"/>
    <col min="1286" max="1286" width="8" style="1" customWidth="1"/>
    <col min="1287" max="1287" width="2.44140625" style="1" customWidth="1"/>
    <col min="1288" max="1288" width="11.21875" style="1" customWidth="1"/>
    <col min="1289" max="1289" width="2.44140625" style="1" customWidth="1"/>
    <col min="1290" max="1290" width="6.77734375" style="1" customWidth="1"/>
    <col min="1291" max="1291" width="2.44140625" style="1" customWidth="1"/>
    <col min="1292" max="1292" width="11.21875" style="1" customWidth="1"/>
    <col min="1293" max="1293" width="2.44140625" style="1" customWidth="1"/>
    <col min="1294" max="1294" width="6.77734375" style="1" customWidth="1"/>
    <col min="1295" max="1295" width="2.44140625" style="1" customWidth="1"/>
    <col min="1296" max="1537" width="9" style="1"/>
    <col min="1538" max="1538" width="5" style="1" customWidth="1"/>
    <col min="1539" max="1539" width="14.44140625" style="1" customWidth="1"/>
    <col min="1540" max="1540" width="10" style="1" customWidth="1"/>
    <col min="1541" max="1541" width="2.44140625" style="1" customWidth="1"/>
    <col min="1542" max="1542" width="8" style="1" customWidth="1"/>
    <col min="1543" max="1543" width="2.44140625" style="1" customWidth="1"/>
    <col min="1544" max="1544" width="11.21875" style="1" customWidth="1"/>
    <col min="1545" max="1545" width="2.44140625" style="1" customWidth="1"/>
    <col min="1546" max="1546" width="6.77734375" style="1" customWidth="1"/>
    <col min="1547" max="1547" width="2.44140625" style="1" customWidth="1"/>
    <col min="1548" max="1548" width="11.21875" style="1" customWidth="1"/>
    <col min="1549" max="1549" width="2.44140625" style="1" customWidth="1"/>
    <col min="1550" max="1550" width="6.77734375" style="1" customWidth="1"/>
    <col min="1551" max="1551" width="2.44140625" style="1" customWidth="1"/>
    <col min="1552" max="1793" width="9" style="1"/>
    <col min="1794" max="1794" width="5" style="1" customWidth="1"/>
    <col min="1795" max="1795" width="14.44140625" style="1" customWidth="1"/>
    <col min="1796" max="1796" width="10" style="1" customWidth="1"/>
    <col min="1797" max="1797" width="2.44140625" style="1" customWidth="1"/>
    <col min="1798" max="1798" width="8" style="1" customWidth="1"/>
    <col min="1799" max="1799" width="2.44140625" style="1" customWidth="1"/>
    <col min="1800" max="1800" width="11.21875" style="1" customWidth="1"/>
    <col min="1801" max="1801" width="2.44140625" style="1" customWidth="1"/>
    <col min="1802" max="1802" width="6.77734375" style="1" customWidth="1"/>
    <col min="1803" max="1803" width="2.44140625" style="1" customWidth="1"/>
    <col min="1804" max="1804" width="11.21875" style="1" customWidth="1"/>
    <col min="1805" max="1805" width="2.44140625" style="1" customWidth="1"/>
    <col min="1806" max="1806" width="6.77734375" style="1" customWidth="1"/>
    <col min="1807" max="1807" width="2.44140625" style="1" customWidth="1"/>
    <col min="1808" max="2049" width="9" style="1"/>
    <col min="2050" max="2050" width="5" style="1" customWidth="1"/>
    <col min="2051" max="2051" width="14.44140625" style="1" customWidth="1"/>
    <col min="2052" max="2052" width="10" style="1" customWidth="1"/>
    <col min="2053" max="2053" width="2.44140625" style="1" customWidth="1"/>
    <col min="2054" max="2054" width="8" style="1" customWidth="1"/>
    <col min="2055" max="2055" width="2.44140625" style="1" customWidth="1"/>
    <col min="2056" max="2056" width="11.21875" style="1" customWidth="1"/>
    <col min="2057" max="2057" width="2.44140625" style="1" customWidth="1"/>
    <col min="2058" max="2058" width="6.77734375" style="1" customWidth="1"/>
    <col min="2059" max="2059" width="2.44140625" style="1" customWidth="1"/>
    <col min="2060" max="2060" width="11.21875" style="1" customWidth="1"/>
    <col min="2061" max="2061" width="2.44140625" style="1" customWidth="1"/>
    <col min="2062" max="2062" width="6.77734375" style="1" customWidth="1"/>
    <col min="2063" max="2063" width="2.44140625" style="1" customWidth="1"/>
    <col min="2064" max="2305" width="9" style="1"/>
    <col min="2306" max="2306" width="5" style="1" customWidth="1"/>
    <col min="2307" max="2307" width="14.44140625" style="1" customWidth="1"/>
    <col min="2308" max="2308" width="10" style="1" customWidth="1"/>
    <col min="2309" max="2309" width="2.44140625" style="1" customWidth="1"/>
    <col min="2310" max="2310" width="8" style="1" customWidth="1"/>
    <col min="2311" max="2311" width="2.44140625" style="1" customWidth="1"/>
    <col min="2312" max="2312" width="11.21875" style="1" customWidth="1"/>
    <col min="2313" max="2313" width="2.44140625" style="1" customWidth="1"/>
    <col min="2314" max="2314" width="6.77734375" style="1" customWidth="1"/>
    <col min="2315" max="2315" width="2.44140625" style="1" customWidth="1"/>
    <col min="2316" max="2316" width="11.21875" style="1" customWidth="1"/>
    <col min="2317" max="2317" width="2.44140625" style="1" customWidth="1"/>
    <col min="2318" max="2318" width="6.77734375" style="1" customWidth="1"/>
    <col min="2319" max="2319" width="2.44140625" style="1" customWidth="1"/>
    <col min="2320" max="2561" width="9" style="1"/>
    <col min="2562" max="2562" width="5" style="1" customWidth="1"/>
    <col min="2563" max="2563" width="14.44140625" style="1" customWidth="1"/>
    <col min="2564" max="2564" width="10" style="1" customWidth="1"/>
    <col min="2565" max="2565" width="2.44140625" style="1" customWidth="1"/>
    <col min="2566" max="2566" width="8" style="1" customWidth="1"/>
    <col min="2567" max="2567" width="2.44140625" style="1" customWidth="1"/>
    <col min="2568" max="2568" width="11.21875" style="1" customWidth="1"/>
    <col min="2569" max="2569" width="2.44140625" style="1" customWidth="1"/>
    <col min="2570" max="2570" width="6.77734375" style="1" customWidth="1"/>
    <col min="2571" max="2571" width="2.44140625" style="1" customWidth="1"/>
    <col min="2572" max="2572" width="11.21875" style="1" customWidth="1"/>
    <col min="2573" max="2573" width="2.44140625" style="1" customWidth="1"/>
    <col min="2574" max="2574" width="6.77734375" style="1" customWidth="1"/>
    <col min="2575" max="2575" width="2.44140625" style="1" customWidth="1"/>
    <col min="2576" max="2817" width="9" style="1"/>
    <col min="2818" max="2818" width="5" style="1" customWidth="1"/>
    <col min="2819" max="2819" width="14.44140625" style="1" customWidth="1"/>
    <col min="2820" max="2820" width="10" style="1" customWidth="1"/>
    <col min="2821" max="2821" width="2.44140625" style="1" customWidth="1"/>
    <col min="2822" max="2822" width="8" style="1" customWidth="1"/>
    <col min="2823" max="2823" width="2.44140625" style="1" customWidth="1"/>
    <col min="2824" max="2824" width="11.21875" style="1" customWidth="1"/>
    <col min="2825" max="2825" width="2.44140625" style="1" customWidth="1"/>
    <col min="2826" max="2826" width="6.77734375" style="1" customWidth="1"/>
    <col min="2827" max="2827" width="2.44140625" style="1" customWidth="1"/>
    <col min="2828" max="2828" width="11.21875" style="1" customWidth="1"/>
    <col min="2829" max="2829" width="2.44140625" style="1" customWidth="1"/>
    <col min="2830" max="2830" width="6.77734375" style="1" customWidth="1"/>
    <col min="2831" max="2831" width="2.44140625" style="1" customWidth="1"/>
    <col min="2832" max="3073" width="9" style="1"/>
    <col min="3074" max="3074" width="5" style="1" customWidth="1"/>
    <col min="3075" max="3075" width="14.44140625" style="1" customWidth="1"/>
    <col min="3076" max="3076" width="10" style="1" customWidth="1"/>
    <col min="3077" max="3077" width="2.44140625" style="1" customWidth="1"/>
    <col min="3078" max="3078" width="8" style="1" customWidth="1"/>
    <col min="3079" max="3079" width="2.44140625" style="1" customWidth="1"/>
    <col min="3080" max="3080" width="11.21875" style="1" customWidth="1"/>
    <col min="3081" max="3081" width="2.44140625" style="1" customWidth="1"/>
    <col min="3082" max="3082" width="6.77734375" style="1" customWidth="1"/>
    <col min="3083" max="3083" width="2.44140625" style="1" customWidth="1"/>
    <col min="3084" max="3084" width="11.21875" style="1" customWidth="1"/>
    <col min="3085" max="3085" width="2.44140625" style="1" customWidth="1"/>
    <col min="3086" max="3086" width="6.77734375" style="1" customWidth="1"/>
    <col min="3087" max="3087" width="2.44140625" style="1" customWidth="1"/>
    <col min="3088" max="3329" width="9" style="1"/>
    <col min="3330" max="3330" width="5" style="1" customWidth="1"/>
    <col min="3331" max="3331" width="14.44140625" style="1" customWidth="1"/>
    <col min="3332" max="3332" width="10" style="1" customWidth="1"/>
    <col min="3333" max="3333" width="2.44140625" style="1" customWidth="1"/>
    <col min="3334" max="3334" width="8" style="1" customWidth="1"/>
    <col min="3335" max="3335" width="2.44140625" style="1" customWidth="1"/>
    <col min="3336" max="3336" width="11.21875" style="1" customWidth="1"/>
    <col min="3337" max="3337" width="2.44140625" style="1" customWidth="1"/>
    <col min="3338" max="3338" width="6.77734375" style="1" customWidth="1"/>
    <col min="3339" max="3339" width="2.44140625" style="1" customWidth="1"/>
    <col min="3340" max="3340" width="11.21875" style="1" customWidth="1"/>
    <col min="3341" max="3341" width="2.44140625" style="1" customWidth="1"/>
    <col min="3342" max="3342" width="6.77734375" style="1" customWidth="1"/>
    <col min="3343" max="3343" width="2.44140625" style="1" customWidth="1"/>
    <col min="3344" max="3585" width="9" style="1"/>
    <col min="3586" max="3586" width="5" style="1" customWidth="1"/>
    <col min="3587" max="3587" width="14.44140625" style="1" customWidth="1"/>
    <col min="3588" max="3588" width="10" style="1" customWidth="1"/>
    <col min="3589" max="3589" width="2.44140625" style="1" customWidth="1"/>
    <col min="3590" max="3590" width="8" style="1" customWidth="1"/>
    <col min="3591" max="3591" width="2.44140625" style="1" customWidth="1"/>
    <col min="3592" max="3592" width="11.21875" style="1" customWidth="1"/>
    <col min="3593" max="3593" width="2.44140625" style="1" customWidth="1"/>
    <col min="3594" max="3594" width="6.77734375" style="1" customWidth="1"/>
    <col min="3595" max="3595" width="2.44140625" style="1" customWidth="1"/>
    <col min="3596" max="3596" width="11.21875" style="1" customWidth="1"/>
    <col min="3597" max="3597" width="2.44140625" style="1" customWidth="1"/>
    <col min="3598" max="3598" width="6.77734375" style="1" customWidth="1"/>
    <col min="3599" max="3599" width="2.44140625" style="1" customWidth="1"/>
    <col min="3600" max="3841" width="9" style="1"/>
    <col min="3842" max="3842" width="5" style="1" customWidth="1"/>
    <col min="3843" max="3843" width="14.44140625" style="1" customWidth="1"/>
    <col min="3844" max="3844" width="10" style="1" customWidth="1"/>
    <col min="3845" max="3845" width="2.44140625" style="1" customWidth="1"/>
    <col min="3846" max="3846" width="8" style="1" customWidth="1"/>
    <col min="3847" max="3847" width="2.44140625" style="1" customWidth="1"/>
    <col min="3848" max="3848" width="11.21875" style="1" customWidth="1"/>
    <col min="3849" max="3849" width="2.44140625" style="1" customWidth="1"/>
    <col min="3850" max="3850" width="6.77734375" style="1" customWidth="1"/>
    <col min="3851" max="3851" width="2.44140625" style="1" customWidth="1"/>
    <col min="3852" max="3852" width="11.21875" style="1" customWidth="1"/>
    <col min="3853" max="3853" width="2.44140625" style="1" customWidth="1"/>
    <col min="3854" max="3854" width="6.77734375" style="1" customWidth="1"/>
    <col min="3855" max="3855" width="2.44140625" style="1" customWidth="1"/>
    <col min="3856" max="4097" width="9" style="1"/>
    <col min="4098" max="4098" width="5" style="1" customWidth="1"/>
    <col min="4099" max="4099" width="14.44140625" style="1" customWidth="1"/>
    <col min="4100" max="4100" width="10" style="1" customWidth="1"/>
    <col min="4101" max="4101" width="2.44140625" style="1" customWidth="1"/>
    <col min="4102" max="4102" width="8" style="1" customWidth="1"/>
    <col min="4103" max="4103" width="2.44140625" style="1" customWidth="1"/>
    <col min="4104" max="4104" width="11.21875" style="1" customWidth="1"/>
    <col min="4105" max="4105" width="2.44140625" style="1" customWidth="1"/>
    <col min="4106" max="4106" width="6.77734375" style="1" customWidth="1"/>
    <col min="4107" max="4107" width="2.44140625" style="1" customWidth="1"/>
    <col min="4108" max="4108" width="11.21875" style="1" customWidth="1"/>
    <col min="4109" max="4109" width="2.44140625" style="1" customWidth="1"/>
    <col min="4110" max="4110" width="6.77734375" style="1" customWidth="1"/>
    <col min="4111" max="4111" width="2.44140625" style="1" customWidth="1"/>
    <col min="4112" max="4353" width="9" style="1"/>
    <col min="4354" max="4354" width="5" style="1" customWidth="1"/>
    <col min="4355" max="4355" width="14.44140625" style="1" customWidth="1"/>
    <col min="4356" max="4356" width="10" style="1" customWidth="1"/>
    <col min="4357" max="4357" width="2.44140625" style="1" customWidth="1"/>
    <col min="4358" max="4358" width="8" style="1" customWidth="1"/>
    <col min="4359" max="4359" width="2.44140625" style="1" customWidth="1"/>
    <col min="4360" max="4360" width="11.21875" style="1" customWidth="1"/>
    <col min="4361" max="4361" width="2.44140625" style="1" customWidth="1"/>
    <col min="4362" max="4362" width="6.77734375" style="1" customWidth="1"/>
    <col min="4363" max="4363" width="2.44140625" style="1" customWidth="1"/>
    <col min="4364" max="4364" width="11.21875" style="1" customWidth="1"/>
    <col min="4365" max="4365" width="2.44140625" style="1" customWidth="1"/>
    <col min="4366" max="4366" width="6.77734375" style="1" customWidth="1"/>
    <col min="4367" max="4367" width="2.44140625" style="1" customWidth="1"/>
    <col min="4368" max="4609" width="9" style="1"/>
    <col min="4610" max="4610" width="5" style="1" customWidth="1"/>
    <col min="4611" max="4611" width="14.44140625" style="1" customWidth="1"/>
    <col min="4612" max="4612" width="10" style="1" customWidth="1"/>
    <col min="4613" max="4613" width="2.44140625" style="1" customWidth="1"/>
    <col min="4614" max="4614" width="8" style="1" customWidth="1"/>
    <col min="4615" max="4615" width="2.44140625" style="1" customWidth="1"/>
    <col min="4616" max="4616" width="11.21875" style="1" customWidth="1"/>
    <col min="4617" max="4617" width="2.44140625" style="1" customWidth="1"/>
    <col min="4618" max="4618" width="6.77734375" style="1" customWidth="1"/>
    <col min="4619" max="4619" width="2.44140625" style="1" customWidth="1"/>
    <col min="4620" max="4620" width="11.21875" style="1" customWidth="1"/>
    <col min="4621" max="4621" width="2.44140625" style="1" customWidth="1"/>
    <col min="4622" max="4622" width="6.77734375" style="1" customWidth="1"/>
    <col min="4623" max="4623" width="2.44140625" style="1" customWidth="1"/>
    <col min="4624" max="4865" width="9" style="1"/>
    <col min="4866" max="4866" width="5" style="1" customWidth="1"/>
    <col min="4867" max="4867" width="14.44140625" style="1" customWidth="1"/>
    <col min="4868" max="4868" width="10" style="1" customWidth="1"/>
    <col min="4869" max="4869" width="2.44140625" style="1" customWidth="1"/>
    <col min="4870" max="4870" width="8" style="1" customWidth="1"/>
    <col min="4871" max="4871" width="2.44140625" style="1" customWidth="1"/>
    <col min="4872" max="4872" width="11.21875" style="1" customWidth="1"/>
    <col min="4873" max="4873" width="2.44140625" style="1" customWidth="1"/>
    <col min="4874" max="4874" width="6.77734375" style="1" customWidth="1"/>
    <col min="4875" max="4875" width="2.44140625" style="1" customWidth="1"/>
    <col min="4876" max="4876" width="11.21875" style="1" customWidth="1"/>
    <col min="4877" max="4877" width="2.44140625" style="1" customWidth="1"/>
    <col min="4878" max="4878" width="6.77734375" style="1" customWidth="1"/>
    <col min="4879" max="4879" width="2.44140625" style="1" customWidth="1"/>
    <col min="4880" max="5121" width="9" style="1"/>
    <col min="5122" max="5122" width="5" style="1" customWidth="1"/>
    <col min="5123" max="5123" width="14.44140625" style="1" customWidth="1"/>
    <col min="5124" max="5124" width="10" style="1" customWidth="1"/>
    <col min="5125" max="5125" width="2.44140625" style="1" customWidth="1"/>
    <col min="5126" max="5126" width="8" style="1" customWidth="1"/>
    <col min="5127" max="5127" width="2.44140625" style="1" customWidth="1"/>
    <col min="5128" max="5128" width="11.21875" style="1" customWidth="1"/>
    <col min="5129" max="5129" width="2.44140625" style="1" customWidth="1"/>
    <col min="5130" max="5130" width="6.77734375" style="1" customWidth="1"/>
    <col min="5131" max="5131" width="2.44140625" style="1" customWidth="1"/>
    <col min="5132" max="5132" width="11.21875" style="1" customWidth="1"/>
    <col min="5133" max="5133" width="2.44140625" style="1" customWidth="1"/>
    <col min="5134" max="5134" width="6.77734375" style="1" customWidth="1"/>
    <col min="5135" max="5135" width="2.44140625" style="1" customWidth="1"/>
    <col min="5136" max="5377" width="9" style="1"/>
    <col min="5378" max="5378" width="5" style="1" customWidth="1"/>
    <col min="5379" max="5379" width="14.44140625" style="1" customWidth="1"/>
    <col min="5380" max="5380" width="10" style="1" customWidth="1"/>
    <col min="5381" max="5381" width="2.44140625" style="1" customWidth="1"/>
    <col min="5382" max="5382" width="8" style="1" customWidth="1"/>
    <col min="5383" max="5383" width="2.44140625" style="1" customWidth="1"/>
    <col min="5384" max="5384" width="11.21875" style="1" customWidth="1"/>
    <col min="5385" max="5385" width="2.44140625" style="1" customWidth="1"/>
    <col min="5386" max="5386" width="6.77734375" style="1" customWidth="1"/>
    <col min="5387" max="5387" width="2.44140625" style="1" customWidth="1"/>
    <col min="5388" max="5388" width="11.21875" style="1" customWidth="1"/>
    <col min="5389" max="5389" width="2.44140625" style="1" customWidth="1"/>
    <col min="5390" max="5390" width="6.77734375" style="1" customWidth="1"/>
    <col min="5391" max="5391" width="2.44140625" style="1" customWidth="1"/>
    <col min="5392" max="5633" width="9" style="1"/>
    <col min="5634" max="5634" width="5" style="1" customWidth="1"/>
    <col min="5635" max="5635" width="14.44140625" style="1" customWidth="1"/>
    <col min="5636" max="5636" width="10" style="1" customWidth="1"/>
    <col min="5637" max="5637" width="2.44140625" style="1" customWidth="1"/>
    <col min="5638" max="5638" width="8" style="1" customWidth="1"/>
    <col min="5639" max="5639" width="2.44140625" style="1" customWidth="1"/>
    <col min="5640" max="5640" width="11.21875" style="1" customWidth="1"/>
    <col min="5641" max="5641" width="2.44140625" style="1" customWidth="1"/>
    <col min="5642" max="5642" width="6.77734375" style="1" customWidth="1"/>
    <col min="5643" max="5643" width="2.44140625" style="1" customWidth="1"/>
    <col min="5644" max="5644" width="11.21875" style="1" customWidth="1"/>
    <col min="5645" max="5645" width="2.44140625" style="1" customWidth="1"/>
    <col min="5646" max="5646" width="6.77734375" style="1" customWidth="1"/>
    <col min="5647" max="5647" width="2.44140625" style="1" customWidth="1"/>
    <col min="5648" max="5889" width="9" style="1"/>
    <col min="5890" max="5890" width="5" style="1" customWidth="1"/>
    <col min="5891" max="5891" width="14.44140625" style="1" customWidth="1"/>
    <col min="5892" max="5892" width="10" style="1" customWidth="1"/>
    <col min="5893" max="5893" width="2.44140625" style="1" customWidth="1"/>
    <col min="5894" max="5894" width="8" style="1" customWidth="1"/>
    <col min="5895" max="5895" width="2.44140625" style="1" customWidth="1"/>
    <col min="5896" max="5896" width="11.21875" style="1" customWidth="1"/>
    <col min="5897" max="5897" width="2.44140625" style="1" customWidth="1"/>
    <col min="5898" max="5898" width="6.77734375" style="1" customWidth="1"/>
    <col min="5899" max="5899" width="2.44140625" style="1" customWidth="1"/>
    <col min="5900" max="5900" width="11.21875" style="1" customWidth="1"/>
    <col min="5901" max="5901" width="2.44140625" style="1" customWidth="1"/>
    <col min="5902" max="5902" width="6.77734375" style="1" customWidth="1"/>
    <col min="5903" max="5903" width="2.44140625" style="1" customWidth="1"/>
    <col min="5904" max="6145" width="9" style="1"/>
    <col min="6146" max="6146" width="5" style="1" customWidth="1"/>
    <col min="6147" max="6147" width="14.44140625" style="1" customWidth="1"/>
    <col min="6148" max="6148" width="10" style="1" customWidth="1"/>
    <col min="6149" max="6149" width="2.44140625" style="1" customWidth="1"/>
    <col min="6150" max="6150" width="8" style="1" customWidth="1"/>
    <col min="6151" max="6151" width="2.44140625" style="1" customWidth="1"/>
    <col min="6152" max="6152" width="11.21875" style="1" customWidth="1"/>
    <col min="6153" max="6153" width="2.44140625" style="1" customWidth="1"/>
    <col min="6154" max="6154" width="6.77734375" style="1" customWidth="1"/>
    <col min="6155" max="6155" width="2.44140625" style="1" customWidth="1"/>
    <col min="6156" max="6156" width="11.21875" style="1" customWidth="1"/>
    <col min="6157" max="6157" width="2.44140625" style="1" customWidth="1"/>
    <col min="6158" max="6158" width="6.77734375" style="1" customWidth="1"/>
    <col min="6159" max="6159" width="2.44140625" style="1" customWidth="1"/>
    <col min="6160" max="6401" width="9" style="1"/>
    <col min="6402" max="6402" width="5" style="1" customWidth="1"/>
    <col min="6403" max="6403" width="14.44140625" style="1" customWidth="1"/>
    <col min="6404" max="6404" width="10" style="1" customWidth="1"/>
    <col min="6405" max="6405" width="2.44140625" style="1" customWidth="1"/>
    <col min="6406" max="6406" width="8" style="1" customWidth="1"/>
    <col min="6407" max="6407" width="2.44140625" style="1" customWidth="1"/>
    <col min="6408" max="6408" width="11.21875" style="1" customWidth="1"/>
    <col min="6409" max="6409" width="2.44140625" style="1" customWidth="1"/>
    <col min="6410" max="6410" width="6.77734375" style="1" customWidth="1"/>
    <col min="6411" max="6411" width="2.44140625" style="1" customWidth="1"/>
    <col min="6412" max="6412" width="11.21875" style="1" customWidth="1"/>
    <col min="6413" max="6413" width="2.44140625" style="1" customWidth="1"/>
    <col min="6414" max="6414" width="6.77734375" style="1" customWidth="1"/>
    <col min="6415" max="6415" width="2.44140625" style="1" customWidth="1"/>
    <col min="6416" max="6657" width="9" style="1"/>
    <col min="6658" max="6658" width="5" style="1" customWidth="1"/>
    <col min="6659" max="6659" width="14.44140625" style="1" customWidth="1"/>
    <col min="6660" max="6660" width="10" style="1" customWidth="1"/>
    <col min="6661" max="6661" width="2.44140625" style="1" customWidth="1"/>
    <col min="6662" max="6662" width="8" style="1" customWidth="1"/>
    <col min="6663" max="6663" width="2.44140625" style="1" customWidth="1"/>
    <col min="6664" max="6664" width="11.21875" style="1" customWidth="1"/>
    <col min="6665" max="6665" width="2.44140625" style="1" customWidth="1"/>
    <col min="6666" max="6666" width="6.77734375" style="1" customWidth="1"/>
    <col min="6667" max="6667" width="2.44140625" style="1" customWidth="1"/>
    <col min="6668" max="6668" width="11.21875" style="1" customWidth="1"/>
    <col min="6669" max="6669" width="2.44140625" style="1" customWidth="1"/>
    <col min="6670" max="6670" width="6.77734375" style="1" customWidth="1"/>
    <col min="6671" max="6671" width="2.44140625" style="1" customWidth="1"/>
    <col min="6672" max="6913" width="9" style="1"/>
    <col min="6914" max="6914" width="5" style="1" customWidth="1"/>
    <col min="6915" max="6915" width="14.44140625" style="1" customWidth="1"/>
    <col min="6916" max="6916" width="10" style="1" customWidth="1"/>
    <col min="6917" max="6917" width="2.44140625" style="1" customWidth="1"/>
    <col min="6918" max="6918" width="8" style="1" customWidth="1"/>
    <col min="6919" max="6919" width="2.44140625" style="1" customWidth="1"/>
    <col min="6920" max="6920" width="11.21875" style="1" customWidth="1"/>
    <col min="6921" max="6921" width="2.44140625" style="1" customWidth="1"/>
    <col min="6922" max="6922" width="6.77734375" style="1" customWidth="1"/>
    <col min="6923" max="6923" width="2.44140625" style="1" customWidth="1"/>
    <col min="6924" max="6924" width="11.21875" style="1" customWidth="1"/>
    <col min="6925" max="6925" width="2.44140625" style="1" customWidth="1"/>
    <col min="6926" max="6926" width="6.77734375" style="1" customWidth="1"/>
    <col min="6927" max="6927" width="2.44140625" style="1" customWidth="1"/>
    <col min="6928" max="7169" width="9" style="1"/>
    <col min="7170" max="7170" width="5" style="1" customWidth="1"/>
    <col min="7171" max="7171" width="14.44140625" style="1" customWidth="1"/>
    <col min="7172" max="7172" width="10" style="1" customWidth="1"/>
    <col min="7173" max="7173" width="2.44140625" style="1" customWidth="1"/>
    <col min="7174" max="7174" width="8" style="1" customWidth="1"/>
    <col min="7175" max="7175" width="2.44140625" style="1" customWidth="1"/>
    <col min="7176" max="7176" width="11.21875" style="1" customWidth="1"/>
    <col min="7177" max="7177" width="2.44140625" style="1" customWidth="1"/>
    <col min="7178" max="7178" width="6.77734375" style="1" customWidth="1"/>
    <col min="7179" max="7179" width="2.44140625" style="1" customWidth="1"/>
    <col min="7180" max="7180" width="11.21875" style="1" customWidth="1"/>
    <col min="7181" max="7181" width="2.44140625" style="1" customWidth="1"/>
    <col min="7182" max="7182" width="6.77734375" style="1" customWidth="1"/>
    <col min="7183" max="7183" width="2.44140625" style="1" customWidth="1"/>
    <col min="7184" max="7425" width="9" style="1"/>
    <col min="7426" max="7426" width="5" style="1" customWidth="1"/>
    <col min="7427" max="7427" width="14.44140625" style="1" customWidth="1"/>
    <col min="7428" max="7428" width="10" style="1" customWidth="1"/>
    <col min="7429" max="7429" width="2.44140625" style="1" customWidth="1"/>
    <col min="7430" max="7430" width="8" style="1" customWidth="1"/>
    <col min="7431" max="7431" width="2.44140625" style="1" customWidth="1"/>
    <col min="7432" max="7432" width="11.21875" style="1" customWidth="1"/>
    <col min="7433" max="7433" width="2.44140625" style="1" customWidth="1"/>
    <col min="7434" max="7434" width="6.77734375" style="1" customWidth="1"/>
    <col min="7435" max="7435" width="2.44140625" style="1" customWidth="1"/>
    <col min="7436" max="7436" width="11.21875" style="1" customWidth="1"/>
    <col min="7437" max="7437" width="2.44140625" style="1" customWidth="1"/>
    <col min="7438" max="7438" width="6.77734375" style="1" customWidth="1"/>
    <col min="7439" max="7439" width="2.44140625" style="1" customWidth="1"/>
    <col min="7440" max="7681" width="9" style="1"/>
    <col min="7682" max="7682" width="5" style="1" customWidth="1"/>
    <col min="7683" max="7683" width="14.44140625" style="1" customWidth="1"/>
    <col min="7684" max="7684" width="10" style="1" customWidth="1"/>
    <col min="7685" max="7685" width="2.44140625" style="1" customWidth="1"/>
    <col min="7686" max="7686" width="8" style="1" customWidth="1"/>
    <col min="7687" max="7687" width="2.44140625" style="1" customWidth="1"/>
    <col min="7688" max="7688" width="11.21875" style="1" customWidth="1"/>
    <col min="7689" max="7689" width="2.44140625" style="1" customWidth="1"/>
    <col min="7690" max="7690" width="6.77734375" style="1" customWidth="1"/>
    <col min="7691" max="7691" width="2.44140625" style="1" customWidth="1"/>
    <col min="7692" max="7692" width="11.21875" style="1" customWidth="1"/>
    <col min="7693" max="7693" width="2.44140625" style="1" customWidth="1"/>
    <col min="7694" max="7694" width="6.77734375" style="1" customWidth="1"/>
    <col min="7695" max="7695" width="2.44140625" style="1" customWidth="1"/>
    <col min="7696" max="7937" width="9" style="1"/>
    <col min="7938" max="7938" width="5" style="1" customWidth="1"/>
    <col min="7939" max="7939" width="14.44140625" style="1" customWidth="1"/>
    <col min="7940" max="7940" width="10" style="1" customWidth="1"/>
    <col min="7941" max="7941" width="2.44140625" style="1" customWidth="1"/>
    <col min="7942" max="7942" width="8" style="1" customWidth="1"/>
    <col min="7943" max="7943" width="2.44140625" style="1" customWidth="1"/>
    <col min="7944" max="7944" width="11.21875" style="1" customWidth="1"/>
    <col min="7945" max="7945" width="2.44140625" style="1" customWidth="1"/>
    <col min="7946" max="7946" width="6.77734375" style="1" customWidth="1"/>
    <col min="7947" max="7947" width="2.44140625" style="1" customWidth="1"/>
    <col min="7948" max="7948" width="11.21875" style="1" customWidth="1"/>
    <col min="7949" max="7949" width="2.44140625" style="1" customWidth="1"/>
    <col min="7950" max="7950" width="6.77734375" style="1" customWidth="1"/>
    <col min="7951" max="7951" width="2.44140625" style="1" customWidth="1"/>
    <col min="7952" max="8193" width="9" style="1"/>
    <col min="8194" max="8194" width="5" style="1" customWidth="1"/>
    <col min="8195" max="8195" width="14.44140625" style="1" customWidth="1"/>
    <col min="8196" max="8196" width="10" style="1" customWidth="1"/>
    <col min="8197" max="8197" width="2.44140625" style="1" customWidth="1"/>
    <col min="8198" max="8198" width="8" style="1" customWidth="1"/>
    <col min="8199" max="8199" width="2.44140625" style="1" customWidth="1"/>
    <col min="8200" max="8200" width="11.21875" style="1" customWidth="1"/>
    <col min="8201" max="8201" width="2.44140625" style="1" customWidth="1"/>
    <col min="8202" max="8202" width="6.77734375" style="1" customWidth="1"/>
    <col min="8203" max="8203" width="2.44140625" style="1" customWidth="1"/>
    <col min="8204" max="8204" width="11.21875" style="1" customWidth="1"/>
    <col min="8205" max="8205" width="2.44140625" style="1" customWidth="1"/>
    <col min="8206" max="8206" width="6.77734375" style="1" customWidth="1"/>
    <col min="8207" max="8207" width="2.44140625" style="1" customWidth="1"/>
    <col min="8208" max="8449" width="9" style="1"/>
    <col min="8450" max="8450" width="5" style="1" customWidth="1"/>
    <col min="8451" max="8451" width="14.44140625" style="1" customWidth="1"/>
    <col min="8452" max="8452" width="10" style="1" customWidth="1"/>
    <col min="8453" max="8453" width="2.44140625" style="1" customWidth="1"/>
    <col min="8454" max="8454" width="8" style="1" customWidth="1"/>
    <col min="8455" max="8455" width="2.44140625" style="1" customWidth="1"/>
    <col min="8456" max="8456" width="11.21875" style="1" customWidth="1"/>
    <col min="8457" max="8457" width="2.44140625" style="1" customWidth="1"/>
    <col min="8458" max="8458" width="6.77734375" style="1" customWidth="1"/>
    <col min="8459" max="8459" width="2.44140625" style="1" customWidth="1"/>
    <col min="8460" max="8460" width="11.21875" style="1" customWidth="1"/>
    <col min="8461" max="8461" width="2.44140625" style="1" customWidth="1"/>
    <col min="8462" max="8462" width="6.77734375" style="1" customWidth="1"/>
    <col min="8463" max="8463" width="2.44140625" style="1" customWidth="1"/>
    <col min="8464" max="8705" width="9" style="1"/>
    <col min="8706" max="8706" width="5" style="1" customWidth="1"/>
    <col min="8707" max="8707" width="14.44140625" style="1" customWidth="1"/>
    <col min="8708" max="8708" width="10" style="1" customWidth="1"/>
    <col min="8709" max="8709" width="2.44140625" style="1" customWidth="1"/>
    <col min="8710" max="8710" width="8" style="1" customWidth="1"/>
    <col min="8711" max="8711" width="2.44140625" style="1" customWidth="1"/>
    <col min="8712" max="8712" width="11.21875" style="1" customWidth="1"/>
    <col min="8713" max="8713" width="2.44140625" style="1" customWidth="1"/>
    <col min="8714" max="8714" width="6.77734375" style="1" customWidth="1"/>
    <col min="8715" max="8715" width="2.44140625" style="1" customWidth="1"/>
    <col min="8716" max="8716" width="11.21875" style="1" customWidth="1"/>
    <col min="8717" max="8717" width="2.44140625" style="1" customWidth="1"/>
    <col min="8718" max="8718" width="6.77734375" style="1" customWidth="1"/>
    <col min="8719" max="8719" width="2.44140625" style="1" customWidth="1"/>
    <col min="8720" max="8961" width="9" style="1"/>
    <col min="8962" max="8962" width="5" style="1" customWidth="1"/>
    <col min="8963" max="8963" width="14.44140625" style="1" customWidth="1"/>
    <col min="8964" max="8964" width="10" style="1" customWidth="1"/>
    <col min="8965" max="8965" width="2.44140625" style="1" customWidth="1"/>
    <col min="8966" max="8966" width="8" style="1" customWidth="1"/>
    <col min="8967" max="8967" width="2.44140625" style="1" customWidth="1"/>
    <col min="8968" max="8968" width="11.21875" style="1" customWidth="1"/>
    <col min="8969" max="8969" width="2.44140625" style="1" customWidth="1"/>
    <col min="8970" max="8970" width="6.77734375" style="1" customWidth="1"/>
    <col min="8971" max="8971" width="2.44140625" style="1" customWidth="1"/>
    <col min="8972" max="8972" width="11.21875" style="1" customWidth="1"/>
    <col min="8973" max="8973" width="2.44140625" style="1" customWidth="1"/>
    <col min="8974" max="8974" width="6.77734375" style="1" customWidth="1"/>
    <col min="8975" max="8975" width="2.44140625" style="1" customWidth="1"/>
    <col min="8976" max="9217" width="9" style="1"/>
    <col min="9218" max="9218" width="5" style="1" customWidth="1"/>
    <col min="9219" max="9219" width="14.44140625" style="1" customWidth="1"/>
    <col min="9220" max="9220" width="10" style="1" customWidth="1"/>
    <col min="9221" max="9221" width="2.44140625" style="1" customWidth="1"/>
    <col min="9222" max="9222" width="8" style="1" customWidth="1"/>
    <col min="9223" max="9223" width="2.44140625" style="1" customWidth="1"/>
    <col min="9224" max="9224" width="11.21875" style="1" customWidth="1"/>
    <col min="9225" max="9225" width="2.44140625" style="1" customWidth="1"/>
    <col min="9226" max="9226" width="6.77734375" style="1" customWidth="1"/>
    <col min="9227" max="9227" width="2.44140625" style="1" customWidth="1"/>
    <col min="9228" max="9228" width="11.21875" style="1" customWidth="1"/>
    <col min="9229" max="9229" width="2.44140625" style="1" customWidth="1"/>
    <col min="9230" max="9230" width="6.77734375" style="1" customWidth="1"/>
    <col min="9231" max="9231" width="2.44140625" style="1" customWidth="1"/>
    <col min="9232" max="9473" width="9" style="1"/>
    <col min="9474" max="9474" width="5" style="1" customWidth="1"/>
    <col min="9475" max="9475" width="14.44140625" style="1" customWidth="1"/>
    <col min="9476" max="9476" width="10" style="1" customWidth="1"/>
    <col min="9477" max="9477" width="2.44140625" style="1" customWidth="1"/>
    <col min="9478" max="9478" width="8" style="1" customWidth="1"/>
    <col min="9479" max="9479" width="2.44140625" style="1" customWidth="1"/>
    <col min="9480" max="9480" width="11.21875" style="1" customWidth="1"/>
    <col min="9481" max="9481" width="2.44140625" style="1" customWidth="1"/>
    <col min="9482" max="9482" width="6.77734375" style="1" customWidth="1"/>
    <col min="9483" max="9483" width="2.44140625" style="1" customWidth="1"/>
    <col min="9484" max="9484" width="11.21875" style="1" customWidth="1"/>
    <col min="9485" max="9485" width="2.44140625" style="1" customWidth="1"/>
    <col min="9486" max="9486" width="6.77734375" style="1" customWidth="1"/>
    <col min="9487" max="9487" width="2.44140625" style="1" customWidth="1"/>
    <col min="9488" max="9729" width="9" style="1"/>
    <col min="9730" max="9730" width="5" style="1" customWidth="1"/>
    <col min="9731" max="9731" width="14.44140625" style="1" customWidth="1"/>
    <col min="9732" max="9732" width="10" style="1" customWidth="1"/>
    <col min="9733" max="9733" width="2.44140625" style="1" customWidth="1"/>
    <col min="9734" max="9734" width="8" style="1" customWidth="1"/>
    <col min="9735" max="9735" width="2.44140625" style="1" customWidth="1"/>
    <col min="9736" max="9736" width="11.21875" style="1" customWidth="1"/>
    <col min="9737" max="9737" width="2.44140625" style="1" customWidth="1"/>
    <col min="9738" max="9738" width="6.77734375" style="1" customWidth="1"/>
    <col min="9739" max="9739" width="2.44140625" style="1" customWidth="1"/>
    <col min="9740" max="9740" width="11.21875" style="1" customWidth="1"/>
    <col min="9741" max="9741" width="2.44140625" style="1" customWidth="1"/>
    <col min="9742" max="9742" width="6.77734375" style="1" customWidth="1"/>
    <col min="9743" max="9743" width="2.44140625" style="1" customWidth="1"/>
    <col min="9744" max="9985" width="9" style="1"/>
    <col min="9986" max="9986" width="5" style="1" customWidth="1"/>
    <col min="9987" max="9987" width="14.44140625" style="1" customWidth="1"/>
    <col min="9988" max="9988" width="10" style="1" customWidth="1"/>
    <col min="9989" max="9989" width="2.44140625" style="1" customWidth="1"/>
    <col min="9990" max="9990" width="8" style="1" customWidth="1"/>
    <col min="9991" max="9991" width="2.44140625" style="1" customWidth="1"/>
    <col min="9992" max="9992" width="11.21875" style="1" customWidth="1"/>
    <col min="9993" max="9993" width="2.44140625" style="1" customWidth="1"/>
    <col min="9994" max="9994" width="6.77734375" style="1" customWidth="1"/>
    <col min="9995" max="9995" width="2.44140625" style="1" customWidth="1"/>
    <col min="9996" max="9996" width="11.21875" style="1" customWidth="1"/>
    <col min="9997" max="9997" width="2.44140625" style="1" customWidth="1"/>
    <col min="9998" max="9998" width="6.77734375" style="1" customWidth="1"/>
    <col min="9999" max="9999" width="2.44140625" style="1" customWidth="1"/>
    <col min="10000" max="10241" width="9" style="1"/>
    <col min="10242" max="10242" width="5" style="1" customWidth="1"/>
    <col min="10243" max="10243" width="14.44140625" style="1" customWidth="1"/>
    <col min="10244" max="10244" width="10" style="1" customWidth="1"/>
    <col min="10245" max="10245" width="2.44140625" style="1" customWidth="1"/>
    <col min="10246" max="10246" width="8" style="1" customWidth="1"/>
    <col min="10247" max="10247" width="2.44140625" style="1" customWidth="1"/>
    <col min="10248" max="10248" width="11.21875" style="1" customWidth="1"/>
    <col min="10249" max="10249" width="2.44140625" style="1" customWidth="1"/>
    <col min="10250" max="10250" width="6.77734375" style="1" customWidth="1"/>
    <col min="10251" max="10251" width="2.44140625" style="1" customWidth="1"/>
    <col min="10252" max="10252" width="11.21875" style="1" customWidth="1"/>
    <col min="10253" max="10253" width="2.44140625" style="1" customWidth="1"/>
    <col min="10254" max="10254" width="6.77734375" style="1" customWidth="1"/>
    <col min="10255" max="10255" width="2.44140625" style="1" customWidth="1"/>
    <col min="10256" max="10497" width="9" style="1"/>
    <col min="10498" max="10498" width="5" style="1" customWidth="1"/>
    <col min="10499" max="10499" width="14.44140625" style="1" customWidth="1"/>
    <col min="10500" max="10500" width="10" style="1" customWidth="1"/>
    <col min="10501" max="10501" width="2.44140625" style="1" customWidth="1"/>
    <col min="10502" max="10502" width="8" style="1" customWidth="1"/>
    <col min="10503" max="10503" width="2.44140625" style="1" customWidth="1"/>
    <col min="10504" max="10504" width="11.21875" style="1" customWidth="1"/>
    <col min="10505" max="10505" width="2.44140625" style="1" customWidth="1"/>
    <col min="10506" max="10506" width="6.77734375" style="1" customWidth="1"/>
    <col min="10507" max="10507" width="2.44140625" style="1" customWidth="1"/>
    <col min="10508" max="10508" width="11.21875" style="1" customWidth="1"/>
    <col min="10509" max="10509" width="2.44140625" style="1" customWidth="1"/>
    <col min="10510" max="10510" width="6.77734375" style="1" customWidth="1"/>
    <col min="10511" max="10511" width="2.44140625" style="1" customWidth="1"/>
    <col min="10512" max="10753" width="9" style="1"/>
    <col min="10754" max="10754" width="5" style="1" customWidth="1"/>
    <col min="10755" max="10755" width="14.44140625" style="1" customWidth="1"/>
    <col min="10756" max="10756" width="10" style="1" customWidth="1"/>
    <col min="10757" max="10757" width="2.44140625" style="1" customWidth="1"/>
    <col min="10758" max="10758" width="8" style="1" customWidth="1"/>
    <col min="10759" max="10759" width="2.44140625" style="1" customWidth="1"/>
    <col min="10760" max="10760" width="11.21875" style="1" customWidth="1"/>
    <col min="10761" max="10761" width="2.44140625" style="1" customWidth="1"/>
    <col min="10762" max="10762" width="6.77734375" style="1" customWidth="1"/>
    <col min="10763" max="10763" width="2.44140625" style="1" customWidth="1"/>
    <col min="10764" max="10764" width="11.21875" style="1" customWidth="1"/>
    <col min="10765" max="10765" width="2.44140625" style="1" customWidth="1"/>
    <col min="10766" max="10766" width="6.77734375" style="1" customWidth="1"/>
    <col min="10767" max="10767" width="2.44140625" style="1" customWidth="1"/>
    <col min="10768" max="11009" width="9" style="1"/>
    <col min="11010" max="11010" width="5" style="1" customWidth="1"/>
    <col min="11011" max="11011" width="14.44140625" style="1" customWidth="1"/>
    <col min="11012" max="11012" width="10" style="1" customWidth="1"/>
    <col min="11013" max="11013" width="2.44140625" style="1" customWidth="1"/>
    <col min="11014" max="11014" width="8" style="1" customWidth="1"/>
    <col min="11015" max="11015" width="2.44140625" style="1" customWidth="1"/>
    <col min="11016" max="11016" width="11.21875" style="1" customWidth="1"/>
    <col min="11017" max="11017" width="2.44140625" style="1" customWidth="1"/>
    <col min="11018" max="11018" width="6.77734375" style="1" customWidth="1"/>
    <col min="11019" max="11019" width="2.44140625" style="1" customWidth="1"/>
    <col min="11020" max="11020" width="11.21875" style="1" customWidth="1"/>
    <col min="11021" max="11021" width="2.44140625" style="1" customWidth="1"/>
    <col min="11022" max="11022" width="6.77734375" style="1" customWidth="1"/>
    <col min="11023" max="11023" width="2.44140625" style="1" customWidth="1"/>
    <col min="11024" max="11265" width="9" style="1"/>
    <col min="11266" max="11266" width="5" style="1" customWidth="1"/>
    <col min="11267" max="11267" width="14.44140625" style="1" customWidth="1"/>
    <col min="11268" max="11268" width="10" style="1" customWidth="1"/>
    <col min="11269" max="11269" width="2.44140625" style="1" customWidth="1"/>
    <col min="11270" max="11270" width="8" style="1" customWidth="1"/>
    <col min="11271" max="11271" width="2.44140625" style="1" customWidth="1"/>
    <col min="11272" max="11272" width="11.21875" style="1" customWidth="1"/>
    <col min="11273" max="11273" width="2.44140625" style="1" customWidth="1"/>
    <col min="11274" max="11274" width="6.77734375" style="1" customWidth="1"/>
    <col min="11275" max="11275" width="2.44140625" style="1" customWidth="1"/>
    <col min="11276" max="11276" width="11.21875" style="1" customWidth="1"/>
    <col min="11277" max="11277" width="2.44140625" style="1" customWidth="1"/>
    <col min="11278" max="11278" width="6.77734375" style="1" customWidth="1"/>
    <col min="11279" max="11279" width="2.44140625" style="1" customWidth="1"/>
    <col min="11280" max="11521" width="9" style="1"/>
    <col min="11522" max="11522" width="5" style="1" customWidth="1"/>
    <col min="11523" max="11523" width="14.44140625" style="1" customWidth="1"/>
    <col min="11524" max="11524" width="10" style="1" customWidth="1"/>
    <col min="11525" max="11525" width="2.44140625" style="1" customWidth="1"/>
    <col min="11526" max="11526" width="8" style="1" customWidth="1"/>
    <col min="11527" max="11527" width="2.44140625" style="1" customWidth="1"/>
    <col min="11528" max="11528" width="11.21875" style="1" customWidth="1"/>
    <col min="11529" max="11529" width="2.44140625" style="1" customWidth="1"/>
    <col min="11530" max="11530" width="6.77734375" style="1" customWidth="1"/>
    <col min="11531" max="11531" width="2.44140625" style="1" customWidth="1"/>
    <col min="11532" max="11532" width="11.21875" style="1" customWidth="1"/>
    <col min="11533" max="11533" width="2.44140625" style="1" customWidth="1"/>
    <col min="11534" max="11534" width="6.77734375" style="1" customWidth="1"/>
    <col min="11535" max="11535" width="2.44140625" style="1" customWidth="1"/>
    <col min="11536" max="11777" width="9" style="1"/>
    <col min="11778" max="11778" width="5" style="1" customWidth="1"/>
    <col min="11779" max="11779" width="14.44140625" style="1" customWidth="1"/>
    <col min="11780" max="11780" width="10" style="1" customWidth="1"/>
    <col min="11781" max="11781" width="2.44140625" style="1" customWidth="1"/>
    <col min="11782" max="11782" width="8" style="1" customWidth="1"/>
    <col min="11783" max="11783" width="2.44140625" style="1" customWidth="1"/>
    <col min="11784" max="11784" width="11.21875" style="1" customWidth="1"/>
    <col min="11785" max="11785" width="2.44140625" style="1" customWidth="1"/>
    <col min="11786" max="11786" width="6.77734375" style="1" customWidth="1"/>
    <col min="11787" max="11787" width="2.44140625" style="1" customWidth="1"/>
    <col min="11788" max="11788" width="11.21875" style="1" customWidth="1"/>
    <col min="11789" max="11789" width="2.44140625" style="1" customWidth="1"/>
    <col min="11790" max="11790" width="6.77734375" style="1" customWidth="1"/>
    <col min="11791" max="11791" width="2.44140625" style="1" customWidth="1"/>
    <col min="11792" max="12033" width="9" style="1"/>
    <col min="12034" max="12034" width="5" style="1" customWidth="1"/>
    <col min="12035" max="12035" width="14.44140625" style="1" customWidth="1"/>
    <col min="12036" max="12036" width="10" style="1" customWidth="1"/>
    <col min="12037" max="12037" width="2.44140625" style="1" customWidth="1"/>
    <col min="12038" max="12038" width="8" style="1" customWidth="1"/>
    <col min="12039" max="12039" width="2.44140625" style="1" customWidth="1"/>
    <col min="12040" max="12040" width="11.21875" style="1" customWidth="1"/>
    <col min="12041" max="12041" width="2.44140625" style="1" customWidth="1"/>
    <col min="12042" max="12042" width="6.77734375" style="1" customWidth="1"/>
    <col min="12043" max="12043" width="2.44140625" style="1" customWidth="1"/>
    <col min="12044" max="12044" width="11.21875" style="1" customWidth="1"/>
    <col min="12045" max="12045" width="2.44140625" style="1" customWidth="1"/>
    <col min="12046" max="12046" width="6.77734375" style="1" customWidth="1"/>
    <col min="12047" max="12047" width="2.44140625" style="1" customWidth="1"/>
    <col min="12048" max="12289" width="9" style="1"/>
    <col min="12290" max="12290" width="5" style="1" customWidth="1"/>
    <col min="12291" max="12291" width="14.44140625" style="1" customWidth="1"/>
    <col min="12292" max="12292" width="10" style="1" customWidth="1"/>
    <col min="12293" max="12293" width="2.44140625" style="1" customWidth="1"/>
    <col min="12294" max="12294" width="8" style="1" customWidth="1"/>
    <col min="12295" max="12295" width="2.44140625" style="1" customWidth="1"/>
    <col min="12296" max="12296" width="11.21875" style="1" customWidth="1"/>
    <col min="12297" max="12297" width="2.44140625" style="1" customWidth="1"/>
    <col min="12298" max="12298" width="6.77734375" style="1" customWidth="1"/>
    <col min="12299" max="12299" width="2.44140625" style="1" customWidth="1"/>
    <col min="12300" max="12300" width="11.21875" style="1" customWidth="1"/>
    <col min="12301" max="12301" width="2.44140625" style="1" customWidth="1"/>
    <col min="12302" max="12302" width="6.77734375" style="1" customWidth="1"/>
    <col min="12303" max="12303" width="2.44140625" style="1" customWidth="1"/>
    <col min="12304" max="12545" width="9" style="1"/>
    <col min="12546" max="12546" width="5" style="1" customWidth="1"/>
    <col min="12547" max="12547" width="14.44140625" style="1" customWidth="1"/>
    <col min="12548" max="12548" width="10" style="1" customWidth="1"/>
    <col min="12549" max="12549" width="2.44140625" style="1" customWidth="1"/>
    <col min="12550" max="12550" width="8" style="1" customWidth="1"/>
    <col min="12551" max="12551" width="2.44140625" style="1" customWidth="1"/>
    <col min="12552" max="12552" width="11.21875" style="1" customWidth="1"/>
    <col min="12553" max="12553" width="2.44140625" style="1" customWidth="1"/>
    <col min="12554" max="12554" width="6.77734375" style="1" customWidth="1"/>
    <col min="12555" max="12555" width="2.44140625" style="1" customWidth="1"/>
    <col min="12556" max="12556" width="11.21875" style="1" customWidth="1"/>
    <col min="12557" max="12557" width="2.44140625" style="1" customWidth="1"/>
    <col min="12558" max="12558" width="6.77734375" style="1" customWidth="1"/>
    <col min="12559" max="12559" width="2.44140625" style="1" customWidth="1"/>
    <col min="12560" max="12801" width="9" style="1"/>
    <col min="12802" max="12802" width="5" style="1" customWidth="1"/>
    <col min="12803" max="12803" width="14.44140625" style="1" customWidth="1"/>
    <col min="12804" max="12804" width="10" style="1" customWidth="1"/>
    <col min="12805" max="12805" width="2.44140625" style="1" customWidth="1"/>
    <col min="12806" max="12806" width="8" style="1" customWidth="1"/>
    <col min="12807" max="12807" width="2.44140625" style="1" customWidth="1"/>
    <col min="12808" max="12808" width="11.21875" style="1" customWidth="1"/>
    <col min="12809" max="12809" width="2.44140625" style="1" customWidth="1"/>
    <col min="12810" max="12810" width="6.77734375" style="1" customWidth="1"/>
    <col min="12811" max="12811" width="2.44140625" style="1" customWidth="1"/>
    <col min="12812" max="12812" width="11.21875" style="1" customWidth="1"/>
    <col min="12813" max="12813" width="2.44140625" style="1" customWidth="1"/>
    <col min="12814" max="12814" width="6.77734375" style="1" customWidth="1"/>
    <col min="12815" max="12815" width="2.44140625" style="1" customWidth="1"/>
    <col min="12816" max="13057" width="9" style="1"/>
    <col min="13058" max="13058" width="5" style="1" customWidth="1"/>
    <col min="13059" max="13059" width="14.44140625" style="1" customWidth="1"/>
    <col min="13060" max="13060" width="10" style="1" customWidth="1"/>
    <col min="13061" max="13061" width="2.44140625" style="1" customWidth="1"/>
    <col min="13062" max="13062" width="8" style="1" customWidth="1"/>
    <col min="13063" max="13063" width="2.44140625" style="1" customWidth="1"/>
    <col min="13064" max="13064" width="11.21875" style="1" customWidth="1"/>
    <col min="13065" max="13065" width="2.44140625" style="1" customWidth="1"/>
    <col min="13066" max="13066" width="6.77734375" style="1" customWidth="1"/>
    <col min="13067" max="13067" width="2.44140625" style="1" customWidth="1"/>
    <col min="13068" max="13068" width="11.21875" style="1" customWidth="1"/>
    <col min="13069" max="13069" width="2.44140625" style="1" customWidth="1"/>
    <col min="13070" max="13070" width="6.77734375" style="1" customWidth="1"/>
    <col min="13071" max="13071" width="2.44140625" style="1" customWidth="1"/>
    <col min="13072" max="13313" width="9" style="1"/>
    <col min="13314" max="13314" width="5" style="1" customWidth="1"/>
    <col min="13315" max="13315" width="14.44140625" style="1" customWidth="1"/>
    <col min="13316" max="13316" width="10" style="1" customWidth="1"/>
    <col min="13317" max="13317" width="2.44140625" style="1" customWidth="1"/>
    <col min="13318" max="13318" width="8" style="1" customWidth="1"/>
    <col min="13319" max="13319" width="2.44140625" style="1" customWidth="1"/>
    <col min="13320" max="13320" width="11.21875" style="1" customWidth="1"/>
    <col min="13321" max="13321" width="2.44140625" style="1" customWidth="1"/>
    <col min="13322" max="13322" width="6.77734375" style="1" customWidth="1"/>
    <col min="13323" max="13323" width="2.44140625" style="1" customWidth="1"/>
    <col min="13324" max="13324" width="11.21875" style="1" customWidth="1"/>
    <col min="13325" max="13325" width="2.44140625" style="1" customWidth="1"/>
    <col min="13326" max="13326" width="6.77734375" style="1" customWidth="1"/>
    <col min="13327" max="13327" width="2.44140625" style="1" customWidth="1"/>
    <col min="13328" max="13569" width="9" style="1"/>
    <col min="13570" max="13570" width="5" style="1" customWidth="1"/>
    <col min="13571" max="13571" width="14.44140625" style="1" customWidth="1"/>
    <col min="13572" max="13572" width="10" style="1" customWidth="1"/>
    <col min="13573" max="13573" width="2.44140625" style="1" customWidth="1"/>
    <col min="13574" max="13574" width="8" style="1" customWidth="1"/>
    <col min="13575" max="13575" width="2.44140625" style="1" customWidth="1"/>
    <col min="13576" max="13576" width="11.21875" style="1" customWidth="1"/>
    <col min="13577" max="13577" width="2.44140625" style="1" customWidth="1"/>
    <col min="13578" max="13578" width="6.77734375" style="1" customWidth="1"/>
    <col min="13579" max="13579" width="2.44140625" style="1" customWidth="1"/>
    <col min="13580" max="13580" width="11.21875" style="1" customWidth="1"/>
    <col min="13581" max="13581" width="2.44140625" style="1" customWidth="1"/>
    <col min="13582" max="13582" width="6.77734375" style="1" customWidth="1"/>
    <col min="13583" max="13583" width="2.44140625" style="1" customWidth="1"/>
    <col min="13584" max="13825" width="9" style="1"/>
    <col min="13826" max="13826" width="5" style="1" customWidth="1"/>
    <col min="13827" max="13827" width="14.44140625" style="1" customWidth="1"/>
    <col min="13828" max="13828" width="10" style="1" customWidth="1"/>
    <col min="13829" max="13829" width="2.44140625" style="1" customWidth="1"/>
    <col min="13830" max="13830" width="8" style="1" customWidth="1"/>
    <col min="13831" max="13831" width="2.44140625" style="1" customWidth="1"/>
    <col min="13832" max="13832" width="11.21875" style="1" customWidth="1"/>
    <col min="13833" max="13833" width="2.44140625" style="1" customWidth="1"/>
    <col min="13834" max="13834" width="6.77734375" style="1" customWidth="1"/>
    <col min="13835" max="13835" width="2.44140625" style="1" customWidth="1"/>
    <col min="13836" max="13836" width="11.21875" style="1" customWidth="1"/>
    <col min="13837" max="13837" width="2.44140625" style="1" customWidth="1"/>
    <col min="13838" max="13838" width="6.77734375" style="1" customWidth="1"/>
    <col min="13839" max="13839" width="2.44140625" style="1" customWidth="1"/>
    <col min="13840" max="14081" width="9" style="1"/>
    <col min="14082" max="14082" width="5" style="1" customWidth="1"/>
    <col min="14083" max="14083" width="14.44140625" style="1" customWidth="1"/>
    <col min="14084" max="14084" width="10" style="1" customWidth="1"/>
    <col min="14085" max="14085" width="2.44140625" style="1" customWidth="1"/>
    <col min="14086" max="14086" width="8" style="1" customWidth="1"/>
    <col min="14087" max="14087" width="2.44140625" style="1" customWidth="1"/>
    <col min="14088" max="14088" width="11.21875" style="1" customWidth="1"/>
    <col min="14089" max="14089" width="2.44140625" style="1" customWidth="1"/>
    <col min="14090" max="14090" width="6.77734375" style="1" customWidth="1"/>
    <col min="14091" max="14091" width="2.44140625" style="1" customWidth="1"/>
    <col min="14092" max="14092" width="11.21875" style="1" customWidth="1"/>
    <col min="14093" max="14093" width="2.44140625" style="1" customWidth="1"/>
    <col min="14094" max="14094" width="6.77734375" style="1" customWidth="1"/>
    <col min="14095" max="14095" width="2.44140625" style="1" customWidth="1"/>
    <col min="14096" max="14337" width="9" style="1"/>
    <col min="14338" max="14338" width="5" style="1" customWidth="1"/>
    <col min="14339" max="14339" width="14.44140625" style="1" customWidth="1"/>
    <col min="14340" max="14340" width="10" style="1" customWidth="1"/>
    <col min="14341" max="14341" width="2.44140625" style="1" customWidth="1"/>
    <col min="14342" max="14342" width="8" style="1" customWidth="1"/>
    <col min="14343" max="14343" width="2.44140625" style="1" customWidth="1"/>
    <col min="14344" max="14344" width="11.21875" style="1" customWidth="1"/>
    <col min="14345" max="14345" width="2.44140625" style="1" customWidth="1"/>
    <col min="14346" max="14346" width="6.77734375" style="1" customWidth="1"/>
    <col min="14347" max="14347" width="2.44140625" style="1" customWidth="1"/>
    <col min="14348" max="14348" width="11.21875" style="1" customWidth="1"/>
    <col min="14349" max="14349" width="2.44140625" style="1" customWidth="1"/>
    <col min="14350" max="14350" width="6.77734375" style="1" customWidth="1"/>
    <col min="14351" max="14351" width="2.44140625" style="1" customWidth="1"/>
    <col min="14352" max="14593" width="9" style="1"/>
    <col min="14594" max="14594" width="5" style="1" customWidth="1"/>
    <col min="14595" max="14595" width="14.44140625" style="1" customWidth="1"/>
    <col min="14596" max="14596" width="10" style="1" customWidth="1"/>
    <col min="14597" max="14597" width="2.44140625" style="1" customWidth="1"/>
    <col min="14598" max="14598" width="8" style="1" customWidth="1"/>
    <col min="14599" max="14599" width="2.44140625" style="1" customWidth="1"/>
    <col min="14600" max="14600" width="11.21875" style="1" customWidth="1"/>
    <col min="14601" max="14601" width="2.44140625" style="1" customWidth="1"/>
    <col min="14602" max="14602" width="6.77734375" style="1" customWidth="1"/>
    <col min="14603" max="14603" width="2.44140625" style="1" customWidth="1"/>
    <col min="14604" max="14604" width="11.21875" style="1" customWidth="1"/>
    <col min="14605" max="14605" width="2.44140625" style="1" customWidth="1"/>
    <col min="14606" max="14606" width="6.77734375" style="1" customWidth="1"/>
    <col min="14607" max="14607" width="2.44140625" style="1" customWidth="1"/>
    <col min="14608" max="14849" width="9" style="1"/>
    <col min="14850" max="14850" width="5" style="1" customWidth="1"/>
    <col min="14851" max="14851" width="14.44140625" style="1" customWidth="1"/>
    <col min="14852" max="14852" width="10" style="1" customWidth="1"/>
    <col min="14853" max="14853" width="2.44140625" style="1" customWidth="1"/>
    <col min="14854" max="14854" width="8" style="1" customWidth="1"/>
    <col min="14855" max="14855" width="2.44140625" style="1" customWidth="1"/>
    <col min="14856" max="14856" width="11.21875" style="1" customWidth="1"/>
    <col min="14857" max="14857" width="2.44140625" style="1" customWidth="1"/>
    <col min="14858" max="14858" width="6.77734375" style="1" customWidth="1"/>
    <col min="14859" max="14859" width="2.44140625" style="1" customWidth="1"/>
    <col min="14860" max="14860" width="11.21875" style="1" customWidth="1"/>
    <col min="14861" max="14861" width="2.44140625" style="1" customWidth="1"/>
    <col min="14862" max="14862" width="6.77734375" style="1" customWidth="1"/>
    <col min="14863" max="14863" width="2.44140625" style="1" customWidth="1"/>
    <col min="14864" max="15105" width="9" style="1"/>
    <col min="15106" max="15106" width="5" style="1" customWidth="1"/>
    <col min="15107" max="15107" width="14.44140625" style="1" customWidth="1"/>
    <col min="15108" max="15108" width="10" style="1" customWidth="1"/>
    <col min="15109" max="15109" width="2.44140625" style="1" customWidth="1"/>
    <col min="15110" max="15110" width="8" style="1" customWidth="1"/>
    <col min="15111" max="15111" width="2.44140625" style="1" customWidth="1"/>
    <col min="15112" max="15112" width="11.21875" style="1" customWidth="1"/>
    <col min="15113" max="15113" width="2.44140625" style="1" customWidth="1"/>
    <col min="15114" max="15114" width="6.77734375" style="1" customWidth="1"/>
    <col min="15115" max="15115" width="2.44140625" style="1" customWidth="1"/>
    <col min="15116" max="15116" width="11.21875" style="1" customWidth="1"/>
    <col min="15117" max="15117" width="2.44140625" style="1" customWidth="1"/>
    <col min="15118" max="15118" width="6.77734375" style="1" customWidth="1"/>
    <col min="15119" max="15119" width="2.44140625" style="1" customWidth="1"/>
    <col min="15120" max="15361" width="9" style="1"/>
    <col min="15362" max="15362" width="5" style="1" customWidth="1"/>
    <col min="15363" max="15363" width="14.44140625" style="1" customWidth="1"/>
    <col min="15364" max="15364" width="10" style="1" customWidth="1"/>
    <col min="15365" max="15365" width="2.44140625" style="1" customWidth="1"/>
    <col min="15366" max="15366" width="8" style="1" customWidth="1"/>
    <col min="15367" max="15367" width="2.44140625" style="1" customWidth="1"/>
    <col min="15368" max="15368" width="11.21875" style="1" customWidth="1"/>
    <col min="15369" max="15369" width="2.44140625" style="1" customWidth="1"/>
    <col min="15370" max="15370" width="6.77734375" style="1" customWidth="1"/>
    <col min="15371" max="15371" width="2.44140625" style="1" customWidth="1"/>
    <col min="15372" max="15372" width="11.21875" style="1" customWidth="1"/>
    <col min="15373" max="15373" width="2.44140625" style="1" customWidth="1"/>
    <col min="15374" max="15374" width="6.77734375" style="1" customWidth="1"/>
    <col min="15375" max="15375" width="2.44140625" style="1" customWidth="1"/>
    <col min="15376" max="15617" width="9" style="1"/>
    <col min="15618" max="15618" width="5" style="1" customWidth="1"/>
    <col min="15619" max="15619" width="14.44140625" style="1" customWidth="1"/>
    <col min="15620" max="15620" width="10" style="1" customWidth="1"/>
    <col min="15621" max="15621" width="2.44140625" style="1" customWidth="1"/>
    <col min="15622" max="15622" width="8" style="1" customWidth="1"/>
    <col min="15623" max="15623" width="2.44140625" style="1" customWidth="1"/>
    <col min="15624" max="15624" width="11.21875" style="1" customWidth="1"/>
    <col min="15625" max="15625" width="2.44140625" style="1" customWidth="1"/>
    <col min="15626" max="15626" width="6.77734375" style="1" customWidth="1"/>
    <col min="15627" max="15627" width="2.44140625" style="1" customWidth="1"/>
    <col min="15628" max="15628" width="11.21875" style="1" customWidth="1"/>
    <col min="15629" max="15629" width="2.44140625" style="1" customWidth="1"/>
    <col min="15630" max="15630" width="6.77734375" style="1" customWidth="1"/>
    <col min="15631" max="15631" width="2.44140625" style="1" customWidth="1"/>
    <col min="15632" max="15873" width="9" style="1"/>
    <col min="15874" max="15874" width="5" style="1" customWidth="1"/>
    <col min="15875" max="15875" width="14.44140625" style="1" customWidth="1"/>
    <col min="15876" max="15876" width="10" style="1" customWidth="1"/>
    <col min="15877" max="15877" width="2.44140625" style="1" customWidth="1"/>
    <col min="15878" max="15878" width="8" style="1" customWidth="1"/>
    <col min="15879" max="15879" width="2.44140625" style="1" customWidth="1"/>
    <col min="15880" max="15880" width="11.21875" style="1" customWidth="1"/>
    <col min="15881" max="15881" width="2.44140625" style="1" customWidth="1"/>
    <col min="15882" max="15882" width="6.77734375" style="1" customWidth="1"/>
    <col min="15883" max="15883" width="2.44140625" style="1" customWidth="1"/>
    <col min="15884" max="15884" width="11.21875" style="1" customWidth="1"/>
    <col min="15885" max="15885" width="2.44140625" style="1" customWidth="1"/>
    <col min="15886" max="15886" width="6.77734375" style="1" customWidth="1"/>
    <col min="15887" max="15887" width="2.44140625" style="1" customWidth="1"/>
    <col min="15888" max="16129" width="9" style="1"/>
    <col min="16130" max="16130" width="5" style="1" customWidth="1"/>
    <col min="16131" max="16131" width="14.44140625" style="1" customWidth="1"/>
    <col min="16132" max="16132" width="10" style="1" customWidth="1"/>
    <col min="16133" max="16133" width="2.44140625" style="1" customWidth="1"/>
    <col min="16134" max="16134" width="8" style="1" customWidth="1"/>
    <col min="16135" max="16135" width="2.44140625" style="1" customWidth="1"/>
    <col min="16136" max="16136" width="11.21875" style="1" customWidth="1"/>
    <col min="16137" max="16137" width="2.44140625" style="1" customWidth="1"/>
    <col min="16138" max="16138" width="6.77734375" style="1" customWidth="1"/>
    <col min="16139" max="16139" width="2.44140625" style="1" customWidth="1"/>
    <col min="16140" max="16140" width="11.21875" style="1" customWidth="1"/>
    <col min="16141" max="16141" width="2.44140625" style="1" customWidth="1"/>
    <col min="16142" max="16142" width="6.77734375" style="1" customWidth="1"/>
    <col min="16143" max="16143" width="2.44140625" style="1" customWidth="1"/>
    <col min="16144" max="16384" width="9" style="1"/>
  </cols>
  <sheetData>
    <row r="2" spans="2:15" x14ac:dyDescent="0.2">
      <c r="B2" s="1" t="s">
        <v>214</v>
      </c>
    </row>
    <row r="3" spans="2:15" ht="16.8" thickBot="1" x14ac:dyDescent="0.25">
      <c r="O3" s="184" t="s">
        <v>50</v>
      </c>
    </row>
    <row r="4" spans="2:15" ht="34.5" customHeight="1" x14ac:dyDescent="0.2">
      <c r="B4" s="466" t="s">
        <v>231</v>
      </c>
      <c r="C4" s="467"/>
      <c r="D4" s="468" t="s">
        <v>51</v>
      </c>
      <c r="E4" s="468"/>
      <c r="F4" s="468"/>
      <c r="G4" s="469"/>
      <c r="H4" s="470" t="s">
        <v>240</v>
      </c>
      <c r="I4" s="469"/>
      <c r="J4" s="469"/>
      <c r="K4" s="467"/>
      <c r="L4" s="468" t="s">
        <v>239</v>
      </c>
      <c r="M4" s="469"/>
      <c r="N4" s="469"/>
      <c r="O4" s="473"/>
    </row>
    <row r="5" spans="2:15" ht="33" hidden="1" customHeight="1" x14ac:dyDescent="0.2">
      <c r="B5" s="464" t="s">
        <v>52</v>
      </c>
      <c r="C5" s="465"/>
      <c r="D5" s="65">
        <v>20784</v>
      </c>
      <c r="E5" s="19" t="s">
        <v>21</v>
      </c>
      <c r="F5" s="56">
        <v>100</v>
      </c>
      <c r="G5" s="19" t="s">
        <v>22</v>
      </c>
      <c r="H5" s="65">
        <v>13132.6</v>
      </c>
      <c r="I5" s="19" t="s">
        <v>21</v>
      </c>
      <c r="J5" s="56">
        <v>63.2</v>
      </c>
      <c r="K5" s="19" t="s">
        <v>22</v>
      </c>
      <c r="L5" s="65">
        <v>7651.4</v>
      </c>
      <c r="M5" s="19" t="s">
        <v>21</v>
      </c>
      <c r="N5" s="56">
        <v>36.799999999999997</v>
      </c>
      <c r="O5" s="20" t="s">
        <v>22</v>
      </c>
    </row>
    <row r="6" spans="2:15" ht="33" hidden="1" customHeight="1" x14ac:dyDescent="0.2">
      <c r="B6" s="464" t="s">
        <v>53</v>
      </c>
      <c r="C6" s="465"/>
      <c r="D6" s="65">
        <v>20397</v>
      </c>
      <c r="E6" s="19" t="s">
        <v>21</v>
      </c>
      <c r="F6" s="56">
        <v>100</v>
      </c>
      <c r="G6" s="19" t="s">
        <v>22</v>
      </c>
      <c r="H6" s="65">
        <v>13318</v>
      </c>
      <c r="I6" s="19" t="s">
        <v>21</v>
      </c>
      <c r="J6" s="56">
        <v>65.3</v>
      </c>
      <c r="K6" s="19" t="s">
        <v>22</v>
      </c>
      <c r="L6" s="65">
        <v>7079</v>
      </c>
      <c r="M6" s="19" t="s">
        <v>21</v>
      </c>
      <c r="N6" s="56">
        <v>34.700000000000003</v>
      </c>
      <c r="O6" s="20" t="s">
        <v>22</v>
      </c>
    </row>
    <row r="7" spans="2:15" ht="33" hidden="1" customHeight="1" x14ac:dyDescent="0.2">
      <c r="B7" s="475" t="s">
        <v>54</v>
      </c>
      <c r="C7" s="367"/>
      <c r="D7" s="66">
        <v>19466</v>
      </c>
      <c r="E7" s="1" t="s">
        <v>21</v>
      </c>
      <c r="F7" s="60">
        <v>100</v>
      </c>
      <c r="G7" s="1" t="s">
        <v>22</v>
      </c>
      <c r="H7" s="66">
        <v>12634</v>
      </c>
      <c r="I7" s="1" t="s">
        <v>21</v>
      </c>
      <c r="J7" s="60">
        <v>64.900000000000006</v>
      </c>
      <c r="K7" s="1" t="s">
        <v>22</v>
      </c>
      <c r="L7" s="66">
        <v>6832</v>
      </c>
      <c r="M7" s="1" t="s">
        <v>21</v>
      </c>
      <c r="N7" s="60">
        <v>35.1</v>
      </c>
      <c r="O7" s="67" t="s">
        <v>22</v>
      </c>
    </row>
    <row r="8" spans="2:15" ht="33" hidden="1" customHeight="1" x14ac:dyDescent="0.2">
      <c r="B8" s="464" t="s">
        <v>55</v>
      </c>
      <c r="C8" s="476"/>
      <c r="D8" s="68">
        <v>20717</v>
      </c>
      <c r="E8" s="50" t="s">
        <v>13</v>
      </c>
      <c r="F8" s="51">
        <v>100</v>
      </c>
      <c r="G8" s="50" t="s">
        <v>14</v>
      </c>
      <c r="H8" s="68">
        <f>D8-L8</f>
        <v>13692</v>
      </c>
      <c r="I8" s="50" t="s">
        <v>13</v>
      </c>
      <c r="J8" s="51">
        <f>H8/D8*100</f>
        <v>66.090650190664661</v>
      </c>
      <c r="K8" s="50" t="s">
        <v>14</v>
      </c>
      <c r="L8" s="68">
        <v>7025</v>
      </c>
      <c r="M8" s="50" t="s">
        <v>13</v>
      </c>
      <c r="N8" s="51">
        <f>L8/D8*100</f>
        <v>33.909349809335325</v>
      </c>
      <c r="O8" s="69" t="s">
        <v>14</v>
      </c>
    </row>
    <row r="9" spans="2:15" ht="17.25" hidden="1" customHeight="1" x14ac:dyDescent="0.2">
      <c r="B9" s="464" t="s">
        <v>146</v>
      </c>
      <c r="C9" s="476"/>
      <c r="D9" s="65">
        <v>20985</v>
      </c>
      <c r="E9" s="19" t="s">
        <v>13</v>
      </c>
      <c r="F9" s="56">
        <v>100</v>
      </c>
      <c r="G9" s="19" t="s">
        <v>14</v>
      </c>
      <c r="H9" s="65">
        <v>14113</v>
      </c>
      <c r="I9" s="19" t="s">
        <v>13</v>
      </c>
      <c r="J9" s="56">
        <f>H9/D9*100</f>
        <v>67.252799618775313</v>
      </c>
      <c r="K9" s="19" t="s">
        <v>14</v>
      </c>
      <c r="L9" s="65">
        <v>6872</v>
      </c>
      <c r="M9" s="19" t="s">
        <v>13</v>
      </c>
      <c r="N9" s="56">
        <f>L9/D9*100</f>
        <v>32.747200381224687</v>
      </c>
      <c r="O9" s="20" t="s">
        <v>14</v>
      </c>
    </row>
    <row r="10" spans="2:15" ht="35.25" hidden="1" customHeight="1" x14ac:dyDescent="0.2">
      <c r="B10" s="477" t="s">
        <v>147</v>
      </c>
      <c r="C10" s="478"/>
      <c r="D10" s="134">
        <v>21055</v>
      </c>
      <c r="E10" s="54" t="s">
        <v>13</v>
      </c>
      <c r="F10" s="55">
        <v>100</v>
      </c>
      <c r="G10" s="54" t="s">
        <v>14</v>
      </c>
      <c r="H10" s="134">
        <v>14203</v>
      </c>
      <c r="I10" s="54" t="s">
        <v>13</v>
      </c>
      <c r="J10" s="55">
        <f>H10/D10*100</f>
        <v>67.456661125623356</v>
      </c>
      <c r="K10" s="54" t="s">
        <v>14</v>
      </c>
      <c r="L10" s="134">
        <v>6852</v>
      </c>
      <c r="M10" s="54" t="s">
        <v>13</v>
      </c>
      <c r="N10" s="55">
        <f>L10/D10*100</f>
        <v>32.54333887437663</v>
      </c>
      <c r="O10" s="142" t="s">
        <v>14</v>
      </c>
    </row>
    <row r="11" spans="2:15" ht="35.25" hidden="1" customHeight="1" x14ac:dyDescent="0.2">
      <c r="B11" s="477" t="s">
        <v>148</v>
      </c>
      <c r="C11" s="478"/>
      <c r="D11" s="134">
        <v>21632</v>
      </c>
      <c r="E11" s="54" t="s">
        <v>13</v>
      </c>
      <c r="F11" s="55">
        <v>100</v>
      </c>
      <c r="G11" s="54" t="s">
        <v>14</v>
      </c>
      <c r="H11" s="134">
        <v>14239</v>
      </c>
      <c r="I11" s="54" t="s">
        <v>13</v>
      </c>
      <c r="J11" s="55">
        <f t="shared" ref="J11" si="0">H11/D11*100</f>
        <v>65.823779585798817</v>
      </c>
      <c r="K11" s="54" t="s">
        <v>14</v>
      </c>
      <c r="L11" s="134">
        <v>7393</v>
      </c>
      <c r="M11" s="54" t="s">
        <v>13</v>
      </c>
      <c r="N11" s="55">
        <f t="shared" ref="N11" si="1">L11/D11*100</f>
        <v>34.176220414201183</v>
      </c>
      <c r="O11" s="142" t="s">
        <v>14</v>
      </c>
    </row>
    <row r="12" spans="2:15" ht="35.25" hidden="1" customHeight="1" x14ac:dyDescent="0.2">
      <c r="B12" s="477" t="s">
        <v>149</v>
      </c>
      <c r="C12" s="478"/>
      <c r="D12" s="150">
        <v>21611</v>
      </c>
      <c r="E12" s="19" t="s">
        <v>21</v>
      </c>
      <c r="F12" s="56">
        <v>100</v>
      </c>
      <c r="G12" s="19" t="s">
        <v>22</v>
      </c>
      <c r="H12" s="150">
        <v>14843</v>
      </c>
      <c r="I12" s="19" t="s">
        <v>21</v>
      </c>
      <c r="J12" s="56">
        <f t="shared" ref="J12:J16" si="2">H12/D12*100</f>
        <v>68.682615334783208</v>
      </c>
      <c r="K12" s="19" t="s">
        <v>22</v>
      </c>
      <c r="L12" s="150">
        <v>6768</v>
      </c>
      <c r="M12" s="19" t="s">
        <v>21</v>
      </c>
      <c r="N12" s="56">
        <f t="shared" ref="N12:N16" si="3">L12/D12*100</f>
        <v>31.317384665216785</v>
      </c>
      <c r="O12" s="20" t="s">
        <v>22</v>
      </c>
    </row>
    <row r="13" spans="2:15" ht="35.25" hidden="1" customHeight="1" x14ac:dyDescent="0.2">
      <c r="B13" s="477" t="s">
        <v>215</v>
      </c>
      <c r="C13" s="478"/>
      <c r="D13" s="258">
        <v>25018</v>
      </c>
      <c r="E13" s="1" t="s">
        <v>21</v>
      </c>
      <c r="F13" s="60">
        <v>100</v>
      </c>
      <c r="G13" s="1" t="s">
        <v>22</v>
      </c>
      <c r="H13" s="258">
        <v>16821</v>
      </c>
      <c r="I13" s="1" t="s">
        <v>21</v>
      </c>
      <c r="J13" s="60">
        <f t="shared" si="2"/>
        <v>67.235590374930055</v>
      </c>
      <c r="K13" s="1" t="s">
        <v>22</v>
      </c>
      <c r="L13" s="258">
        <v>8197</v>
      </c>
      <c r="M13" s="1" t="s">
        <v>21</v>
      </c>
      <c r="N13" s="60">
        <f t="shared" si="3"/>
        <v>32.764409625069952</v>
      </c>
      <c r="O13" s="67" t="s">
        <v>22</v>
      </c>
    </row>
    <row r="14" spans="2:15" ht="35.25" hidden="1" customHeight="1" x14ac:dyDescent="0.2">
      <c r="B14" s="477" t="s">
        <v>216</v>
      </c>
      <c r="C14" s="483"/>
      <c r="D14" s="259">
        <v>24588</v>
      </c>
      <c r="E14" s="50" t="s">
        <v>13</v>
      </c>
      <c r="F14" s="51">
        <v>100</v>
      </c>
      <c r="G14" s="50" t="s">
        <v>14</v>
      </c>
      <c r="H14" s="259">
        <v>16474</v>
      </c>
      <c r="I14" s="50" t="s">
        <v>13</v>
      </c>
      <c r="J14" s="51">
        <f t="shared" si="2"/>
        <v>67.000162680982584</v>
      </c>
      <c r="K14" s="50" t="s">
        <v>14</v>
      </c>
      <c r="L14" s="259">
        <v>8114</v>
      </c>
      <c r="M14" s="50" t="s">
        <v>13</v>
      </c>
      <c r="N14" s="51">
        <f t="shared" si="3"/>
        <v>32.999837319017402</v>
      </c>
      <c r="O14" s="69" t="s">
        <v>14</v>
      </c>
    </row>
    <row r="15" spans="2:15" ht="35.25" hidden="1" customHeight="1" x14ac:dyDescent="0.2">
      <c r="B15" s="481" t="s">
        <v>237</v>
      </c>
      <c r="C15" s="482"/>
      <c r="D15" s="260">
        <v>24753</v>
      </c>
      <c r="E15" s="261" t="s">
        <v>13</v>
      </c>
      <c r="F15" s="262">
        <v>100</v>
      </c>
      <c r="G15" s="261" t="s">
        <v>14</v>
      </c>
      <c r="H15" s="260">
        <v>16737</v>
      </c>
      <c r="I15" s="261" t="s">
        <v>13</v>
      </c>
      <c r="J15" s="262">
        <f t="shared" si="2"/>
        <v>67.616046539813354</v>
      </c>
      <c r="K15" s="261" t="s">
        <v>14</v>
      </c>
      <c r="L15" s="260">
        <v>8016</v>
      </c>
      <c r="M15" s="261" t="s">
        <v>13</v>
      </c>
      <c r="N15" s="262">
        <f t="shared" si="3"/>
        <v>32.383953460186646</v>
      </c>
      <c r="O15" s="263" t="s">
        <v>14</v>
      </c>
    </row>
    <row r="16" spans="2:15" ht="35.25" hidden="1" customHeight="1" x14ac:dyDescent="0.2">
      <c r="B16" s="481" t="s">
        <v>241</v>
      </c>
      <c r="C16" s="482"/>
      <c r="D16" s="260">
        <v>24915</v>
      </c>
      <c r="E16" s="261" t="s">
        <v>13</v>
      </c>
      <c r="F16" s="262">
        <v>100</v>
      </c>
      <c r="G16" s="261" t="s">
        <v>14</v>
      </c>
      <c r="H16" s="260">
        <v>16671</v>
      </c>
      <c r="I16" s="261" t="s">
        <v>13</v>
      </c>
      <c r="J16" s="262">
        <f t="shared" si="2"/>
        <v>66.91149909692956</v>
      </c>
      <c r="K16" s="261" t="s">
        <v>14</v>
      </c>
      <c r="L16" s="260">
        <v>8244</v>
      </c>
      <c r="M16" s="261" t="s">
        <v>13</v>
      </c>
      <c r="N16" s="262">
        <f t="shared" si="3"/>
        <v>33.08850090307044</v>
      </c>
      <c r="O16" s="263" t="s">
        <v>14</v>
      </c>
    </row>
    <row r="17" spans="2:30" ht="35.25" customHeight="1" x14ac:dyDescent="0.2">
      <c r="B17" s="484" t="s">
        <v>247</v>
      </c>
      <c r="C17" s="485"/>
      <c r="D17" s="291">
        <v>24898.774000000001</v>
      </c>
      <c r="E17" s="292" t="s">
        <v>13</v>
      </c>
      <c r="F17" s="293">
        <v>100</v>
      </c>
      <c r="G17" s="292" t="s">
        <v>14</v>
      </c>
      <c r="H17" s="291">
        <v>16723.223108628899</v>
      </c>
      <c r="I17" s="292" t="s">
        <v>13</v>
      </c>
      <c r="J17" s="293">
        <v>67.164845580866356</v>
      </c>
      <c r="K17" s="292" t="s">
        <v>14</v>
      </c>
      <c r="L17" s="291">
        <v>8175.5508913711401</v>
      </c>
      <c r="M17" s="292" t="s">
        <v>13</v>
      </c>
      <c r="N17" s="293">
        <v>32.835154419133808</v>
      </c>
      <c r="O17" s="294" t="s">
        <v>14</v>
      </c>
    </row>
    <row r="18" spans="2:30" ht="35.25" customHeight="1" thickBot="1" x14ac:dyDescent="0.25">
      <c r="B18" s="471" t="s">
        <v>259</v>
      </c>
      <c r="C18" s="472"/>
      <c r="D18" s="295">
        <v>13252</v>
      </c>
      <c r="E18" s="296" t="s">
        <v>21</v>
      </c>
      <c r="F18" s="297">
        <v>100</v>
      </c>
      <c r="G18" s="296" t="s">
        <v>22</v>
      </c>
      <c r="H18" s="295">
        <v>8689</v>
      </c>
      <c r="I18" s="296" t="s">
        <v>21</v>
      </c>
      <c r="J18" s="297">
        <v>65.567461515242982</v>
      </c>
      <c r="K18" s="296" t="s">
        <v>22</v>
      </c>
      <c r="L18" s="295">
        <v>4563</v>
      </c>
      <c r="M18" s="296" t="s">
        <v>21</v>
      </c>
      <c r="N18" s="297">
        <v>34.432538484757018</v>
      </c>
      <c r="O18" s="298" t="s">
        <v>14</v>
      </c>
    </row>
    <row r="19" spans="2:30" ht="35.25" customHeight="1" thickBot="1" x14ac:dyDescent="0.25">
      <c r="B19" s="462" t="s">
        <v>263</v>
      </c>
      <c r="C19" s="463"/>
      <c r="D19" s="331">
        <v>12307</v>
      </c>
      <c r="E19" s="39" t="s">
        <v>13</v>
      </c>
      <c r="F19" s="40">
        <v>100</v>
      </c>
      <c r="G19" s="39" t="s">
        <v>14</v>
      </c>
      <c r="H19" s="331">
        <v>8445</v>
      </c>
      <c r="I19" s="39" t="s">
        <v>13</v>
      </c>
      <c r="J19" s="40">
        <v>68.619484846022587</v>
      </c>
      <c r="K19" s="39" t="s">
        <v>14</v>
      </c>
      <c r="L19" s="331">
        <v>3862</v>
      </c>
      <c r="M19" s="39" t="s">
        <v>13</v>
      </c>
      <c r="N19" s="40">
        <v>31.380515153977413</v>
      </c>
      <c r="O19" s="332" t="s">
        <v>14</v>
      </c>
    </row>
    <row r="20" spans="2:30" ht="35.25" customHeight="1" thickBot="1" x14ac:dyDescent="0.25">
      <c r="B20" s="462" t="s">
        <v>273</v>
      </c>
      <c r="C20" s="463"/>
      <c r="D20" s="331">
        <v>18253</v>
      </c>
      <c r="E20" s="39" t="s">
        <v>13</v>
      </c>
      <c r="F20" s="40">
        <v>100</v>
      </c>
      <c r="G20" s="39" t="s">
        <v>14</v>
      </c>
      <c r="H20" s="331">
        <v>11629</v>
      </c>
      <c r="I20" s="39" t="s">
        <v>13</v>
      </c>
      <c r="J20" s="40">
        <v>63.710075056155155</v>
      </c>
      <c r="K20" s="39" t="s">
        <v>14</v>
      </c>
      <c r="L20" s="331">
        <v>6624</v>
      </c>
      <c r="M20" s="39" t="s">
        <v>13</v>
      </c>
      <c r="N20" s="40">
        <v>36.289924943844845</v>
      </c>
      <c r="O20" s="332" t="s">
        <v>14</v>
      </c>
    </row>
    <row r="21" spans="2:30" ht="35.25" customHeight="1" thickBot="1" x14ac:dyDescent="0.25">
      <c r="B21" s="462" t="s">
        <v>282</v>
      </c>
      <c r="C21" s="463"/>
      <c r="D21" s="331">
        <v>21538</v>
      </c>
      <c r="E21" s="39" t="s">
        <v>13</v>
      </c>
      <c r="F21" s="40">
        <v>100</v>
      </c>
      <c r="G21" s="39" t="s">
        <v>14</v>
      </c>
      <c r="H21" s="331">
        <v>13332</v>
      </c>
      <c r="I21" s="39" t="s">
        <v>13</v>
      </c>
      <c r="J21" s="40">
        <v>61.899897854954034</v>
      </c>
      <c r="K21" s="39" t="s">
        <v>14</v>
      </c>
      <c r="L21" s="331">
        <v>8206</v>
      </c>
      <c r="M21" s="39" t="s">
        <v>13</v>
      </c>
      <c r="N21" s="40">
        <v>38.100102145045966</v>
      </c>
      <c r="O21" s="332" t="s">
        <v>14</v>
      </c>
    </row>
    <row r="22" spans="2:30" ht="35.25" customHeight="1" x14ac:dyDescent="0.2">
      <c r="B22" s="479" t="s">
        <v>57</v>
      </c>
      <c r="C22" s="340" t="s">
        <v>60</v>
      </c>
      <c r="D22" s="341">
        <v>10570</v>
      </c>
      <c r="E22" s="19" t="s">
        <v>13</v>
      </c>
      <c r="F22" s="56">
        <v>100</v>
      </c>
      <c r="G22" s="19" t="s">
        <v>14</v>
      </c>
      <c r="H22" s="341">
        <v>5743</v>
      </c>
      <c r="I22" s="19" t="s">
        <v>13</v>
      </c>
      <c r="J22" s="56">
        <v>54.333017975402079</v>
      </c>
      <c r="K22" s="19" t="s">
        <v>14</v>
      </c>
      <c r="L22" s="341">
        <v>4827</v>
      </c>
      <c r="M22" s="19" t="s">
        <v>13</v>
      </c>
      <c r="N22" s="56">
        <v>45.666982024597921</v>
      </c>
      <c r="O22" s="20" t="s">
        <v>14</v>
      </c>
    </row>
    <row r="23" spans="2:30" ht="35.25" customHeight="1" x14ac:dyDescent="0.2">
      <c r="B23" s="479"/>
      <c r="C23" s="342" t="s">
        <v>58</v>
      </c>
      <c r="D23" s="343">
        <v>3883</v>
      </c>
      <c r="E23" s="19" t="s">
        <v>13</v>
      </c>
      <c r="F23" s="56">
        <v>100</v>
      </c>
      <c r="G23" s="19" t="s">
        <v>14</v>
      </c>
      <c r="H23" s="343">
        <v>1890</v>
      </c>
      <c r="I23" s="19" t="s">
        <v>13</v>
      </c>
      <c r="J23" s="56">
        <v>48.673705897501932</v>
      </c>
      <c r="K23" s="19" t="s">
        <v>14</v>
      </c>
      <c r="L23" s="343">
        <v>1993</v>
      </c>
      <c r="M23" s="19" t="s">
        <v>13</v>
      </c>
      <c r="N23" s="56">
        <v>51.326294102498068</v>
      </c>
      <c r="O23" s="142" t="s">
        <v>14</v>
      </c>
      <c r="S23" s="200"/>
      <c r="T23" s="207"/>
      <c r="V23" s="60"/>
      <c r="X23" s="207"/>
      <c r="Z23" s="60"/>
      <c r="AB23" s="207"/>
      <c r="AD23" s="60"/>
    </row>
    <row r="24" spans="2:30" ht="35.25" customHeight="1" x14ac:dyDescent="0.2">
      <c r="B24" s="479"/>
      <c r="C24" s="200" t="s">
        <v>61</v>
      </c>
      <c r="D24" s="343">
        <v>812</v>
      </c>
      <c r="E24" s="1" t="s">
        <v>59</v>
      </c>
      <c r="F24" s="55">
        <v>100</v>
      </c>
      <c r="G24" s="1" t="s">
        <v>56</v>
      </c>
      <c r="H24" s="343">
        <v>743</v>
      </c>
      <c r="I24" s="1" t="s">
        <v>59</v>
      </c>
      <c r="J24" s="55">
        <v>91.502463054187189</v>
      </c>
      <c r="K24" s="54" t="s">
        <v>56</v>
      </c>
      <c r="L24" s="343">
        <v>69</v>
      </c>
      <c r="M24" s="54" t="s">
        <v>59</v>
      </c>
      <c r="N24" s="55">
        <v>8.4975369458128078</v>
      </c>
      <c r="O24" s="20" t="s">
        <v>56</v>
      </c>
    </row>
    <row r="25" spans="2:30" ht="35.25" customHeight="1" thickBot="1" x14ac:dyDescent="0.25">
      <c r="B25" s="480"/>
      <c r="C25" s="344" t="s">
        <v>62</v>
      </c>
      <c r="D25" s="151">
        <v>6273</v>
      </c>
      <c r="E25" s="152" t="s">
        <v>59</v>
      </c>
      <c r="F25" s="153">
        <v>100</v>
      </c>
      <c r="G25" s="152" t="s">
        <v>56</v>
      </c>
      <c r="H25" s="151">
        <v>4956</v>
      </c>
      <c r="I25" s="152" t="s">
        <v>59</v>
      </c>
      <c r="J25" s="153">
        <v>79.005260640841698</v>
      </c>
      <c r="K25" s="152" t="s">
        <v>56</v>
      </c>
      <c r="L25" s="151">
        <v>1317</v>
      </c>
      <c r="M25" s="152" t="s">
        <v>59</v>
      </c>
      <c r="N25" s="153">
        <v>20.994739359158299</v>
      </c>
      <c r="O25" s="345" t="s">
        <v>56</v>
      </c>
    </row>
    <row r="26" spans="2:30" ht="29.25" customHeight="1" x14ac:dyDescent="0.2">
      <c r="B26" s="62"/>
      <c r="F26" s="59"/>
      <c r="J26" s="59"/>
      <c r="O26" s="157" t="s">
        <v>31</v>
      </c>
    </row>
    <row r="54" spans="2:15" x14ac:dyDescent="0.2">
      <c r="B54" s="474" t="s">
        <v>63</v>
      </c>
      <c r="C54" s="367"/>
      <c r="D54" s="367"/>
      <c r="E54" s="367"/>
      <c r="F54" s="367"/>
      <c r="G54" s="367"/>
      <c r="H54" s="367"/>
      <c r="I54" s="367"/>
      <c r="J54" s="367"/>
      <c r="K54" s="367"/>
      <c r="L54" s="367"/>
      <c r="M54" s="367"/>
      <c r="N54" s="367"/>
      <c r="O54" s="367"/>
    </row>
  </sheetData>
  <mergeCells count="23">
    <mergeCell ref="L4:O4"/>
    <mergeCell ref="B5:C5"/>
    <mergeCell ref="B54:O54"/>
    <mergeCell ref="B7:C7"/>
    <mergeCell ref="B8:C8"/>
    <mergeCell ref="B9:C9"/>
    <mergeCell ref="B10:C10"/>
    <mergeCell ref="B22:B25"/>
    <mergeCell ref="B11:C11"/>
    <mergeCell ref="B19:C19"/>
    <mergeCell ref="B13:C13"/>
    <mergeCell ref="B12:C12"/>
    <mergeCell ref="B15:C15"/>
    <mergeCell ref="B14:C14"/>
    <mergeCell ref="B16:C16"/>
    <mergeCell ref="B17:C17"/>
    <mergeCell ref="B21:C21"/>
    <mergeCell ref="B6:C6"/>
    <mergeCell ref="B4:C4"/>
    <mergeCell ref="D4:G4"/>
    <mergeCell ref="H4:K4"/>
    <mergeCell ref="B18:C18"/>
    <mergeCell ref="B20:C20"/>
  </mergeCells>
  <phoneticPr fontId="15"/>
  <pageMargins left="0.78740157480314965" right="0.78740157480314965" top="0.98425196850393704" bottom="0.98425196850393704" header="0.51181102362204722" footer="0.51181102362204722"/>
  <pageSetup paperSize="9" scale="8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BM33"/>
  <sheetViews>
    <sheetView showGridLines="0" zoomScale="70" zoomScaleNormal="70" zoomScaleSheetLayoutView="85" workbookViewId="0">
      <selection activeCell="AX6" sqref="AX6:AZ6"/>
    </sheetView>
  </sheetViews>
  <sheetFormatPr defaultRowHeight="16.2" x14ac:dyDescent="0.2"/>
  <cols>
    <col min="1" max="1" width="1.109375" style="1" customWidth="1"/>
    <col min="2" max="2" width="1.88671875" style="1" customWidth="1"/>
    <col min="3" max="3" width="24.77734375" style="1" customWidth="1"/>
    <col min="4" max="4" width="1.88671875" style="1" customWidth="1"/>
    <col min="5" max="5" width="1.88671875" style="1" hidden="1" customWidth="1"/>
    <col min="6" max="6" width="8.109375" style="1" hidden="1" customWidth="1"/>
    <col min="7" max="8" width="1.88671875" style="1" hidden="1" customWidth="1"/>
    <col min="9" max="9" width="8.109375" style="1" hidden="1" customWidth="1"/>
    <col min="10" max="11" width="1.88671875" style="1" hidden="1" customWidth="1"/>
    <col min="12" max="12" width="9.21875" style="1" hidden="1" customWidth="1"/>
    <col min="13" max="14" width="1.88671875" style="1" hidden="1" customWidth="1"/>
    <col min="15" max="15" width="9.21875" style="1" hidden="1" customWidth="1"/>
    <col min="16" max="17" width="1.88671875" style="1" hidden="1" customWidth="1"/>
    <col min="18" max="18" width="9.21875" style="1" hidden="1" customWidth="1"/>
    <col min="19" max="20" width="1.88671875" style="1" hidden="1" customWidth="1"/>
    <col min="21" max="21" width="9.21875" style="1" hidden="1" customWidth="1"/>
    <col min="22" max="23" width="1.88671875" style="1" hidden="1" customWidth="1"/>
    <col min="24" max="24" width="9" style="1" hidden="1" customWidth="1"/>
    <col min="25" max="26" width="1.88671875" style="1" hidden="1" customWidth="1"/>
    <col min="27" max="27" width="9" style="1" hidden="1" customWidth="1"/>
    <col min="28" max="29" width="1.88671875" style="1" hidden="1" customWidth="1"/>
    <col min="30" max="30" width="9" style="1" hidden="1" customWidth="1"/>
    <col min="31" max="31" width="1.88671875" style="1" hidden="1" customWidth="1"/>
    <col min="32" max="32" width="2" style="1" hidden="1" customWidth="1"/>
    <col min="33" max="33" width="9" style="1" hidden="1" customWidth="1"/>
    <col min="34" max="34" width="1.88671875" style="1" hidden="1" customWidth="1"/>
    <col min="35" max="35" width="2" style="1" hidden="1" customWidth="1"/>
    <col min="36" max="36" width="9" style="1" hidden="1" customWidth="1"/>
    <col min="37" max="37" width="1.88671875" style="1" hidden="1" customWidth="1"/>
    <col min="38" max="38" width="2" style="1" hidden="1" customWidth="1"/>
    <col min="39" max="39" width="9" style="1" hidden="1" customWidth="1"/>
    <col min="40" max="41" width="1.88671875" style="1" hidden="1" customWidth="1"/>
    <col min="42" max="42" width="8.88671875" style="1" hidden="1" customWidth="1"/>
    <col min="43" max="43" width="1.88671875" style="1" hidden="1" customWidth="1"/>
    <col min="44" max="44" width="2" style="1" hidden="1" customWidth="1"/>
    <col min="45" max="45" width="9" style="1" hidden="1" customWidth="1"/>
    <col min="46" max="46" width="1.88671875" style="1" hidden="1" customWidth="1"/>
    <col min="47" max="47" width="2" style="1" customWidth="1"/>
    <col min="48" max="48" width="9" style="1" customWidth="1"/>
    <col min="49" max="49" width="1.88671875" style="1" customWidth="1"/>
    <col min="50" max="50" width="2" style="1" customWidth="1"/>
    <col min="51" max="51" width="9" style="1" customWidth="1"/>
    <col min="52" max="52" width="1.88671875" style="1" customWidth="1"/>
    <col min="53" max="53" width="2" style="1" customWidth="1"/>
    <col min="54" max="54" width="9" style="1" customWidth="1"/>
    <col min="55" max="55" width="1.88671875" style="1" customWidth="1"/>
    <col min="56" max="56" width="2" style="1" customWidth="1"/>
    <col min="57" max="57" width="9" style="1" customWidth="1"/>
    <col min="58" max="58" width="1.88671875" style="1" customWidth="1"/>
    <col min="59" max="59" width="2" style="1" customWidth="1"/>
    <col min="60" max="60" width="9" style="1" customWidth="1"/>
    <col min="61" max="61" width="1.88671875" style="1" customWidth="1"/>
    <col min="62" max="62" width="11.33203125" style="1" customWidth="1"/>
    <col min="63" max="63" width="1" style="1" customWidth="1"/>
    <col min="64" max="64" width="10.33203125" style="1" customWidth="1"/>
    <col min="65" max="65" width="9.88671875" style="1" bestFit="1" customWidth="1"/>
    <col min="66" max="293" width="9" style="1"/>
    <col min="294" max="294" width="4.21875" style="1" customWidth="1"/>
    <col min="295" max="295" width="22" style="1" customWidth="1"/>
    <col min="296" max="296" width="2.77734375" style="1" customWidth="1"/>
    <col min="297" max="302" width="0" style="1" hidden="1" customWidth="1"/>
    <col min="303" max="303" width="1.88671875" style="1" customWidth="1"/>
    <col min="304" max="304" width="9.21875" style="1" customWidth="1"/>
    <col min="305" max="306" width="1.88671875" style="1" customWidth="1"/>
    <col min="307" max="307" width="9.21875" style="1" customWidth="1"/>
    <col min="308" max="309" width="1.88671875" style="1" customWidth="1"/>
    <col min="310" max="310" width="9.21875" style="1" customWidth="1"/>
    <col min="311" max="312" width="1.88671875" style="1" customWidth="1"/>
    <col min="313" max="313" width="9.21875" style="1" customWidth="1"/>
    <col min="314" max="315" width="1.88671875" style="1" customWidth="1"/>
    <col min="316" max="316" width="9.21875" style="1" customWidth="1"/>
    <col min="317" max="317" width="1.88671875" style="1" customWidth="1"/>
    <col min="318" max="318" width="11.33203125" style="1" customWidth="1"/>
    <col min="319" max="319" width="2.109375" style="1" customWidth="1"/>
    <col min="320" max="320" width="10.33203125" style="1" customWidth="1"/>
    <col min="321" max="321" width="9.88671875" style="1" bestFit="1" customWidth="1"/>
    <col min="322" max="549" width="9" style="1"/>
    <col min="550" max="550" width="4.21875" style="1" customWidth="1"/>
    <col min="551" max="551" width="22" style="1" customWidth="1"/>
    <col min="552" max="552" width="2.77734375" style="1" customWidth="1"/>
    <col min="553" max="558" width="0" style="1" hidden="1" customWidth="1"/>
    <col min="559" max="559" width="1.88671875" style="1" customWidth="1"/>
    <col min="560" max="560" width="9.21875" style="1" customWidth="1"/>
    <col min="561" max="562" width="1.88671875" style="1" customWidth="1"/>
    <col min="563" max="563" width="9.21875" style="1" customWidth="1"/>
    <col min="564" max="565" width="1.88671875" style="1" customWidth="1"/>
    <col min="566" max="566" width="9.21875" style="1" customWidth="1"/>
    <col min="567" max="568" width="1.88671875" style="1" customWidth="1"/>
    <col min="569" max="569" width="9.21875" style="1" customWidth="1"/>
    <col min="570" max="571" width="1.88671875" style="1" customWidth="1"/>
    <col min="572" max="572" width="9.21875" style="1" customWidth="1"/>
    <col min="573" max="573" width="1.88671875" style="1" customWidth="1"/>
    <col min="574" max="574" width="11.33203125" style="1" customWidth="1"/>
    <col min="575" max="575" width="2.109375" style="1" customWidth="1"/>
    <col min="576" max="576" width="10.33203125" style="1" customWidth="1"/>
    <col min="577" max="577" width="9.88671875" style="1" bestFit="1" customWidth="1"/>
    <col min="578" max="805" width="9" style="1"/>
    <col min="806" max="806" width="4.21875" style="1" customWidth="1"/>
    <col min="807" max="807" width="22" style="1" customWidth="1"/>
    <col min="808" max="808" width="2.77734375" style="1" customWidth="1"/>
    <col min="809" max="814" width="0" style="1" hidden="1" customWidth="1"/>
    <col min="815" max="815" width="1.88671875" style="1" customWidth="1"/>
    <col min="816" max="816" width="9.21875" style="1" customWidth="1"/>
    <col min="817" max="818" width="1.88671875" style="1" customWidth="1"/>
    <col min="819" max="819" width="9.21875" style="1" customWidth="1"/>
    <col min="820" max="821" width="1.88671875" style="1" customWidth="1"/>
    <col min="822" max="822" width="9.21875" style="1" customWidth="1"/>
    <col min="823" max="824" width="1.88671875" style="1" customWidth="1"/>
    <col min="825" max="825" width="9.21875" style="1" customWidth="1"/>
    <col min="826" max="827" width="1.88671875" style="1" customWidth="1"/>
    <col min="828" max="828" width="9.21875" style="1" customWidth="1"/>
    <col min="829" max="829" width="1.88671875" style="1" customWidth="1"/>
    <col min="830" max="830" width="11.33203125" style="1" customWidth="1"/>
    <col min="831" max="831" width="2.109375" style="1" customWidth="1"/>
    <col min="832" max="832" width="10.33203125" style="1" customWidth="1"/>
    <col min="833" max="833" width="9.88671875" style="1" bestFit="1" customWidth="1"/>
    <col min="834" max="1061" width="9" style="1"/>
    <col min="1062" max="1062" width="4.21875" style="1" customWidth="1"/>
    <col min="1063" max="1063" width="22" style="1" customWidth="1"/>
    <col min="1064" max="1064" width="2.77734375" style="1" customWidth="1"/>
    <col min="1065" max="1070" width="0" style="1" hidden="1" customWidth="1"/>
    <col min="1071" max="1071" width="1.88671875" style="1" customWidth="1"/>
    <col min="1072" max="1072" width="9.21875" style="1" customWidth="1"/>
    <col min="1073" max="1074" width="1.88671875" style="1" customWidth="1"/>
    <col min="1075" max="1075" width="9.21875" style="1" customWidth="1"/>
    <col min="1076" max="1077" width="1.88671875" style="1" customWidth="1"/>
    <col min="1078" max="1078" width="9.21875" style="1" customWidth="1"/>
    <col min="1079" max="1080" width="1.88671875" style="1" customWidth="1"/>
    <col min="1081" max="1081" width="9.21875" style="1" customWidth="1"/>
    <col min="1082" max="1083" width="1.88671875" style="1" customWidth="1"/>
    <col min="1084" max="1084" width="9.21875" style="1" customWidth="1"/>
    <col min="1085" max="1085" width="1.88671875" style="1" customWidth="1"/>
    <col min="1086" max="1086" width="11.33203125" style="1" customWidth="1"/>
    <col min="1087" max="1087" width="2.109375" style="1" customWidth="1"/>
    <col min="1088" max="1088" width="10.33203125" style="1" customWidth="1"/>
    <col min="1089" max="1089" width="9.88671875" style="1" bestFit="1" customWidth="1"/>
    <col min="1090" max="1317" width="9" style="1"/>
    <col min="1318" max="1318" width="4.21875" style="1" customWidth="1"/>
    <col min="1319" max="1319" width="22" style="1" customWidth="1"/>
    <col min="1320" max="1320" width="2.77734375" style="1" customWidth="1"/>
    <col min="1321" max="1326" width="0" style="1" hidden="1" customWidth="1"/>
    <col min="1327" max="1327" width="1.88671875" style="1" customWidth="1"/>
    <col min="1328" max="1328" width="9.21875" style="1" customWidth="1"/>
    <col min="1329" max="1330" width="1.88671875" style="1" customWidth="1"/>
    <col min="1331" max="1331" width="9.21875" style="1" customWidth="1"/>
    <col min="1332" max="1333" width="1.88671875" style="1" customWidth="1"/>
    <col min="1334" max="1334" width="9.21875" style="1" customWidth="1"/>
    <col min="1335" max="1336" width="1.88671875" style="1" customWidth="1"/>
    <col min="1337" max="1337" width="9.21875" style="1" customWidth="1"/>
    <col min="1338" max="1339" width="1.88671875" style="1" customWidth="1"/>
    <col min="1340" max="1340" width="9.21875" style="1" customWidth="1"/>
    <col min="1341" max="1341" width="1.88671875" style="1" customWidth="1"/>
    <col min="1342" max="1342" width="11.33203125" style="1" customWidth="1"/>
    <col min="1343" max="1343" width="2.109375" style="1" customWidth="1"/>
    <col min="1344" max="1344" width="10.33203125" style="1" customWidth="1"/>
    <col min="1345" max="1345" width="9.88671875" style="1" bestFit="1" customWidth="1"/>
    <col min="1346" max="1573" width="9" style="1"/>
    <col min="1574" max="1574" width="4.21875" style="1" customWidth="1"/>
    <col min="1575" max="1575" width="22" style="1" customWidth="1"/>
    <col min="1576" max="1576" width="2.77734375" style="1" customWidth="1"/>
    <col min="1577" max="1582" width="0" style="1" hidden="1" customWidth="1"/>
    <col min="1583" max="1583" width="1.88671875" style="1" customWidth="1"/>
    <col min="1584" max="1584" width="9.21875" style="1" customWidth="1"/>
    <col min="1585" max="1586" width="1.88671875" style="1" customWidth="1"/>
    <col min="1587" max="1587" width="9.21875" style="1" customWidth="1"/>
    <col min="1588" max="1589" width="1.88671875" style="1" customWidth="1"/>
    <col min="1590" max="1590" width="9.21875" style="1" customWidth="1"/>
    <col min="1591" max="1592" width="1.88671875" style="1" customWidth="1"/>
    <col min="1593" max="1593" width="9.21875" style="1" customWidth="1"/>
    <col min="1594" max="1595" width="1.88671875" style="1" customWidth="1"/>
    <col min="1596" max="1596" width="9.21875" style="1" customWidth="1"/>
    <col min="1597" max="1597" width="1.88671875" style="1" customWidth="1"/>
    <col min="1598" max="1598" width="11.33203125" style="1" customWidth="1"/>
    <col min="1599" max="1599" width="2.109375" style="1" customWidth="1"/>
    <col min="1600" max="1600" width="10.33203125" style="1" customWidth="1"/>
    <col min="1601" max="1601" width="9.88671875" style="1" bestFit="1" customWidth="1"/>
    <col min="1602" max="1829" width="9" style="1"/>
    <col min="1830" max="1830" width="4.21875" style="1" customWidth="1"/>
    <col min="1831" max="1831" width="22" style="1" customWidth="1"/>
    <col min="1832" max="1832" width="2.77734375" style="1" customWidth="1"/>
    <col min="1833" max="1838" width="0" style="1" hidden="1" customWidth="1"/>
    <col min="1839" max="1839" width="1.88671875" style="1" customWidth="1"/>
    <col min="1840" max="1840" width="9.21875" style="1" customWidth="1"/>
    <col min="1841" max="1842" width="1.88671875" style="1" customWidth="1"/>
    <col min="1843" max="1843" width="9.21875" style="1" customWidth="1"/>
    <col min="1844" max="1845" width="1.88671875" style="1" customWidth="1"/>
    <col min="1846" max="1846" width="9.21875" style="1" customWidth="1"/>
    <col min="1847" max="1848" width="1.88671875" style="1" customWidth="1"/>
    <col min="1849" max="1849" width="9.21875" style="1" customWidth="1"/>
    <col min="1850" max="1851" width="1.88671875" style="1" customWidth="1"/>
    <col min="1852" max="1852" width="9.21875" style="1" customWidth="1"/>
    <col min="1853" max="1853" width="1.88671875" style="1" customWidth="1"/>
    <col min="1854" max="1854" width="11.33203125" style="1" customWidth="1"/>
    <col min="1855" max="1855" width="2.109375" style="1" customWidth="1"/>
    <col min="1856" max="1856" width="10.33203125" style="1" customWidth="1"/>
    <col min="1857" max="1857" width="9.88671875" style="1" bestFit="1" customWidth="1"/>
    <col min="1858" max="2085" width="9" style="1"/>
    <col min="2086" max="2086" width="4.21875" style="1" customWidth="1"/>
    <col min="2087" max="2087" width="22" style="1" customWidth="1"/>
    <col min="2088" max="2088" width="2.77734375" style="1" customWidth="1"/>
    <col min="2089" max="2094" width="0" style="1" hidden="1" customWidth="1"/>
    <col min="2095" max="2095" width="1.88671875" style="1" customWidth="1"/>
    <col min="2096" max="2096" width="9.21875" style="1" customWidth="1"/>
    <col min="2097" max="2098" width="1.88671875" style="1" customWidth="1"/>
    <col min="2099" max="2099" width="9.21875" style="1" customWidth="1"/>
    <col min="2100" max="2101" width="1.88671875" style="1" customWidth="1"/>
    <col min="2102" max="2102" width="9.21875" style="1" customWidth="1"/>
    <col min="2103" max="2104" width="1.88671875" style="1" customWidth="1"/>
    <col min="2105" max="2105" width="9.21875" style="1" customWidth="1"/>
    <col min="2106" max="2107" width="1.88671875" style="1" customWidth="1"/>
    <col min="2108" max="2108" width="9.21875" style="1" customWidth="1"/>
    <col min="2109" max="2109" width="1.88671875" style="1" customWidth="1"/>
    <col min="2110" max="2110" width="11.33203125" style="1" customWidth="1"/>
    <col min="2111" max="2111" width="2.109375" style="1" customWidth="1"/>
    <col min="2112" max="2112" width="10.33203125" style="1" customWidth="1"/>
    <col min="2113" max="2113" width="9.88671875" style="1" bestFit="1" customWidth="1"/>
    <col min="2114" max="2341" width="9" style="1"/>
    <col min="2342" max="2342" width="4.21875" style="1" customWidth="1"/>
    <col min="2343" max="2343" width="22" style="1" customWidth="1"/>
    <col min="2344" max="2344" width="2.77734375" style="1" customWidth="1"/>
    <col min="2345" max="2350" width="0" style="1" hidden="1" customWidth="1"/>
    <col min="2351" max="2351" width="1.88671875" style="1" customWidth="1"/>
    <col min="2352" max="2352" width="9.21875" style="1" customWidth="1"/>
    <col min="2353" max="2354" width="1.88671875" style="1" customWidth="1"/>
    <col min="2355" max="2355" width="9.21875" style="1" customWidth="1"/>
    <col min="2356" max="2357" width="1.88671875" style="1" customWidth="1"/>
    <col min="2358" max="2358" width="9.21875" style="1" customWidth="1"/>
    <col min="2359" max="2360" width="1.88671875" style="1" customWidth="1"/>
    <col min="2361" max="2361" width="9.21875" style="1" customWidth="1"/>
    <col min="2362" max="2363" width="1.88671875" style="1" customWidth="1"/>
    <col min="2364" max="2364" width="9.21875" style="1" customWidth="1"/>
    <col min="2365" max="2365" width="1.88671875" style="1" customWidth="1"/>
    <col min="2366" max="2366" width="11.33203125" style="1" customWidth="1"/>
    <col min="2367" max="2367" width="2.109375" style="1" customWidth="1"/>
    <col min="2368" max="2368" width="10.33203125" style="1" customWidth="1"/>
    <col min="2369" max="2369" width="9.88671875" style="1" bestFit="1" customWidth="1"/>
    <col min="2370" max="2597" width="9" style="1"/>
    <col min="2598" max="2598" width="4.21875" style="1" customWidth="1"/>
    <col min="2599" max="2599" width="22" style="1" customWidth="1"/>
    <col min="2600" max="2600" width="2.77734375" style="1" customWidth="1"/>
    <col min="2601" max="2606" width="0" style="1" hidden="1" customWidth="1"/>
    <col min="2607" max="2607" width="1.88671875" style="1" customWidth="1"/>
    <col min="2608" max="2608" width="9.21875" style="1" customWidth="1"/>
    <col min="2609" max="2610" width="1.88671875" style="1" customWidth="1"/>
    <col min="2611" max="2611" width="9.21875" style="1" customWidth="1"/>
    <col min="2612" max="2613" width="1.88671875" style="1" customWidth="1"/>
    <col min="2614" max="2614" width="9.21875" style="1" customWidth="1"/>
    <col min="2615" max="2616" width="1.88671875" style="1" customWidth="1"/>
    <col min="2617" max="2617" width="9.21875" style="1" customWidth="1"/>
    <col min="2618" max="2619" width="1.88671875" style="1" customWidth="1"/>
    <col min="2620" max="2620" width="9.21875" style="1" customWidth="1"/>
    <col min="2621" max="2621" width="1.88671875" style="1" customWidth="1"/>
    <col min="2622" max="2622" width="11.33203125" style="1" customWidth="1"/>
    <col min="2623" max="2623" width="2.109375" style="1" customWidth="1"/>
    <col min="2624" max="2624" width="10.33203125" style="1" customWidth="1"/>
    <col min="2625" max="2625" width="9.88671875" style="1" bestFit="1" customWidth="1"/>
    <col min="2626" max="2853" width="9" style="1"/>
    <col min="2854" max="2854" width="4.21875" style="1" customWidth="1"/>
    <col min="2855" max="2855" width="22" style="1" customWidth="1"/>
    <col min="2856" max="2856" width="2.77734375" style="1" customWidth="1"/>
    <col min="2857" max="2862" width="0" style="1" hidden="1" customWidth="1"/>
    <col min="2863" max="2863" width="1.88671875" style="1" customWidth="1"/>
    <col min="2864" max="2864" width="9.21875" style="1" customWidth="1"/>
    <col min="2865" max="2866" width="1.88671875" style="1" customWidth="1"/>
    <col min="2867" max="2867" width="9.21875" style="1" customWidth="1"/>
    <col min="2868" max="2869" width="1.88671875" style="1" customWidth="1"/>
    <col min="2870" max="2870" width="9.21875" style="1" customWidth="1"/>
    <col min="2871" max="2872" width="1.88671875" style="1" customWidth="1"/>
    <col min="2873" max="2873" width="9.21875" style="1" customWidth="1"/>
    <col min="2874" max="2875" width="1.88671875" style="1" customWidth="1"/>
    <col min="2876" max="2876" width="9.21875" style="1" customWidth="1"/>
    <col min="2877" max="2877" width="1.88671875" style="1" customWidth="1"/>
    <col min="2878" max="2878" width="11.33203125" style="1" customWidth="1"/>
    <col min="2879" max="2879" width="2.109375" style="1" customWidth="1"/>
    <col min="2880" max="2880" width="10.33203125" style="1" customWidth="1"/>
    <col min="2881" max="2881" width="9.88671875" style="1" bestFit="1" customWidth="1"/>
    <col min="2882" max="3109" width="9" style="1"/>
    <col min="3110" max="3110" width="4.21875" style="1" customWidth="1"/>
    <col min="3111" max="3111" width="22" style="1" customWidth="1"/>
    <col min="3112" max="3112" width="2.77734375" style="1" customWidth="1"/>
    <col min="3113" max="3118" width="0" style="1" hidden="1" customWidth="1"/>
    <col min="3119" max="3119" width="1.88671875" style="1" customWidth="1"/>
    <col min="3120" max="3120" width="9.21875" style="1" customWidth="1"/>
    <col min="3121" max="3122" width="1.88671875" style="1" customWidth="1"/>
    <col min="3123" max="3123" width="9.21875" style="1" customWidth="1"/>
    <col min="3124" max="3125" width="1.88671875" style="1" customWidth="1"/>
    <col min="3126" max="3126" width="9.21875" style="1" customWidth="1"/>
    <col min="3127" max="3128" width="1.88671875" style="1" customWidth="1"/>
    <col min="3129" max="3129" width="9.21875" style="1" customWidth="1"/>
    <col min="3130" max="3131" width="1.88671875" style="1" customWidth="1"/>
    <col min="3132" max="3132" width="9.21875" style="1" customWidth="1"/>
    <col min="3133" max="3133" width="1.88671875" style="1" customWidth="1"/>
    <col min="3134" max="3134" width="11.33203125" style="1" customWidth="1"/>
    <col min="3135" max="3135" width="2.109375" style="1" customWidth="1"/>
    <col min="3136" max="3136" width="10.33203125" style="1" customWidth="1"/>
    <col min="3137" max="3137" width="9.88671875" style="1" bestFit="1" customWidth="1"/>
    <col min="3138" max="3365" width="9" style="1"/>
    <col min="3366" max="3366" width="4.21875" style="1" customWidth="1"/>
    <col min="3367" max="3367" width="22" style="1" customWidth="1"/>
    <col min="3368" max="3368" width="2.77734375" style="1" customWidth="1"/>
    <col min="3369" max="3374" width="0" style="1" hidden="1" customWidth="1"/>
    <col min="3375" max="3375" width="1.88671875" style="1" customWidth="1"/>
    <col min="3376" max="3376" width="9.21875" style="1" customWidth="1"/>
    <col min="3377" max="3378" width="1.88671875" style="1" customWidth="1"/>
    <col min="3379" max="3379" width="9.21875" style="1" customWidth="1"/>
    <col min="3380" max="3381" width="1.88671875" style="1" customWidth="1"/>
    <col min="3382" max="3382" width="9.21875" style="1" customWidth="1"/>
    <col min="3383" max="3384" width="1.88671875" style="1" customWidth="1"/>
    <col min="3385" max="3385" width="9.21875" style="1" customWidth="1"/>
    <col min="3386" max="3387" width="1.88671875" style="1" customWidth="1"/>
    <col min="3388" max="3388" width="9.21875" style="1" customWidth="1"/>
    <col min="3389" max="3389" width="1.88671875" style="1" customWidth="1"/>
    <col min="3390" max="3390" width="11.33203125" style="1" customWidth="1"/>
    <col min="3391" max="3391" width="2.109375" style="1" customWidth="1"/>
    <col min="3392" max="3392" width="10.33203125" style="1" customWidth="1"/>
    <col min="3393" max="3393" width="9.88671875" style="1" bestFit="1" customWidth="1"/>
    <col min="3394" max="3621" width="9" style="1"/>
    <col min="3622" max="3622" width="4.21875" style="1" customWidth="1"/>
    <col min="3623" max="3623" width="22" style="1" customWidth="1"/>
    <col min="3624" max="3624" width="2.77734375" style="1" customWidth="1"/>
    <col min="3625" max="3630" width="0" style="1" hidden="1" customWidth="1"/>
    <col min="3631" max="3631" width="1.88671875" style="1" customWidth="1"/>
    <col min="3632" max="3632" width="9.21875" style="1" customWidth="1"/>
    <col min="3633" max="3634" width="1.88671875" style="1" customWidth="1"/>
    <col min="3635" max="3635" width="9.21875" style="1" customWidth="1"/>
    <col min="3636" max="3637" width="1.88671875" style="1" customWidth="1"/>
    <col min="3638" max="3638" width="9.21875" style="1" customWidth="1"/>
    <col min="3639" max="3640" width="1.88671875" style="1" customWidth="1"/>
    <col min="3641" max="3641" width="9.21875" style="1" customWidth="1"/>
    <col min="3642" max="3643" width="1.88671875" style="1" customWidth="1"/>
    <col min="3644" max="3644" width="9.21875" style="1" customWidth="1"/>
    <col min="3645" max="3645" width="1.88671875" style="1" customWidth="1"/>
    <col min="3646" max="3646" width="11.33203125" style="1" customWidth="1"/>
    <col min="3647" max="3647" width="2.109375" style="1" customWidth="1"/>
    <col min="3648" max="3648" width="10.33203125" style="1" customWidth="1"/>
    <col min="3649" max="3649" width="9.88671875" style="1" bestFit="1" customWidth="1"/>
    <col min="3650" max="3877" width="9" style="1"/>
    <col min="3878" max="3878" width="4.21875" style="1" customWidth="1"/>
    <col min="3879" max="3879" width="22" style="1" customWidth="1"/>
    <col min="3880" max="3880" width="2.77734375" style="1" customWidth="1"/>
    <col min="3881" max="3886" width="0" style="1" hidden="1" customWidth="1"/>
    <col min="3887" max="3887" width="1.88671875" style="1" customWidth="1"/>
    <col min="3888" max="3888" width="9.21875" style="1" customWidth="1"/>
    <col min="3889" max="3890" width="1.88671875" style="1" customWidth="1"/>
    <col min="3891" max="3891" width="9.21875" style="1" customWidth="1"/>
    <col min="3892" max="3893" width="1.88671875" style="1" customWidth="1"/>
    <col min="3894" max="3894" width="9.21875" style="1" customWidth="1"/>
    <col min="3895" max="3896" width="1.88671875" style="1" customWidth="1"/>
    <col min="3897" max="3897" width="9.21875" style="1" customWidth="1"/>
    <col min="3898" max="3899" width="1.88671875" style="1" customWidth="1"/>
    <col min="3900" max="3900" width="9.21875" style="1" customWidth="1"/>
    <col min="3901" max="3901" width="1.88671875" style="1" customWidth="1"/>
    <col min="3902" max="3902" width="11.33203125" style="1" customWidth="1"/>
    <col min="3903" max="3903" width="2.109375" style="1" customWidth="1"/>
    <col min="3904" max="3904" width="10.33203125" style="1" customWidth="1"/>
    <col min="3905" max="3905" width="9.88671875" style="1" bestFit="1" customWidth="1"/>
    <col min="3906" max="4133" width="9" style="1"/>
    <col min="4134" max="4134" width="4.21875" style="1" customWidth="1"/>
    <col min="4135" max="4135" width="22" style="1" customWidth="1"/>
    <col min="4136" max="4136" width="2.77734375" style="1" customWidth="1"/>
    <col min="4137" max="4142" width="0" style="1" hidden="1" customWidth="1"/>
    <col min="4143" max="4143" width="1.88671875" style="1" customWidth="1"/>
    <col min="4144" max="4144" width="9.21875" style="1" customWidth="1"/>
    <col min="4145" max="4146" width="1.88671875" style="1" customWidth="1"/>
    <col min="4147" max="4147" width="9.21875" style="1" customWidth="1"/>
    <col min="4148" max="4149" width="1.88671875" style="1" customWidth="1"/>
    <col min="4150" max="4150" width="9.21875" style="1" customWidth="1"/>
    <col min="4151" max="4152" width="1.88671875" style="1" customWidth="1"/>
    <col min="4153" max="4153" width="9.21875" style="1" customWidth="1"/>
    <col min="4154" max="4155" width="1.88671875" style="1" customWidth="1"/>
    <col min="4156" max="4156" width="9.21875" style="1" customWidth="1"/>
    <col min="4157" max="4157" width="1.88671875" style="1" customWidth="1"/>
    <col min="4158" max="4158" width="11.33203125" style="1" customWidth="1"/>
    <col min="4159" max="4159" width="2.109375" style="1" customWidth="1"/>
    <col min="4160" max="4160" width="10.33203125" style="1" customWidth="1"/>
    <col min="4161" max="4161" width="9.88671875" style="1" bestFit="1" customWidth="1"/>
    <col min="4162" max="4389" width="9" style="1"/>
    <col min="4390" max="4390" width="4.21875" style="1" customWidth="1"/>
    <col min="4391" max="4391" width="22" style="1" customWidth="1"/>
    <col min="4392" max="4392" width="2.77734375" style="1" customWidth="1"/>
    <col min="4393" max="4398" width="0" style="1" hidden="1" customWidth="1"/>
    <col min="4399" max="4399" width="1.88671875" style="1" customWidth="1"/>
    <col min="4400" max="4400" width="9.21875" style="1" customWidth="1"/>
    <col min="4401" max="4402" width="1.88671875" style="1" customWidth="1"/>
    <col min="4403" max="4403" width="9.21875" style="1" customWidth="1"/>
    <col min="4404" max="4405" width="1.88671875" style="1" customWidth="1"/>
    <col min="4406" max="4406" width="9.21875" style="1" customWidth="1"/>
    <col min="4407" max="4408" width="1.88671875" style="1" customWidth="1"/>
    <col min="4409" max="4409" width="9.21875" style="1" customWidth="1"/>
    <col min="4410" max="4411" width="1.88671875" style="1" customWidth="1"/>
    <col min="4412" max="4412" width="9.21875" style="1" customWidth="1"/>
    <col min="4413" max="4413" width="1.88671875" style="1" customWidth="1"/>
    <col min="4414" max="4414" width="11.33203125" style="1" customWidth="1"/>
    <col min="4415" max="4415" width="2.109375" style="1" customWidth="1"/>
    <col min="4416" max="4416" width="10.33203125" style="1" customWidth="1"/>
    <col min="4417" max="4417" width="9.88671875" style="1" bestFit="1" customWidth="1"/>
    <col min="4418" max="4645" width="9" style="1"/>
    <col min="4646" max="4646" width="4.21875" style="1" customWidth="1"/>
    <col min="4647" max="4647" width="22" style="1" customWidth="1"/>
    <col min="4648" max="4648" width="2.77734375" style="1" customWidth="1"/>
    <col min="4649" max="4654" width="0" style="1" hidden="1" customWidth="1"/>
    <col min="4655" max="4655" width="1.88671875" style="1" customWidth="1"/>
    <col min="4656" max="4656" width="9.21875" style="1" customWidth="1"/>
    <col min="4657" max="4658" width="1.88671875" style="1" customWidth="1"/>
    <col min="4659" max="4659" width="9.21875" style="1" customWidth="1"/>
    <col min="4660" max="4661" width="1.88671875" style="1" customWidth="1"/>
    <col min="4662" max="4662" width="9.21875" style="1" customWidth="1"/>
    <col min="4663" max="4664" width="1.88671875" style="1" customWidth="1"/>
    <col min="4665" max="4665" width="9.21875" style="1" customWidth="1"/>
    <col min="4666" max="4667" width="1.88671875" style="1" customWidth="1"/>
    <col min="4668" max="4668" width="9.21875" style="1" customWidth="1"/>
    <col min="4669" max="4669" width="1.88671875" style="1" customWidth="1"/>
    <col min="4670" max="4670" width="11.33203125" style="1" customWidth="1"/>
    <col min="4671" max="4671" width="2.109375" style="1" customWidth="1"/>
    <col min="4672" max="4672" width="10.33203125" style="1" customWidth="1"/>
    <col min="4673" max="4673" width="9.88671875" style="1" bestFit="1" customWidth="1"/>
    <col min="4674" max="4901" width="9" style="1"/>
    <col min="4902" max="4902" width="4.21875" style="1" customWidth="1"/>
    <col min="4903" max="4903" width="22" style="1" customWidth="1"/>
    <col min="4904" max="4904" width="2.77734375" style="1" customWidth="1"/>
    <col min="4905" max="4910" width="0" style="1" hidden="1" customWidth="1"/>
    <col min="4911" max="4911" width="1.88671875" style="1" customWidth="1"/>
    <col min="4912" max="4912" width="9.21875" style="1" customWidth="1"/>
    <col min="4913" max="4914" width="1.88671875" style="1" customWidth="1"/>
    <col min="4915" max="4915" width="9.21875" style="1" customWidth="1"/>
    <col min="4916" max="4917" width="1.88671875" style="1" customWidth="1"/>
    <col min="4918" max="4918" width="9.21875" style="1" customWidth="1"/>
    <col min="4919" max="4920" width="1.88671875" style="1" customWidth="1"/>
    <col min="4921" max="4921" width="9.21875" style="1" customWidth="1"/>
    <col min="4922" max="4923" width="1.88671875" style="1" customWidth="1"/>
    <col min="4924" max="4924" width="9.21875" style="1" customWidth="1"/>
    <col min="4925" max="4925" width="1.88671875" style="1" customWidth="1"/>
    <col min="4926" max="4926" width="11.33203125" style="1" customWidth="1"/>
    <col min="4927" max="4927" width="2.109375" style="1" customWidth="1"/>
    <col min="4928" max="4928" width="10.33203125" style="1" customWidth="1"/>
    <col min="4929" max="4929" width="9.88671875" style="1" bestFit="1" customWidth="1"/>
    <col min="4930" max="5157" width="9" style="1"/>
    <col min="5158" max="5158" width="4.21875" style="1" customWidth="1"/>
    <col min="5159" max="5159" width="22" style="1" customWidth="1"/>
    <col min="5160" max="5160" width="2.77734375" style="1" customWidth="1"/>
    <col min="5161" max="5166" width="0" style="1" hidden="1" customWidth="1"/>
    <col min="5167" max="5167" width="1.88671875" style="1" customWidth="1"/>
    <col min="5168" max="5168" width="9.21875" style="1" customWidth="1"/>
    <col min="5169" max="5170" width="1.88671875" style="1" customWidth="1"/>
    <col min="5171" max="5171" width="9.21875" style="1" customWidth="1"/>
    <col min="5172" max="5173" width="1.88671875" style="1" customWidth="1"/>
    <col min="5174" max="5174" width="9.21875" style="1" customWidth="1"/>
    <col min="5175" max="5176" width="1.88671875" style="1" customWidth="1"/>
    <col min="5177" max="5177" width="9.21875" style="1" customWidth="1"/>
    <col min="5178" max="5179" width="1.88671875" style="1" customWidth="1"/>
    <col min="5180" max="5180" width="9.21875" style="1" customWidth="1"/>
    <col min="5181" max="5181" width="1.88671875" style="1" customWidth="1"/>
    <col min="5182" max="5182" width="11.33203125" style="1" customWidth="1"/>
    <col min="5183" max="5183" width="2.109375" style="1" customWidth="1"/>
    <col min="5184" max="5184" width="10.33203125" style="1" customWidth="1"/>
    <col min="5185" max="5185" width="9.88671875" style="1" bestFit="1" customWidth="1"/>
    <col min="5186" max="5413" width="9" style="1"/>
    <col min="5414" max="5414" width="4.21875" style="1" customWidth="1"/>
    <col min="5415" max="5415" width="22" style="1" customWidth="1"/>
    <col min="5416" max="5416" width="2.77734375" style="1" customWidth="1"/>
    <col min="5417" max="5422" width="0" style="1" hidden="1" customWidth="1"/>
    <col min="5423" max="5423" width="1.88671875" style="1" customWidth="1"/>
    <col min="5424" max="5424" width="9.21875" style="1" customWidth="1"/>
    <col min="5425" max="5426" width="1.88671875" style="1" customWidth="1"/>
    <col min="5427" max="5427" width="9.21875" style="1" customWidth="1"/>
    <col min="5428" max="5429" width="1.88671875" style="1" customWidth="1"/>
    <col min="5430" max="5430" width="9.21875" style="1" customWidth="1"/>
    <col min="5431" max="5432" width="1.88671875" style="1" customWidth="1"/>
    <col min="5433" max="5433" width="9.21875" style="1" customWidth="1"/>
    <col min="5434" max="5435" width="1.88671875" style="1" customWidth="1"/>
    <col min="5436" max="5436" width="9.21875" style="1" customWidth="1"/>
    <col min="5437" max="5437" width="1.88671875" style="1" customWidth="1"/>
    <col min="5438" max="5438" width="11.33203125" style="1" customWidth="1"/>
    <col min="5439" max="5439" width="2.109375" style="1" customWidth="1"/>
    <col min="5440" max="5440" width="10.33203125" style="1" customWidth="1"/>
    <col min="5441" max="5441" width="9.88671875" style="1" bestFit="1" customWidth="1"/>
    <col min="5442" max="5669" width="9" style="1"/>
    <col min="5670" max="5670" width="4.21875" style="1" customWidth="1"/>
    <col min="5671" max="5671" width="22" style="1" customWidth="1"/>
    <col min="5672" max="5672" width="2.77734375" style="1" customWidth="1"/>
    <col min="5673" max="5678" width="0" style="1" hidden="1" customWidth="1"/>
    <col min="5679" max="5679" width="1.88671875" style="1" customWidth="1"/>
    <col min="5680" max="5680" width="9.21875" style="1" customWidth="1"/>
    <col min="5681" max="5682" width="1.88671875" style="1" customWidth="1"/>
    <col min="5683" max="5683" width="9.21875" style="1" customWidth="1"/>
    <col min="5684" max="5685" width="1.88671875" style="1" customWidth="1"/>
    <col min="5686" max="5686" width="9.21875" style="1" customWidth="1"/>
    <col min="5687" max="5688" width="1.88671875" style="1" customWidth="1"/>
    <col min="5689" max="5689" width="9.21875" style="1" customWidth="1"/>
    <col min="5690" max="5691" width="1.88671875" style="1" customWidth="1"/>
    <col min="5692" max="5692" width="9.21875" style="1" customWidth="1"/>
    <col min="5693" max="5693" width="1.88671875" style="1" customWidth="1"/>
    <col min="5694" max="5694" width="11.33203125" style="1" customWidth="1"/>
    <col min="5695" max="5695" width="2.109375" style="1" customWidth="1"/>
    <col min="5696" max="5696" width="10.33203125" style="1" customWidth="1"/>
    <col min="5697" max="5697" width="9.88671875" style="1" bestFit="1" customWidth="1"/>
    <col min="5698" max="5925" width="9" style="1"/>
    <col min="5926" max="5926" width="4.21875" style="1" customWidth="1"/>
    <col min="5927" max="5927" width="22" style="1" customWidth="1"/>
    <col min="5928" max="5928" width="2.77734375" style="1" customWidth="1"/>
    <col min="5929" max="5934" width="0" style="1" hidden="1" customWidth="1"/>
    <col min="5935" max="5935" width="1.88671875" style="1" customWidth="1"/>
    <col min="5936" max="5936" width="9.21875" style="1" customWidth="1"/>
    <col min="5937" max="5938" width="1.88671875" style="1" customWidth="1"/>
    <col min="5939" max="5939" width="9.21875" style="1" customWidth="1"/>
    <col min="5940" max="5941" width="1.88671875" style="1" customWidth="1"/>
    <col min="5942" max="5942" width="9.21875" style="1" customWidth="1"/>
    <col min="5943" max="5944" width="1.88671875" style="1" customWidth="1"/>
    <col min="5945" max="5945" width="9.21875" style="1" customWidth="1"/>
    <col min="5946" max="5947" width="1.88671875" style="1" customWidth="1"/>
    <col min="5948" max="5948" width="9.21875" style="1" customWidth="1"/>
    <col min="5949" max="5949" width="1.88671875" style="1" customWidth="1"/>
    <col min="5950" max="5950" width="11.33203125" style="1" customWidth="1"/>
    <col min="5951" max="5951" width="2.109375" style="1" customWidth="1"/>
    <col min="5952" max="5952" width="10.33203125" style="1" customWidth="1"/>
    <col min="5953" max="5953" width="9.88671875" style="1" bestFit="1" customWidth="1"/>
    <col min="5954" max="6181" width="9" style="1"/>
    <col min="6182" max="6182" width="4.21875" style="1" customWidth="1"/>
    <col min="6183" max="6183" width="22" style="1" customWidth="1"/>
    <col min="6184" max="6184" width="2.77734375" style="1" customWidth="1"/>
    <col min="6185" max="6190" width="0" style="1" hidden="1" customWidth="1"/>
    <col min="6191" max="6191" width="1.88671875" style="1" customWidth="1"/>
    <col min="6192" max="6192" width="9.21875" style="1" customWidth="1"/>
    <col min="6193" max="6194" width="1.88671875" style="1" customWidth="1"/>
    <col min="6195" max="6195" width="9.21875" style="1" customWidth="1"/>
    <col min="6196" max="6197" width="1.88671875" style="1" customWidth="1"/>
    <col min="6198" max="6198" width="9.21875" style="1" customWidth="1"/>
    <col min="6199" max="6200" width="1.88671875" style="1" customWidth="1"/>
    <col min="6201" max="6201" width="9.21875" style="1" customWidth="1"/>
    <col min="6202" max="6203" width="1.88671875" style="1" customWidth="1"/>
    <col min="6204" max="6204" width="9.21875" style="1" customWidth="1"/>
    <col min="6205" max="6205" width="1.88671875" style="1" customWidth="1"/>
    <col min="6206" max="6206" width="11.33203125" style="1" customWidth="1"/>
    <col min="6207" max="6207" width="2.109375" style="1" customWidth="1"/>
    <col min="6208" max="6208" width="10.33203125" style="1" customWidth="1"/>
    <col min="6209" max="6209" width="9.88671875" style="1" bestFit="1" customWidth="1"/>
    <col min="6210" max="6437" width="9" style="1"/>
    <col min="6438" max="6438" width="4.21875" style="1" customWidth="1"/>
    <col min="6439" max="6439" width="22" style="1" customWidth="1"/>
    <col min="6440" max="6440" width="2.77734375" style="1" customWidth="1"/>
    <col min="6441" max="6446" width="0" style="1" hidden="1" customWidth="1"/>
    <col min="6447" max="6447" width="1.88671875" style="1" customWidth="1"/>
    <col min="6448" max="6448" width="9.21875" style="1" customWidth="1"/>
    <col min="6449" max="6450" width="1.88671875" style="1" customWidth="1"/>
    <col min="6451" max="6451" width="9.21875" style="1" customWidth="1"/>
    <col min="6452" max="6453" width="1.88671875" style="1" customWidth="1"/>
    <col min="6454" max="6454" width="9.21875" style="1" customWidth="1"/>
    <col min="6455" max="6456" width="1.88671875" style="1" customWidth="1"/>
    <col min="6457" max="6457" width="9.21875" style="1" customWidth="1"/>
    <col min="6458" max="6459" width="1.88671875" style="1" customWidth="1"/>
    <col min="6460" max="6460" width="9.21875" style="1" customWidth="1"/>
    <col min="6461" max="6461" width="1.88671875" style="1" customWidth="1"/>
    <col min="6462" max="6462" width="11.33203125" style="1" customWidth="1"/>
    <col min="6463" max="6463" width="2.109375" style="1" customWidth="1"/>
    <col min="6464" max="6464" width="10.33203125" style="1" customWidth="1"/>
    <col min="6465" max="6465" width="9.88671875" style="1" bestFit="1" customWidth="1"/>
    <col min="6466" max="6693" width="9" style="1"/>
    <col min="6694" max="6694" width="4.21875" style="1" customWidth="1"/>
    <col min="6695" max="6695" width="22" style="1" customWidth="1"/>
    <col min="6696" max="6696" width="2.77734375" style="1" customWidth="1"/>
    <col min="6697" max="6702" width="0" style="1" hidden="1" customWidth="1"/>
    <col min="6703" max="6703" width="1.88671875" style="1" customWidth="1"/>
    <col min="6704" max="6704" width="9.21875" style="1" customWidth="1"/>
    <col min="6705" max="6706" width="1.88671875" style="1" customWidth="1"/>
    <col min="6707" max="6707" width="9.21875" style="1" customWidth="1"/>
    <col min="6708" max="6709" width="1.88671875" style="1" customWidth="1"/>
    <col min="6710" max="6710" width="9.21875" style="1" customWidth="1"/>
    <col min="6711" max="6712" width="1.88671875" style="1" customWidth="1"/>
    <col min="6713" max="6713" width="9.21875" style="1" customWidth="1"/>
    <col min="6714" max="6715" width="1.88671875" style="1" customWidth="1"/>
    <col min="6716" max="6716" width="9.21875" style="1" customWidth="1"/>
    <col min="6717" max="6717" width="1.88671875" style="1" customWidth="1"/>
    <col min="6718" max="6718" width="11.33203125" style="1" customWidth="1"/>
    <col min="6719" max="6719" width="2.109375" style="1" customWidth="1"/>
    <col min="6720" max="6720" width="10.33203125" style="1" customWidth="1"/>
    <col min="6721" max="6721" width="9.88671875" style="1" bestFit="1" customWidth="1"/>
    <col min="6722" max="6949" width="9" style="1"/>
    <col min="6950" max="6950" width="4.21875" style="1" customWidth="1"/>
    <col min="6951" max="6951" width="22" style="1" customWidth="1"/>
    <col min="6952" max="6952" width="2.77734375" style="1" customWidth="1"/>
    <col min="6953" max="6958" width="0" style="1" hidden="1" customWidth="1"/>
    <col min="6959" max="6959" width="1.88671875" style="1" customWidth="1"/>
    <col min="6960" max="6960" width="9.21875" style="1" customWidth="1"/>
    <col min="6961" max="6962" width="1.88671875" style="1" customWidth="1"/>
    <col min="6963" max="6963" width="9.21875" style="1" customWidth="1"/>
    <col min="6964" max="6965" width="1.88671875" style="1" customWidth="1"/>
    <col min="6966" max="6966" width="9.21875" style="1" customWidth="1"/>
    <col min="6967" max="6968" width="1.88671875" style="1" customWidth="1"/>
    <col min="6969" max="6969" width="9.21875" style="1" customWidth="1"/>
    <col min="6970" max="6971" width="1.88671875" style="1" customWidth="1"/>
    <col min="6972" max="6972" width="9.21875" style="1" customWidth="1"/>
    <col min="6973" max="6973" width="1.88671875" style="1" customWidth="1"/>
    <col min="6974" max="6974" width="11.33203125" style="1" customWidth="1"/>
    <col min="6975" max="6975" width="2.109375" style="1" customWidth="1"/>
    <col min="6976" max="6976" width="10.33203125" style="1" customWidth="1"/>
    <col min="6977" max="6977" width="9.88671875" style="1" bestFit="1" customWidth="1"/>
    <col min="6978" max="7205" width="9" style="1"/>
    <col min="7206" max="7206" width="4.21875" style="1" customWidth="1"/>
    <col min="7207" max="7207" width="22" style="1" customWidth="1"/>
    <col min="7208" max="7208" width="2.77734375" style="1" customWidth="1"/>
    <col min="7209" max="7214" width="0" style="1" hidden="1" customWidth="1"/>
    <col min="7215" max="7215" width="1.88671875" style="1" customWidth="1"/>
    <col min="7216" max="7216" width="9.21875" style="1" customWidth="1"/>
    <col min="7217" max="7218" width="1.88671875" style="1" customWidth="1"/>
    <col min="7219" max="7219" width="9.21875" style="1" customWidth="1"/>
    <col min="7220" max="7221" width="1.88671875" style="1" customWidth="1"/>
    <col min="7222" max="7222" width="9.21875" style="1" customWidth="1"/>
    <col min="7223" max="7224" width="1.88671875" style="1" customWidth="1"/>
    <col min="7225" max="7225" width="9.21875" style="1" customWidth="1"/>
    <col min="7226" max="7227" width="1.88671875" style="1" customWidth="1"/>
    <col min="7228" max="7228" width="9.21875" style="1" customWidth="1"/>
    <col min="7229" max="7229" width="1.88671875" style="1" customWidth="1"/>
    <col min="7230" max="7230" width="11.33203125" style="1" customWidth="1"/>
    <col min="7231" max="7231" width="2.109375" style="1" customWidth="1"/>
    <col min="7232" max="7232" width="10.33203125" style="1" customWidth="1"/>
    <col min="7233" max="7233" width="9.88671875" style="1" bestFit="1" customWidth="1"/>
    <col min="7234" max="7461" width="9" style="1"/>
    <col min="7462" max="7462" width="4.21875" style="1" customWidth="1"/>
    <col min="7463" max="7463" width="22" style="1" customWidth="1"/>
    <col min="7464" max="7464" width="2.77734375" style="1" customWidth="1"/>
    <col min="7465" max="7470" width="0" style="1" hidden="1" customWidth="1"/>
    <col min="7471" max="7471" width="1.88671875" style="1" customWidth="1"/>
    <col min="7472" max="7472" width="9.21875" style="1" customWidth="1"/>
    <col min="7473" max="7474" width="1.88671875" style="1" customWidth="1"/>
    <col min="7475" max="7475" width="9.21875" style="1" customWidth="1"/>
    <col min="7476" max="7477" width="1.88671875" style="1" customWidth="1"/>
    <col min="7478" max="7478" width="9.21875" style="1" customWidth="1"/>
    <col min="7479" max="7480" width="1.88671875" style="1" customWidth="1"/>
    <col min="7481" max="7481" width="9.21875" style="1" customWidth="1"/>
    <col min="7482" max="7483" width="1.88671875" style="1" customWidth="1"/>
    <col min="7484" max="7484" width="9.21875" style="1" customWidth="1"/>
    <col min="7485" max="7485" width="1.88671875" style="1" customWidth="1"/>
    <col min="7486" max="7486" width="11.33203125" style="1" customWidth="1"/>
    <col min="7487" max="7487" width="2.109375" style="1" customWidth="1"/>
    <col min="7488" max="7488" width="10.33203125" style="1" customWidth="1"/>
    <col min="7489" max="7489" width="9.88671875" style="1" bestFit="1" customWidth="1"/>
    <col min="7490" max="7717" width="9" style="1"/>
    <col min="7718" max="7718" width="4.21875" style="1" customWidth="1"/>
    <col min="7719" max="7719" width="22" style="1" customWidth="1"/>
    <col min="7720" max="7720" width="2.77734375" style="1" customWidth="1"/>
    <col min="7721" max="7726" width="0" style="1" hidden="1" customWidth="1"/>
    <col min="7727" max="7727" width="1.88671875" style="1" customWidth="1"/>
    <col min="7728" max="7728" width="9.21875" style="1" customWidth="1"/>
    <col min="7729" max="7730" width="1.88671875" style="1" customWidth="1"/>
    <col min="7731" max="7731" width="9.21875" style="1" customWidth="1"/>
    <col min="7732" max="7733" width="1.88671875" style="1" customWidth="1"/>
    <col min="7734" max="7734" width="9.21875" style="1" customWidth="1"/>
    <col min="7735" max="7736" width="1.88671875" style="1" customWidth="1"/>
    <col min="7737" max="7737" width="9.21875" style="1" customWidth="1"/>
    <col min="7738" max="7739" width="1.88671875" style="1" customWidth="1"/>
    <col min="7740" max="7740" width="9.21875" style="1" customWidth="1"/>
    <col min="7741" max="7741" width="1.88671875" style="1" customWidth="1"/>
    <col min="7742" max="7742" width="11.33203125" style="1" customWidth="1"/>
    <col min="7743" max="7743" width="2.109375" style="1" customWidth="1"/>
    <col min="7744" max="7744" width="10.33203125" style="1" customWidth="1"/>
    <col min="7745" max="7745" width="9.88671875" style="1" bestFit="1" customWidth="1"/>
    <col min="7746" max="7973" width="9" style="1"/>
    <col min="7974" max="7974" width="4.21875" style="1" customWidth="1"/>
    <col min="7975" max="7975" width="22" style="1" customWidth="1"/>
    <col min="7976" max="7976" width="2.77734375" style="1" customWidth="1"/>
    <col min="7977" max="7982" width="0" style="1" hidden="1" customWidth="1"/>
    <col min="7983" max="7983" width="1.88671875" style="1" customWidth="1"/>
    <col min="7984" max="7984" width="9.21875" style="1" customWidth="1"/>
    <col min="7985" max="7986" width="1.88671875" style="1" customWidth="1"/>
    <col min="7987" max="7987" width="9.21875" style="1" customWidth="1"/>
    <col min="7988" max="7989" width="1.88671875" style="1" customWidth="1"/>
    <col min="7990" max="7990" width="9.21875" style="1" customWidth="1"/>
    <col min="7991" max="7992" width="1.88671875" style="1" customWidth="1"/>
    <col min="7993" max="7993" width="9.21875" style="1" customWidth="1"/>
    <col min="7994" max="7995" width="1.88671875" style="1" customWidth="1"/>
    <col min="7996" max="7996" width="9.21875" style="1" customWidth="1"/>
    <col min="7997" max="7997" width="1.88671875" style="1" customWidth="1"/>
    <col min="7998" max="7998" width="11.33203125" style="1" customWidth="1"/>
    <col min="7999" max="7999" width="2.109375" style="1" customWidth="1"/>
    <col min="8000" max="8000" width="10.33203125" style="1" customWidth="1"/>
    <col min="8001" max="8001" width="9.88671875" style="1" bestFit="1" customWidth="1"/>
    <col min="8002" max="8229" width="9" style="1"/>
    <col min="8230" max="8230" width="4.21875" style="1" customWidth="1"/>
    <col min="8231" max="8231" width="22" style="1" customWidth="1"/>
    <col min="8232" max="8232" width="2.77734375" style="1" customWidth="1"/>
    <col min="8233" max="8238" width="0" style="1" hidden="1" customWidth="1"/>
    <col min="8239" max="8239" width="1.88671875" style="1" customWidth="1"/>
    <col min="8240" max="8240" width="9.21875" style="1" customWidth="1"/>
    <col min="8241" max="8242" width="1.88671875" style="1" customWidth="1"/>
    <col min="8243" max="8243" width="9.21875" style="1" customWidth="1"/>
    <col min="8244" max="8245" width="1.88671875" style="1" customWidth="1"/>
    <col min="8246" max="8246" width="9.21875" style="1" customWidth="1"/>
    <col min="8247" max="8248" width="1.88671875" style="1" customWidth="1"/>
    <col min="8249" max="8249" width="9.21875" style="1" customWidth="1"/>
    <col min="8250" max="8251" width="1.88671875" style="1" customWidth="1"/>
    <col min="8252" max="8252" width="9.21875" style="1" customWidth="1"/>
    <col min="8253" max="8253" width="1.88671875" style="1" customWidth="1"/>
    <col min="8254" max="8254" width="11.33203125" style="1" customWidth="1"/>
    <col min="8255" max="8255" width="2.109375" style="1" customWidth="1"/>
    <col min="8256" max="8256" width="10.33203125" style="1" customWidth="1"/>
    <col min="8257" max="8257" width="9.88671875" style="1" bestFit="1" customWidth="1"/>
    <col min="8258" max="8485" width="9" style="1"/>
    <col min="8486" max="8486" width="4.21875" style="1" customWidth="1"/>
    <col min="8487" max="8487" width="22" style="1" customWidth="1"/>
    <col min="8488" max="8488" width="2.77734375" style="1" customWidth="1"/>
    <col min="8489" max="8494" width="0" style="1" hidden="1" customWidth="1"/>
    <col min="8495" max="8495" width="1.88671875" style="1" customWidth="1"/>
    <col min="8496" max="8496" width="9.21875" style="1" customWidth="1"/>
    <col min="8497" max="8498" width="1.88671875" style="1" customWidth="1"/>
    <col min="8499" max="8499" width="9.21875" style="1" customWidth="1"/>
    <col min="8500" max="8501" width="1.88671875" style="1" customWidth="1"/>
    <col min="8502" max="8502" width="9.21875" style="1" customWidth="1"/>
    <col min="8503" max="8504" width="1.88671875" style="1" customWidth="1"/>
    <col min="8505" max="8505" width="9.21875" style="1" customWidth="1"/>
    <col min="8506" max="8507" width="1.88671875" style="1" customWidth="1"/>
    <col min="8508" max="8508" width="9.21875" style="1" customWidth="1"/>
    <col min="8509" max="8509" width="1.88671875" style="1" customWidth="1"/>
    <col min="8510" max="8510" width="11.33203125" style="1" customWidth="1"/>
    <col min="8511" max="8511" width="2.109375" style="1" customWidth="1"/>
    <col min="8512" max="8512" width="10.33203125" style="1" customWidth="1"/>
    <col min="8513" max="8513" width="9.88671875" style="1" bestFit="1" customWidth="1"/>
    <col min="8514" max="8741" width="9" style="1"/>
    <col min="8742" max="8742" width="4.21875" style="1" customWidth="1"/>
    <col min="8743" max="8743" width="22" style="1" customWidth="1"/>
    <col min="8744" max="8744" width="2.77734375" style="1" customWidth="1"/>
    <col min="8745" max="8750" width="0" style="1" hidden="1" customWidth="1"/>
    <col min="8751" max="8751" width="1.88671875" style="1" customWidth="1"/>
    <col min="8752" max="8752" width="9.21875" style="1" customWidth="1"/>
    <col min="8753" max="8754" width="1.88671875" style="1" customWidth="1"/>
    <col min="8755" max="8755" width="9.21875" style="1" customWidth="1"/>
    <col min="8756" max="8757" width="1.88671875" style="1" customWidth="1"/>
    <col min="8758" max="8758" width="9.21875" style="1" customWidth="1"/>
    <col min="8759" max="8760" width="1.88671875" style="1" customWidth="1"/>
    <col min="8761" max="8761" width="9.21875" style="1" customWidth="1"/>
    <col min="8762" max="8763" width="1.88671875" style="1" customWidth="1"/>
    <col min="8764" max="8764" width="9.21875" style="1" customWidth="1"/>
    <col min="8765" max="8765" width="1.88671875" style="1" customWidth="1"/>
    <col min="8766" max="8766" width="11.33203125" style="1" customWidth="1"/>
    <col min="8767" max="8767" width="2.109375" style="1" customWidth="1"/>
    <col min="8768" max="8768" width="10.33203125" style="1" customWidth="1"/>
    <col min="8769" max="8769" width="9.88671875" style="1" bestFit="1" customWidth="1"/>
    <col min="8770" max="8997" width="9" style="1"/>
    <col min="8998" max="8998" width="4.21875" style="1" customWidth="1"/>
    <col min="8999" max="8999" width="22" style="1" customWidth="1"/>
    <col min="9000" max="9000" width="2.77734375" style="1" customWidth="1"/>
    <col min="9001" max="9006" width="0" style="1" hidden="1" customWidth="1"/>
    <col min="9007" max="9007" width="1.88671875" style="1" customWidth="1"/>
    <col min="9008" max="9008" width="9.21875" style="1" customWidth="1"/>
    <col min="9009" max="9010" width="1.88671875" style="1" customWidth="1"/>
    <col min="9011" max="9011" width="9.21875" style="1" customWidth="1"/>
    <col min="9012" max="9013" width="1.88671875" style="1" customWidth="1"/>
    <col min="9014" max="9014" width="9.21875" style="1" customWidth="1"/>
    <col min="9015" max="9016" width="1.88671875" style="1" customWidth="1"/>
    <col min="9017" max="9017" width="9.21875" style="1" customWidth="1"/>
    <col min="9018" max="9019" width="1.88671875" style="1" customWidth="1"/>
    <col min="9020" max="9020" width="9.21875" style="1" customWidth="1"/>
    <col min="9021" max="9021" width="1.88671875" style="1" customWidth="1"/>
    <col min="9022" max="9022" width="11.33203125" style="1" customWidth="1"/>
    <col min="9023" max="9023" width="2.109375" style="1" customWidth="1"/>
    <col min="9024" max="9024" width="10.33203125" style="1" customWidth="1"/>
    <col min="9025" max="9025" width="9.88671875" style="1" bestFit="1" customWidth="1"/>
    <col min="9026" max="9253" width="9" style="1"/>
    <col min="9254" max="9254" width="4.21875" style="1" customWidth="1"/>
    <col min="9255" max="9255" width="22" style="1" customWidth="1"/>
    <col min="9256" max="9256" width="2.77734375" style="1" customWidth="1"/>
    <col min="9257" max="9262" width="0" style="1" hidden="1" customWidth="1"/>
    <col min="9263" max="9263" width="1.88671875" style="1" customWidth="1"/>
    <col min="9264" max="9264" width="9.21875" style="1" customWidth="1"/>
    <col min="9265" max="9266" width="1.88671875" style="1" customWidth="1"/>
    <col min="9267" max="9267" width="9.21875" style="1" customWidth="1"/>
    <col min="9268" max="9269" width="1.88671875" style="1" customWidth="1"/>
    <col min="9270" max="9270" width="9.21875" style="1" customWidth="1"/>
    <col min="9271" max="9272" width="1.88671875" style="1" customWidth="1"/>
    <col min="9273" max="9273" width="9.21875" style="1" customWidth="1"/>
    <col min="9274" max="9275" width="1.88671875" style="1" customWidth="1"/>
    <col min="9276" max="9276" width="9.21875" style="1" customWidth="1"/>
    <col min="9277" max="9277" width="1.88671875" style="1" customWidth="1"/>
    <col min="9278" max="9278" width="11.33203125" style="1" customWidth="1"/>
    <col min="9279" max="9279" width="2.109375" style="1" customWidth="1"/>
    <col min="9280" max="9280" width="10.33203125" style="1" customWidth="1"/>
    <col min="9281" max="9281" width="9.88671875" style="1" bestFit="1" customWidth="1"/>
    <col min="9282" max="9509" width="9" style="1"/>
    <col min="9510" max="9510" width="4.21875" style="1" customWidth="1"/>
    <col min="9511" max="9511" width="22" style="1" customWidth="1"/>
    <col min="9512" max="9512" width="2.77734375" style="1" customWidth="1"/>
    <col min="9513" max="9518" width="0" style="1" hidden="1" customWidth="1"/>
    <col min="9519" max="9519" width="1.88671875" style="1" customWidth="1"/>
    <col min="9520" max="9520" width="9.21875" style="1" customWidth="1"/>
    <col min="9521" max="9522" width="1.88671875" style="1" customWidth="1"/>
    <col min="9523" max="9523" width="9.21875" style="1" customWidth="1"/>
    <col min="9524" max="9525" width="1.88671875" style="1" customWidth="1"/>
    <col min="9526" max="9526" width="9.21875" style="1" customWidth="1"/>
    <col min="9527" max="9528" width="1.88671875" style="1" customWidth="1"/>
    <col min="9529" max="9529" width="9.21875" style="1" customWidth="1"/>
    <col min="9530" max="9531" width="1.88671875" style="1" customWidth="1"/>
    <col min="9532" max="9532" width="9.21875" style="1" customWidth="1"/>
    <col min="9533" max="9533" width="1.88671875" style="1" customWidth="1"/>
    <col min="9534" max="9534" width="11.33203125" style="1" customWidth="1"/>
    <col min="9535" max="9535" width="2.109375" style="1" customWidth="1"/>
    <col min="9536" max="9536" width="10.33203125" style="1" customWidth="1"/>
    <col min="9537" max="9537" width="9.88671875" style="1" bestFit="1" customWidth="1"/>
    <col min="9538" max="9765" width="9" style="1"/>
    <col min="9766" max="9766" width="4.21875" style="1" customWidth="1"/>
    <col min="9767" max="9767" width="22" style="1" customWidth="1"/>
    <col min="9768" max="9768" width="2.77734375" style="1" customWidth="1"/>
    <col min="9769" max="9774" width="0" style="1" hidden="1" customWidth="1"/>
    <col min="9775" max="9775" width="1.88671875" style="1" customWidth="1"/>
    <col min="9776" max="9776" width="9.21875" style="1" customWidth="1"/>
    <col min="9777" max="9778" width="1.88671875" style="1" customWidth="1"/>
    <col min="9779" max="9779" width="9.21875" style="1" customWidth="1"/>
    <col min="9780" max="9781" width="1.88671875" style="1" customWidth="1"/>
    <col min="9782" max="9782" width="9.21875" style="1" customWidth="1"/>
    <col min="9783" max="9784" width="1.88671875" style="1" customWidth="1"/>
    <col min="9785" max="9785" width="9.21875" style="1" customWidth="1"/>
    <col min="9786" max="9787" width="1.88671875" style="1" customWidth="1"/>
    <col min="9788" max="9788" width="9.21875" style="1" customWidth="1"/>
    <col min="9789" max="9789" width="1.88671875" style="1" customWidth="1"/>
    <col min="9790" max="9790" width="11.33203125" style="1" customWidth="1"/>
    <col min="9791" max="9791" width="2.109375" style="1" customWidth="1"/>
    <col min="9792" max="9792" width="10.33203125" style="1" customWidth="1"/>
    <col min="9793" max="9793" width="9.88671875" style="1" bestFit="1" customWidth="1"/>
    <col min="9794" max="10021" width="9" style="1"/>
    <col min="10022" max="10022" width="4.21875" style="1" customWidth="1"/>
    <col min="10023" max="10023" width="22" style="1" customWidth="1"/>
    <col min="10024" max="10024" width="2.77734375" style="1" customWidth="1"/>
    <col min="10025" max="10030" width="0" style="1" hidden="1" customWidth="1"/>
    <col min="10031" max="10031" width="1.88671875" style="1" customWidth="1"/>
    <col min="10032" max="10032" width="9.21875" style="1" customWidth="1"/>
    <col min="10033" max="10034" width="1.88671875" style="1" customWidth="1"/>
    <col min="10035" max="10035" width="9.21875" style="1" customWidth="1"/>
    <col min="10036" max="10037" width="1.88671875" style="1" customWidth="1"/>
    <col min="10038" max="10038" width="9.21875" style="1" customWidth="1"/>
    <col min="10039" max="10040" width="1.88671875" style="1" customWidth="1"/>
    <col min="10041" max="10041" width="9.21875" style="1" customWidth="1"/>
    <col min="10042" max="10043" width="1.88671875" style="1" customWidth="1"/>
    <col min="10044" max="10044" width="9.21875" style="1" customWidth="1"/>
    <col min="10045" max="10045" width="1.88671875" style="1" customWidth="1"/>
    <col min="10046" max="10046" width="11.33203125" style="1" customWidth="1"/>
    <col min="10047" max="10047" width="2.109375" style="1" customWidth="1"/>
    <col min="10048" max="10048" width="10.33203125" style="1" customWidth="1"/>
    <col min="10049" max="10049" width="9.88671875" style="1" bestFit="1" customWidth="1"/>
    <col min="10050" max="10277" width="9" style="1"/>
    <col min="10278" max="10278" width="4.21875" style="1" customWidth="1"/>
    <col min="10279" max="10279" width="22" style="1" customWidth="1"/>
    <col min="10280" max="10280" width="2.77734375" style="1" customWidth="1"/>
    <col min="10281" max="10286" width="0" style="1" hidden="1" customWidth="1"/>
    <col min="10287" max="10287" width="1.88671875" style="1" customWidth="1"/>
    <col min="10288" max="10288" width="9.21875" style="1" customWidth="1"/>
    <col min="10289" max="10290" width="1.88671875" style="1" customWidth="1"/>
    <col min="10291" max="10291" width="9.21875" style="1" customWidth="1"/>
    <col min="10292" max="10293" width="1.88671875" style="1" customWidth="1"/>
    <col min="10294" max="10294" width="9.21875" style="1" customWidth="1"/>
    <col min="10295" max="10296" width="1.88671875" style="1" customWidth="1"/>
    <col min="10297" max="10297" width="9.21875" style="1" customWidth="1"/>
    <col min="10298" max="10299" width="1.88671875" style="1" customWidth="1"/>
    <col min="10300" max="10300" width="9.21875" style="1" customWidth="1"/>
    <col min="10301" max="10301" width="1.88671875" style="1" customWidth="1"/>
    <col min="10302" max="10302" width="11.33203125" style="1" customWidth="1"/>
    <col min="10303" max="10303" width="2.109375" style="1" customWidth="1"/>
    <col min="10304" max="10304" width="10.33203125" style="1" customWidth="1"/>
    <col min="10305" max="10305" width="9.88671875" style="1" bestFit="1" customWidth="1"/>
    <col min="10306" max="10533" width="9" style="1"/>
    <col min="10534" max="10534" width="4.21875" style="1" customWidth="1"/>
    <col min="10535" max="10535" width="22" style="1" customWidth="1"/>
    <col min="10536" max="10536" width="2.77734375" style="1" customWidth="1"/>
    <col min="10537" max="10542" width="0" style="1" hidden="1" customWidth="1"/>
    <col min="10543" max="10543" width="1.88671875" style="1" customWidth="1"/>
    <col min="10544" max="10544" width="9.21875" style="1" customWidth="1"/>
    <col min="10545" max="10546" width="1.88671875" style="1" customWidth="1"/>
    <col min="10547" max="10547" width="9.21875" style="1" customWidth="1"/>
    <col min="10548" max="10549" width="1.88671875" style="1" customWidth="1"/>
    <col min="10550" max="10550" width="9.21875" style="1" customWidth="1"/>
    <col min="10551" max="10552" width="1.88671875" style="1" customWidth="1"/>
    <col min="10553" max="10553" width="9.21875" style="1" customWidth="1"/>
    <col min="10554" max="10555" width="1.88671875" style="1" customWidth="1"/>
    <col min="10556" max="10556" width="9.21875" style="1" customWidth="1"/>
    <col min="10557" max="10557" width="1.88671875" style="1" customWidth="1"/>
    <col min="10558" max="10558" width="11.33203125" style="1" customWidth="1"/>
    <col min="10559" max="10559" width="2.109375" style="1" customWidth="1"/>
    <col min="10560" max="10560" width="10.33203125" style="1" customWidth="1"/>
    <col min="10561" max="10561" width="9.88671875" style="1" bestFit="1" customWidth="1"/>
    <col min="10562" max="10789" width="9" style="1"/>
    <col min="10790" max="10790" width="4.21875" style="1" customWidth="1"/>
    <col min="10791" max="10791" width="22" style="1" customWidth="1"/>
    <col min="10792" max="10792" width="2.77734375" style="1" customWidth="1"/>
    <col min="10793" max="10798" width="0" style="1" hidden="1" customWidth="1"/>
    <col min="10799" max="10799" width="1.88671875" style="1" customWidth="1"/>
    <col min="10800" max="10800" width="9.21875" style="1" customWidth="1"/>
    <col min="10801" max="10802" width="1.88671875" style="1" customWidth="1"/>
    <col min="10803" max="10803" width="9.21875" style="1" customWidth="1"/>
    <col min="10804" max="10805" width="1.88671875" style="1" customWidth="1"/>
    <col min="10806" max="10806" width="9.21875" style="1" customWidth="1"/>
    <col min="10807" max="10808" width="1.88671875" style="1" customWidth="1"/>
    <col min="10809" max="10809" width="9.21875" style="1" customWidth="1"/>
    <col min="10810" max="10811" width="1.88671875" style="1" customWidth="1"/>
    <col min="10812" max="10812" width="9.21875" style="1" customWidth="1"/>
    <col min="10813" max="10813" width="1.88671875" style="1" customWidth="1"/>
    <col min="10814" max="10814" width="11.33203125" style="1" customWidth="1"/>
    <col min="10815" max="10815" width="2.109375" style="1" customWidth="1"/>
    <col min="10816" max="10816" width="10.33203125" style="1" customWidth="1"/>
    <col min="10817" max="10817" width="9.88671875" style="1" bestFit="1" customWidth="1"/>
    <col min="10818" max="11045" width="9" style="1"/>
    <col min="11046" max="11046" width="4.21875" style="1" customWidth="1"/>
    <col min="11047" max="11047" width="22" style="1" customWidth="1"/>
    <col min="11048" max="11048" width="2.77734375" style="1" customWidth="1"/>
    <col min="11049" max="11054" width="0" style="1" hidden="1" customWidth="1"/>
    <col min="11055" max="11055" width="1.88671875" style="1" customWidth="1"/>
    <col min="11056" max="11056" width="9.21875" style="1" customWidth="1"/>
    <col min="11057" max="11058" width="1.88671875" style="1" customWidth="1"/>
    <col min="11059" max="11059" width="9.21875" style="1" customWidth="1"/>
    <col min="11060" max="11061" width="1.88671875" style="1" customWidth="1"/>
    <col min="11062" max="11062" width="9.21875" style="1" customWidth="1"/>
    <col min="11063" max="11064" width="1.88671875" style="1" customWidth="1"/>
    <col min="11065" max="11065" width="9.21875" style="1" customWidth="1"/>
    <col min="11066" max="11067" width="1.88671875" style="1" customWidth="1"/>
    <col min="11068" max="11068" width="9.21875" style="1" customWidth="1"/>
    <col min="11069" max="11069" width="1.88671875" style="1" customWidth="1"/>
    <col min="11070" max="11070" width="11.33203125" style="1" customWidth="1"/>
    <col min="11071" max="11071" width="2.109375" style="1" customWidth="1"/>
    <col min="11072" max="11072" width="10.33203125" style="1" customWidth="1"/>
    <col min="11073" max="11073" width="9.88671875" style="1" bestFit="1" customWidth="1"/>
    <col min="11074" max="11301" width="9" style="1"/>
    <col min="11302" max="11302" width="4.21875" style="1" customWidth="1"/>
    <col min="11303" max="11303" width="22" style="1" customWidth="1"/>
    <col min="11304" max="11304" width="2.77734375" style="1" customWidth="1"/>
    <col min="11305" max="11310" width="0" style="1" hidden="1" customWidth="1"/>
    <col min="11311" max="11311" width="1.88671875" style="1" customWidth="1"/>
    <col min="11312" max="11312" width="9.21875" style="1" customWidth="1"/>
    <col min="11313" max="11314" width="1.88671875" style="1" customWidth="1"/>
    <col min="11315" max="11315" width="9.21875" style="1" customWidth="1"/>
    <col min="11316" max="11317" width="1.88671875" style="1" customWidth="1"/>
    <col min="11318" max="11318" width="9.21875" style="1" customWidth="1"/>
    <col min="11319" max="11320" width="1.88671875" style="1" customWidth="1"/>
    <col min="11321" max="11321" width="9.21875" style="1" customWidth="1"/>
    <col min="11322" max="11323" width="1.88671875" style="1" customWidth="1"/>
    <col min="11324" max="11324" width="9.21875" style="1" customWidth="1"/>
    <col min="11325" max="11325" width="1.88671875" style="1" customWidth="1"/>
    <col min="11326" max="11326" width="11.33203125" style="1" customWidth="1"/>
    <col min="11327" max="11327" width="2.109375" style="1" customWidth="1"/>
    <col min="11328" max="11328" width="10.33203125" style="1" customWidth="1"/>
    <col min="11329" max="11329" width="9.88671875" style="1" bestFit="1" customWidth="1"/>
    <col min="11330" max="11557" width="9" style="1"/>
    <col min="11558" max="11558" width="4.21875" style="1" customWidth="1"/>
    <col min="11559" max="11559" width="22" style="1" customWidth="1"/>
    <col min="11560" max="11560" width="2.77734375" style="1" customWidth="1"/>
    <col min="11561" max="11566" width="0" style="1" hidden="1" customWidth="1"/>
    <col min="11567" max="11567" width="1.88671875" style="1" customWidth="1"/>
    <col min="11568" max="11568" width="9.21875" style="1" customWidth="1"/>
    <col min="11569" max="11570" width="1.88671875" style="1" customWidth="1"/>
    <col min="11571" max="11571" width="9.21875" style="1" customWidth="1"/>
    <col min="11572" max="11573" width="1.88671875" style="1" customWidth="1"/>
    <col min="11574" max="11574" width="9.21875" style="1" customWidth="1"/>
    <col min="11575" max="11576" width="1.88671875" style="1" customWidth="1"/>
    <col min="11577" max="11577" width="9.21875" style="1" customWidth="1"/>
    <col min="11578" max="11579" width="1.88671875" style="1" customWidth="1"/>
    <col min="11580" max="11580" width="9.21875" style="1" customWidth="1"/>
    <col min="11581" max="11581" width="1.88671875" style="1" customWidth="1"/>
    <col min="11582" max="11582" width="11.33203125" style="1" customWidth="1"/>
    <col min="11583" max="11583" width="2.109375" style="1" customWidth="1"/>
    <col min="11584" max="11584" width="10.33203125" style="1" customWidth="1"/>
    <col min="11585" max="11585" width="9.88671875" style="1" bestFit="1" customWidth="1"/>
    <col min="11586" max="11813" width="9" style="1"/>
    <col min="11814" max="11814" width="4.21875" style="1" customWidth="1"/>
    <col min="11815" max="11815" width="22" style="1" customWidth="1"/>
    <col min="11816" max="11816" width="2.77734375" style="1" customWidth="1"/>
    <col min="11817" max="11822" width="0" style="1" hidden="1" customWidth="1"/>
    <col min="11823" max="11823" width="1.88671875" style="1" customWidth="1"/>
    <col min="11824" max="11824" width="9.21875" style="1" customWidth="1"/>
    <col min="11825" max="11826" width="1.88671875" style="1" customWidth="1"/>
    <col min="11827" max="11827" width="9.21875" style="1" customWidth="1"/>
    <col min="11828" max="11829" width="1.88671875" style="1" customWidth="1"/>
    <col min="11830" max="11830" width="9.21875" style="1" customWidth="1"/>
    <col min="11831" max="11832" width="1.88671875" style="1" customWidth="1"/>
    <col min="11833" max="11833" width="9.21875" style="1" customWidth="1"/>
    <col min="11834" max="11835" width="1.88671875" style="1" customWidth="1"/>
    <col min="11836" max="11836" width="9.21875" style="1" customWidth="1"/>
    <col min="11837" max="11837" width="1.88671875" style="1" customWidth="1"/>
    <col min="11838" max="11838" width="11.33203125" style="1" customWidth="1"/>
    <col min="11839" max="11839" width="2.109375" style="1" customWidth="1"/>
    <col min="11840" max="11840" width="10.33203125" style="1" customWidth="1"/>
    <col min="11841" max="11841" width="9.88671875" style="1" bestFit="1" customWidth="1"/>
    <col min="11842" max="12069" width="9" style="1"/>
    <col min="12070" max="12070" width="4.21875" style="1" customWidth="1"/>
    <col min="12071" max="12071" width="22" style="1" customWidth="1"/>
    <col min="12072" max="12072" width="2.77734375" style="1" customWidth="1"/>
    <col min="12073" max="12078" width="0" style="1" hidden="1" customWidth="1"/>
    <col min="12079" max="12079" width="1.88671875" style="1" customWidth="1"/>
    <col min="12080" max="12080" width="9.21875" style="1" customWidth="1"/>
    <col min="12081" max="12082" width="1.88671875" style="1" customWidth="1"/>
    <col min="12083" max="12083" width="9.21875" style="1" customWidth="1"/>
    <col min="12084" max="12085" width="1.88671875" style="1" customWidth="1"/>
    <col min="12086" max="12086" width="9.21875" style="1" customWidth="1"/>
    <col min="12087" max="12088" width="1.88671875" style="1" customWidth="1"/>
    <col min="12089" max="12089" width="9.21875" style="1" customWidth="1"/>
    <col min="12090" max="12091" width="1.88671875" style="1" customWidth="1"/>
    <col min="12092" max="12092" width="9.21875" style="1" customWidth="1"/>
    <col min="12093" max="12093" width="1.88671875" style="1" customWidth="1"/>
    <col min="12094" max="12094" width="11.33203125" style="1" customWidth="1"/>
    <col min="12095" max="12095" width="2.109375" style="1" customWidth="1"/>
    <col min="12096" max="12096" width="10.33203125" style="1" customWidth="1"/>
    <col min="12097" max="12097" width="9.88671875" style="1" bestFit="1" customWidth="1"/>
    <col min="12098" max="12325" width="9" style="1"/>
    <col min="12326" max="12326" width="4.21875" style="1" customWidth="1"/>
    <col min="12327" max="12327" width="22" style="1" customWidth="1"/>
    <col min="12328" max="12328" width="2.77734375" style="1" customWidth="1"/>
    <col min="12329" max="12334" width="0" style="1" hidden="1" customWidth="1"/>
    <col min="12335" max="12335" width="1.88671875" style="1" customWidth="1"/>
    <col min="12336" max="12336" width="9.21875" style="1" customWidth="1"/>
    <col min="12337" max="12338" width="1.88671875" style="1" customWidth="1"/>
    <col min="12339" max="12339" width="9.21875" style="1" customWidth="1"/>
    <col min="12340" max="12341" width="1.88671875" style="1" customWidth="1"/>
    <col min="12342" max="12342" width="9.21875" style="1" customWidth="1"/>
    <col min="12343" max="12344" width="1.88671875" style="1" customWidth="1"/>
    <col min="12345" max="12345" width="9.21875" style="1" customWidth="1"/>
    <col min="12346" max="12347" width="1.88671875" style="1" customWidth="1"/>
    <col min="12348" max="12348" width="9.21875" style="1" customWidth="1"/>
    <col min="12349" max="12349" width="1.88671875" style="1" customWidth="1"/>
    <col min="12350" max="12350" width="11.33203125" style="1" customWidth="1"/>
    <col min="12351" max="12351" width="2.109375" style="1" customWidth="1"/>
    <col min="12352" max="12352" width="10.33203125" style="1" customWidth="1"/>
    <col min="12353" max="12353" width="9.88671875" style="1" bestFit="1" customWidth="1"/>
    <col min="12354" max="12581" width="9" style="1"/>
    <col min="12582" max="12582" width="4.21875" style="1" customWidth="1"/>
    <col min="12583" max="12583" width="22" style="1" customWidth="1"/>
    <col min="12584" max="12584" width="2.77734375" style="1" customWidth="1"/>
    <col min="12585" max="12590" width="0" style="1" hidden="1" customWidth="1"/>
    <col min="12591" max="12591" width="1.88671875" style="1" customWidth="1"/>
    <col min="12592" max="12592" width="9.21875" style="1" customWidth="1"/>
    <col min="12593" max="12594" width="1.88671875" style="1" customWidth="1"/>
    <col min="12595" max="12595" width="9.21875" style="1" customWidth="1"/>
    <col min="12596" max="12597" width="1.88671875" style="1" customWidth="1"/>
    <col min="12598" max="12598" width="9.21875" style="1" customWidth="1"/>
    <col min="12599" max="12600" width="1.88671875" style="1" customWidth="1"/>
    <col min="12601" max="12601" width="9.21875" style="1" customWidth="1"/>
    <col min="12602" max="12603" width="1.88671875" style="1" customWidth="1"/>
    <col min="12604" max="12604" width="9.21875" style="1" customWidth="1"/>
    <col min="12605" max="12605" width="1.88671875" style="1" customWidth="1"/>
    <col min="12606" max="12606" width="11.33203125" style="1" customWidth="1"/>
    <col min="12607" max="12607" width="2.109375" style="1" customWidth="1"/>
    <col min="12608" max="12608" width="10.33203125" style="1" customWidth="1"/>
    <col min="12609" max="12609" width="9.88671875" style="1" bestFit="1" customWidth="1"/>
    <col min="12610" max="12837" width="9" style="1"/>
    <col min="12838" max="12838" width="4.21875" style="1" customWidth="1"/>
    <col min="12839" max="12839" width="22" style="1" customWidth="1"/>
    <col min="12840" max="12840" width="2.77734375" style="1" customWidth="1"/>
    <col min="12841" max="12846" width="0" style="1" hidden="1" customWidth="1"/>
    <col min="12847" max="12847" width="1.88671875" style="1" customWidth="1"/>
    <col min="12848" max="12848" width="9.21875" style="1" customWidth="1"/>
    <col min="12849" max="12850" width="1.88671875" style="1" customWidth="1"/>
    <col min="12851" max="12851" width="9.21875" style="1" customWidth="1"/>
    <col min="12852" max="12853" width="1.88671875" style="1" customWidth="1"/>
    <col min="12854" max="12854" width="9.21875" style="1" customWidth="1"/>
    <col min="12855" max="12856" width="1.88671875" style="1" customWidth="1"/>
    <col min="12857" max="12857" width="9.21875" style="1" customWidth="1"/>
    <col min="12858" max="12859" width="1.88671875" style="1" customWidth="1"/>
    <col min="12860" max="12860" width="9.21875" style="1" customWidth="1"/>
    <col min="12861" max="12861" width="1.88671875" style="1" customWidth="1"/>
    <col min="12862" max="12862" width="11.33203125" style="1" customWidth="1"/>
    <col min="12863" max="12863" width="2.109375" style="1" customWidth="1"/>
    <col min="12864" max="12864" width="10.33203125" style="1" customWidth="1"/>
    <col min="12865" max="12865" width="9.88671875" style="1" bestFit="1" customWidth="1"/>
    <col min="12866" max="13093" width="9" style="1"/>
    <col min="13094" max="13094" width="4.21875" style="1" customWidth="1"/>
    <col min="13095" max="13095" width="22" style="1" customWidth="1"/>
    <col min="13096" max="13096" width="2.77734375" style="1" customWidth="1"/>
    <col min="13097" max="13102" width="0" style="1" hidden="1" customWidth="1"/>
    <col min="13103" max="13103" width="1.88671875" style="1" customWidth="1"/>
    <col min="13104" max="13104" width="9.21875" style="1" customWidth="1"/>
    <col min="13105" max="13106" width="1.88671875" style="1" customWidth="1"/>
    <col min="13107" max="13107" width="9.21875" style="1" customWidth="1"/>
    <col min="13108" max="13109" width="1.88671875" style="1" customWidth="1"/>
    <col min="13110" max="13110" width="9.21875" style="1" customWidth="1"/>
    <col min="13111" max="13112" width="1.88671875" style="1" customWidth="1"/>
    <col min="13113" max="13113" width="9.21875" style="1" customWidth="1"/>
    <col min="13114" max="13115" width="1.88671875" style="1" customWidth="1"/>
    <col min="13116" max="13116" width="9.21875" style="1" customWidth="1"/>
    <col min="13117" max="13117" width="1.88671875" style="1" customWidth="1"/>
    <col min="13118" max="13118" width="11.33203125" style="1" customWidth="1"/>
    <col min="13119" max="13119" width="2.109375" style="1" customWidth="1"/>
    <col min="13120" max="13120" width="10.33203125" style="1" customWidth="1"/>
    <col min="13121" max="13121" width="9.88671875" style="1" bestFit="1" customWidth="1"/>
    <col min="13122" max="13349" width="9" style="1"/>
    <col min="13350" max="13350" width="4.21875" style="1" customWidth="1"/>
    <col min="13351" max="13351" width="22" style="1" customWidth="1"/>
    <col min="13352" max="13352" width="2.77734375" style="1" customWidth="1"/>
    <col min="13353" max="13358" width="0" style="1" hidden="1" customWidth="1"/>
    <col min="13359" max="13359" width="1.88671875" style="1" customWidth="1"/>
    <col min="13360" max="13360" width="9.21875" style="1" customWidth="1"/>
    <col min="13361" max="13362" width="1.88671875" style="1" customWidth="1"/>
    <col min="13363" max="13363" width="9.21875" style="1" customWidth="1"/>
    <col min="13364" max="13365" width="1.88671875" style="1" customWidth="1"/>
    <col min="13366" max="13366" width="9.21875" style="1" customWidth="1"/>
    <col min="13367" max="13368" width="1.88671875" style="1" customWidth="1"/>
    <col min="13369" max="13369" width="9.21875" style="1" customWidth="1"/>
    <col min="13370" max="13371" width="1.88671875" style="1" customWidth="1"/>
    <col min="13372" max="13372" width="9.21875" style="1" customWidth="1"/>
    <col min="13373" max="13373" width="1.88671875" style="1" customWidth="1"/>
    <col min="13374" max="13374" width="11.33203125" style="1" customWidth="1"/>
    <col min="13375" max="13375" width="2.109375" style="1" customWidth="1"/>
    <col min="13376" max="13376" width="10.33203125" style="1" customWidth="1"/>
    <col min="13377" max="13377" width="9.88671875" style="1" bestFit="1" customWidth="1"/>
    <col min="13378" max="13605" width="9" style="1"/>
    <col min="13606" max="13606" width="4.21875" style="1" customWidth="1"/>
    <col min="13607" max="13607" width="22" style="1" customWidth="1"/>
    <col min="13608" max="13608" width="2.77734375" style="1" customWidth="1"/>
    <col min="13609" max="13614" width="0" style="1" hidden="1" customWidth="1"/>
    <col min="13615" max="13615" width="1.88671875" style="1" customWidth="1"/>
    <col min="13616" max="13616" width="9.21875" style="1" customWidth="1"/>
    <col min="13617" max="13618" width="1.88671875" style="1" customWidth="1"/>
    <col min="13619" max="13619" width="9.21875" style="1" customWidth="1"/>
    <col min="13620" max="13621" width="1.88671875" style="1" customWidth="1"/>
    <col min="13622" max="13622" width="9.21875" style="1" customWidth="1"/>
    <col min="13623" max="13624" width="1.88671875" style="1" customWidth="1"/>
    <col min="13625" max="13625" width="9.21875" style="1" customWidth="1"/>
    <col min="13626" max="13627" width="1.88671875" style="1" customWidth="1"/>
    <col min="13628" max="13628" width="9.21875" style="1" customWidth="1"/>
    <col min="13629" max="13629" width="1.88671875" style="1" customWidth="1"/>
    <col min="13630" max="13630" width="11.33203125" style="1" customWidth="1"/>
    <col min="13631" max="13631" width="2.109375" style="1" customWidth="1"/>
    <col min="13632" max="13632" width="10.33203125" style="1" customWidth="1"/>
    <col min="13633" max="13633" width="9.88671875" style="1" bestFit="1" customWidth="1"/>
    <col min="13634" max="13861" width="9" style="1"/>
    <col min="13862" max="13862" width="4.21875" style="1" customWidth="1"/>
    <col min="13863" max="13863" width="22" style="1" customWidth="1"/>
    <col min="13864" max="13864" width="2.77734375" style="1" customWidth="1"/>
    <col min="13865" max="13870" width="0" style="1" hidden="1" customWidth="1"/>
    <col min="13871" max="13871" width="1.88671875" style="1" customWidth="1"/>
    <col min="13872" max="13872" width="9.21875" style="1" customWidth="1"/>
    <col min="13873" max="13874" width="1.88671875" style="1" customWidth="1"/>
    <col min="13875" max="13875" width="9.21875" style="1" customWidth="1"/>
    <col min="13876" max="13877" width="1.88671875" style="1" customWidth="1"/>
    <col min="13878" max="13878" width="9.21875" style="1" customWidth="1"/>
    <col min="13879" max="13880" width="1.88671875" style="1" customWidth="1"/>
    <col min="13881" max="13881" width="9.21875" style="1" customWidth="1"/>
    <col min="13882" max="13883" width="1.88671875" style="1" customWidth="1"/>
    <col min="13884" max="13884" width="9.21875" style="1" customWidth="1"/>
    <col min="13885" max="13885" width="1.88671875" style="1" customWidth="1"/>
    <col min="13886" max="13886" width="11.33203125" style="1" customWidth="1"/>
    <col min="13887" max="13887" width="2.109375" style="1" customWidth="1"/>
    <col min="13888" max="13888" width="10.33203125" style="1" customWidth="1"/>
    <col min="13889" max="13889" width="9.88671875" style="1" bestFit="1" customWidth="1"/>
    <col min="13890" max="14117" width="9" style="1"/>
    <col min="14118" max="14118" width="4.21875" style="1" customWidth="1"/>
    <col min="14119" max="14119" width="22" style="1" customWidth="1"/>
    <col min="14120" max="14120" width="2.77734375" style="1" customWidth="1"/>
    <col min="14121" max="14126" width="0" style="1" hidden="1" customWidth="1"/>
    <col min="14127" max="14127" width="1.88671875" style="1" customWidth="1"/>
    <col min="14128" max="14128" width="9.21875" style="1" customWidth="1"/>
    <col min="14129" max="14130" width="1.88671875" style="1" customWidth="1"/>
    <col min="14131" max="14131" width="9.21875" style="1" customWidth="1"/>
    <col min="14132" max="14133" width="1.88671875" style="1" customWidth="1"/>
    <col min="14134" max="14134" width="9.21875" style="1" customWidth="1"/>
    <col min="14135" max="14136" width="1.88671875" style="1" customWidth="1"/>
    <col min="14137" max="14137" width="9.21875" style="1" customWidth="1"/>
    <col min="14138" max="14139" width="1.88671875" style="1" customWidth="1"/>
    <col min="14140" max="14140" width="9.21875" style="1" customWidth="1"/>
    <col min="14141" max="14141" width="1.88671875" style="1" customWidth="1"/>
    <col min="14142" max="14142" width="11.33203125" style="1" customWidth="1"/>
    <col min="14143" max="14143" width="2.109375" style="1" customWidth="1"/>
    <col min="14144" max="14144" width="10.33203125" style="1" customWidth="1"/>
    <col min="14145" max="14145" width="9.88671875" style="1" bestFit="1" customWidth="1"/>
    <col min="14146" max="14373" width="9" style="1"/>
    <col min="14374" max="14374" width="4.21875" style="1" customWidth="1"/>
    <col min="14375" max="14375" width="22" style="1" customWidth="1"/>
    <col min="14376" max="14376" width="2.77734375" style="1" customWidth="1"/>
    <col min="14377" max="14382" width="0" style="1" hidden="1" customWidth="1"/>
    <col min="14383" max="14383" width="1.88671875" style="1" customWidth="1"/>
    <col min="14384" max="14384" width="9.21875" style="1" customWidth="1"/>
    <col min="14385" max="14386" width="1.88671875" style="1" customWidth="1"/>
    <col min="14387" max="14387" width="9.21875" style="1" customWidth="1"/>
    <col min="14388" max="14389" width="1.88671875" style="1" customWidth="1"/>
    <col min="14390" max="14390" width="9.21875" style="1" customWidth="1"/>
    <col min="14391" max="14392" width="1.88671875" style="1" customWidth="1"/>
    <col min="14393" max="14393" width="9.21875" style="1" customWidth="1"/>
    <col min="14394" max="14395" width="1.88671875" style="1" customWidth="1"/>
    <col min="14396" max="14396" width="9.21875" style="1" customWidth="1"/>
    <col min="14397" max="14397" width="1.88671875" style="1" customWidth="1"/>
    <col min="14398" max="14398" width="11.33203125" style="1" customWidth="1"/>
    <col min="14399" max="14399" width="2.109375" style="1" customWidth="1"/>
    <col min="14400" max="14400" width="10.33203125" style="1" customWidth="1"/>
    <col min="14401" max="14401" width="9.88671875" style="1" bestFit="1" customWidth="1"/>
    <col min="14402" max="14629" width="9" style="1"/>
    <col min="14630" max="14630" width="4.21875" style="1" customWidth="1"/>
    <col min="14631" max="14631" width="22" style="1" customWidth="1"/>
    <col min="14632" max="14632" width="2.77734375" style="1" customWidth="1"/>
    <col min="14633" max="14638" width="0" style="1" hidden="1" customWidth="1"/>
    <col min="14639" max="14639" width="1.88671875" style="1" customWidth="1"/>
    <col min="14640" max="14640" width="9.21875" style="1" customWidth="1"/>
    <col min="14641" max="14642" width="1.88671875" style="1" customWidth="1"/>
    <col min="14643" max="14643" width="9.21875" style="1" customWidth="1"/>
    <col min="14644" max="14645" width="1.88671875" style="1" customWidth="1"/>
    <col min="14646" max="14646" width="9.21875" style="1" customWidth="1"/>
    <col min="14647" max="14648" width="1.88671875" style="1" customWidth="1"/>
    <col min="14649" max="14649" width="9.21875" style="1" customWidth="1"/>
    <col min="14650" max="14651" width="1.88671875" style="1" customWidth="1"/>
    <col min="14652" max="14652" width="9.21875" style="1" customWidth="1"/>
    <col min="14653" max="14653" width="1.88671875" style="1" customWidth="1"/>
    <col min="14654" max="14654" width="11.33203125" style="1" customWidth="1"/>
    <col min="14655" max="14655" width="2.109375" style="1" customWidth="1"/>
    <col min="14656" max="14656" width="10.33203125" style="1" customWidth="1"/>
    <col min="14657" max="14657" width="9.88671875" style="1" bestFit="1" customWidth="1"/>
    <col min="14658" max="14885" width="9" style="1"/>
    <col min="14886" max="14886" width="4.21875" style="1" customWidth="1"/>
    <col min="14887" max="14887" width="22" style="1" customWidth="1"/>
    <col min="14888" max="14888" width="2.77734375" style="1" customWidth="1"/>
    <col min="14889" max="14894" width="0" style="1" hidden="1" customWidth="1"/>
    <col min="14895" max="14895" width="1.88671875" style="1" customWidth="1"/>
    <col min="14896" max="14896" width="9.21875" style="1" customWidth="1"/>
    <col min="14897" max="14898" width="1.88671875" style="1" customWidth="1"/>
    <col min="14899" max="14899" width="9.21875" style="1" customWidth="1"/>
    <col min="14900" max="14901" width="1.88671875" style="1" customWidth="1"/>
    <col min="14902" max="14902" width="9.21875" style="1" customWidth="1"/>
    <col min="14903" max="14904" width="1.88671875" style="1" customWidth="1"/>
    <col min="14905" max="14905" width="9.21875" style="1" customWidth="1"/>
    <col min="14906" max="14907" width="1.88671875" style="1" customWidth="1"/>
    <col min="14908" max="14908" width="9.21875" style="1" customWidth="1"/>
    <col min="14909" max="14909" width="1.88671875" style="1" customWidth="1"/>
    <col min="14910" max="14910" width="11.33203125" style="1" customWidth="1"/>
    <col min="14911" max="14911" width="2.109375" style="1" customWidth="1"/>
    <col min="14912" max="14912" width="10.33203125" style="1" customWidth="1"/>
    <col min="14913" max="14913" width="9.88671875" style="1" bestFit="1" customWidth="1"/>
    <col min="14914" max="15141" width="9" style="1"/>
    <col min="15142" max="15142" width="4.21875" style="1" customWidth="1"/>
    <col min="15143" max="15143" width="22" style="1" customWidth="1"/>
    <col min="15144" max="15144" width="2.77734375" style="1" customWidth="1"/>
    <col min="15145" max="15150" width="0" style="1" hidden="1" customWidth="1"/>
    <col min="15151" max="15151" width="1.88671875" style="1" customWidth="1"/>
    <col min="15152" max="15152" width="9.21875" style="1" customWidth="1"/>
    <col min="15153" max="15154" width="1.88671875" style="1" customWidth="1"/>
    <col min="15155" max="15155" width="9.21875" style="1" customWidth="1"/>
    <col min="15156" max="15157" width="1.88671875" style="1" customWidth="1"/>
    <col min="15158" max="15158" width="9.21875" style="1" customWidth="1"/>
    <col min="15159" max="15160" width="1.88671875" style="1" customWidth="1"/>
    <col min="15161" max="15161" width="9.21875" style="1" customWidth="1"/>
    <col min="15162" max="15163" width="1.88671875" style="1" customWidth="1"/>
    <col min="15164" max="15164" width="9.21875" style="1" customWidth="1"/>
    <col min="15165" max="15165" width="1.88671875" style="1" customWidth="1"/>
    <col min="15166" max="15166" width="11.33203125" style="1" customWidth="1"/>
    <col min="15167" max="15167" width="2.109375" style="1" customWidth="1"/>
    <col min="15168" max="15168" width="10.33203125" style="1" customWidth="1"/>
    <col min="15169" max="15169" width="9.88671875" style="1" bestFit="1" customWidth="1"/>
    <col min="15170" max="15397" width="9" style="1"/>
    <col min="15398" max="15398" width="4.21875" style="1" customWidth="1"/>
    <col min="15399" max="15399" width="22" style="1" customWidth="1"/>
    <col min="15400" max="15400" width="2.77734375" style="1" customWidth="1"/>
    <col min="15401" max="15406" width="0" style="1" hidden="1" customWidth="1"/>
    <col min="15407" max="15407" width="1.88671875" style="1" customWidth="1"/>
    <col min="15408" max="15408" width="9.21875" style="1" customWidth="1"/>
    <col min="15409" max="15410" width="1.88671875" style="1" customWidth="1"/>
    <col min="15411" max="15411" width="9.21875" style="1" customWidth="1"/>
    <col min="15412" max="15413" width="1.88671875" style="1" customWidth="1"/>
    <col min="15414" max="15414" width="9.21875" style="1" customWidth="1"/>
    <col min="15415" max="15416" width="1.88671875" style="1" customWidth="1"/>
    <col min="15417" max="15417" width="9.21875" style="1" customWidth="1"/>
    <col min="15418" max="15419" width="1.88671875" style="1" customWidth="1"/>
    <col min="15420" max="15420" width="9.21875" style="1" customWidth="1"/>
    <col min="15421" max="15421" width="1.88671875" style="1" customWidth="1"/>
    <col min="15422" max="15422" width="11.33203125" style="1" customWidth="1"/>
    <col min="15423" max="15423" width="2.109375" style="1" customWidth="1"/>
    <col min="15424" max="15424" width="10.33203125" style="1" customWidth="1"/>
    <col min="15425" max="15425" width="9.88671875" style="1" bestFit="1" customWidth="1"/>
    <col min="15426" max="15653" width="9" style="1"/>
    <col min="15654" max="15654" width="4.21875" style="1" customWidth="1"/>
    <col min="15655" max="15655" width="22" style="1" customWidth="1"/>
    <col min="15656" max="15656" width="2.77734375" style="1" customWidth="1"/>
    <col min="15657" max="15662" width="0" style="1" hidden="1" customWidth="1"/>
    <col min="15663" max="15663" width="1.88671875" style="1" customWidth="1"/>
    <col min="15664" max="15664" width="9.21875" style="1" customWidth="1"/>
    <col min="15665" max="15666" width="1.88671875" style="1" customWidth="1"/>
    <col min="15667" max="15667" width="9.21875" style="1" customWidth="1"/>
    <col min="15668" max="15669" width="1.88671875" style="1" customWidth="1"/>
    <col min="15670" max="15670" width="9.21875" style="1" customWidth="1"/>
    <col min="15671" max="15672" width="1.88671875" style="1" customWidth="1"/>
    <col min="15673" max="15673" width="9.21875" style="1" customWidth="1"/>
    <col min="15674" max="15675" width="1.88671875" style="1" customWidth="1"/>
    <col min="15676" max="15676" width="9.21875" style="1" customWidth="1"/>
    <col min="15677" max="15677" width="1.88671875" style="1" customWidth="1"/>
    <col min="15678" max="15678" width="11.33203125" style="1" customWidth="1"/>
    <col min="15679" max="15679" width="2.109375" style="1" customWidth="1"/>
    <col min="15680" max="15680" width="10.33203125" style="1" customWidth="1"/>
    <col min="15681" max="15681" width="9.88671875" style="1" bestFit="1" customWidth="1"/>
    <col min="15682" max="15909" width="9" style="1"/>
    <col min="15910" max="15910" width="4.21875" style="1" customWidth="1"/>
    <col min="15911" max="15911" width="22" style="1" customWidth="1"/>
    <col min="15912" max="15912" width="2.77734375" style="1" customWidth="1"/>
    <col min="15913" max="15918" width="0" style="1" hidden="1" customWidth="1"/>
    <col min="15919" max="15919" width="1.88671875" style="1" customWidth="1"/>
    <col min="15920" max="15920" width="9.21875" style="1" customWidth="1"/>
    <col min="15921" max="15922" width="1.88671875" style="1" customWidth="1"/>
    <col min="15923" max="15923" width="9.21875" style="1" customWidth="1"/>
    <col min="15924" max="15925" width="1.88671875" style="1" customWidth="1"/>
    <col min="15926" max="15926" width="9.21875" style="1" customWidth="1"/>
    <col min="15927" max="15928" width="1.88671875" style="1" customWidth="1"/>
    <col min="15929" max="15929" width="9.21875" style="1" customWidth="1"/>
    <col min="15930" max="15931" width="1.88671875" style="1" customWidth="1"/>
    <col min="15932" max="15932" width="9.21875" style="1" customWidth="1"/>
    <col min="15933" max="15933" width="1.88671875" style="1" customWidth="1"/>
    <col min="15934" max="15934" width="11.33203125" style="1" customWidth="1"/>
    <col min="15935" max="15935" width="2.109375" style="1" customWidth="1"/>
    <col min="15936" max="15936" width="10.33203125" style="1" customWidth="1"/>
    <col min="15937" max="15937" width="9.88671875" style="1" bestFit="1" customWidth="1"/>
    <col min="15938" max="16165" width="9" style="1"/>
    <col min="16166" max="16166" width="4.21875" style="1" customWidth="1"/>
    <col min="16167" max="16167" width="22" style="1" customWidth="1"/>
    <col min="16168" max="16168" width="2.77734375" style="1" customWidth="1"/>
    <col min="16169" max="16174" width="0" style="1" hidden="1" customWidth="1"/>
    <col min="16175" max="16175" width="1.88671875" style="1" customWidth="1"/>
    <col min="16176" max="16176" width="9.21875" style="1" customWidth="1"/>
    <col min="16177" max="16178" width="1.88671875" style="1" customWidth="1"/>
    <col min="16179" max="16179" width="9.21875" style="1" customWidth="1"/>
    <col min="16180" max="16181" width="1.88671875" style="1" customWidth="1"/>
    <col min="16182" max="16182" width="9.21875" style="1" customWidth="1"/>
    <col min="16183" max="16184" width="1.88671875" style="1" customWidth="1"/>
    <col min="16185" max="16185" width="9.21875" style="1" customWidth="1"/>
    <col min="16186" max="16187" width="1.88671875" style="1" customWidth="1"/>
    <col min="16188" max="16188" width="9.21875" style="1" customWidth="1"/>
    <col min="16189" max="16189" width="1.88671875" style="1" customWidth="1"/>
    <col min="16190" max="16190" width="11.33203125" style="1" customWidth="1"/>
    <col min="16191" max="16191" width="2.109375" style="1" customWidth="1"/>
    <col min="16192" max="16192" width="10.33203125" style="1" customWidth="1"/>
    <col min="16193" max="16193" width="9.88671875" style="1" bestFit="1" customWidth="1"/>
    <col min="16194" max="16384" width="9" style="1"/>
  </cols>
  <sheetData>
    <row r="1" spans="2:65" s="16" customFormat="1" ht="20.25" customHeight="1" x14ac:dyDescent="0.25">
      <c r="B1" s="147" t="s">
        <v>155</v>
      </c>
      <c r="C1" s="147"/>
    </row>
    <row r="2" spans="2:65" s="17" customFormat="1" ht="19.5" customHeight="1" thickBot="1" x14ac:dyDescent="0.25">
      <c r="BJ2" s="18" t="s">
        <v>251</v>
      </c>
    </row>
    <row r="3" spans="2:65" ht="17.25" customHeight="1" x14ac:dyDescent="0.2">
      <c r="B3" s="36"/>
      <c r="C3" s="503" t="s">
        <v>232</v>
      </c>
      <c r="D3" s="12"/>
      <c r="E3" s="492" t="s">
        <v>9</v>
      </c>
      <c r="F3" s="385"/>
      <c r="G3" s="379"/>
      <c r="H3" s="492" t="s">
        <v>10</v>
      </c>
      <c r="I3" s="385"/>
      <c r="J3" s="379"/>
      <c r="K3" s="492" t="s">
        <v>64</v>
      </c>
      <c r="L3" s="385"/>
      <c r="M3" s="379"/>
      <c r="N3" s="492" t="s">
        <v>65</v>
      </c>
      <c r="O3" s="385"/>
      <c r="P3" s="379"/>
      <c r="Q3" s="492" t="s">
        <v>66</v>
      </c>
      <c r="R3" s="385"/>
      <c r="S3" s="379"/>
      <c r="T3" s="492" t="s">
        <v>11</v>
      </c>
      <c r="U3" s="385"/>
      <c r="V3" s="379"/>
      <c r="W3" s="492" t="s">
        <v>134</v>
      </c>
      <c r="X3" s="385"/>
      <c r="Y3" s="379"/>
      <c r="Z3" s="492" t="s">
        <v>138</v>
      </c>
      <c r="AA3" s="385"/>
      <c r="AB3" s="379"/>
      <c r="AC3" s="492" t="s">
        <v>139</v>
      </c>
      <c r="AD3" s="385"/>
      <c r="AE3" s="379"/>
      <c r="AF3" s="492" t="s">
        <v>144</v>
      </c>
      <c r="AG3" s="385"/>
      <c r="AH3" s="379"/>
      <c r="AI3" s="492" t="s">
        <v>145</v>
      </c>
      <c r="AJ3" s="385"/>
      <c r="AK3" s="379"/>
      <c r="AL3" s="492" t="s">
        <v>217</v>
      </c>
      <c r="AM3" s="385"/>
      <c r="AN3" s="379"/>
      <c r="AO3" s="492" t="s">
        <v>236</v>
      </c>
      <c r="AP3" s="385"/>
      <c r="AQ3" s="379"/>
      <c r="AR3" s="492" t="s">
        <v>242</v>
      </c>
      <c r="AS3" s="385"/>
      <c r="AT3" s="379"/>
      <c r="AU3" s="492" t="s">
        <v>246</v>
      </c>
      <c r="AV3" s="385"/>
      <c r="AW3" s="379"/>
      <c r="AX3" s="492" t="s">
        <v>253</v>
      </c>
      <c r="AY3" s="385"/>
      <c r="AZ3" s="379"/>
      <c r="BA3" s="492" t="s">
        <v>260</v>
      </c>
      <c r="BB3" s="385"/>
      <c r="BC3" s="379"/>
      <c r="BD3" s="492" t="s">
        <v>265</v>
      </c>
      <c r="BE3" s="385"/>
      <c r="BF3" s="379"/>
      <c r="BG3" s="492" t="s">
        <v>277</v>
      </c>
      <c r="BH3" s="385"/>
      <c r="BI3" s="379"/>
      <c r="BJ3" s="496" t="s">
        <v>6</v>
      </c>
    </row>
    <row r="4" spans="2:65" ht="16.5" customHeight="1" x14ac:dyDescent="0.2">
      <c r="B4" s="155"/>
      <c r="C4" s="499"/>
      <c r="D4" s="54"/>
      <c r="E4" s="493"/>
      <c r="F4" s="494"/>
      <c r="G4" s="495"/>
      <c r="H4" s="493"/>
      <c r="I4" s="494"/>
      <c r="J4" s="495"/>
      <c r="K4" s="493"/>
      <c r="L4" s="494"/>
      <c r="M4" s="495"/>
      <c r="N4" s="493"/>
      <c r="O4" s="494"/>
      <c r="P4" s="495"/>
      <c r="Q4" s="493"/>
      <c r="R4" s="494"/>
      <c r="S4" s="495"/>
      <c r="T4" s="493"/>
      <c r="U4" s="494"/>
      <c r="V4" s="495"/>
      <c r="W4" s="493"/>
      <c r="X4" s="494"/>
      <c r="Y4" s="495"/>
      <c r="Z4" s="493"/>
      <c r="AA4" s="494"/>
      <c r="AB4" s="495"/>
      <c r="AC4" s="493"/>
      <c r="AD4" s="494"/>
      <c r="AE4" s="495"/>
      <c r="AF4" s="493"/>
      <c r="AG4" s="494"/>
      <c r="AH4" s="495"/>
      <c r="AI4" s="493"/>
      <c r="AJ4" s="494"/>
      <c r="AK4" s="495"/>
      <c r="AL4" s="493"/>
      <c r="AM4" s="494"/>
      <c r="AN4" s="495"/>
      <c r="AO4" s="493"/>
      <c r="AP4" s="494"/>
      <c r="AQ4" s="495"/>
      <c r="AR4" s="493"/>
      <c r="AS4" s="494"/>
      <c r="AT4" s="495"/>
      <c r="AU4" s="493"/>
      <c r="AV4" s="494"/>
      <c r="AW4" s="495"/>
      <c r="AX4" s="493"/>
      <c r="AY4" s="494"/>
      <c r="AZ4" s="495"/>
      <c r="BA4" s="493"/>
      <c r="BB4" s="494"/>
      <c r="BC4" s="495"/>
      <c r="BD4" s="493"/>
      <c r="BE4" s="494"/>
      <c r="BF4" s="495"/>
      <c r="BG4" s="493"/>
      <c r="BH4" s="494"/>
      <c r="BI4" s="495"/>
      <c r="BJ4" s="497"/>
    </row>
    <row r="5" spans="2:65" s="25" customFormat="1" ht="16.5" customHeight="1" x14ac:dyDescent="0.2">
      <c r="B5" s="191"/>
      <c r="C5" s="498" t="s">
        <v>160</v>
      </c>
      <c r="D5" s="133"/>
      <c r="E5" s="72" t="s">
        <v>218</v>
      </c>
      <c r="F5" s="190">
        <v>20.9</v>
      </c>
      <c r="G5" s="190" t="s">
        <v>219</v>
      </c>
      <c r="H5" s="72" t="s">
        <v>218</v>
      </c>
      <c r="I5" s="190">
        <v>15.1</v>
      </c>
      <c r="J5" s="192" t="s">
        <v>219</v>
      </c>
      <c r="K5" s="72" t="s">
        <v>218</v>
      </c>
      <c r="L5" s="190">
        <v>9.6</v>
      </c>
      <c r="M5" s="133" t="s">
        <v>219</v>
      </c>
      <c r="N5" s="72" t="s">
        <v>218</v>
      </c>
      <c r="O5" s="190" t="e">
        <f>ROUND(N6/$N$24*100,1)</f>
        <v>#REF!</v>
      </c>
      <c r="P5" s="133" t="s">
        <v>219</v>
      </c>
      <c r="Q5" s="72" t="s">
        <v>218</v>
      </c>
      <c r="R5" s="190" t="e">
        <f>ROUND(Q6/$Q$24*100,1)</f>
        <v>#REF!</v>
      </c>
      <c r="S5" s="133" t="s">
        <v>219</v>
      </c>
      <c r="T5" s="72" t="s">
        <v>218</v>
      </c>
      <c r="U5" s="190" t="e">
        <f>ROUND(T6/$T$24*100,1)</f>
        <v>#REF!</v>
      </c>
      <c r="V5" s="133" t="s">
        <v>219</v>
      </c>
      <c r="W5" s="72" t="s">
        <v>218</v>
      </c>
      <c r="X5" s="190">
        <f>ROUND(W6/$W$24*100,1)</f>
        <v>64.3</v>
      </c>
      <c r="Y5" s="133" t="s">
        <v>219</v>
      </c>
      <c r="Z5" s="72" t="s">
        <v>218</v>
      </c>
      <c r="AA5" s="190">
        <f>ROUND(Z6/$Z$24*100,1)</f>
        <v>57.1</v>
      </c>
      <c r="AB5" s="133" t="s">
        <v>219</v>
      </c>
      <c r="AC5" s="72" t="s">
        <v>218</v>
      </c>
      <c r="AD5" s="190">
        <f>ROUND(AC6/$AC$24*100,1)</f>
        <v>57.3</v>
      </c>
      <c r="AE5" s="190" t="s">
        <v>22</v>
      </c>
      <c r="AF5" s="72" t="s">
        <v>218</v>
      </c>
      <c r="AG5" s="190">
        <f>ROUND(AF6/$AF$24*100,1)</f>
        <v>55.8</v>
      </c>
      <c r="AH5" s="193" t="s">
        <v>219</v>
      </c>
      <c r="AI5" s="72" t="s">
        <v>218</v>
      </c>
      <c r="AJ5" s="190">
        <f>ROUND(AI6/$AI$24*100,1)</f>
        <v>46.5</v>
      </c>
      <c r="AK5" s="193" t="s">
        <v>219</v>
      </c>
      <c r="AL5" s="72" t="s">
        <v>218</v>
      </c>
      <c r="AM5" s="190">
        <f>ROUND(AL6/$AL$24*100,1)</f>
        <v>40.9</v>
      </c>
      <c r="AN5" s="193" t="s">
        <v>219</v>
      </c>
      <c r="AO5" s="72" t="s">
        <v>218</v>
      </c>
      <c r="AP5" s="190">
        <f>ROUND(AO6/$AO$24*100,1)</f>
        <v>39.700000000000003</v>
      </c>
      <c r="AQ5" s="193" t="s">
        <v>56</v>
      </c>
      <c r="AR5" s="72" t="s">
        <v>218</v>
      </c>
      <c r="AS5" s="190">
        <f>ROUND(AR6/$AR$24*100,1)</f>
        <v>37.299999999999997</v>
      </c>
      <c r="AT5" s="193" t="s">
        <v>56</v>
      </c>
      <c r="AU5" s="72" t="s">
        <v>13</v>
      </c>
      <c r="AV5" s="190">
        <v>34.6</v>
      </c>
      <c r="AW5" s="193" t="s">
        <v>14</v>
      </c>
      <c r="AX5" s="72" t="s">
        <v>13</v>
      </c>
      <c r="AY5" s="190">
        <v>43.2</v>
      </c>
      <c r="AZ5" s="193" t="s">
        <v>14</v>
      </c>
      <c r="BA5" s="72" t="s">
        <v>13</v>
      </c>
      <c r="BB5" s="190">
        <v>2.8</v>
      </c>
      <c r="BC5" s="193" t="s">
        <v>14</v>
      </c>
      <c r="BD5" s="72" t="s">
        <v>13</v>
      </c>
      <c r="BE5" s="190">
        <v>8.5</v>
      </c>
      <c r="BF5" s="193" t="s">
        <v>14</v>
      </c>
      <c r="BG5" s="72" t="s">
        <v>13</v>
      </c>
      <c r="BH5" s="358">
        <v>25.1</v>
      </c>
      <c r="BI5" s="193" t="s">
        <v>14</v>
      </c>
      <c r="BJ5" s="500">
        <v>2979.0033424491035</v>
      </c>
      <c r="BM5" s="194"/>
    </row>
    <row r="6" spans="2:65" ht="16.5" customHeight="1" x14ac:dyDescent="0.2">
      <c r="B6" s="155"/>
      <c r="C6" s="499"/>
      <c r="D6" s="202"/>
      <c r="E6" s="486">
        <v>7436</v>
      </c>
      <c r="F6" s="487"/>
      <c r="G6" s="488"/>
      <c r="H6" s="486">
        <v>7258</v>
      </c>
      <c r="I6" s="487"/>
      <c r="J6" s="488"/>
      <c r="K6" s="486">
        <v>8064</v>
      </c>
      <c r="L6" s="487"/>
      <c r="M6" s="488"/>
      <c r="N6" s="486">
        <v>10159</v>
      </c>
      <c r="O6" s="487"/>
      <c r="P6" s="487"/>
      <c r="Q6" s="486">
        <v>8459</v>
      </c>
      <c r="R6" s="487"/>
      <c r="S6" s="487"/>
      <c r="T6" s="486">
        <v>6934</v>
      </c>
      <c r="U6" s="487"/>
      <c r="V6" s="487"/>
      <c r="W6" s="486">
        <v>49390</v>
      </c>
      <c r="X6" s="487"/>
      <c r="Y6" s="487"/>
      <c r="Z6" s="486">
        <v>65226</v>
      </c>
      <c r="AA6" s="487"/>
      <c r="AB6" s="487"/>
      <c r="AC6" s="486">
        <v>110074</v>
      </c>
      <c r="AD6" s="487"/>
      <c r="AE6" s="487"/>
      <c r="AF6" s="486">
        <v>127925</v>
      </c>
      <c r="AG6" s="487"/>
      <c r="AH6" s="488"/>
      <c r="AI6" s="486">
        <v>135656</v>
      </c>
      <c r="AJ6" s="487"/>
      <c r="AK6" s="488"/>
      <c r="AL6" s="486">
        <v>145643</v>
      </c>
      <c r="AM6" s="487"/>
      <c r="AN6" s="488"/>
      <c r="AO6" s="486">
        <v>150553</v>
      </c>
      <c r="AP6" s="487"/>
      <c r="AQ6" s="488"/>
      <c r="AR6" s="486">
        <v>159790</v>
      </c>
      <c r="AS6" s="487"/>
      <c r="AT6" s="488"/>
      <c r="AU6" s="486">
        <v>164325</v>
      </c>
      <c r="AV6" s="487"/>
      <c r="AW6" s="488"/>
      <c r="AX6" s="486">
        <v>26409</v>
      </c>
      <c r="AY6" s="487"/>
      <c r="AZ6" s="488"/>
      <c r="BA6" s="486">
        <v>145</v>
      </c>
      <c r="BB6" s="487"/>
      <c r="BC6" s="488"/>
      <c r="BD6" s="486">
        <v>3291</v>
      </c>
      <c r="BE6" s="487"/>
      <c r="BF6" s="488"/>
      <c r="BG6" s="486">
        <v>98039</v>
      </c>
      <c r="BH6" s="487"/>
      <c r="BI6" s="488"/>
      <c r="BJ6" s="501"/>
      <c r="BM6" s="59"/>
    </row>
    <row r="7" spans="2:65" ht="16.5" customHeight="1" x14ac:dyDescent="0.2">
      <c r="B7" s="70"/>
      <c r="C7" s="498" t="s">
        <v>163</v>
      </c>
      <c r="D7" s="71"/>
      <c r="E7" s="72" t="s">
        <v>218</v>
      </c>
      <c r="F7" s="73">
        <v>3.6</v>
      </c>
      <c r="G7" s="73" t="s">
        <v>219</v>
      </c>
      <c r="H7" s="72" t="s">
        <v>218</v>
      </c>
      <c r="I7" s="73">
        <v>2.6</v>
      </c>
      <c r="J7" s="74" t="s">
        <v>219</v>
      </c>
      <c r="K7" s="72" t="s">
        <v>218</v>
      </c>
      <c r="L7" s="73">
        <v>1.6</v>
      </c>
      <c r="M7" s="71" t="s">
        <v>219</v>
      </c>
      <c r="N7" s="72" t="s">
        <v>218</v>
      </c>
      <c r="O7" s="73" t="e">
        <f>ROUND(N8/$N$24*100,1)</f>
        <v>#REF!</v>
      </c>
      <c r="P7" s="71" t="s">
        <v>219</v>
      </c>
      <c r="Q7" s="72" t="s">
        <v>218</v>
      </c>
      <c r="R7" s="73" t="e">
        <f>ROUND(Q8/$Q$24*100,1)</f>
        <v>#REF!</v>
      </c>
      <c r="S7" s="71" t="s">
        <v>219</v>
      </c>
      <c r="T7" s="72" t="s">
        <v>218</v>
      </c>
      <c r="U7" s="73" t="e">
        <f>ROUND(T8/$T$24*100,1)</f>
        <v>#REF!</v>
      </c>
      <c r="V7" s="71" t="s">
        <v>219</v>
      </c>
      <c r="W7" s="72" t="s">
        <v>218</v>
      </c>
      <c r="X7" s="73">
        <f>ROUND(W8/$W$24*100,1)</f>
        <v>6.5</v>
      </c>
      <c r="Y7" s="71" t="s">
        <v>219</v>
      </c>
      <c r="Z7" s="72" t="s">
        <v>218</v>
      </c>
      <c r="AA7" s="73">
        <f>ROUND(Z8/$Z$24*100,1)</f>
        <v>7.7</v>
      </c>
      <c r="AB7" s="71" t="s">
        <v>219</v>
      </c>
      <c r="AC7" s="72" t="s">
        <v>218</v>
      </c>
      <c r="AD7" s="73">
        <f>ROUND(AC8/$AC$24*100,1)</f>
        <v>9.6</v>
      </c>
      <c r="AE7" s="73" t="s">
        <v>22</v>
      </c>
      <c r="AF7" s="146" t="s">
        <v>218</v>
      </c>
      <c r="AG7" s="73">
        <f>ROUND(AF8/$AF$24*100,1)</f>
        <v>8.3000000000000007</v>
      </c>
      <c r="AH7" s="75" t="s">
        <v>219</v>
      </c>
      <c r="AI7" s="146" t="s">
        <v>218</v>
      </c>
      <c r="AJ7" s="73">
        <f>ROUND(AI8/$AI$24*100,1)</f>
        <v>9.9</v>
      </c>
      <c r="AK7" s="75" t="s">
        <v>219</v>
      </c>
      <c r="AL7" s="146" t="s">
        <v>218</v>
      </c>
      <c r="AM7" s="73">
        <f>ROUND(AL8/$AL$24*100,1)</f>
        <v>10.9</v>
      </c>
      <c r="AN7" s="75" t="s">
        <v>219</v>
      </c>
      <c r="AO7" s="146" t="s">
        <v>218</v>
      </c>
      <c r="AP7" s="73">
        <f>ROUND(AO8/$AO$24*100,1)</f>
        <v>9.6999999999999993</v>
      </c>
      <c r="AQ7" s="75" t="s">
        <v>56</v>
      </c>
      <c r="AR7" s="146" t="s">
        <v>218</v>
      </c>
      <c r="AS7" s="73">
        <f>ROUND(AR8/$AR$24*100,1)</f>
        <v>8.6</v>
      </c>
      <c r="AT7" s="75" t="s">
        <v>56</v>
      </c>
      <c r="AU7" s="146" t="s">
        <v>13</v>
      </c>
      <c r="AV7" s="73">
        <v>7.9</v>
      </c>
      <c r="AW7" s="75" t="s">
        <v>14</v>
      </c>
      <c r="AX7" s="146" t="s">
        <v>13</v>
      </c>
      <c r="AY7" s="73">
        <v>7.2</v>
      </c>
      <c r="AZ7" s="75" t="s">
        <v>14</v>
      </c>
      <c r="BA7" s="146" t="s">
        <v>13</v>
      </c>
      <c r="BB7" s="73">
        <v>0.6</v>
      </c>
      <c r="BC7" s="75" t="s">
        <v>14</v>
      </c>
      <c r="BD7" s="146" t="s">
        <v>13</v>
      </c>
      <c r="BE7" s="73">
        <v>6.2</v>
      </c>
      <c r="BF7" s="75" t="s">
        <v>14</v>
      </c>
      <c r="BG7" s="146" t="s">
        <v>13</v>
      </c>
      <c r="BH7" s="73">
        <v>5.4</v>
      </c>
      <c r="BI7" s="75" t="s">
        <v>14</v>
      </c>
      <c r="BJ7" s="500">
        <v>879.8414023372286</v>
      </c>
      <c r="BM7" s="59"/>
    </row>
    <row r="8" spans="2:65" ht="16.5" customHeight="1" x14ac:dyDescent="0.2">
      <c r="B8" s="155"/>
      <c r="C8" s="499"/>
      <c r="D8" s="202"/>
      <c r="E8" s="486">
        <v>1290</v>
      </c>
      <c r="F8" s="487"/>
      <c r="G8" s="488"/>
      <c r="H8" s="486">
        <v>1187</v>
      </c>
      <c r="I8" s="487"/>
      <c r="J8" s="488"/>
      <c r="K8" s="486">
        <v>1676</v>
      </c>
      <c r="L8" s="487"/>
      <c r="M8" s="488"/>
      <c r="N8" s="486">
        <v>1979</v>
      </c>
      <c r="O8" s="487"/>
      <c r="P8" s="487"/>
      <c r="Q8" s="486">
        <v>3111</v>
      </c>
      <c r="R8" s="487"/>
      <c r="S8" s="487"/>
      <c r="T8" s="486">
        <v>2799</v>
      </c>
      <c r="U8" s="487"/>
      <c r="V8" s="487"/>
      <c r="W8" s="486">
        <v>4963</v>
      </c>
      <c r="X8" s="487"/>
      <c r="Y8" s="487"/>
      <c r="Z8" s="486">
        <v>8794</v>
      </c>
      <c r="AA8" s="487"/>
      <c r="AB8" s="487"/>
      <c r="AC8" s="486">
        <v>18468</v>
      </c>
      <c r="AD8" s="487"/>
      <c r="AE8" s="487"/>
      <c r="AF8" s="486">
        <v>19097</v>
      </c>
      <c r="AG8" s="487"/>
      <c r="AH8" s="488"/>
      <c r="AI8" s="486">
        <v>28820</v>
      </c>
      <c r="AJ8" s="487"/>
      <c r="AK8" s="488"/>
      <c r="AL8" s="486">
        <v>38687</v>
      </c>
      <c r="AM8" s="487"/>
      <c r="AN8" s="488"/>
      <c r="AO8" s="486">
        <v>36958</v>
      </c>
      <c r="AP8" s="487"/>
      <c r="AQ8" s="488"/>
      <c r="AR8" s="486">
        <v>36878</v>
      </c>
      <c r="AS8" s="487"/>
      <c r="AT8" s="488"/>
      <c r="AU8" s="486">
        <v>37602</v>
      </c>
      <c r="AV8" s="487"/>
      <c r="AW8" s="488"/>
      <c r="AX8" s="486">
        <v>4398</v>
      </c>
      <c r="AY8" s="487"/>
      <c r="AZ8" s="488"/>
      <c r="BA8" s="486">
        <v>30</v>
      </c>
      <c r="BB8" s="487"/>
      <c r="BC8" s="488"/>
      <c r="BD8" s="486">
        <v>2396</v>
      </c>
      <c r="BE8" s="487"/>
      <c r="BF8" s="488"/>
      <c r="BG8" s="486">
        <v>21081</v>
      </c>
      <c r="BH8" s="487"/>
      <c r="BI8" s="488"/>
      <c r="BJ8" s="501"/>
      <c r="BM8" s="59"/>
    </row>
    <row r="9" spans="2:65" ht="16.5" customHeight="1" x14ac:dyDescent="0.2">
      <c r="B9" s="70"/>
      <c r="C9" s="498" t="s">
        <v>161</v>
      </c>
      <c r="D9" s="71"/>
      <c r="E9" s="72" t="s">
        <v>218</v>
      </c>
      <c r="F9" s="73">
        <v>10.8</v>
      </c>
      <c r="G9" s="73" t="s">
        <v>219</v>
      </c>
      <c r="H9" s="72" t="s">
        <v>218</v>
      </c>
      <c r="I9" s="73">
        <v>8.6</v>
      </c>
      <c r="J9" s="74" t="s">
        <v>219</v>
      </c>
      <c r="K9" s="72" t="s">
        <v>218</v>
      </c>
      <c r="L9" s="73">
        <v>6.3</v>
      </c>
      <c r="M9" s="71" t="s">
        <v>219</v>
      </c>
      <c r="N9" s="72" t="s">
        <v>218</v>
      </c>
      <c r="O9" s="73" t="e">
        <f>ROUND(N10/$N$24*100,1)</f>
        <v>#REF!</v>
      </c>
      <c r="P9" s="71" t="s">
        <v>219</v>
      </c>
      <c r="Q9" s="72" t="s">
        <v>218</v>
      </c>
      <c r="R9" s="73" t="e">
        <f>ROUND(Q10/$Q$24*100,1)</f>
        <v>#REF!</v>
      </c>
      <c r="S9" s="71" t="s">
        <v>219</v>
      </c>
      <c r="T9" s="72" t="s">
        <v>218</v>
      </c>
      <c r="U9" s="73" t="e">
        <f>ROUND(T10/$T$24*100,1)</f>
        <v>#REF!</v>
      </c>
      <c r="V9" s="71" t="s">
        <v>219</v>
      </c>
      <c r="W9" s="72" t="s">
        <v>218</v>
      </c>
      <c r="X9" s="73">
        <f>ROUND(W10/$W$24*100,1)</f>
        <v>3.8</v>
      </c>
      <c r="Y9" s="71" t="s">
        <v>219</v>
      </c>
      <c r="Z9" s="72" t="s">
        <v>218</v>
      </c>
      <c r="AA9" s="73">
        <f>ROUND(Z10/$Z$24*100,1)</f>
        <v>3.5</v>
      </c>
      <c r="AB9" s="71" t="s">
        <v>219</v>
      </c>
      <c r="AC9" s="72" t="s">
        <v>218</v>
      </c>
      <c r="AD9" s="73">
        <f>ROUND(AC10/$AC$24*100,1)</f>
        <v>2.4</v>
      </c>
      <c r="AE9" s="73" t="s">
        <v>22</v>
      </c>
      <c r="AF9" s="146" t="s">
        <v>218</v>
      </c>
      <c r="AG9" s="73">
        <f>ROUND(AF10/$AF$24*100,1)</f>
        <v>2.9</v>
      </c>
      <c r="AH9" s="75" t="s">
        <v>219</v>
      </c>
      <c r="AI9" s="146" t="s">
        <v>218</v>
      </c>
      <c r="AJ9" s="73">
        <f>ROUND(AI10/$AI$24*100,1)</f>
        <v>4.9000000000000004</v>
      </c>
      <c r="AK9" s="75" t="s">
        <v>219</v>
      </c>
      <c r="AL9" s="146" t="s">
        <v>218</v>
      </c>
      <c r="AM9" s="73">
        <f>ROUND(AL10/$AL$24*100,1)</f>
        <v>5.9</v>
      </c>
      <c r="AN9" s="75" t="s">
        <v>219</v>
      </c>
      <c r="AO9" s="146" t="s">
        <v>218</v>
      </c>
      <c r="AP9" s="73">
        <f>ROUND(AO10/$AO$24*100,1)</f>
        <v>6.5</v>
      </c>
      <c r="AQ9" s="75" t="s">
        <v>56</v>
      </c>
      <c r="AR9" s="146" t="s">
        <v>218</v>
      </c>
      <c r="AS9" s="73">
        <f>ROUND(AR10/$AR$24*100,1)</f>
        <v>8.4</v>
      </c>
      <c r="AT9" s="75" t="s">
        <v>56</v>
      </c>
      <c r="AU9" s="146" t="s">
        <v>13</v>
      </c>
      <c r="AV9" s="73">
        <v>9.4</v>
      </c>
      <c r="AW9" s="75" t="s">
        <v>14</v>
      </c>
      <c r="AX9" s="146" t="s">
        <v>13</v>
      </c>
      <c r="AY9" s="73">
        <v>15.4</v>
      </c>
      <c r="AZ9" s="75" t="s">
        <v>14</v>
      </c>
      <c r="BA9" s="146" t="s">
        <v>13</v>
      </c>
      <c r="BB9" s="73">
        <v>18.8</v>
      </c>
      <c r="BC9" s="75" t="s">
        <v>14</v>
      </c>
      <c r="BD9" s="146" t="s">
        <v>13</v>
      </c>
      <c r="BE9" s="73">
        <v>6.5</v>
      </c>
      <c r="BF9" s="75" t="s">
        <v>14</v>
      </c>
      <c r="BG9" s="146" t="s">
        <v>13</v>
      </c>
      <c r="BH9" s="73">
        <v>3.5</v>
      </c>
      <c r="BI9" s="75" t="s">
        <v>14</v>
      </c>
      <c r="BJ9" s="500">
        <v>551.68404170008023</v>
      </c>
      <c r="BM9" s="59"/>
    </row>
    <row r="10" spans="2:65" ht="16.5" customHeight="1" x14ac:dyDescent="0.2">
      <c r="B10" s="155"/>
      <c r="C10" s="499"/>
      <c r="D10" s="202"/>
      <c r="E10" s="486">
        <v>4223</v>
      </c>
      <c r="F10" s="487"/>
      <c r="G10" s="488"/>
      <c r="H10" s="486">
        <v>4744</v>
      </c>
      <c r="I10" s="487"/>
      <c r="J10" s="488"/>
      <c r="K10" s="486">
        <v>6651</v>
      </c>
      <c r="L10" s="487"/>
      <c r="M10" s="488"/>
      <c r="N10" s="486">
        <v>9516</v>
      </c>
      <c r="O10" s="487"/>
      <c r="P10" s="487"/>
      <c r="Q10" s="486">
        <v>14615</v>
      </c>
      <c r="R10" s="487"/>
      <c r="S10" s="487"/>
      <c r="T10" s="486">
        <v>15490</v>
      </c>
      <c r="U10" s="487"/>
      <c r="V10" s="487"/>
      <c r="W10" s="486">
        <v>2951</v>
      </c>
      <c r="X10" s="487"/>
      <c r="Y10" s="487"/>
      <c r="Z10" s="486">
        <v>3966</v>
      </c>
      <c r="AA10" s="487"/>
      <c r="AB10" s="487"/>
      <c r="AC10" s="486">
        <v>4580</v>
      </c>
      <c r="AD10" s="487"/>
      <c r="AE10" s="487"/>
      <c r="AF10" s="486">
        <v>6731</v>
      </c>
      <c r="AG10" s="487"/>
      <c r="AH10" s="488"/>
      <c r="AI10" s="486">
        <v>14177</v>
      </c>
      <c r="AJ10" s="487"/>
      <c r="AK10" s="488"/>
      <c r="AL10" s="486">
        <v>21037</v>
      </c>
      <c r="AM10" s="487"/>
      <c r="AN10" s="488"/>
      <c r="AO10" s="486">
        <v>24629</v>
      </c>
      <c r="AP10" s="487"/>
      <c r="AQ10" s="488"/>
      <c r="AR10" s="486">
        <v>36146</v>
      </c>
      <c r="AS10" s="487"/>
      <c r="AT10" s="488"/>
      <c r="AU10" s="486">
        <v>44468</v>
      </c>
      <c r="AV10" s="487"/>
      <c r="AW10" s="488"/>
      <c r="AX10" s="486">
        <v>9432</v>
      </c>
      <c r="AY10" s="487"/>
      <c r="AZ10" s="488"/>
      <c r="BA10" s="486">
        <v>957</v>
      </c>
      <c r="BB10" s="487"/>
      <c r="BC10" s="488"/>
      <c r="BD10" s="486">
        <v>2494</v>
      </c>
      <c r="BE10" s="487"/>
      <c r="BF10" s="488"/>
      <c r="BG10" s="486">
        <v>13759</v>
      </c>
      <c r="BH10" s="487"/>
      <c r="BI10" s="488"/>
      <c r="BJ10" s="501"/>
      <c r="BM10" s="59"/>
    </row>
    <row r="11" spans="2:65" ht="16.5" customHeight="1" x14ac:dyDescent="0.2">
      <c r="B11" s="70"/>
      <c r="C11" s="498" t="s">
        <v>162</v>
      </c>
      <c r="D11" s="71"/>
      <c r="E11" s="72" t="s">
        <v>218</v>
      </c>
      <c r="F11" s="73">
        <v>3.6</v>
      </c>
      <c r="G11" s="73" t="s">
        <v>219</v>
      </c>
      <c r="H11" s="72" t="s">
        <v>218</v>
      </c>
      <c r="I11" s="73">
        <v>2.2000000000000002</v>
      </c>
      <c r="J11" s="74" t="s">
        <v>219</v>
      </c>
      <c r="K11" s="72" t="s">
        <v>218</v>
      </c>
      <c r="L11" s="73">
        <v>1.6</v>
      </c>
      <c r="M11" s="71" t="s">
        <v>219</v>
      </c>
      <c r="N11" s="72" t="s">
        <v>218</v>
      </c>
      <c r="O11" s="73" t="e">
        <f>ROUNDUP(N12/$N$24*100,1)</f>
        <v>#REF!</v>
      </c>
      <c r="P11" s="71" t="s">
        <v>219</v>
      </c>
      <c r="Q11" s="72" t="s">
        <v>218</v>
      </c>
      <c r="R11" s="73" t="e">
        <f>ROUNDDOWN(Q12/$Q$24*100,1)</f>
        <v>#REF!</v>
      </c>
      <c r="S11" s="71" t="s">
        <v>219</v>
      </c>
      <c r="T11" s="72" t="s">
        <v>218</v>
      </c>
      <c r="U11" s="73" t="e">
        <f>ROUND(T12/$T$24*100,1)</f>
        <v>#REF!</v>
      </c>
      <c r="V11" s="71" t="s">
        <v>219</v>
      </c>
      <c r="W11" s="72" t="s">
        <v>218</v>
      </c>
      <c r="X11" s="73">
        <f>ROUND(W12/$W$24*100,1)</f>
        <v>4.5</v>
      </c>
      <c r="Y11" s="71" t="s">
        <v>219</v>
      </c>
      <c r="Z11" s="72" t="s">
        <v>218</v>
      </c>
      <c r="AA11" s="73">
        <f>ROUND(Z12/$Z$24*100,1)</f>
        <v>5.2</v>
      </c>
      <c r="AB11" s="71" t="s">
        <v>219</v>
      </c>
      <c r="AC11" s="72" t="s">
        <v>218</v>
      </c>
      <c r="AD11" s="73">
        <f>ROUND(AC12/$AC$24*100,1)</f>
        <v>3.6</v>
      </c>
      <c r="AE11" s="73" t="s">
        <v>22</v>
      </c>
      <c r="AF11" s="146" t="s">
        <v>218</v>
      </c>
      <c r="AG11" s="73">
        <f>ROUND(AF12/$AF$24*100,1)</f>
        <v>2.2999999999999998</v>
      </c>
      <c r="AH11" s="75" t="s">
        <v>219</v>
      </c>
      <c r="AI11" s="146" t="s">
        <v>218</v>
      </c>
      <c r="AJ11" s="73">
        <f>ROUND(AI12/$AI$24*100,1)</f>
        <v>2.6</v>
      </c>
      <c r="AK11" s="75" t="s">
        <v>219</v>
      </c>
      <c r="AL11" s="146" t="s">
        <v>218</v>
      </c>
      <c r="AM11" s="73">
        <f>ROUND(AL12/$AL$24*100,1)</f>
        <v>3</v>
      </c>
      <c r="AN11" s="75" t="s">
        <v>219</v>
      </c>
      <c r="AO11" s="146" t="s">
        <v>218</v>
      </c>
      <c r="AP11" s="73">
        <f>ROUND(AO12/$AO$24*100,1)</f>
        <v>4</v>
      </c>
      <c r="AQ11" s="75" t="s">
        <v>56</v>
      </c>
      <c r="AR11" s="146" t="s">
        <v>218</v>
      </c>
      <c r="AS11" s="73">
        <f>ROUND(AR12/$AR$24*100,1)</f>
        <v>3.2</v>
      </c>
      <c r="AT11" s="75" t="s">
        <v>56</v>
      </c>
      <c r="AU11" s="146" t="s">
        <v>13</v>
      </c>
      <c r="AV11" s="73">
        <v>2.2000000000000002</v>
      </c>
      <c r="AW11" s="75" t="s">
        <v>14</v>
      </c>
      <c r="AX11" s="146" t="s">
        <v>13</v>
      </c>
      <c r="AY11" s="73">
        <v>1</v>
      </c>
      <c r="AZ11" s="75" t="s">
        <v>14</v>
      </c>
      <c r="BA11" s="146" t="s">
        <v>13</v>
      </c>
      <c r="BB11" s="73">
        <v>1.2</v>
      </c>
      <c r="BC11" s="75" t="s">
        <v>14</v>
      </c>
      <c r="BD11" s="146" t="s">
        <v>13</v>
      </c>
      <c r="BE11" s="73">
        <v>2.2999999999999998</v>
      </c>
      <c r="BF11" s="75" t="s">
        <v>14</v>
      </c>
      <c r="BG11" s="146" t="s">
        <v>13</v>
      </c>
      <c r="BH11" s="73">
        <v>2.8</v>
      </c>
      <c r="BI11" s="75" t="s">
        <v>14</v>
      </c>
      <c r="BJ11" s="500">
        <v>1195.9116022099447</v>
      </c>
      <c r="BM11" s="59"/>
    </row>
    <row r="12" spans="2:65" ht="16.5" customHeight="1" x14ac:dyDescent="0.2">
      <c r="B12" s="155"/>
      <c r="C12" s="499"/>
      <c r="D12" s="202"/>
      <c r="E12" s="486">
        <v>1109</v>
      </c>
      <c r="F12" s="487"/>
      <c r="G12" s="488"/>
      <c r="H12" s="486">
        <v>1184</v>
      </c>
      <c r="I12" s="487"/>
      <c r="J12" s="488"/>
      <c r="K12" s="486">
        <v>1772</v>
      </c>
      <c r="L12" s="487"/>
      <c r="M12" s="488"/>
      <c r="N12" s="486">
        <v>1821</v>
      </c>
      <c r="O12" s="487"/>
      <c r="P12" s="487"/>
      <c r="Q12" s="486">
        <v>2722</v>
      </c>
      <c r="R12" s="487"/>
      <c r="S12" s="487"/>
      <c r="T12" s="486">
        <v>2299</v>
      </c>
      <c r="U12" s="487"/>
      <c r="V12" s="487"/>
      <c r="W12" s="486">
        <v>3432</v>
      </c>
      <c r="X12" s="487"/>
      <c r="Y12" s="487"/>
      <c r="Z12" s="486">
        <v>5936</v>
      </c>
      <c r="AA12" s="487"/>
      <c r="AB12" s="487"/>
      <c r="AC12" s="486">
        <v>6919</v>
      </c>
      <c r="AD12" s="487"/>
      <c r="AE12" s="487"/>
      <c r="AF12" s="486">
        <v>5292</v>
      </c>
      <c r="AG12" s="487"/>
      <c r="AH12" s="488"/>
      <c r="AI12" s="486">
        <v>7552</v>
      </c>
      <c r="AJ12" s="487"/>
      <c r="AK12" s="488"/>
      <c r="AL12" s="486">
        <v>10735</v>
      </c>
      <c r="AM12" s="487"/>
      <c r="AN12" s="488"/>
      <c r="AO12" s="486">
        <v>15240</v>
      </c>
      <c r="AP12" s="487"/>
      <c r="AQ12" s="488"/>
      <c r="AR12" s="486">
        <v>13540</v>
      </c>
      <c r="AS12" s="487"/>
      <c r="AT12" s="488"/>
      <c r="AU12" s="486">
        <v>10591</v>
      </c>
      <c r="AV12" s="487"/>
      <c r="AW12" s="488"/>
      <c r="AX12" s="486">
        <v>585</v>
      </c>
      <c r="AY12" s="487"/>
      <c r="AZ12" s="488"/>
      <c r="BA12" s="486">
        <v>62</v>
      </c>
      <c r="BB12" s="487"/>
      <c r="BC12" s="488"/>
      <c r="BD12" s="486">
        <v>905</v>
      </c>
      <c r="BE12" s="487"/>
      <c r="BF12" s="488"/>
      <c r="BG12" s="486">
        <v>10823</v>
      </c>
      <c r="BH12" s="487"/>
      <c r="BI12" s="488"/>
      <c r="BJ12" s="501"/>
      <c r="BM12" s="59"/>
    </row>
    <row r="13" spans="2:65" ht="16.5" customHeight="1" x14ac:dyDescent="0.2">
      <c r="B13" s="203"/>
      <c r="C13" s="498" t="s">
        <v>164</v>
      </c>
      <c r="D13" s="63"/>
      <c r="E13" s="159"/>
      <c r="F13" s="160"/>
      <c r="G13" s="160"/>
      <c r="H13" s="159"/>
      <c r="I13" s="160"/>
      <c r="J13" s="161"/>
      <c r="K13" s="159" t="s">
        <v>21</v>
      </c>
      <c r="L13" s="160">
        <f>ROUND(K14/K$24*100,1)</f>
        <v>10.8</v>
      </c>
      <c r="M13" s="160" t="s">
        <v>22</v>
      </c>
      <c r="N13" s="159" t="s">
        <v>21</v>
      </c>
      <c r="O13" s="160" t="e">
        <f>ROUND(N14/N$24*100,1)</f>
        <v>#REF!</v>
      </c>
      <c r="P13" s="160" t="s">
        <v>22</v>
      </c>
      <c r="Q13" s="159" t="s">
        <v>21</v>
      </c>
      <c r="R13" s="160" t="e">
        <f>ROUND(Q14/Q$24*100,1)</f>
        <v>#REF!</v>
      </c>
      <c r="S13" s="160" t="s">
        <v>22</v>
      </c>
      <c r="T13" s="159" t="s">
        <v>21</v>
      </c>
      <c r="U13" s="160" t="e">
        <f>ROUND(T14/T$24*100,1)</f>
        <v>#REF!</v>
      </c>
      <c r="V13" s="160" t="s">
        <v>22</v>
      </c>
      <c r="W13" s="72" t="s">
        <v>221</v>
      </c>
      <c r="X13" s="73">
        <f>ROUND(W14/W$24*100,1)</f>
        <v>3.6</v>
      </c>
      <c r="Y13" s="71" t="s">
        <v>222</v>
      </c>
      <c r="Z13" s="72" t="s">
        <v>221</v>
      </c>
      <c r="AA13" s="73">
        <f>ROUND(Z14/$Z$24*100,1)</f>
        <v>6.3</v>
      </c>
      <c r="AB13" s="71" t="s">
        <v>222</v>
      </c>
      <c r="AC13" s="72" t="s">
        <v>221</v>
      </c>
      <c r="AD13" s="73">
        <f>ROUND(AC14/$AC$24*100,1)</f>
        <v>7.3</v>
      </c>
      <c r="AE13" s="73" t="s">
        <v>22</v>
      </c>
      <c r="AF13" s="146" t="s">
        <v>221</v>
      </c>
      <c r="AG13" s="73">
        <f>ROUND(AF14/$AF$24*100,1)</f>
        <v>8.1</v>
      </c>
      <c r="AH13" s="75" t="s">
        <v>222</v>
      </c>
      <c r="AI13" s="146" t="s">
        <v>221</v>
      </c>
      <c r="AJ13" s="73">
        <f>ROUND(AI14/$AI$24*100,1)</f>
        <v>8.9</v>
      </c>
      <c r="AK13" s="75" t="s">
        <v>222</v>
      </c>
      <c r="AL13" s="146" t="s">
        <v>221</v>
      </c>
      <c r="AM13" s="73">
        <f>ROUND(AL14/$AL$24*100,1)</f>
        <v>9.1</v>
      </c>
      <c r="AN13" s="75" t="s">
        <v>222</v>
      </c>
      <c r="AO13" s="146" t="s">
        <v>218</v>
      </c>
      <c r="AP13" s="73">
        <f>ROUND(AO14/$AO$24*100,1)</f>
        <v>8.1999999999999993</v>
      </c>
      <c r="AQ13" s="75" t="s">
        <v>219</v>
      </c>
      <c r="AR13" s="146" t="s">
        <v>221</v>
      </c>
      <c r="AS13" s="73">
        <f>ROUND(AR14/$AR$24*100,1)</f>
        <v>7.8</v>
      </c>
      <c r="AT13" s="75" t="s">
        <v>222</v>
      </c>
      <c r="AU13" s="146" t="s">
        <v>13</v>
      </c>
      <c r="AV13" s="73">
        <v>7.5</v>
      </c>
      <c r="AW13" s="75" t="s">
        <v>14</v>
      </c>
      <c r="AX13" s="146" t="s">
        <v>13</v>
      </c>
      <c r="AY13" s="73">
        <v>8.4</v>
      </c>
      <c r="AZ13" s="75" t="s">
        <v>14</v>
      </c>
      <c r="BA13" s="146" t="s">
        <v>13</v>
      </c>
      <c r="BB13" s="73">
        <v>5.9</v>
      </c>
      <c r="BC13" s="75" t="s">
        <v>14</v>
      </c>
      <c r="BD13" s="146" t="s">
        <v>13</v>
      </c>
      <c r="BE13" s="73">
        <v>15.7</v>
      </c>
      <c r="BF13" s="75" t="s">
        <v>14</v>
      </c>
      <c r="BG13" s="146" t="s">
        <v>13</v>
      </c>
      <c r="BH13" s="73">
        <v>7.1</v>
      </c>
      <c r="BI13" s="75" t="s">
        <v>14</v>
      </c>
      <c r="BJ13" s="500">
        <v>457.03887510339126</v>
      </c>
    </row>
    <row r="14" spans="2:65" ht="16.5" customHeight="1" x14ac:dyDescent="0.2">
      <c r="B14" s="203"/>
      <c r="C14" s="499"/>
      <c r="D14" s="63"/>
      <c r="E14" s="159"/>
      <c r="F14" s="160"/>
      <c r="G14" s="160"/>
      <c r="H14" s="159"/>
      <c r="I14" s="160"/>
      <c r="J14" s="161"/>
      <c r="K14" s="159">
        <v>10404</v>
      </c>
      <c r="L14" s="160"/>
      <c r="M14" s="160"/>
      <c r="N14" s="159">
        <v>12686</v>
      </c>
      <c r="O14" s="160"/>
      <c r="P14" s="160"/>
      <c r="Q14" s="159">
        <v>12830</v>
      </c>
      <c r="R14" s="160"/>
      <c r="S14" s="160"/>
      <c r="T14" s="159">
        <v>5008</v>
      </c>
      <c r="U14" s="160"/>
      <c r="V14" s="160"/>
      <c r="W14" s="486">
        <v>2759</v>
      </c>
      <c r="X14" s="487"/>
      <c r="Y14" s="487"/>
      <c r="Z14" s="486">
        <v>7259</v>
      </c>
      <c r="AA14" s="487"/>
      <c r="AB14" s="487"/>
      <c r="AC14" s="486">
        <v>14060</v>
      </c>
      <c r="AD14" s="487"/>
      <c r="AE14" s="487"/>
      <c r="AF14" s="486">
        <v>18526</v>
      </c>
      <c r="AG14" s="487"/>
      <c r="AH14" s="488"/>
      <c r="AI14" s="486">
        <v>25896</v>
      </c>
      <c r="AJ14" s="487"/>
      <c r="AK14" s="488"/>
      <c r="AL14" s="486">
        <v>32431</v>
      </c>
      <c r="AM14" s="487"/>
      <c r="AN14" s="488"/>
      <c r="AO14" s="486">
        <v>31002</v>
      </c>
      <c r="AP14" s="487"/>
      <c r="AQ14" s="488"/>
      <c r="AR14" s="486">
        <v>33232</v>
      </c>
      <c r="AS14" s="487"/>
      <c r="AT14" s="488"/>
      <c r="AU14" s="486">
        <v>35783</v>
      </c>
      <c r="AV14" s="487"/>
      <c r="AW14" s="488"/>
      <c r="AX14" s="486">
        <v>5130</v>
      </c>
      <c r="AY14" s="487"/>
      <c r="AZ14" s="488"/>
      <c r="BA14" s="486">
        <v>303</v>
      </c>
      <c r="BB14" s="487"/>
      <c r="BC14" s="488"/>
      <c r="BD14" s="486">
        <v>6045</v>
      </c>
      <c r="BE14" s="487"/>
      <c r="BF14" s="488"/>
      <c r="BG14" s="486">
        <v>27628</v>
      </c>
      <c r="BH14" s="487"/>
      <c r="BI14" s="488"/>
      <c r="BJ14" s="501"/>
    </row>
    <row r="15" spans="2:65" ht="16.5" customHeight="1" x14ac:dyDescent="0.2">
      <c r="B15" s="70"/>
      <c r="C15" s="498" t="s">
        <v>165</v>
      </c>
      <c r="D15" s="71"/>
      <c r="E15" s="72" t="s">
        <v>218</v>
      </c>
      <c r="F15" s="73">
        <v>59.9</v>
      </c>
      <c r="G15" s="73" t="s">
        <v>219</v>
      </c>
      <c r="H15" s="72" t="s">
        <v>218</v>
      </c>
      <c r="I15" s="73">
        <v>70.8</v>
      </c>
      <c r="J15" s="74" t="s">
        <v>219</v>
      </c>
      <c r="K15" s="72" t="s">
        <v>218</v>
      </c>
      <c r="L15" s="73">
        <v>80.5</v>
      </c>
      <c r="M15" s="71" t="s">
        <v>219</v>
      </c>
      <c r="N15" s="72" t="s">
        <v>218</v>
      </c>
      <c r="O15" s="73" t="e">
        <f>ROUND(N16/$N$24*100,1)</f>
        <v>#REF!</v>
      </c>
      <c r="P15" s="71" t="s">
        <v>219</v>
      </c>
      <c r="Q15" s="72" t="s">
        <v>218</v>
      </c>
      <c r="R15" s="73" t="e">
        <f>ROUND(Q16/$Q$24*100,1)</f>
        <v>#REF!</v>
      </c>
      <c r="S15" s="71" t="s">
        <v>219</v>
      </c>
      <c r="T15" s="72" t="s">
        <v>218</v>
      </c>
      <c r="U15" s="73" t="e">
        <f>ROUND(T16/$T$24*100,1)</f>
        <v>#REF!</v>
      </c>
      <c r="V15" s="71" t="s">
        <v>219</v>
      </c>
      <c r="W15" s="72" t="s">
        <v>218</v>
      </c>
      <c r="X15" s="73">
        <f>ROUND(W16/$W$24*100,1)</f>
        <v>5.2</v>
      </c>
      <c r="Y15" s="71" t="s">
        <v>219</v>
      </c>
      <c r="Z15" s="72" t="s">
        <v>218</v>
      </c>
      <c r="AA15" s="73">
        <f>ROUND(Z16/$Z$24*100,1)</f>
        <v>7.1</v>
      </c>
      <c r="AB15" s="71" t="s">
        <v>219</v>
      </c>
      <c r="AC15" s="72" t="s">
        <v>218</v>
      </c>
      <c r="AD15" s="73">
        <f>ROUND(AC16/$AC$24*100,1)</f>
        <v>7.3</v>
      </c>
      <c r="AE15" s="73" t="s">
        <v>22</v>
      </c>
      <c r="AF15" s="146" t="s">
        <v>218</v>
      </c>
      <c r="AG15" s="73">
        <f>ROUND(AF16/$AF$24*100,1)</f>
        <v>8.6</v>
      </c>
      <c r="AH15" s="75" t="s">
        <v>219</v>
      </c>
      <c r="AI15" s="146" t="s">
        <v>218</v>
      </c>
      <c r="AJ15" s="73">
        <f>ROUND(AI16/$AI$24*100,1)</f>
        <v>11.1</v>
      </c>
      <c r="AK15" s="75" t="s">
        <v>219</v>
      </c>
      <c r="AL15" s="146" t="s">
        <v>218</v>
      </c>
      <c r="AM15" s="73">
        <f>ROUND(AL16/$AL$24*100,1)</f>
        <v>12.8</v>
      </c>
      <c r="AN15" s="75" t="s">
        <v>219</v>
      </c>
      <c r="AO15" s="146" t="s">
        <v>218</v>
      </c>
      <c r="AP15" s="73">
        <f>ROUND(AO16/$AO$24*100,1)</f>
        <v>12.9</v>
      </c>
      <c r="AQ15" s="75" t="s">
        <v>56</v>
      </c>
      <c r="AR15" s="146" t="s">
        <v>218</v>
      </c>
      <c r="AS15" s="73">
        <f>ROUND(AR16/$AR$24*100,1)</f>
        <v>14.8</v>
      </c>
      <c r="AT15" s="75" t="s">
        <v>56</v>
      </c>
      <c r="AU15" s="146" t="s">
        <v>13</v>
      </c>
      <c r="AV15" s="73">
        <v>16.2</v>
      </c>
      <c r="AW15" s="75" t="s">
        <v>14</v>
      </c>
      <c r="AX15" s="146" t="s">
        <v>13</v>
      </c>
      <c r="AY15" s="73">
        <v>8</v>
      </c>
      <c r="AZ15" s="75" t="s">
        <v>14</v>
      </c>
      <c r="BA15" s="146" t="s">
        <v>13</v>
      </c>
      <c r="BB15" s="73">
        <v>14</v>
      </c>
      <c r="BC15" s="75" t="s">
        <v>14</v>
      </c>
      <c r="BD15" s="146" t="s">
        <v>13</v>
      </c>
      <c r="BE15" s="73">
        <v>17.399999999999999</v>
      </c>
      <c r="BF15" s="75" t="s">
        <v>14</v>
      </c>
      <c r="BG15" s="146" t="s">
        <v>13</v>
      </c>
      <c r="BH15" s="73">
        <v>22.8</v>
      </c>
      <c r="BI15" s="75" t="s">
        <v>14</v>
      </c>
      <c r="BJ15" s="500">
        <v>1328.924635090855</v>
      </c>
    </row>
    <row r="16" spans="2:65" ht="16.5" customHeight="1" x14ac:dyDescent="0.2">
      <c r="B16" s="155"/>
      <c r="C16" s="499"/>
      <c r="D16" s="202"/>
      <c r="E16" s="486">
        <v>34960</v>
      </c>
      <c r="F16" s="487"/>
      <c r="G16" s="488"/>
      <c r="H16" s="486">
        <v>61086</v>
      </c>
      <c r="I16" s="487"/>
      <c r="J16" s="488"/>
      <c r="K16" s="486">
        <v>77265</v>
      </c>
      <c r="L16" s="487"/>
      <c r="M16" s="488"/>
      <c r="N16" s="486">
        <v>100883</v>
      </c>
      <c r="O16" s="487"/>
      <c r="P16" s="487"/>
      <c r="Q16" s="486">
        <v>116437</v>
      </c>
      <c r="R16" s="487"/>
      <c r="S16" s="487"/>
      <c r="T16" s="486">
        <v>72629</v>
      </c>
      <c r="U16" s="487"/>
      <c r="V16" s="487"/>
      <c r="W16" s="486">
        <v>3968</v>
      </c>
      <c r="X16" s="487"/>
      <c r="Y16" s="487"/>
      <c r="Z16" s="486">
        <v>8118</v>
      </c>
      <c r="AA16" s="487"/>
      <c r="AB16" s="487"/>
      <c r="AC16" s="486">
        <v>13936</v>
      </c>
      <c r="AD16" s="487"/>
      <c r="AE16" s="487"/>
      <c r="AF16" s="486">
        <v>19768</v>
      </c>
      <c r="AG16" s="487"/>
      <c r="AH16" s="488"/>
      <c r="AI16" s="486">
        <v>32299</v>
      </c>
      <c r="AJ16" s="487"/>
      <c r="AK16" s="488"/>
      <c r="AL16" s="486">
        <v>45563</v>
      </c>
      <c r="AM16" s="487"/>
      <c r="AN16" s="488"/>
      <c r="AO16" s="486">
        <v>48862</v>
      </c>
      <c r="AP16" s="487"/>
      <c r="AQ16" s="488"/>
      <c r="AR16" s="486">
        <v>63624</v>
      </c>
      <c r="AS16" s="487"/>
      <c r="AT16" s="488"/>
      <c r="AU16" s="486">
        <v>77145</v>
      </c>
      <c r="AV16" s="487"/>
      <c r="AW16" s="488"/>
      <c r="AX16" s="486">
        <v>4911</v>
      </c>
      <c r="AY16" s="487"/>
      <c r="AZ16" s="488"/>
      <c r="BA16" s="486">
        <v>712</v>
      </c>
      <c r="BB16" s="487"/>
      <c r="BC16" s="488"/>
      <c r="BD16" s="486">
        <v>6714</v>
      </c>
      <c r="BE16" s="487"/>
      <c r="BF16" s="488"/>
      <c r="BG16" s="486">
        <v>89224</v>
      </c>
      <c r="BH16" s="487"/>
      <c r="BI16" s="488"/>
      <c r="BJ16" s="501"/>
    </row>
    <row r="17" spans="2:64" ht="16.5" customHeight="1" x14ac:dyDescent="0.2">
      <c r="B17" s="70"/>
      <c r="C17" s="498" t="s">
        <v>220</v>
      </c>
      <c r="D17" s="71"/>
      <c r="E17" s="72" t="s">
        <v>218</v>
      </c>
      <c r="F17" s="73">
        <v>0.4</v>
      </c>
      <c r="G17" s="73" t="s">
        <v>219</v>
      </c>
      <c r="H17" s="72" t="s">
        <v>218</v>
      </c>
      <c r="I17" s="73">
        <v>0.2</v>
      </c>
      <c r="J17" s="74" t="s">
        <v>219</v>
      </c>
      <c r="K17" s="72" t="s">
        <v>218</v>
      </c>
      <c r="L17" s="73">
        <v>0.1</v>
      </c>
      <c r="M17" s="71" t="s">
        <v>219</v>
      </c>
      <c r="N17" s="72" t="s">
        <v>218</v>
      </c>
      <c r="O17" s="73" t="e">
        <f>ROUND(N18/$N$24*100,1)</f>
        <v>#REF!</v>
      </c>
      <c r="P17" s="71" t="s">
        <v>219</v>
      </c>
      <c r="Q17" s="72" t="s">
        <v>218</v>
      </c>
      <c r="R17" s="73" t="e">
        <f>ROUND(Q18/$Q$24*100,1)</f>
        <v>#REF!</v>
      </c>
      <c r="S17" s="71" t="s">
        <v>219</v>
      </c>
      <c r="T17" s="72" t="s">
        <v>218</v>
      </c>
      <c r="U17" s="73" t="e">
        <f>ROUND(T18/$T$24*100,1)</f>
        <v>#REF!</v>
      </c>
      <c r="V17" s="71" t="s">
        <v>219</v>
      </c>
      <c r="W17" s="72" t="s">
        <v>218</v>
      </c>
      <c r="X17" s="73">
        <f>ROUND(W18/$W$24*100,1)</f>
        <v>4.3</v>
      </c>
      <c r="Y17" s="71" t="s">
        <v>219</v>
      </c>
      <c r="Z17" s="72" t="s">
        <v>218</v>
      </c>
      <c r="AA17" s="73">
        <f>ROUND(Z18/$Z$24*100,1)</f>
        <v>4.3</v>
      </c>
      <c r="AB17" s="71" t="s">
        <v>219</v>
      </c>
      <c r="AC17" s="72" t="s">
        <v>218</v>
      </c>
      <c r="AD17" s="73">
        <f>ROUND(AC18/$AC$24*100,1)</f>
        <v>4.3</v>
      </c>
      <c r="AE17" s="73" t="s">
        <v>22</v>
      </c>
      <c r="AF17" s="146" t="s">
        <v>218</v>
      </c>
      <c r="AG17" s="73">
        <f>ROUND(AF18/$AF$24*100,1)</f>
        <v>4.4000000000000004</v>
      </c>
      <c r="AH17" s="75" t="s">
        <v>219</v>
      </c>
      <c r="AI17" s="146" t="s">
        <v>218</v>
      </c>
      <c r="AJ17" s="73">
        <f>ROUND(AI18/$AI$24*100,1)</f>
        <v>5.3</v>
      </c>
      <c r="AK17" s="75" t="s">
        <v>219</v>
      </c>
      <c r="AL17" s="146" t="s">
        <v>218</v>
      </c>
      <c r="AM17" s="73">
        <f>ROUND(AL18/$AL$24*100,1)</f>
        <v>5.6</v>
      </c>
      <c r="AN17" s="75" t="s">
        <v>219</v>
      </c>
      <c r="AO17" s="146" t="s">
        <v>218</v>
      </c>
      <c r="AP17" s="73">
        <f>ROUND(AO18/$AO$24*100,1)</f>
        <v>5.9</v>
      </c>
      <c r="AQ17" s="75" t="s">
        <v>56</v>
      </c>
      <c r="AR17" s="146" t="s">
        <v>218</v>
      </c>
      <c r="AS17" s="73">
        <f>ROUND(AR18/$AR$24*100,1)</f>
        <v>5.8</v>
      </c>
      <c r="AT17" s="75" t="s">
        <v>56</v>
      </c>
      <c r="AU17" s="146" t="s">
        <v>13</v>
      </c>
      <c r="AV17" s="73">
        <v>6.4</v>
      </c>
      <c r="AW17" s="75" t="s">
        <v>14</v>
      </c>
      <c r="AX17" s="146" t="s">
        <v>13</v>
      </c>
      <c r="AY17" s="73">
        <v>3.6</v>
      </c>
      <c r="AZ17" s="75" t="s">
        <v>14</v>
      </c>
      <c r="BA17" s="146" t="s">
        <v>13</v>
      </c>
      <c r="BB17" s="73">
        <v>16.5</v>
      </c>
      <c r="BC17" s="75" t="s">
        <v>14</v>
      </c>
      <c r="BD17" s="146" t="s">
        <v>13</v>
      </c>
      <c r="BE17" s="73">
        <v>14.9</v>
      </c>
      <c r="BF17" s="75" t="s">
        <v>14</v>
      </c>
      <c r="BG17" s="146" t="s">
        <v>13</v>
      </c>
      <c r="BH17" s="73">
        <v>11.5</v>
      </c>
      <c r="BI17" s="75" t="s">
        <v>14</v>
      </c>
      <c r="BJ17" s="500">
        <v>778.68567454798324</v>
      </c>
    </row>
    <row r="18" spans="2:64" ht="16.5" customHeight="1" x14ac:dyDescent="0.2">
      <c r="B18" s="155"/>
      <c r="C18" s="499"/>
      <c r="D18" s="202"/>
      <c r="E18" s="486">
        <v>82</v>
      </c>
      <c r="F18" s="487"/>
      <c r="G18" s="488"/>
      <c r="H18" s="486">
        <v>81</v>
      </c>
      <c r="I18" s="487"/>
      <c r="J18" s="488"/>
      <c r="K18" s="486">
        <v>195</v>
      </c>
      <c r="L18" s="487"/>
      <c r="M18" s="488"/>
      <c r="N18" s="486">
        <v>203</v>
      </c>
      <c r="O18" s="487"/>
      <c r="P18" s="487"/>
      <c r="Q18" s="486">
        <v>616</v>
      </c>
      <c r="R18" s="487"/>
      <c r="S18" s="487"/>
      <c r="T18" s="486">
        <v>691</v>
      </c>
      <c r="U18" s="487"/>
      <c r="V18" s="487"/>
      <c r="W18" s="486">
        <v>3273</v>
      </c>
      <c r="X18" s="487"/>
      <c r="Y18" s="487"/>
      <c r="Z18" s="486">
        <v>4881</v>
      </c>
      <c r="AA18" s="487"/>
      <c r="AB18" s="487"/>
      <c r="AC18" s="486">
        <v>8346</v>
      </c>
      <c r="AD18" s="487"/>
      <c r="AE18" s="487"/>
      <c r="AF18" s="486">
        <v>10018</v>
      </c>
      <c r="AG18" s="487"/>
      <c r="AH18" s="488"/>
      <c r="AI18" s="486">
        <v>15528</v>
      </c>
      <c r="AJ18" s="487"/>
      <c r="AK18" s="488"/>
      <c r="AL18" s="486">
        <v>19867</v>
      </c>
      <c r="AM18" s="487"/>
      <c r="AN18" s="488"/>
      <c r="AO18" s="486">
        <v>22359</v>
      </c>
      <c r="AP18" s="487"/>
      <c r="AQ18" s="488"/>
      <c r="AR18" s="486">
        <v>24871</v>
      </c>
      <c r="AS18" s="487"/>
      <c r="AT18" s="488"/>
      <c r="AU18" s="486">
        <v>30271</v>
      </c>
      <c r="AV18" s="487"/>
      <c r="AW18" s="488"/>
      <c r="AX18" s="486">
        <v>2220</v>
      </c>
      <c r="AY18" s="487"/>
      <c r="AZ18" s="488"/>
      <c r="BA18" s="486">
        <v>840</v>
      </c>
      <c r="BB18" s="487"/>
      <c r="BC18" s="488"/>
      <c r="BD18" s="486">
        <v>5752</v>
      </c>
      <c r="BE18" s="487"/>
      <c r="BF18" s="488"/>
      <c r="BG18" s="486">
        <v>44790</v>
      </c>
      <c r="BH18" s="487"/>
      <c r="BI18" s="488"/>
      <c r="BJ18" s="501"/>
    </row>
    <row r="19" spans="2:64" ht="16.5" customHeight="1" x14ac:dyDescent="0.2">
      <c r="B19" s="70"/>
      <c r="C19" s="498" t="s">
        <v>72</v>
      </c>
      <c r="D19" s="71"/>
      <c r="E19" s="72"/>
      <c r="F19" s="73"/>
      <c r="G19" s="73"/>
      <c r="H19" s="72"/>
      <c r="I19" s="73"/>
      <c r="J19" s="74"/>
      <c r="K19" s="72" t="s">
        <v>218</v>
      </c>
      <c r="L19" s="73">
        <f>ROUND(K20/K$24*100,1)</f>
        <v>62.4</v>
      </c>
      <c r="M19" s="71" t="s">
        <v>219</v>
      </c>
      <c r="N19" s="72" t="s">
        <v>218</v>
      </c>
      <c r="O19" s="73" t="e">
        <f>ROUND(N20/N$24*100,1)</f>
        <v>#REF!</v>
      </c>
      <c r="P19" s="71" t="s">
        <v>219</v>
      </c>
      <c r="Q19" s="72" t="s">
        <v>218</v>
      </c>
      <c r="R19" s="73" t="e">
        <f>ROUND(Q20/Q$24*100,1)</f>
        <v>#REF!</v>
      </c>
      <c r="S19" s="71" t="s">
        <v>219</v>
      </c>
      <c r="T19" s="72" t="s">
        <v>218</v>
      </c>
      <c r="U19" s="73" t="e">
        <f>ROUND(T20/T$24*100,1)</f>
        <v>#REF!</v>
      </c>
      <c r="V19" s="71" t="s">
        <v>219</v>
      </c>
      <c r="W19" s="72" t="s">
        <v>218</v>
      </c>
      <c r="X19" s="73">
        <f>ROUND(W20/W$24*100,1)</f>
        <v>2.6</v>
      </c>
      <c r="Y19" s="71" t="s">
        <v>219</v>
      </c>
      <c r="Z19" s="72" t="s">
        <v>218</v>
      </c>
      <c r="AA19" s="73">
        <f>ROUND(Z20/$Z$24*100,1)</f>
        <v>2.6</v>
      </c>
      <c r="AB19" s="71" t="s">
        <v>219</v>
      </c>
      <c r="AC19" s="72" t="s">
        <v>218</v>
      </c>
      <c r="AD19" s="73">
        <f>ROUND(AC20/$AC$24*100,1)</f>
        <v>2.2999999999999998</v>
      </c>
      <c r="AE19" s="73" t="s">
        <v>22</v>
      </c>
      <c r="AF19" s="146" t="s">
        <v>218</v>
      </c>
      <c r="AG19" s="73">
        <f>ROUND(AF20/$AF$24*100,1)</f>
        <v>2.7</v>
      </c>
      <c r="AH19" s="75" t="s">
        <v>219</v>
      </c>
      <c r="AI19" s="146" t="s">
        <v>218</v>
      </c>
      <c r="AJ19" s="73">
        <f>ROUND(AI20/$AI$24*100,1)</f>
        <v>2.9</v>
      </c>
      <c r="AK19" s="75" t="s">
        <v>219</v>
      </c>
      <c r="AL19" s="146" t="s">
        <v>218</v>
      </c>
      <c r="AM19" s="73">
        <f>ROUND(AL20/$AL$24*100,1)</f>
        <v>3.6</v>
      </c>
      <c r="AN19" s="75" t="s">
        <v>219</v>
      </c>
      <c r="AO19" s="146" t="s">
        <v>218</v>
      </c>
      <c r="AP19" s="73">
        <f>ROUND(AO20/$AO$24*100,1)</f>
        <v>3.8</v>
      </c>
      <c r="AQ19" s="75" t="s">
        <v>56</v>
      </c>
      <c r="AR19" s="146" t="s">
        <v>218</v>
      </c>
      <c r="AS19" s="73">
        <f>ROUND(AR20/$AR$24*100,1)</f>
        <v>3.6</v>
      </c>
      <c r="AT19" s="75" t="s">
        <v>56</v>
      </c>
      <c r="AU19" s="146" t="s">
        <v>13</v>
      </c>
      <c r="AV19" s="73">
        <v>4.5</v>
      </c>
      <c r="AW19" s="75" t="s">
        <v>14</v>
      </c>
      <c r="AX19" s="146" t="s">
        <v>13</v>
      </c>
      <c r="AY19" s="73">
        <v>4.5999999999999996</v>
      </c>
      <c r="AZ19" s="75" t="s">
        <v>14</v>
      </c>
      <c r="BA19" s="146" t="s">
        <v>13</v>
      </c>
      <c r="BB19" s="73">
        <v>2.5</v>
      </c>
      <c r="BC19" s="75" t="s">
        <v>14</v>
      </c>
      <c r="BD19" s="146" t="s">
        <v>13</v>
      </c>
      <c r="BE19" s="73">
        <v>5.9</v>
      </c>
      <c r="BF19" s="75" t="s">
        <v>14</v>
      </c>
      <c r="BG19" s="146" t="s">
        <v>13</v>
      </c>
      <c r="BH19" s="73">
        <v>5.7</v>
      </c>
      <c r="BI19" s="75" t="s">
        <v>14</v>
      </c>
      <c r="BJ19" s="500">
        <v>981.55467720685112</v>
      </c>
    </row>
    <row r="20" spans="2:64" ht="16.5" customHeight="1" x14ac:dyDescent="0.2">
      <c r="B20" s="155"/>
      <c r="C20" s="499"/>
      <c r="D20" s="202"/>
      <c r="E20" s="486"/>
      <c r="F20" s="487"/>
      <c r="G20" s="488"/>
      <c r="H20" s="486"/>
      <c r="I20" s="487"/>
      <c r="J20" s="488"/>
      <c r="K20" s="486">
        <v>59852</v>
      </c>
      <c r="L20" s="487"/>
      <c r="M20" s="488"/>
      <c r="N20" s="486">
        <v>79142</v>
      </c>
      <c r="O20" s="487"/>
      <c r="P20" s="487"/>
      <c r="Q20" s="486">
        <v>90708</v>
      </c>
      <c r="R20" s="487"/>
      <c r="S20" s="487"/>
      <c r="T20" s="486">
        <v>51529</v>
      </c>
      <c r="U20" s="487"/>
      <c r="V20" s="487"/>
      <c r="W20" s="486">
        <v>1981</v>
      </c>
      <c r="X20" s="487"/>
      <c r="Y20" s="487"/>
      <c r="Z20" s="486">
        <v>2990</v>
      </c>
      <c r="AA20" s="487"/>
      <c r="AB20" s="487"/>
      <c r="AC20" s="486">
        <v>4426</v>
      </c>
      <c r="AD20" s="487"/>
      <c r="AE20" s="487"/>
      <c r="AF20" s="486">
        <v>6186</v>
      </c>
      <c r="AG20" s="487"/>
      <c r="AH20" s="488"/>
      <c r="AI20" s="486">
        <v>8495</v>
      </c>
      <c r="AJ20" s="487"/>
      <c r="AK20" s="488"/>
      <c r="AL20" s="486">
        <v>12689</v>
      </c>
      <c r="AM20" s="487"/>
      <c r="AN20" s="488"/>
      <c r="AO20" s="486">
        <v>14428</v>
      </c>
      <c r="AP20" s="487"/>
      <c r="AQ20" s="488"/>
      <c r="AR20" s="486">
        <v>15609</v>
      </c>
      <c r="AS20" s="487"/>
      <c r="AT20" s="488"/>
      <c r="AU20" s="486">
        <v>21294</v>
      </c>
      <c r="AV20" s="487"/>
      <c r="AW20" s="488"/>
      <c r="AX20" s="486">
        <v>2806</v>
      </c>
      <c r="AY20" s="487"/>
      <c r="AZ20" s="488"/>
      <c r="BA20" s="486">
        <v>125</v>
      </c>
      <c r="BB20" s="487"/>
      <c r="BC20" s="488"/>
      <c r="BD20" s="486">
        <v>2277</v>
      </c>
      <c r="BE20" s="487"/>
      <c r="BF20" s="488"/>
      <c r="BG20" s="486">
        <v>22350</v>
      </c>
      <c r="BH20" s="487"/>
      <c r="BI20" s="488"/>
      <c r="BJ20" s="501"/>
    </row>
    <row r="21" spans="2:64" ht="16.5" customHeight="1" x14ac:dyDescent="0.2">
      <c r="B21" s="70"/>
      <c r="C21" s="498" t="s">
        <v>27</v>
      </c>
      <c r="D21" s="71"/>
      <c r="E21" s="72" t="s">
        <v>221</v>
      </c>
      <c r="F21" s="73">
        <v>0.7</v>
      </c>
      <c r="G21" s="73" t="s">
        <v>222</v>
      </c>
      <c r="H21" s="72" t="s">
        <v>221</v>
      </c>
      <c r="I21" s="73">
        <v>0.4</v>
      </c>
      <c r="J21" s="74" t="s">
        <v>222</v>
      </c>
      <c r="K21" s="72" t="s">
        <v>221</v>
      </c>
      <c r="L21" s="73">
        <v>0.3</v>
      </c>
      <c r="M21" s="71" t="s">
        <v>222</v>
      </c>
      <c r="N21" s="72" t="s">
        <v>221</v>
      </c>
      <c r="O21" s="73" t="e">
        <f>ROUND(N22/$N$24*100,1)</f>
        <v>#REF!</v>
      </c>
      <c r="P21" s="71" t="s">
        <v>222</v>
      </c>
      <c r="Q21" s="72" t="s">
        <v>221</v>
      </c>
      <c r="R21" s="73" t="e">
        <f>ROUND(Q22/$Q$24*100,1)</f>
        <v>#REF!</v>
      </c>
      <c r="S21" s="71" t="s">
        <v>222</v>
      </c>
      <c r="T21" s="72" t="s">
        <v>221</v>
      </c>
      <c r="U21" s="73" t="e">
        <f>ROUND(T22/$T$24*100,1)</f>
        <v>#REF!</v>
      </c>
      <c r="V21" s="71" t="s">
        <v>222</v>
      </c>
      <c r="W21" s="72" t="s">
        <v>221</v>
      </c>
      <c r="X21" s="73">
        <f>ROUND(W22/$W$24*100,1)</f>
        <v>5.4</v>
      </c>
      <c r="Y21" s="71" t="s">
        <v>222</v>
      </c>
      <c r="Z21" s="72" t="s">
        <v>221</v>
      </c>
      <c r="AA21" s="73">
        <f>ROUND(Z22/$Z$24*100,1)</f>
        <v>6.3</v>
      </c>
      <c r="AB21" s="71" t="s">
        <v>222</v>
      </c>
      <c r="AC21" s="72" t="s">
        <v>221</v>
      </c>
      <c r="AD21" s="73">
        <f>ROUND(AC22/$AC$24*100,1)</f>
        <v>5.9</v>
      </c>
      <c r="AE21" s="73" t="s">
        <v>22</v>
      </c>
      <c r="AF21" s="146" t="s">
        <v>221</v>
      </c>
      <c r="AG21" s="73">
        <f>ROUND(AF22/$AF$24*100,1)</f>
        <v>6.8</v>
      </c>
      <c r="AH21" s="75" t="s">
        <v>222</v>
      </c>
      <c r="AI21" s="146" t="s">
        <v>221</v>
      </c>
      <c r="AJ21" s="73">
        <f>ROUND(AI22/$AI$24*100,1)</f>
        <v>8</v>
      </c>
      <c r="AK21" s="75" t="s">
        <v>222</v>
      </c>
      <c r="AL21" s="146" t="s">
        <v>221</v>
      </c>
      <c r="AM21" s="73">
        <f>ROUND(AL22/$AL$24*100,1)</f>
        <v>8.3000000000000007</v>
      </c>
      <c r="AN21" s="75" t="s">
        <v>222</v>
      </c>
      <c r="AO21" s="146" t="s">
        <v>218</v>
      </c>
      <c r="AP21" s="73">
        <f>ROUND(AO22/$AO$24*100,1)</f>
        <v>9.1999999999999993</v>
      </c>
      <c r="AQ21" s="75" t="s">
        <v>219</v>
      </c>
      <c r="AR21" s="146" t="s">
        <v>221</v>
      </c>
      <c r="AS21" s="73">
        <f>ROUND(AR22/$AR$24*100,1)</f>
        <v>10.5</v>
      </c>
      <c r="AT21" s="75" t="s">
        <v>222</v>
      </c>
      <c r="AU21" s="146" t="s">
        <v>13</v>
      </c>
      <c r="AV21" s="73">
        <v>11.3</v>
      </c>
      <c r="AW21" s="75" t="s">
        <v>14</v>
      </c>
      <c r="AX21" s="146" t="s">
        <v>13</v>
      </c>
      <c r="AY21" s="73">
        <v>8.5</v>
      </c>
      <c r="AZ21" s="75" t="s">
        <v>14</v>
      </c>
      <c r="BA21" s="146" t="s">
        <v>13</v>
      </c>
      <c r="BB21" s="73">
        <v>37.700000000000003</v>
      </c>
      <c r="BC21" s="75" t="s">
        <v>14</v>
      </c>
      <c r="BD21" s="146" t="s">
        <v>13</v>
      </c>
      <c r="BE21" s="73">
        <v>22.4</v>
      </c>
      <c r="BF21" s="75" t="s">
        <v>14</v>
      </c>
      <c r="BG21" s="146" t="s">
        <v>13</v>
      </c>
      <c r="BH21" s="73">
        <v>16.100000000000001</v>
      </c>
      <c r="BI21" s="75" t="s">
        <v>14</v>
      </c>
      <c r="BJ21" s="500">
        <v>729.77443609022555</v>
      </c>
    </row>
    <row r="22" spans="2:64" ht="16.5" customHeight="1" x14ac:dyDescent="0.2">
      <c r="B22" s="155"/>
      <c r="C22" s="499"/>
      <c r="D22" s="202"/>
      <c r="E22" s="486">
        <v>213</v>
      </c>
      <c r="F22" s="487"/>
      <c r="G22" s="488"/>
      <c r="H22" s="486">
        <v>258</v>
      </c>
      <c r="I22" s="487"/>
      <c r="J22" s="488"/>
      <c r="K22" s="486">
        <v>304</v>
      </c>
      <c r="L22" s="487"/>
      <c r="M22" s="488"/>
      <c r="N22" s="486">
        <v>367</v>
      </c>
      <c r="O22" s="487"/>
      <c r="P22" s="487"/>
      <c r="Q22" s="486">
        <v>444</v>
      </c>
      <c r="R22" s="487"/>
      <c r="S22" s="487"/>
      <c r="T22" s="486">
        <v>484</v>
      </c>
      <c r="U22" s="487"/>
      <c r="V22" s="487"/>
      <c r="W22" s="486">
        <f>W24-SUM(W6,W10,W12,W8,W18,W16,W20,W14)</f>
        <v>4133</v>
      </c>
      <c r="X22" s="487"/>
      <c r="Y22" s="487"/>
      <c r="Z22" s="486">
        <f>Z24-SUM(Z6,Z10,Z12,Z8,Z18,Z16,Z20,Z14)</f>
        <v>7147</v>
      </c>
      <c r="AA22" s="487"/>
      <c r="AB22" s="487"/>
      <c r="AC22" s="486">
        <f>AC24-SUM(AC6,AC10,AC12,AC8,AC18,AC16,AC20,AC14)</f>
        <v>11276</v>
      </c>
      <c r="AD22" s="487"/>
      <c r="AE22" s="487"/>
      <c r="AF22" s="486">
        <f>AF24-SUM(AF6,AF10,AF12,AF8,AF18,AF16,AF20,AF14)</f>
        <v>15537</v>
      </c>
      <c r="AG22" s="487"/>
      <c r="AH22" s="488"/>
      <c r="AI22" s="486">
        <f>AI24-SUM(AI6,AI10,AI12,AI8,AI18,AI16,AI20,AI14)</f>
        <v>23418</v>
      </c>
      <c r="AJ22" s="487"/>
      <c r="AK22" s="488"/>
      <c r="AL22" s="486">
        <f>AL24-SUM(AL6,AL10,AL12,AL8,AL18,AL16,AL20,AL14)</f>
        <v>29409</v>
      </c>
      <c r="AM22" s="487"/>
      <c r="AN22" s="488"/>
      <c r="AO22" s="486">
        <f>AO24-SUM(AO6,AO10,AO12,AO8,AO18,AO16,AO20,AO14)</f>
        <v>35063</v>
      </c>
      <c r="AP22" s="487"/>
      <c r="AQ22" s="488"/>
      <c r="AR22" s="486">
        <f>AR24-SUM(AR6,AR10,AR12,AR8,AR18,AR16,AR20,AR14)</f>
        <v>44814</v>
      </c>
      <c r="AS22" s="487"/>
      <c r="AT22" s="488"/>
      <c r="AU22" s="486">
        <v>53541</v>
      </c>
      <c r="AV22" s="487"/>
      <c r="AW22" s="488"/>
      <c r="AX22" s="486">
        <v>5191</v>
      </c>
      <c r="AY22" s="487"/>
      <c r="AZ22" s="488"/>
      <c r="BA22" s="486">
        <v>1923</v>
      </c>
      <c r="BB22" s="487"/>
      <c r="BC22" s="488"/>
      <c r="BD22" s="486">
        <v>8645</v>
      </c>
      <c r="BE22" s="487"/>
      <c r="BF22" s="488"/>
      <c r="BG22" s="486">
        <v>63089</v>
      </c>
      <c r="BH22" s="487"/>
      <c r="BI22" s="488"/>
      <c r="BJ22" s="501"/>
      <c r="BL22" s="63"/>
    </row>
    <row r="23" spans="2:64" ht="16.5" customHeight="1" x14ac:dyDescent="0.2">
      <c r="B23" s="70"/>
      <c r="C23" s="498" t="s">
        <v>67</v>
      </c>
      <c r="D23" s="71"/>
      <c r="E23" s="72" t="s">
        <v>221</v>
      </c>
      <c r="F23" s="73">
        <v>100</v>
      </c>
      <c r="G23" s="73" t="s">
        <v>222</v>
      </c>
      <c r="H23" s="72" t="s">
        <v>221</v>
      </c>
      <c r="I23" s="73">
        <v>100</v>
      </c>
      <c r="J23" s="74" t="s">
        <v>222</v>
      </c>
      <c r="K23" s="72" t="s">
        <v>221</v>
      </c>
      <c r="L23" s="73">
        <v>100</v>
      </c>
      <c r="M23" s="71" t="s">
        <v>222</v>
      </c>
      <c r="N23" s="72" t="s">
        <v>221</v>
      </c>
      <c r="O23" s="73">
        <v>100</v>
      </c>
      <c r="P23" s="71" t="s">
        <v>222</v>
      </c>
      <c r="Q23" s="72" t="s">
        <v>221</v>
      </c>
      <c r="R23" s="73">
        <v>100</v>
      </c>
      <c r="S23" s="71" t="s">
        <v>222</v>
      </c>
      <c r="T23" s="72" t="s">
        <v>221</v>
      </c>
      <c r="U23" s="73" t="e">
        <f>ROUND(T24/$T$24*100,1)</f>
        <v>#REF!</v>
      </c>
      <c r="V23" s="71" t="s">
        <v>222</v>
      </c>
      <c r="W23" s="72" t="s">
        <v>221</v>
      </c>
      <c r="X23" s="190">
        <f>ROUND(W24/$W$24*100,1)</f>
        <v>100</v>
      </c>
      <c r="Y23" s="71" t="s">
        <v>222</v>
      </c>
      <c r="Z23" s="72" t="s">
        <v>221</v>
      </c>
      <c r="AA23" s="190">
        <f>ROUND(Z24/$Z$24*100,1)</f>
        <v>100</v>
      </c>
      <c r="AB23" s="71" t="s">
        <v>222</v>
      </c>
      <c r="AC23" s="72" t="s">
        <v>221</v>
      </c>
      <c r="AD23" s="190">
        <f>ROUND(AC24/$AC$24*100,1)</f>
        <v>100</v>
      </c>
      <c r="AE23" s="73" t="s">
        <v>22</v>
      </c>
      <c r="AF23" s="146" t="s">
        <v>221</v>
      </c>
      <c r="AG23" s="190">
        <f>ROUND(AF24/$AF$24*100,1)</f>
        <v>100</v>
      </c>
      <c r="AH23" s="75" t="s">
        <v>222</v>
      </c>
      <c r="AI23" s="146" t="s">
        <v>221</v>
      </c>
      <c r="AJ23" s="190">
        <f>ROUND(AI24/$AI$24*100,1)</f>
        <v>100</v>
      </c>
      <c r="AK23" s="75" t="s">
        <v>222</v>
      </c>
      <c r="AL23" s="146" t="s">
        <v>221</v>
      </c>
      <c r="AM23" s="190">
        <f>ROUND(AL24/$AL$24*100,1)</f>
        <v>100</v>
      </c>
      <c r="AN23" s="75" t="s">
        <v>222</v>
      </c>
      <c r="AO23" s="146" t="s">
        <v>218</v>
      </c>
      <c r="AP23" s="190">
        <f>ROUND(AO24/$AO$24*100,1)</f>
        <v>100</v>
      </c>
      <c r="AQ23" s="75" t="s">
        <v>219</v>
      </c>
      <c r="AR23" s="146" t="s">
        <v>221</v>
      </c>
      <c r="AS23" s="190">
        <f>ROUND(AR24/$AR$24*100,1)</f>
        <v>100</v>
      </c>
      <c r="AT23" s="75" t="s">
        <v>222</v>
      </c>
      <c r="AU23" s="146" t="s">
        <v>13</v>
      </c>
      <c r="AV23" s="190">
        <v>100</v>
      </c>
      <c r="AW23" s="75" t="s">
        <v>14</v>
      </c>
      <c r="AX23" s="146" t="s">
        <v>13</v>
      </c>
      <c r="AY23" s="190">
        <v>100</v>
      </c>
      <c r="AZ23" s="75" t="s">
        <v>14</v>
      </c>
      <c r="BA23" s="146" t="s">
        <v>13</v>
      </c>
      <c r="BB23" s="190">
        <v>100</v>
      </c>
      <c r="BC23" s="75" t="s">
        <v>14</v>
      </c>
      <c r="BD23" s="146" t="s">
        <v>13</v>
      </c>
      <c r="BE23" s="190">
        <v>100</v>
      </c>
      <c r="BF23" s="75" t="s">
        <v>14</v>
      </c>
      <c r="BG23" s="146" t="s">
        <v>13</v>
      </c>
      <c r="BH23" s="190">
        <v>100</v>
      </c>
      <c r="BI23" s="75" t="s">
        <v>14</v>
      </c>
      <c r="BJ23" s="504">
        <v>1014.5201069602015</v>
      </c>
    </row>
    <row r="24" spans="2:64" ht="16.5" customHeight="1" thickBot="1" x14ac:dyDescent="0.25">
      <c r="B24" s="22"/>
      <c r="C24" s="502"/>
      <c r="D24" s="201"/>
      <c r="E24" s="489" t="e">
        <f>SUM(E6,E10,E12,E8,#REF!,E18,E16,E22)</f>
        <v>#REF!</v>
      </c>
      <c r="F24" s="490"/>
      <c r="G24" s="491"/>
      <c r="H24" s="489" t="e">
        <f>SUM(H6,H10,H12,H8,#REF!,H18,H16,H22,#REF!)</f>
        <v>#REF!</v>
      </c>
      <c r="I24" s="490"/>
      <c r="J24" s="491"/>
      <c r="K24" s="489">
        <v>95987</v>
      </c>
      <c r="L24" s="490"/>
      <c r="M24" s="490"/>
      <c r="N24" s="489" t="e">
        <f>SUM(N6,N10,N12,N8,#REF!,N18,N16,N22)</f>
        <v>#REF!</v>
      </c>
      <c r="O24" s="490"/>
      <c r="P24" s="490"/>
      <c r="Q24" s="489" t="e">
        <f>SUM(Q6,Q10,Q12,Q8,#REF!,Q18,Q16,Q22)</f>
        <v>#REF!</v>
      </c>
      <c r="R24" s="490"/>
      <c r="S24" s="490"/>
      <c r="T24" s="489" t="e">
        <f>SUM(T6,T10,T12,T8,#REF!,T18,T16,T22)</f>
        <v>#REF!</v>
      </c>
      <c r="U24" s="490"/>
      <c r="V24" s="490"/>
      <c r="W24" s="489">
        <v>76850</v>
      </c>
      <c r="X24" s="490"/>
      <c r="Y24" s="490"/>
      <c r="Z24" s="489">
        <v>114317</v>
      </c>
      <c r="AA24" s="490"/>
      <c r="AB24" s="490"/>
      <c r="AC24" s="489">
        <v>192085</v>
      </c>
      <c r="AD24" s="490"/>
      <c r="AE24" s="490"/>
      <c r="AF24" s="489">
        <v>229080</v>
      </c>
      <c r="AG24" s="490"/>
      <c r="AH24" s="491"/>
      <c r="AI24" s="489">
        <v>291841</v>
      </c>
      <c r="AJ24" s="490"/>
      <c r="AK24" s="491"/>
      <c r="AL24" s="489">
        <v>356061</v>
      </c>
      <c r="AM24" s="490"/>
      <c r="AN24" s="491"/>
      <c r="AO24" s="489">
        <v>379094</v>
      </c>
      <c r="AP24" s="490"/>
      <c r="AQ24" s="491"/>
      <c r="AR24" s="489">
        <v>428504</v>
      </c>
      <c r="AS24" s="490"/>
      <c r="AT24" s="491"/>
      <c r="AU24" s="489">
        <v>475020</v>
      </c>
      <c r="AV24" s="490"/>
      <c r="AW24" s="491"/>
      <c r="AX24" s="489">
        <v>61082</v>
      </c>
      <c r="AY24" s="490"/>
      <c r="AZ24" s="491"/>
      <c r="BA24" s="489">
        <v>5097</v>
      </c>
      <c r="BB24" s="490"/>
      <c r="BC24" s="491"/>
      <c r="BD24" s="489">
        <v>38519</v>
      </c>
      <c r="BE24" s="490"/>
      <c r="BF24" s="491"/>
      <c r="BG24" s="489">
        <v>390783</v>
      </c>
      <c r="BH24" s="490"/>
      <c r="BI24" s="491"/>
      <c r="BJ24" s="505"/>
    </row>
    <row r="25" spans="2:64" ht="18" customHeight="1" x14ac:dyDescent="0.2">
      <c r="B25" s="10" t="s">
        <v>227</v>
      </c>
      <c r="BJ25" s="163" t="s">
        <v>166</v>
      </c>
    </row>
    <row r="26" spans="2:64" ht="18" customHeight="1" x14ac:dyDescent="0.2">
      <c r="B26" s="10" t="s">
        <v>226</v>
      </c>
      <c r="BJ26" s="25"/>
    </row>
    <row r="27" spans="2:64" ht="18" customHeight="1" x14ac:dyDescent="0.2">
      <c r="BJ27" s="25"/>
    </row>
    <row r="28" spans="2:64" ht="22.5" customHeight="1" x14ac:dyDescent="0.2">
      <c r="BJ28" s="25"/>
    </row>
    <row r="29" spans="2:64" ht="22.5" customHeight="1" x14ac:dyDescent="0.2">
      <c r="BJ29" s="25"/>
    </row>
    <row r="30" spans="2:64" x14ac:dyDescent="0.2">
      <c r="X30" s="162"/>
      <c r="Y30" s="8"/>
      <c r="Z30" s="8"/>
      <c r="AA30" s="162"/>
      <c r="AB30" s="8"/>
      <c r="AC30" s="8"/>
      <c r="AD30" s="162"/>
      <c r="AE30" s="8"/>
      <c r="AF30" s="8"/>
      <c r="AG30" s="162"/>
      <c r="AH30" s="8"/>
      <c r="AI30" s="8"/>
      <c r="AJ30" s="162"/>
      <c r="AL30" s="8"/>
      <c r="AM30" s="162"/>
      <c r="AR30" s="8"/>
      <c r="AS30" s="162"/>
      <c r="AU30" s="8"/>
      <c r="AV30" s="162"/>
      <c r="AX30" s="8"/>
      <c r="AY30" s="162"/>
      <c r="BA30" s="8"/>
      <c r="BB30" s="162"/>
      <c r="BD30" s="8"/>
      <c r="BE30" s="162"/>
      <c r="BG30" s="8"/>
      <c r="BH30" s="162"/>
    </row>
    <row r="31" spans="2:64" x14ac:dyDescent="0.2"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62"/>
      <c r="Y31" s="14"/>
      <c r="Z31" s="14"/>
      <c r="AA31" s="162"/>
      <c r="AB31" s="14"/>
      <c r="AC31" s="14"/>
      <c r="AD31" s="162"/>
      <c r="AE31" s="14"/>
      <c r="AF31" s="14"/>
      <c r="AG31" s="162"/>
      <c r="AH31" s="14"/>
      <c r="AI31" s="14"/>
      <c r="AJ31" s="162"/>
      <c r="AK31" s="14"/>
      <c r="AL31" s="14"/>
      <c r="AM31" s="162"/>
      <c r="AN31" s="14"/>
      <c r="AO31" s="14"/>
      <c r="AP31" s="14"/>
      <c r="AQ31" s="14"/>
      <c r="AR31" s="14"/>
      <c r="AS31" s="162"/>
      <c r="AT31" s="14"/>
      <c r="AU31" s="14"/>
      <c r="AV31" s="162"/>
      <c r="AW31" s="14"/>
      <c r="AX31" s="14"/>
      <c r="AY31" s="162"/>
      <c r="AZ31" s="14"/>
      <c r="BA31" s="14"/>
      <c r="BB31" s="162"/>
      <c r="BC31" s="14"/>
      <c r="BD31" s="14"/>
      <c r="BE31" s="162"/>
      <c r="BF31" s="14"/>
      <c r="BG31" s="14"/>
      <c r="BH31" s="162"/>
      <c r="BI31" s="14"/>
      <c r="BJ31" s="14"/>
    </row>
    <row r="32" spans="2:64" x14ac:dyDescent="0.2">
      <c r="C32" s="76"/>
    </row>
    <row r="33" spans="3:60" x14ac:dyDescent="0.2">
      <c r="C33" s="76"/>
      <c r="X33" s="149"/>
      <c r="AA33" s="149"/>
      <c r="AD33" s="149"/>
      <c r="AG33" s="149"/>
      <c r="AJ33" s="149"/>
      <c r="AM33" s="149"/>
      <c r="AS33" s="149"/>
      <c r="AV33" s="149"/>
      <c r="AY33" s="149"/>
      <c r="BB33" s="149"/>
      <c r="BE33" s="149"/>
      <c r="BH33" s="149"/>
    </row>
  </sheetData>
  <mergeCells count="225">
    <mergeCell ref="BD22:BF22"/>
    <mergeCell ref="BD24:BF24"/>
    <mergeCell ref="BD3:BF4"/>
    <mergeCell ref="BD6:BF6"/>
    <mergeCell ref="BD8:BF8"/>
    <mergeCell ref="BD10:BF10"/>
    <mergeCell ref="BD12:BF12"/>
    <mergeCell ref="BD14:BF14"/>
    <mergeCell ref="BD16:BF16"/>
    <mergeCell ref="BD18:BF18"/>
    <mergeCell ref="BD20:BF20"/>
    <mergeCell ref="BA22:BC22"/>
    <mergeCell ref="BA24:BC24"/>
    <mergeCell ref="BA3:BC4"/>
    <mergeCell ref="BA6:BC6"/>
    <mergeCell ref="BA8:BC8"/>
    <mergeCell ref="BA10:BC10"/>
    <mergeCell ref="BA12:BC12"/>
    <mergeCell ref="BA14:BC14"/>
    <mergeCell ref="BA16:BC16"/>
    <mergeCell ref="BA18:BC18"/>
    <mergeCell ref="BA20:BC20"/>
    <mergeCell ref="AX22:AZ22"/>
    <mergeCell ref="AX24:AZ24"/>
    <mergeCell ref="AX3:AZ4"/>
    <mergeCell ref="AX6:AZ6"/>
    <mergeCell ref="AX8:AZ8"/>
    <mergeCell ref="AX10:AZ10"/>
    <mergeCell ref="AX12:AZ12"/>
    <mergeCell ref="AX14:AZ14"/>
    <mergeCell ref="AX16:AZ16"/>
    <mergeCell ref="AX18:AZ18"/>
    <mergeCell ref="AX20:AZ20"/>
    <mergeCell ref="AU22:AW22"/>
    <mergeCell ref="AU24:AW24"/>
    <mergeCell ref="AU3:AW4"/>
    <mergeCell ref="AU6:AW6"/>
    <mergeCell ref="AU8:AW8"/>
    <mergeCell ref="AU10:AW10"/>
    <mergeCell ref="AU12:AW12"/>
    <mergeCell ref="AU14:AW14"/>
    <mergeCell ref="AU16:AW16"/>
    <mergeCell ref="AU18:AW18"/>
    <mergeCell ref="AU20:AW20"/>
    <mergeCell ref="AO22:AQ22"/>
    <mergeCell ref="AO24:AQ24"/>
    <mergeCell ref="AO3:AQ4"/>
    <mergeCell ref="AO6:AQ6"/>
    <mergeCell ref="AO8:AQ8"/>
    <mergeCell ref="AO10:AQ10"/>
    <mergeCell ref="AO12:AQ12"/>
    <mergeCell ref="AO14:AQ14"/>
    <mergeCell ref="AO16:AQ16"/>
    <mergeCell ref="AO18:AQ18"/>
    <mergeCell ref="AO20:AQ20"/>
    <mergeCell ref="C3:C4"/>
    <mergeCell ref="AC18:AE18"/>
    <mergeCell ref="BJ23:BJ24"/>
    <mergeCell ref="E24:G24"/>
    <mergeCell ref="H24:J24"/>
    <mergeCell ref="K24:M24"/>
    <mergeCell ref="N24:P24"/>
    <mergeCell ref="C21:C22"/>
    <mergeCell ref="BJ21:BJ22"/>
    <mergeCell ref="E22:G22"/>
    <mergeCell ref="H22:J22"/>
    <mergeCell ref="K22:M22"/>
    <mergeCell ref="N22:P22"/>
    <mergeCell ref="Q22:S22"/>
    <mergeCell ref="T22:V22"/>
    <mergeCell ref="W22:Y22"/>
    <mergeCell ref="Z22:AB22"/>
    <mergeCell ref="AI24:AK24"/>
    <mergeCell ref="AL24:AN24"/>
    <mergeCell ref="Q24:S24"/>
    <mergeCell ref="T24:V24"/>
    <mergeCell ref="W24:Y24"/>
    <mergeCell ref="Z24:AB24"/>
    <mergeCell ref="AC24:AE24"/>
    <mergeCell ref="AF24:AH24"/>
    <mergeCell ref="W20:Y20"/>
    <mergeCell ref="BJ13:BJ14"/>
    <mergeCell ref="W14:Y14"/>
    <mergeCell ref="Z14:AB14"/>
    <mergeCell ref="AC14:AE14"/>
    <mergeCell ref="AF14:AH14"/>
    <mergeCell ref="AI14:AK14"/>
    <mergeCell ref="AL14:AN14"/>
    <mergeCell ref="AC22:AE22"/>
    <mergeCell ref="AF22:AH22"/>
    <mergeCell ref="AI22:AK22"/>
    <mergeCell ref="AL22:AN22"/>
    <mergeCell ref="BJ19:BJ20"/>
    <mergeCell ref="AI20:AK20"/>
    <mergeCell ref="AL20:AN20"/>
    <mergeCell ref="Z20:AB20"/>
    <mergeCell ref="AC20:AE20"/>
    <mergeCell ref="AF20:AH20"/>
    <mergeCell ref="BJ17:BJ18"/>
    <mergeCell ref="AI18:AK18"/>
    <mergeCell ref="AL18:AN18"/>
    <mergeCell ref="BJ15:BJ16"/>
    <mergeCell ref="W18:Y18"/>
    <mergeCell ref="Z18:AB18"/>
    <mergeCell ref="C13:C14"/>
    <mergeCell ref="C23:C24"/>
    <mergeCell ref="C19:C20"/>
    <mergeCell ref="E18:G18"/>
    <mergeCell ref="H18:J18"/>
    <mergeCell ref="K18:M18"/>
    <mergeCell ref="N18:P18"/>
    <mergeCell ref="Q18:S18"/>
    <mergeCell ref="T18:V18"/>
    <mergeCell ref="C17:C18"/>
    <mergeCell ref="C15:C16"/>
    <mergeCell ref="E20:G20"/>
    <mergeCell ref="H20:J20"/>
    <mergeCell ref="K20:M20"/>
    <mergeCell ref="N20:P20"/>
    <mergeCell ref="Q20:S20"/>
    <mergeCell ref="T20:V20"/>
    <mergeCell ref="T8:V8"/>
    <mergeCell ref="W8:Y8"/>
    <mergeCell ref="Z8:AB8"/>
    <mergeCell ref="AI8:AK8"/>
    <mergeCell ref="AL8:AN8"/>
    <mergeCell ref="AF18:AH18"/>
    <mergeCell ref="E16:G16"/>
    <mergeCell ref="H16:J16"/>
    <mergeCell ref="AI16:AK16"/>
    <mergeCell ref="AL16:AN16"/>
    <mergeCell ref="AC12:AE12"/>
    <mergeCell ref="AF12:AH12"/>
    <mergeCell ref="AI12:AK12"/>
    <mergeCell ref="AL12:AN12"/>
    <mergeCell ref="AC8:AE8"/>
    <mergeCell ref="AF8:AH8"/>
    <mergeCell ref="AC16:AE16"/>
    <mergeCell ref="AF16:AH16"/>
    <mergeCell ref="K16:M16"/>
    <mergeCell ref="N16:P16"/>
    <mergeCell ref="Q16:S16"/>
    <mergeCell ref="T16:V16"/>
    <mergeCell ref="W16:Y16"/>
    <mergeCell ref="Z16:AB16"/>
    <mergeCell ref="C11:C12"/>
    <mergeCell ref="BJ11:BJ12"/>
    <mergeCell ref="E12:G12"/>
    <mergeCell ref="H12:J12"/>
    <mergeCell ref="K12:M12"/>
    <mergeCell ref="N12:P12"/>
    <mergeCell ref="Q12:S12"/>
    <mergeCell ref="T12:V12"/>
    <mergeCell ref="W12:Y12"/>
    <mergeCell ref="Z12:AB12"/>
    <mergeCell ref="AF6:AH6"/>
    <mergeCell ref="AI6:AK6"/>
    <mergeCell ref="AL6:AN6"/>
    <mergeCell ref="C9:C10"/>
    <mergeCell ref="AF10:AH10"/>
    <mergeCell ref="AI10:AK10"/>
    <mergeCell ref="AL10:AN10"/>
    <mergeCell ref="BJ9:BJ10"/>
    <mergeCell ref="E10:G10"/>
    <mergeCell ref="H10:J10"/>
    <mergeCell ref="K10:M10"/>
    <mergeCell ref="N10:P10"/>
    <mergeCell ref="Q10:S10"/>
    <mergeCell ref="T10:V10"/>
    <mergeCell ref="W10:Y10"/>
    <mergeCell ref="Z10:AB10"/>
    <mergeCell ref="AC10:AE10"/>
    <mergeCell ref="C7:C8"/>
    <mergeCell ref="BJ7:BJ8"/>
    <mergeCell ref="E8:G8"/>
    <mergeCell ref="H8:J8"/>
    <mergeCell ref="K8:M8"/>
    <mergeCell ref="N8:P8"/>
    <mergeCell ref="Q8:S8"/>
    <mergeCell ref="BJ3:BJ4"/>
    <mergeCell ref="C5:C6"/>
    <mergeCell ref="BJ5:BJ6"/>
    <mergeCell ref="E6:G6"/>
    <mergeCell ref="H6:J6"/>
    <mergeCell ref="K6:M6"/>
    <mergeCell ref="N6:P6"/>
    <mergeCell ref="Q6:S6"/>
    <mergeCell ref="T6:V6"/>
    <mergeCell ref="W6:Y6"/>
    <mergeCell ref="W3:Y4"/>
    <mergeCell ref="Z3:AB4"/>
    <mergeCell ref="AC3:AE4"/>
    <mergeCell ref="AF3:AH4"/>
    <mergeCell ref="AI3:AK4"/>
    <mergeCell ref="AL3:AN4"/>
    <mergeCell ref="E3:G4"/>
    <mergeCell ref="H3:J4"/>
    <mergeCell ref="K3:M4"/>
    <mergeCell ref="N3:P4"/>
    <mergeCell ref="Q3:S4"/>
    <mergeCell ref="T3:V4"/>
    <mergeCell ref="Z6:AB6"/>
    <mergeCell ref="AC6:AE6"/>
    <mergeCell ref="AR22:AT22"/>
    <mergeCell ref="AR24:AT24"/>
    <mergeCell ref="AR3:AT4"/>
    <mergeCell ref="AR6:AT6"/>
    <mergeCell ref="AR8:AT8"/>
    <mergeCell ref="AR10:AT10"/>
    <mergeCell ref="AR12:AT12"/>
    <mergeCell ref="AR14:AT14"/>
    <mergeCell ref="AR16:AT16"/>
    <mergeCell ref="AR18:AT18"/>
    <mergeCell ref="AR20:AT20"/>
    <mergeCell ref="BG22:BI22"/>
    <mergeCell ref="BG24:BI24"/>
    <mergeCell ref="BG3:BI4"/>
    <mergeCell ref="BG6:BI6"/>
    <mergeCell ref="BG8:BI8"/>
    <mergeCell ref="BG10:BI10"/>
    <mergeCell ref="BG12:BI12"/>
    <mergeCell ref="BG14:BI14"/>
    <mergeCell ref="BG16:BI16"/>
    <mergeCell ref="BG18:BI18"/>
    <mergeCell ref="BG20:BI20"/>
  </mergeCells>
  <phoneticPr fontId="15"/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Z66"/>
  <sheetViews>
    <sheetView showGridLines="0" zoomScale="70" zoomScaleNormal="70" zoomScaleSheetLayoutView="100" workbookViewId="0">
      <pane xSplit="4" topLeftCell="P1" activePane="topRight" state="frozen"/>
      <selection activeCell="U61" sqref="U61"/>
      <selection pane="topRight" activeCell="P8" sqref="P8"/>
    </sheetView>
  </sheetViews>
  <sheetFormatPr defaultRowHeight="14.4" x14ac:dyDescent="0.2"/>
  <cols>
    <col min="1" max="1" width="1.109375" style="77" customWidth="1"/>
    <col min="2" max="3" width="9.6640625" style="77" customWidth="1"/>
    <col min="4" max="4" width="3.33203125" style="77" customWidth="1"/>
    <col min="5" max="5" width="1.33203125" style="77" hidden="1" customWidth="1"/>
    <col min="6" max="6" width="16.33203125" style="77" hidden="1" customWidth="1"/>
    <col min="7" max="8" width="18.109375" style="77" hidden="1" customWidth="1"/>
    <col min="9" max="15" width="16.88671875" style="77" hidden="1" customWidth="1"/>
    <col min="16" max="25" width="16.88671875" style="77" customWidth="1"/>
    <col min="26" max="26" width="9.33203125" style="77" customWidth="1"/>
    <col min="27" max="268" width="9" style="77"/>
    <col min="269" max="270" width="9.6640625" style="77" customWidth="1"/>
    <col min="271" max="271" width="0" style="77" hidden="1" customWidth="1"/>
    <col min="272" max="275" width="18.6640625" style="77" customWidth="1"/>
    <col min="276" max="276" width="3.21875" style="77" customWidth="1"/>
    <col min="277" max="277" width="5.6640625" style="77" customWidth="1"/>
    <col min="278" max="281" width="18.6640625" style="77" customWidth="1"/>
    <col min="282" max="524" width="9" style="77"/>
    <col min="525" max="526" width="9.6640625" style="77" customWidth="1"/>
    <col min="527" max="527" width="0" style="77" hidden="1" customWidth="1"/>
    <col min="528" max="531" width="18.6640625" style="77" customWidth="1"/>
    <col min="532" max="532" width="3.21875" style="77" customWidth="1"/>
    <col min="533" max="533" width="5.6640625" style="77" customWidth="1"/>
    <col min="534" max="537" width="18.6640625" style="77" customWidth="1"/>
    <col min="538" max="780" width="9" style="77"/>
    <col min="781" max="782" width="9.6640625" style="77" customWidth="1"/>
    <col min="783" max="783" width="0" style="77" hidden="1" customWidth="1"/>
    <col min="784" max="787" width="18.6640625" style="77" customWidth="1"/>
    <col min="788" max="788" width="3.21875" style="77" customWidth="1"/>
    <col min="789" max="789" width="5.6640625" style="77" customWidth="1"/>
    <col min="790" max="793" width="18.6640625" style="77" customWidth="1"/>
    <col min="794" max="1036" width="9" style="77"/>
    <col min="1037" max="1038" width="9.6640625" style="77" customWidth="1"/>
    <col min="1039" max="1039" width="0" style="77" hidden="1" customWidth="1"/>
    <col min="1040" max="1043" width="18.6640625" style="77" customWidth="1"/>
    <col min="1044" max="1044" width="3.21875" style="77" customWidth="1"/>
    <col min="1045" max="1045" width="5.6640625" style="77" customWidth="1"/>
    <col min="1046" max="1049" width="18.6640625" style="77" customWidth="1"/>
    <col min="1050" max="1292" width="9" style="77"/>
    <col min="1293" max="1294" width="9.6640625" style="77" customWidth="1"/>
    <col min="1295" max="1295" width="0" style="77" hidden="1" customWidth="1"/>
    <col min="1296" max="1299" width="18.6640625" style="77" customWidth="1"/>
    <col min="1300" max="1300" width="3.21875" style="77" customWidth="1"/>
    <col min="1301" max="1301" width="5.6640625" style="77" customWidth="1"/>
    <col min="1302" max="1305" width="18.6640625" style="77" customWidth="1"/>
    <col min="1306" max="1548" width="9" style="77"/>
    <col min="1549" max="1550" width="9.6640625" style="77" customWidth="1"/>
    <col min="1551" max="1551" width="0" style="77" hidden="1" customWidth="1"/>
    <col min="1552" max="1555" width="18.6640625" style="77" customWidth="1"/>
    <col min="1556" max="1556" width="3.21875" style="77" customWidth="1"/>
    <col min="1557" max="1557" width="5.6640625" style="77" customWidth="1"/>
    <col min="1558" max="1561" width="18.6640625" style="77" customWidth="1"/>
    <col min="1562" max="1804" width="9" style="77"/>
    <col min="1805" max="1806" width="9.6640625" style="77" customWidth="1"/>
    <col min="1807" max="1807" width="0" style="77" hidden="1" customWidth="1"/>
    <col min="1808" max="1811" width="18.6640625" style="77" customWidth="1"/>
    <col min="1812" max="1812" width="3.21875" style="77" customWidth="1"/>
    <col min="1813" max="1813" width="5.6640625" style="77" customWidth="1"/>
    <col min="1814" max="1817" width="18.6640625" style="77" customWidth="1"/>
    <col min="1818" max="2060" width="9" style="77"/>
    <col min="2061" max="2062" width="9.6640625" style="77" customWidth="1"/>
    <col min="2063" max="2063" width="0" style="77" hidden="1" customWidth="1"/>
    <col min="2064" max="2067" width="18.6640625" style="77" customWidth="1"/>
    <col min="2068" max="2068" width="3.21875" style="77" customWidth="1"/>
    <col min="2069" max="2069" width="5.6640625" style="77" customWidth="1"/>
    <col min="2070" max="2073" width="18.6640625" style="77" customWidth="1"/>
    <col min="2074" max="2316" width="9" style="77"/>
    <col min="2317" max="2318" width="9.6640625" style="77" customWidth="1"/>
    <col min="2319" max="2319" width="0" style="77" hidden="1" customWidth="1"/>
    <col min="2320" max="2323" width="18.6640625" style="77" customWidth="1"/>
    <col min="2324" max="2324" width="3.21875" style="77" customWidth="1"/>
    <col min="2325" max="2325" width="5.6640625" style="77" customWidth="1"/>
    <col min="2326" max="2329" width="18.6640625" style="77" customWidth="1"/>
    <col min="2330" max="2572" width="9" style="77"/>
    <col min="2573" max="2574" width="9.6640625" style="77" customWidth="1"/>
    <col min="2575" max="2575" width="0" style="77" hidden="1" customWidth="1"/>
    <col min="2576" max="2579" width="18.6640625" style="77" customWidth="1"/>
    <col min="2580" max="2580" width="3.21875" style="77" customWidth="1"/>
    <col min="2581" max="2581" width="5.6640625" style="77" customWidth="1"/>
    <col min="2582" max="2585" width="18.6640625" style="77" customWidth="1"/>
    <col min="2586" max="2828" width="9" style="77"/>
    <col min="2829" max="2830" width="9.6640625" style="77" customWidth="1"/>
    <col min="2831" max="2831" width="0" style="77" hidden="1" customWidth="1"/>
    <col min="2832" max="2835" width="18.6640625" style="77" customWidth="1"/>
    <col min="2836" max="2836" width="3.21875" style="77" customWidth="1"/>
    <col min="2837" max="2837" width="5.6640625" style="77" customWidth="1"/>
    <col min="2838" max="2841" width="18.6640625" style="77" customWidth="1"/>
    <col min="2842" max="3084" width="9" style="77"/>
    <col min="3085" max="3086" width="9.6640625" style="77" customWidth="1"/>
    <col min="3087" max="3087" width="0" style="77" hidden="1" customWidth="1"/>
    <col min="3088" max="3091" width="18.6640625" style="77" customWidth="1"/>
    <col min="3092" max="3092" width="3.21875" style="77" customWidth="1"/>
    <col min="3093" max="3093" width="5.6640625" style="77" customWidth="1"/>
    <col min="3094" max="3097" width="18.6640625" style="77" customWidth="1"/>
    <col min="3098" max="3340" width="9" style="77"/>
    <col min="3341" max="3342" width="9.6640625" style="77" customWidth="1"/>
    <col min="3343" max="3343" width="0" style="77" hidden="1" customWidth="1"/>
    <col min="3344" max="3347" width="18.6640625" style="77" customWidth="1"/>
    <col min="3348" max="3348" width="3.21875" style="77" customWidth="1"/>
    <col min="3349" max="3349" width="5.6640625" style="77" customWidth="1"/>
    <col min="3350" max="3353" width="18.6640625" style="77" customWidth="1"/>
    <col min="3354" max="3596" width="9" style="77"/>
    <col min="3597" max="3598" width="9.6640625" style="77" customWidth="1"/>
    <col min="3599" max="3599" width="0" style="77" hidden="1" customWidth="1"/>
    <col min="3600" max="3603" width="18.6640625" style="77" customWidth="1"/>
    <col min="3604" max="3604" width="3.21875" style="77" customWidth="1"/>
    <col min="3605" max="3605" width="5.6640625" style="77" customWidth="1"/>
    <col min="3606" max="3609" width="18.6640625" style="77" customWidth="1"/>
    <col min="3610" max="3852" width="9" style="77"/>
    <col min="3853" max="3854" width="9.6640625" style="77" customWidth="1"/>
    <col min="3855" max="3855" width="0" style="77" hidden="1" customWidth="1"/>
    <col min="3856" max="3859" width="18.6640625" style="77" customWidth="1"/>
    <col min="3860" max="3860" width="3.21875" style="77" customWidth="1"/>
    <col min="3861" max="3861" width="5.6640625" style="77" customWidth="1"/>
    <col min="3862" max="3865" width="18.6640625" style="77" customWidth="1"/>
    <col min="3866" max="4108" width="9" style="77"/>
    <col min="4109" max="4110" width="9.6640625" style="77" customWidth="1"/>
    <col min="4111" max="4111" width="0" style="77" hidden="1" customWidth="1"/>
    <col min="4112" max="4115" width="18.6640625" style="77" customWidth="1"/>
    <col min="4116" max="4116" width="3.21875" style="77" customWidth="1"/>
    <col min="4117" max="4117" width="5.6640625" style="77" customWidth="1"/>
    <col min="4118" max="4121" width="18.6640625" style="77" customWidth="1"/>
    <col min="4122" max="4364" width="9" style="77"/>
    <col min="4365" max="4366" width="9.6640625" style="77" customWidth="1"/>
    <col min="4367" max="4367" width="0" style="77" hidden="1" customWidth="1"/>
    <col min="4368" max="4371" width="18.6640625" style="77" customWidth="1"/>
    <col min="4372" max="4372" width="3.21875" style="77" customWidth="1"/>
    <col min="4373" max="4373" width="5.6640625" style="77" customWidth="1"/>
    <col min="4374" max="4377" width="18.6640625" style="77" customWidth="1"/>
    <col min="4378" max="4620" width="9" style="77"/>
    <col min="4621" max="4622" width="9.6640625" style="77" customWidth="1"/>
    <col min="4623" max="4623" width="0" style="77" hidden="1" customWidth="1"/>
    <col min="4624" max="4627" width="18.6640625" style="77" customWidth="1"/>
    <col min="4628" max="4628" width="3.21875" style="77" customWidth="1"/>
    <col min="4629" max="4629" width="5.6640625" style="77" customWidth="1"/>
    <col min="4630" max="4633" width="18.6640625" style="77" customWidth="1"/>
    <col min="4634" max="4876" width="9" style="77"/>
    <col min="4877" max="4878" width="9.6640625" style="77" customWidth="1"/>
    <col min="4879" max="4879" width="0" style="77" hidden="1" customWidth="1"/>
    <col min="4880" max="4883" width="18.6640625" style="77" customWidth="1"/>
    <col min="4884" max="4884" width="3.21875" style="77" customWidth="1"/>
    <col min="4885" max="4885" width="5.6640625" style="77" customWidth="1"/>
    <col min="4886" max="4889" width="18.6640625" style="77" customWidth="1"/>
    <col min="4890" max="5132" width="9" style="77"/>
    <col min="5133" max="5134" width="9.6640625" style="77" customWidth="1"/>
    <col min="5135" max="5135" width="0" style="77" hidden="1" customWidth="1"/>
    <col min="5136" max="5139" width="18.6640625" style="77" customWidth="1"/>
    <col min="5140" max="5140" width="3.21875" style="77" customWidth="1"/>
    <col min="5141" max="5141" width="5.6640625" style="77" customWidth="1"/>
    <col min="5142" max="5145" width="18.6640625" style="77" customWidth="1"/>
    <col min="5146" max="5388" width="9" style="77"/>
    <col min="5389" max="5390" width="9.6640625" style="77" customWidth="1"/>
    <col min="5391" max="5391" width="0" style="77" hidden="1" customWidth="1"/>
    <col min="5392" max="5395" width="18.6640625" style="77" customWidth="1"/>
    <col min="5396" max="5396" width="3.21875" style="77" customWidth="1"/>
    <col min="5397" max="5397" width="5.6640625" style="77" customWidth="1"/>
    <col min="5398" max="5401" width="18.6640625" style="77" customWidth="1"/>
    <col min="5402" max="5644" width="9" style="77"/>
    <col min="5645" max="5646" width="9.6640625" style="77" customWidth="1"/>
    <col min="5647" max="5647" width="0" style="77" hidden="1" customWidth="1"/>
    <col min="5648" max="5651" width="18.6640625" style="77" customWidth="1"/>
    <col min="5652" max="5652" width="3.21875" style="77" customWidth="1"/>
    <col min="5653" max="5653" width="5.6640625" style="77" customWidth="1"/>
    <col min="5654" max="5657" width="18.6640625" style="77" customWidth="1"/>
    <col min="5658" max="5900" width="9" style="77"/>
    <col min="5901" max="5902" width="9.6640625" style="77" customWidth="1"/>
    <col min="5903" max="5903" width="0" style="77" hidden="1" customWidth="1"/>
    <col min="5904" max="5907" width="18.6640625" style="77" customWidth="1"/>
    <col min="5908" max="5908" width="3.21875" style="77" customWidth="1"/>
    <col min="5909" max="5909" width="5.6640625" style="77" customWidth="1"/>
    <col min="5910" max="5913" width="18.6640625" style="77" customWidth="1"/>
    <col min="5914" max="6156" width="9" style="77"/>
    <col min="6157" max="6158" width="9.6640625" style="77" customWidth="1"/>
    <col min="6159" max="6159" width="0" style="77" hidden="1" customWidth="1"/>
    <col min="6160" max="6163" width="18.6640625" style="77" customWidth="1"/>
    <col min="6164" max="6164" width="3.21875" style="77" customWidth="1"/>
    <col min="6165" max="6165" width="5.6640625" style="77" customWidth="1"/>
    <col min="6166" max="6169" width="18.6640625" style="77" customWidth="1"/>
    <col min="6170" max="6412" width="9" style="77"/>
    <col min="6413" max="6414" width="9.6640625" style="77" customWidth="1"/>
    <col min="6415" max="6415" width="0" style="77" hidden="1" customWidth="1"/>
    <col min="6416" max="6419" width="18.6640625" style="77" customWidth="1"/>
    <col min="6420" max="6420" width="3.21875" style="77" customWidth="1"/>
    <col min="6421" max="6421" width="5.6640625" style="77" customWidth="1"/>
    <col min="6422" max="6425" width="18.6640625" style="77" customWidth="1"/>
    <col min="6426" max="6668" width="9" style="77"/>
    <col min="6669" max="6670" width="9.6640625" style="77" customWidth="1"/>
    <col min="6671" max="6671" width="0" style="77" hidden="1" customWidth="1"/>
    <col min="6672" max="6675" width="18.6640625" style="77" customWidth="1"/>
    <col min="6676" max="6676" width="3.21875" style="77" customWidth="1"/>
    <col min="6677" max="6677" width="5.6640625" style="77" customWidth="1"/>
    <col min="6678" max="6681" width="18.6640625" style="77" customWidth="1"/>
    <col min="6682" max="6924" width="9" style="77"/>
    <col min="6925" max="6926" width="9.6640625" style="77" customWidth="1"/>
    <col min="6927" max="6927" width="0" style="77" hidden="1" customWidth="1"/>
    <col min="6928" max="6931" width="18.6640625" style="77" customWidth="1"/>
    <col min="6932" max="6932" width="3.21875" style="77" customWidth="1"/>
    <col min="6933" max="6933" width="5.6640625" style="77" customWidth="1"/>
    <col min="6934" max="6937" width="18.6640625" style="77" customWidth="1"/>
    <col min="6938" max="7180" width="9" style="77"/>
    <col min="7181" max="7182" width="9.6640625" style="77" customWidth="1"/>
    <col min="7183" max="7183" width="0" style="77" hidden="1" customWidth="1"/>
    <col min="7184" max="7187" width="18.6640625" style="77" customWidth="1"/>
    <col min="7188" max="7188" width="3.21875" style="77" customWidth="1"/>
    <col min="7189" max="7189" width="5.6640625" style="77" customWidth="1"/>
    <col min="7190" max="7193" width="18.6640625" style="77" customWidth="1"/>
    <col min="7194" max="7436" width="9" style="77"/>
    <col min="7437" max="7438" width="9.6640625" style="77" customWidth="1"/>
    <col min="7439" max="7439" width="0" style="77" hidden="1" customWidth="1"/>
    <col min="7440" max="7443" width="18.6640625" style="77" customWidth="1"/>
    <col min="7444" max="7444" width="3.21875" style="77" customWidth="1"/>
    <col min="7445" max="7445" width="5.6640625" style="77" customWidth="1"/>
    <col min="7446" max="7449" width="18.6640625" style="77" customWidth="1"/>
    <col min="7450" max="7692" width="9" style="77"/>
    <col min="7693" max="7694" width="9.6640625" style="77" customWidth="1"/>
    <col min="7695" max="7695" width="0" style="77" hidden="1" customWidth="1"/>
    <col min="7696" max="7699" width="18.6640625" style="77" customWidth="1"/>
    <col min="7700" max="7700" width="3.21875" style="77" customWidth="1"/>
    <col min="7701" max="7701" width="5.6640625" style="77" customWidth="1"/>
    <col min="7702" max="7705" width="18.6640625" style="77" customWidth="1"/>
    <col min="7706" max="7948" width="9" style="77"/>
    <col min="7949" max="7950" width="9.6640625" style="77" customWidth="1"/>
    <col min="7951" max="7951" width="0" style="77" hidden="1" customWidth="1"/>
    <col min="7952" max="7955" width="18.6640625" style="77" customWidth="1"/>
    <col min="7956" max="7956" width="3.21875" style="77" customWidth="1"/>
    <col min="7957" max="7957" width="5.6640625" style="77" customWidth="1"/>
    <col min="7958" max="7961" width="18.6640625" style="77" customWidth="1"/>
    <col min="7962" max="8204" width="9" style="77"/>
    <col min="8205" max="8206" width="9.6640625" style="77" customWidth="1"/>
    <col min="8207" max="8207" width="0" style="77" hidden="1" customWidth="1"/>
    <col min="8208" max="8211" width="18.6640625" style="77" customWidth="1"/>
    <col min="8212" max="8212" width="3.21875" style="77" customWidth="1"/>
    <col min="8213" max="8213" width="5.6640625" style="77" customWidth="1"/>
    <col min="8214" max="8217" width="18.6640625" style="77" customWidth="1"/>
    <col min="8218" max="8460" width="9" style="77"/>
    <col min="8461" max="8462" width="9.6640625" style="77" customWidth="1"/>
    <col min="8463" max="8463" width="0" style="77" hidden="1" customWidth="1"/>
    <col min="8464" max="8467" width="18.6640625" style="77" customWidth="1"/>
    <col min="8468" max="8468" width="3.21875" style="77" customWidth="1"/>
    <col min="8469" max="8469" width="5.6640625" style="77" customWidth="1"/>
    <col min="8470" max="8473" width="18.6640625" style="77" customWidth="1"/>
    <col min="8474" max="8716" width="9" style="77"/>
    <col min="8717" max="8718" width="9.6640625" style="77" customWidth="1"/>
    <col min="8719" max="8719" width="0" style="77" hidden="1" customWidth="1"/>
    <col min="8720" max="8723" width="18.6640625" style="77" customWidth="1"/>
    <col min="8724" max="8724" width="3.21875" style="77" customWidth="1"/>
    <col min="8725" max="8725" width="5.6640625" style="77" customWidth="1"/>
    <col min="8726" max="8729" width="18.6640625" style="77" customWidth="1"/>
    <col min="8730" max="8972" width="9" style="77"/>
    <col min="8973" max="8974" width="9.6640625" style="77" customWidth="1"/>
    <col min="8975" max="8975" width="0" style="77" hidden="1" customWidth="1"/>
    <col min="8976" max="8979" width="18.6640625" style="77" customWidth="1"/>
    <col min="8980" max="8980" width="3.21875" style="77" customWidth="1"/>
    <col min="8981" max="8981" width="5.6640625" style="77" customWidth="1"/>
    <col min="8982" max="8985" width="18.6640625" style="77" customWidth="1"/>
    <col min="8986" max="9228" width="9" style="77"/>
    <col min="9229" max="9230" width="9.6640625" style="77" customWidth="1"/>
    <col min="9231" max="9231" width="0" style="77" hidden="1" customWidth="1"/>
    <col min="9232" max="9235" width="18.6640625" style="77" customWidth="1"/>
    <col min="9236" max="9236" width="3.21875" style="77" customWidth="1"/>
    <col min="9237" max="9237" width="5.6640625" style="77" customWidth="1"/>
    <col min="9238" max="9241" width="18.6640625" style="77" customWidth="1"/>
    <col min="9242" max="9484" width="9" style="77"/>
    <col min="9485" max="9486" width="9.6640625" style="77" customWidth="1"/>
    <col min="9487" max="9487" width="0" style="77" hidden="1" customWidth="1"/>
    <col min="9488" max="9491" width="18.6640625" style="77" customWidth="1"/>
    <col min="9492" max="9492" width="3.21875" style="77" customWidth="1"/>
    <col min="9493" max="9493" width="5.6640625" style="77" customWidth="1"/>
    <col min="9494" max="9497" width="18.6640625" style="77" customWidth="1"/>
    <col min="9498" max="9740" width="9" style="77"/>
    <col min="9741" max="9742" width="9.6640625" style="77" customWidth="1"/>
    <col min="9743" max="9743" width="0" style="77" hidden="1" customWidth="1"/>
    <col min="9744" max="9747" width="18.6640625" style="77" customWidth="1"/>
    <col min="9748" max="9748" width="3.21875" style="77" customWidth="1"/>
    <col min="9749" max="9749" width="5.6640625" style="77" customWidth="1"/>
    <col min="9750" max="9753" width="18.6640625" style="77" customWidth="1"/>
    <col min="9754" max="9996" width="9" style="77"/>
    <col min="9997" max="9998" width="9.6640625" style="77" customWidth="1"/>
    <col min="9999" max="9999" width="0" style="77" hidden="1" customWidth="1"/>
    <col min="10000" max="10003" width="18.6640625" style="77" customWidth="1"/>
    <col min="10004" max="10004" width="3.21875" style="77" customWidth="1"/>
    <col min="10005" max="10005" width="5.6640625" style="77" customWidth="1"/>
    <col min="10006" max="10009" width="18.6640625" style="77" customWidth="1"/>
    <col min="10010" max="10252" width="9" style="77"/>
    <col min="10253" max="10254" width="9.6640625" style="77" customWidth="1"/>
    <col min="10255" max="10255" width="0" style="77" hidden="1" customWidth="1"/>
    <col min="10256" max="10259" width="18.6640625" style="77" customWidth="1"/>
    <col min="10260" max="10260" width="3.21875" style="77" customWidth="1"/>
    <col min="10261" max="10261" width="5.6640625" style="77" customWidth="1"/>
    <col min="10262" max="10265" width="18.6640625" style="77" customWidth="1"/>
    <col min="10266" max="10508" width="9" style="77"/>
    <col min="10509" max="10510" width="9.6640625" style="77" customWidth="1"/>
    <col min="10511" max="10511" width="0" style="77" hidden="1" customWidth="1"/>
    <col min="10512" max="10515" width="18.6640625" style="77" customWidth="1"/>
    <col min="10516" max="10516" width="3.21875" style="77" customWidth="1"/>
    <col min="10517" max="10517" width="5.6640625" style="77" customWidth="1"/>
    <col min="10518" max="10521" width="18.6640625" style="77" customWidth="1"/>
    <col min="10522" max="10764" width="9" style="77"/>
    <col min="10765" max="10766" width="9.6640625" style="77" customWidth="1"/>
    <col min="10767" max="10767" width="0" style="77" hidden="1" customWidth="1"/>
    <col min="10768" max="10771" width="18.6640625" style="77" customWidth="1"/>
    <col min="10772" max="10772" width="3.21875" style="77" customWidth="1"/>
    <col min="10773" max="10773" width="5.6640625" style="77" customWidth="1"/>
    <col min="10774" max="10777" width="18.6640625" style="77" customWidth="1"/>
    <col min="10778" max="11020" width="9" style="77"/>
    <col min="11021" max="11022" width="9.6640625" style="77" customWidth="1"/>
    <col min="11023" max="11023" width="0" style="77" hidden="1" customWidth="1"/>
    <col min="11024" max="11027" width="18.6640625" style="77" customWidth="1"/>
    <col min="11028" max="11028" width="3.21875" style="77" customWidth="1"/>
    <col min="11029" max="11029" width="5.6640625" style="77" customWidth="1"/>
    <col min="11030" max="11033" width="18.6640625" style="77" customWidth="1"/>
    <col min="11034" max="11276" width="9" style="77"/>
    <col min="11277" max="11278" width="9.6640625" style="77" customWidth="1"/>
    <col min="11279" max="11279" width="0" style="77" hidden="1" customWidth="1"/>
    <col min="11280" max="11283" width="18.6640625" style="77" customWidth="1"/>
    <col min="11284" max="11284" width="3.21875" style="77" customWidth="1"/>
    <col min="11285" max="11285" width="5.6640625" style="77" customWidth="1"/>
    <col min="11286" max="11289" width="18.6640625" style="77" customWidth="1"/>
    <col min="11290" max="11532" width="9" style="77"/>
    <col min="11533" max="11534" width="9.6640625" style="77" customWidth="1"/>
    <col min="11535" max="11535" width="0" style="77" hidden="1" customWidth="1"/>
    <col min="11536" max="11539" width="18.6640625" style="77" customWidth="1"/>
    <col min="11540" max="11540" width="3.21875" style="77" customWidth="1"/>
    <col min="11541" max="11541" width="5.6640625" style="77" customWidth="1"/>
    <col min="11542" max="11545" width="18.6640625" style="77" customWidth="1"/>
    <col min="11546" max="11788" width="9" style="77"/>
    <col min="11789" max="11790" width="9.6640625" style="77" customWidth="1"/>
    <col min="11791" max="11791" width="0" style="77" hidden="1" customWidth="1"/>
    <col min="11792" max="11795" width="18.6640625" style="77" customWidth="1"/>
    <col min="11796" max="11796" width="3.21875" style="77" customWidth="1"/>
    <col min="11797" max="11797" width="5.6640625" style="77" customWidth="1"/>
    <col min="11798" max="11801" width="18.6640625" style="77" customWidth="1"/>
    <col min="11802" max="12044" width="9" style="77"/>
    <col min="12045" max="12046" width="9.6640625" style="77" customWidth="1"/>
    <col min="12047" max="12047" width="0" style="77" hidden="1" customWidth="1"/>
    <col min="12048" max="12051" width="18.6640625" style="77" customWidth="1"/>
    <col min="12052" max="12052" width="3.21875" style="77" customWidth="1"/>
    <col min="12053" max="12053" width="5.6640625" style="77" customWidth="1"/>
    <col min="12054" max="12057" width="18.6640625" style="77" customWidth="1"/>
    <col min="12058" max="12300" width="9" style="77"/>
    <col min="12301" max="12302" width="9.6640625" style="77" customWidth="1"/>
    <col min="12303" max="12303" width="0" style="77" hidden="1" customWidth="1"/>
    <col min="12304" max="12307" width="18.6640625" style="77" customWidth="1"/>
    <col min="12308" max="12308" width="3.21875" style="77" customWidth="1"/>
    <col min="12309" max="12309" width="5.6640625" style="77" customWidth="1"/>
    <col min="12310" max="12313" width="18.6640625" style="77" customWidth="1"/>
    <col min="12314" max="12556" width="9" style="77"/>
    <col min="12557" max="12558" width="9.6640625" style="77" customWidth="1"/>
    <col min="12559" max="12559" width="0" style="77" hidden="1" customWidth="1"/>
    <col min="12560" max="12563" width="18.6640625" style="77" customWidth="1"/>
    <col min="12564" max="12564" width="3.21875" style="77" customWidth="1"/>
    <col min="12565" max="12565" width="5.6640625" style="77" customWidth="1"/>
    <col min="12566" max="12569" width="18.6640625" style="77" customWidth="1"/>
    <col min="12570" max="12812" width="9" style="77"/>
    <col min="12813" max="12814" width="9.6640625" style="77" customWidth="1"/>
    <col min="12815" max="12815" width="0" style="77" hidden="1" customWidth="1"/>
    <col min="12816" max="12819" width="18.6640625" style="77" customWidth="1"/>
    <col min="12820" max="12820" width="3.21875" style="77" customWidth="1"/>
    <col min="12821" max="12821" width="5.6640625" style="77" customWidth="1"/>
    <col min="12822" max="12825" width="18.6640625" style="77" customWidth="1"/>
    <col min="12826" max="13068" width="9" style="77"/>
    <col min="13069" max="13070" width="9.6640625" style="77" customWidth="1"/>
    <col min="13071" max="13071" width="0" style="77" hidden="1" customWidth="1"/>
    <col min="13072" max="13075" width="18.6640625" style="77" customWidth="1"/>
    <col min="13076" max="13076" width="3.21875" style="77" customWidth="1"/>
    <col min="13077" max="13077" width="5.6640625" style="77" customWidth="1"/>
    <col min="13078" max="13081" width="18.6640625" style="77" customWidth="1"/>
    <col min="13082" max="13324" width="9" style="77"/>
    <col min="13325" max="13326" width="9.6640625" style="77" customWidth="1"/>
    <col min="13327" max="13327" width="0" style="77" hidden="1" customWidth="1"/>
    <col min="13328" max="13331" width="18.6640625" style="77" customWidth="1"/>
    <col min="13332" max="13332" width="3.21875" style="77" customWidth="1"/>
    <col min="13333" max="13333" width="5.6640625" style="77" customWidth="1"/>
    <col min="13334" max="13337" width="18.6640625" style="77" customWidth="1"/>
    <col min="13338" max="13580" width="9" style="77"/>
    <col min="13581" max="13582" width="9.6640625" style="77" customWidth="1"/>
    <col min="13583" max="13583" width="0" style="77" hidden="1" customWidth="1"/>
    <col min="13584" max="13587" width="18.6640625" style="77" customWidth="1"/>
    <col min="13588" max="13588" width="3.21875" style="77" customWidth="1"/>
    <col min="13589" max="13589" width="5.6640625" style="77" customWidth="1"/>
    <col min="13590" max="13593" width="18.6640625" style="77" customWidth="1"/>
    <col min="13594" max="13836" width="9" style="77"/>
    <col min="13837" max="13838" width="9.6640625" style="77" customWidth="1"/>
    <col min="13839" max="13839" width="0" style="77" hidden="1" customWidth="1"/>
    <col min="13840" max="13843" width="18.6640625" style="77" customWidth="1"/>
    <col min="13844" max="13844" width="3.21875" style="77" customWidth="1"/>
    <col min="13845" max="13845" width="5.6640625" style="77" customWidth="1"/>
    <col min="13846" max="13849" width="18.6640625" style="77" customWidth="1"/>
    <col min="13850" max="14092" width="9" style="77"/>
    <col min="14093" max="14094" width="9.6640625" style="77" customWidth="1"/>
    <col min="14095" max="14095" width="0" style="77" hidden="1" customWidth="1"/>
    <col min="14096" max="14099" width="18.6640625" style="77" customWidth="1"/>
    <col min="14100" max="14100" width="3.21875" style="77" customWidth="1"/>
    <col min="14101" max="14101" width="5.6640625" style="77" customWidth="1"/>
    <col min="14102" max="14105" width="18.6640625" style="77" customWidth="1"/>
    <col min="14106" max="14348" width="9" style="77"/>
    <col min="14349" max="14350" width="9.6640625" style="77" customWidth="1"/>
    <col min="14351" max="14351" width="0" style="77" hidden="1" customWidth="1"/>
    <col min="14352" max="14355" width="18.6640625" style="77" customWidth="1"/>
    <col min="14356" max="14356" width="3.21875" style="77" customWidth="1"/>
    <col min="14357" max="14357" width="5.6640625" style="77" customWidth="1"/>
    <col min="14358" max="14361" width="18.6640625" style="77" customWidth="1"/>
    <col min="14362" max="14604" width="9" style="77"/>
    <col min="14605" max="14606" width="9.6640625" style="77" customWidth="1"/>
    <col min="14607" max="14607" width="0" style="77" hidden="1" customWidth="1"/>
    <col min="14608" max="14611" width="18.6640625" style="77" customWidth="1"/>
    <col min="14612" max="14612" width="3.21875" style="77" customWidth="1"/>
    <col min="14613" max="14613" width="5.6640625" style="77" customWidth="1"/>
    <col min="14614" max="14617" width="18.6640625" style="77" customWidth="1"/>
    <col min="14618" max="14860" width="9" style="77"/>
    <col min="14861" max="14862" width="9.6640625" style="77" customWidth="1"/>
    <col min="14863" max="14863" width="0" style="77" hidden="1" customWidth="1"/>
    <col min="14864" max="14867" width="18.6640625" style="77" customWidth="1"/>
    <col min="14868" max="14868" width="3.21875" style="77" customWidth="1"/>
    <col min="14869" max="14869" width="5.6640625" style="77" customWidth="1"/>
    <col min="14870" max="14873" width="18.6640625" style="77" customWidth="1"/>
    <col min="14874" max="15116" width="9" style="77"/>
    <col min="15117" max="15118" width="9.6640625" style="77" customWidth="1"/>
    <col min="15119" max="15119" width="0" style="77" hidden="1" customWidth="1"/>
    <col min="15120" max="15123" width="18.6640625" style="77" customWidth="1"/>
    <col min="15124" max="15124" width="3.21875" style="77" customWidth="1"/>
    <col min="15125" max="15125" width="5.6640625" style="77" customWidth="1"/>
    <col min="15126" max="15129" width="18.6640625" style="77" customWidth="1"/>
    <col min="15130" max="15372" width="9" style="77"/>
    <col min="15373" max="15374" width="9.6640625" style="77" customWidth="1"/>
    <col min="15375" max="15375" width="0" style="77" hidden="1" customWidth="1"/>
    <col min="15376" max="15379" width="18.6640625" style="77" customWidth="1"/>
    <col min="15380" max="15380" width="3.21875" style="77" customWidth="1"/>
    <col min="15381" max="15381" width="5.6640625" style="77" customWidth="1"/>
    <col min="15382" max="15385" width="18.6640625" style="77" customWidth="1"/>
    <col min="15386" max="15628" width="9" style="77"/>
    <col min="15629" max="15630" width="9.6640625" style="77" customWidth="1"/>
    <col min="15631" max="15631" width="0" style="77" hidden="1" customWidth="1"/>
    <col min="15632" max="15635" width="18.6640625" style="77" customWidth="1"/>
    <col min="15636" max="15636" width="3.21875" style="77" customWidth="1"/>
    <col min="15637" max="15637" width="5.6640625" style="77" customWidth="1"/>
    <col min="15638" max="15641" width="18.6640625" style="77" customWidth="1"/>
    <col min="15642" max="15884" width="9" style="77"/>
    <col min="15885" max="15886" width="9.6640625" style="77" customWidth="1"/>
    <col min="15887" max="15887" width="0" style="77" hidden="1" customWidth="1"/>
    <col min="15888" max="15891" width="18.6640625" style="77" customWidth="1"/>
    <col min="15892" max="15892" width="3.21875" style="77" customWidth="1"/>
    <col min="15893" max="15893" width="5.6640625" style="77" customWidth="1"/>
    <col min="15894" max="15897" width="18.6640625" style="77" customWidth="1"/>
    <col min="15898" max="16140" width="9" style="77"/>
    <col min="16141" max="16142" width="9.6640625" style="77" customWidth="1"/>
    <col min="16143" max="16143" width="0" style="77" hidden="1" customWidth="1"/>
    <col min="16144" max="16147" width="18.6640625" style="77" customWidth="1"/>
    <col min="16148" max="16148" width="3.21875" style="77" customWidth="1"/>
    <col min="16149" max="16149" width="5.6640625" style="77" customWidth="1"/>
    <col min="16150" max="16153" width="18.6640625" style="77" customWidth="1"/>
    <col min="16154" max="16384" width="9" style="77"/>
  </cols>
  <sheetData>
    <row r="1" spans="2:26" ht="9.75" customHeight="1" x14ac:dyDescent="0.2"/>
    <row r="2" spans="2:26" ht="24" customHeight="1" x14ac:dyDescent="0.2">
      <c r="B2" s="78"/>
    </row>
    <row r="3" spans="2:26" x14ac:dyDescent="0.2">
      <c r="B3" s="79" t="s">
        <v>244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</row>
    <row r="4" spans="2:26" x14ac:dyDescent="0.2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195" t="s">
        <v>73</v>
      </c>
    </row>
    <row r="5" spans="2:26" ht="15.75" customHeight="1" x14ac:dyDescent="0.2">
      <c r="B5" s="508" t="s">
        <v>233</v>
      </c>
      <c r="C5" s="509"/>
      <c r="D5" s="527"/>
      <c r="E5" s="506" t="s">
        <v>9</v>
      </c>
      <c r="F5" s="506" t="s">
        <v>10</v>
      </c>
      <c r="G5" s="508" t="s">
        <v>64</v>
      </c>
      <c r="H5" s="506" t="s">
        <v>65</v>
      </c>
      <c r="I5" s="506" t="s">
        <v>66</v>
      </c>
      <c r="J5" s="506" t="s">
        <v>11</v>
      </c>
      <c r="K5" s="508" t="s">
        <v>12</v>
      </c>
      <c r="L5" s="506" t="s">
        <v>134</v>
      </c>
      <c r="M5" s="506" t="s">
        <v>138</v>
      </c>
      <c r="N5" s="506" t="s">
        <v>139</v>
      </c>
      <c r="O5" s="506" t="s">
        <v>144</v>
      </c>
      <c r="P5" s="506" t="s">
        <v>202</v>
      </c>
      <c r="Q5" s="506" t="s">
        <v>223</v>
      </c>
      <c r="R5" s="506" t="s">
        <v>238</v>
      </c>
      <c r="S5" s="506" t="s">
        <v>243</v>
      </c>
      <c r="T5" s="506" t="s">
        <v>248</v>
      </c>
      <c r="U5" s="506" t="s">
        <v>252</v>
      </c>
      <c r="V5" s="506" t="s">
        <v>264</v>
      </c>
      <c r="W5" s="506" t="s">
        <v>274</v>
      </c>
      <c r="X5" s="506" t="s">
        <v>283</v>
      </c>
      <c r="Y5" s="529" t="s">
        <v>74</v>
      </c>
    </row>
    <row r="6" spans="2:26" ht="15.75" customHeight="1" x14ac:dyDescent="0.2">
      <c r="B6" s="510"/>
      <c r="C6" s="511"/>
      <c r="D6" s="528"/>
      <c r="E6" s="507"/>
      <c r="F6" s="507"/>
      <c r="G6" s="510"/>
      <c r="H6" s="507"/>
      <c r="I6" s="507"/>
      <c r="J6" s="507"/>
      <c r="K6" s="510"/>
      <c r="L6" s="507"/>
      <c r="M6" s="507"/>
      <c r="N6" s="507"/>
      <c r="O6" s="507"/>
      <c r="P6" s="507"/>
      <c r="Q6" s="507"/>
      <c r="R6" s="507"/>
      <c r="S6" s="507"/>
      <c r="T6" s="507"/>
      <c r="U6" s="507"/>
      <c r="V6" s="507"/>
      <c r="W6" s="507"/>
      <c r="X6" s="507"/>
      <c r="Y6" s="530" t="s">
        <v>203</v>
      </c>
    </row>
    <row r="7" spans="2:26" s="78" customFormat="1" ht="13.5" customHeight="1" x14ac:dyDescent="0.2">
      <c r="B7" s="508" t="s">
        <v>69</v>
      </c>
      <c r="C7" s="509"/>
      <c r="D7" s="514" t="s">
        <v>75</v>
      </c>
      <c r="E7" s="82">
        <v>-43</v>
      </c>
      <c r="F7" s="82">
        <v>-59.8</v>
      </c>
      <c r="G7" s="136">
        <f>G8/G44*100</f>
        <v>53.750927223275369</v>
      </c>
      <c r="H7" s="136">
        <f>H8/H44*100</f>
        <v>50.056206841175523</v>
      </c>
      <c r="I7" s="136">
        <f>I8/I44*100</f>
        <v>46.933179390965506</v>
      </c>
      <c r="J7" s="136">
        <f>J8/J44*100</f>
        <v>39.036135383676118</v>
      </c>
      <c r="K7" s="136">
        <f>K8/$K$44*100</f>
        <v>36.15274993643304</v>
      </c>
      <c r="L7" s="136">
        <f>L8/$L$44*100</f>
        <v>38.906605070464686</v>
      </c>
      <c r="M7" s="136">
        <f>M8/$M$44*100</f>
        <v>40.359889245872928</v>
      </c>
      <c r="N7" s="136">
        <f>N8/$N$44*100</f>
        <v>41.87633103858154</v>
      </c>
      <c r="O7" s="136">
        <f>O8/$O$44*100</f>
        <v>38.559172120997701</v>
      </c>
      <c r="P7" s="136">
        <f>P8/$P$44*100</f>
        <v>30.121161588226713</v>
      </c>
      <c r="Q7" s="136">
        <f>Q8/$Q$44*100</f>
        <v>29.712752113894382</v>
      </c>
      <c r="R7" s="136">
        <f>R8/$R$44*100</f>
        <v>26.851236521283141</v>
      </c>
      <c r="S7" s="136">
        <f>S8/$S$44*100</f>
        <v>25.712643779008044</v>
      </c>
      <c r="T7" s="136">
        <f>T8/$T$44*100</f>
        <v>24.180927183390462</v>
      </c>
      <c r="U7" s="136">
        <f>U8/$U$44*100</f>
        <v>27.490642096170458</v>
      </c>
      <c r="V7" s="136">
        <f>V8/$V$44*100</f>
        <v>1.6766162835005716</v>
      </c>
      <c r="W7" s="136">
        <f>W8/$W$44*100</f>
        <v>6.9276387522272165</v>
      </c>
      <c r="X7" s="136">
        <f>X8/$X$44*100</f>
        <v>18.531391278843657</v>
      </c>
      <c r="Y7" s="525">
        <f>X8/W8*100</f>
        <v>2752.8790786948175</v>
      </c>
    </row>
    <row r="8" spans="2:26" s="78" customFormat="1" ht="13.5" customHeight="1" x14ac:dyDescent="0.2">
      <c r="B8" s="512"/>
      <c r="C8" s="513"/>
      <c r="D8" s="516"/>
      <c r="E8" s="85">
        <v>33378</v>
      </c>
      <c r="F8" s="85">
        <v>64837</v>
      </c>
      <c r="G8" s="85">
        <v>65216</v>
      </c>
      <c r="H8" s="85">
        <v>81042</v>
      </c>
      <c r="I8" s="85">
        <v>91056</v>
      </c>
      <c r="J8" s="84">
        <v>51151</v>
      </c>
      <c r="K8" s="85">
        <v>61139</v>
      </c>
      <c r="L8" s="140">
        <v>41604</v>
      </c>
      <c r="M8" s="140">
        <v>65448</v>
      </c>
      <c r="N8" s="140">
        <v>101463</v>
      </c>
      <c r="O8" s="140">
        <v>113347</v>
      </c>
      <c r="P8" s="140">
        <v>109460</v>
      </c>
      <c r="Q8" s="140">
        <v>157321</v>
      </c>
      <c r="R8" s="140">
        <v>162831</v>
      </c>
      <c r="S8" s="140">
        <v>175839</v>
      </c>
      <c r="T8" s="140">
        <v>185533</v>
      </c>
      <c r="U8" s="140">
        <v>26733</v>
      </c>
      <c r="V8" s="255">
        <v>132</v>
      </c>
      <c r="W8" s="255">
        <v>5210</v>
      </c>
      <c r="X8" s="255">
        <v>143425</v>
      </c>
      <c r="Y8" s="526"/>
    </row>
    <row r="9" spans="2:26" s="78" customFormat="1" ht="13.5" customHeight="1" x14ac:dyDescent="0.2">
      <c r="B9" s="512"/>
      <c r="C9" s="513"/>
      <c r="D9" s="519" t="s">
        <v>76</v>
      </c>
      <c r="E9" s="212">
        <v>-17.599999999999998</v>
      </c>
      <c r="F9" s="212">
        <v>-18.899999999999999</v>
      </c>
      <c r="G9" s="213">
        <f>G10/G46*100</f>
        <v>17.849839863966523</v>
      </c>
      <c r="H9" s="213">
        <f>H10/H46*100</f>
        <v>16.595904453460893</v>
      </c>
      <c r="I9" s="213">
        <f>I10/I46*100</f>
        <v>16.647772348513652</v>
      </c>
      <c r="J9" s="213">
        <f>J10/J46*100</f>
        <v>15.086061772183518</v>
      </c>
      <c r="K9" s="213">
        <f>K10/$K$46*100</f>
        <v>14.728280403080882</v>
      </c>
      <c r="L9" s="213">
        <f>L10/$L$46*100</f>
        <v>15.983496367116745</v>
      </c>
      <c r="M9" s="213">
        <f>M10/$M$46*100</f>
        <v>17.527610364976905</v>
      </c>
      <c r="N9" s="213">
        <f>N10/$N$46*100</f>
        <v>21.331932445534036</v>
      </c>
      <c r="O9" s="213">
        <f>O10/$O$46*100</f>
        <v>21.096864815039989</v>
      </c>
      <c r="P9" s="213">
        <f>P10/$P$46*100</f>
        <v>18.629978230678606</v>
      </c>
      <c r="Q9" s="213">
        <f>Q10/$Q$46*100</f>
        <v>17.335956771507131</v>
      </c>
      <c r="R9" s="213">
        <f>R10/$R$46*100</f>
        <v>15.907571668720792</v>
      </c>
      <c r="S9" s="213">
        <f>S10/$S$46*100</f>
        <v>15.251602854283503</v>
      </c>
      <c r="T9" s="213">
        <f>T10/$T$46*100</f>
        <v>15.339672804592954</v>
      </c>
      <c r="U9" s="213">
        <f>U10/$U$46*100</f>
        <v>16.873299856067845</v>
      </c>
      <c r="V9" s="213">
        <f>V10/$V$46*100</f>
        <v>2.0401688752226859</v>
      </c>
      <c r="W9" s="213">
        <f>W10/$W$46*100</f>
        <v>8.6400703528865286</v>
      </c>
      <c r="X9" s="213">
        <f>X10/$X$46*100</f>
        <v>16.76524105025263</v>
      </c>
      <c r="Y9" s="521">
        <f>X10/W10*100</f>
        <v>1269.2455685191953</v>
      </c>
    </row>
    <row r="10" spans="2:26" s="78" customFormat="1" ht="13.5" customHeight="1" x14ac:dyDescent="0.2">
      <c r="B10" s="510"/>
      <c r="C10" s="511"/>
      <c r="D10" s="520"/>
      <c r="E10" s="138">
        <v>1080590</v>
      </c>
      <c r="F10" s="138">
        <v>1274612</v>
      </c>
      <c r="G10" s="138">
        <v>1309121</v>
      </c>
      <c r="H10" s="138">
        <v>1385255</v>
      </c>
      <c r="I10" s="138">
        <v>1390228</v>
      </c>
      <c r="J10" s="139">
        <v>1024292</v>
      </c>
      <c r="K10" s="85">
        <v>1268278</v>
      </c>
      <c r="L10" s="140">
        <v>993974</v>
      </c>
      <c r="M10" s="140">
        <v>1466688</v>
      </c>
      <c r="N10" s="140">
        <v>2210821</v>
      </c>
      <c r="O10" s="140">
        <v>2829821</v>
      </c>
      <c r="P10" s="140">
        <v>3677075</v>
      </c>
      <c r="Q10" s="140">
        <v>4167512</v>
      </c>
      <c r="R10" s="140">
        <v>4564053</v>
      </c>
      <c r="S10" s="140">
        <v>4757258</v>
      </c>
      <c r="T10" s="255">
        <v>4890602</v>
      </c>
      <c r="U10" s="255">
        <v>694476</v>
      </c>
      <c r="V10" s="255">
        <v>5016</v>
      </c>
      <c r="W10" s="255">
        <v>331097</v>
      </c>
      <c r="X10" s="255">
        <v>4202434</v>
      </c>
      <c r="Y10" s="522"/>
      <c r="Z10" s="333"/>
    </row>
    <row r="11" spans="2:26" s="78" customFormat="1" ht="13.5" customHeight="1" x14ac:dyDescent="0.2">
      <c r="B11" s="508" t="s">
        <v>70</v>
      </c>
      <c r="C11" s="509"/>
      <c r="D11" s="514" t="s">
        <v>75</v>
      </c>
      <c r="E11" s="82">
        <v>-1.9</v>
      </c>
      <c r="F11" s="82">
        <v>-0.70000000000000007</v>
      </c>
      <c r="G11" s="135">
        <f>G12/G44*100</f>
        <v>1.2560784636940574</v>
      </c>
      <c r="H11" s="135">
        <f>H12/H44*100</f>
        <v>2.1815666267248091</v>
      </c>
      <c r="I11" s="135">
        <f>I12/I44*100</f>
        <v>3.2503144135414304</v>
      </c>
      <c r="J11" s="135">
        <f>J12/J44*100</f>
        <v>6.2960277788377148</v>
      </c>
      <c r="K11" s="135">
        <f>K12/$K$44*100</f>
        <v>8.0691608569418083</v>
      </c>
      <c r="L11" s="135">
        <f>L12/$L$44*100</f>
        <v>5.2949042858612403</v>
      </c>
      <c r="M11" s="135">
        <f>M12/$M$44*100</f>
        <v>6.3689789776826737</v>
      </c>
      <c r="N11" s="135">
        <f>N12/$N$44*100</f>
        <v>7.7848216201938154</v>
      </c>
      <c r="O11" s="135">
        <f>O12/$O$44*100</f>
        <v>7.0337057246662766</v>
      </c>
      <c r="P11" s="135">
        <f>P12/$P$44*100</f>
        <v>7.6956733507797219</v>
      </c>
      <c r="Q11" s="135">
        <f>Q12/$Q$44*100</f>
        <v>10.396752997792143</v>
      </c>
      <c r="R11" s="135">
        <f>R12/$R$44*100</f>
        <v>9.7196822658920645</v>
      </c>
      <c r="S11" s="135">
        <f>S12/$S$44*100</f>
        <v>9.7467032822411532</v>
      </c>
      <c r="T11" s="135">
        <f>T12/$T$44*100</f>
        <v>8.9815840577632375</v>
      </c>
      <c r="U11" s="135">
        <f>U12/$U$44*100</f>
        <v>8.4036033071449125</v>
      </c>
      <c r="V11" s="135">
        <f>V12/$V$44*100</f>
        <v>0.92721961132986153</v>
      </c>
      <c r="W11" s="135">
        <f>W12/$W$44*100</f>
        <v>7.1736297635826922</v>
      </c>
      <c r="X11" s="135">
        <f>X12/$X$44*100</f>
        <v>4.8377364633952533</v>
      </c>
      <c r="Y11" s="517">
        <f>X12/W12*100</f>
        <v>694.01297497683038</v>
      </c>
    </row>
    <row r="12" spans="2:26" s="78" customFormat="1" ht="13.5" customHeight="1" x14ac:dyDescent="0.2">
      <c r="B12" s="512"/>
      <c r="C12" s="513"/>
      <c r="D12" s="515"/>
      <c r="E12" s="214">
        <v>1499</v>
      </c>
      <c r="F12" s="214">
        <v>772</v>
      </c>
      <c r="G12" s="214">
        <v>1524</v>
      </c>
      <c r="H12" s="214">
        <v>3532</v>
      </c>
      <c r="I12" s="214">
        <v>6306</v>
      </c>
      <c r="J12" s="215">
        <v>8250</v>
      </c>
      <c r="K12" s="214">
        <v>13646</v>
      </c>
      <c r="L12" s="216">
        <v>5662</v>
      </c>
      <c r="M12" s="216">
        <v>10328</v>
      </c>
      <c r="N12" s="216">
        <v>18862</v>
      </c>
      <c r="O12" s="216">
        <v>20676</v>
      </c>
      <c r="P12" s="216">
        <v>27966</v>
      </c>
      <c r="Q12" s="216">
        <v>55048</v>
      </c>
      <c r="R12" s="216">
        <v>58942</v>
      </c>
      <c r="S12" s="216">
        <v>66654</v>
      </c>
      <c r="T12" s="256">
        <v>68913</v>
      </c>
      <c r="U12" s="256">
        <v>8172</v>
      </c>
      <c r="V12" s="256">
        <v>73</v>
      </c>
      <c r="W12" s="256">
        <v>5395</v>
      </c>
      <c r="X12" s="256">
        <v>37442</v>
      </c>
      <c r="Y12" s="518"/>
    </row>
    <row r="13" spans="2:26" s="78" customFormat="1" ht="13.5" customHeight="1" x14ac:dyDescent="0.2">
      <c r="B13" s="512"/>
      <c r="C13" s="513"/>
      <c r="D13" s="523" t="s">
        <v>76</v>
      </c>
      <c r="E13" s="211">
        <v>-4.9000000000000004</v>
      </c>
      <c r="F13" s="211">
        <v>-4.3999999999999995</v>
      </c>
      <c r="G13" s="136">
        <f>G14/G46*100</f>
        <v>4.8031265556661049</v>
      </c>
      <c r="H13" s="136">
        <f>H14/H46*100</f>
        <v>5.1760345581731526</v>
      </c>
      <c r="I13" s="136">
        <f>I14/I46*100</f>
        <v>6.5884429521119738</v>
      </c>
      <c r="J13" s="136">
        <f>J14/J46*100</f>
        <v>6.621364433967071</v>
      </c>
      <c r="K13" s="136">
        <f>K14/$K$46*100</f>
        <v>5.9073355262202893</v>
      </c>
      <c r="L13" s="136">
        <f>L14/$L$46*100</f>
        <v>5.8671739924666557</v>
      </c>
      <c r="M13" s="136">
        <f>M14/$M$46*100</f>
        <v>5.7565890109217737</v>
      </c>
      <c r="N13" s="136">
        <f>N14/$N$46*100</f>
        <v>7.196911511337813</v>
      </c>
      <c r="O13" s="136">
        <f>O14/$O$46*100</f>
        <v>6.9033233540590206</v>
      </c>
      <c r="P13" s="136">
        <f>P14/$P$46*100</f>
        <v>7.7228576456007971</v>
      </c>
      <c r="Q13" s="136">
        <f>Q14/$Q$46*100</f>
        <v>7.6506487185780196</v>
      </c>
      <c r="R13" s="213">
        <f>R14/$R$46*100</f>
        <v>7.7779175425052944</v>
      </c>
      <c r="S13" s="136">
        <f>S14/$S$46*100</f>
        <v>7.078142448464753</v>
      </c>
      <c r="T13" s="136">
        <f>T14/$T$46*100</f>
        <v>7.1852094575226326</v>
      </c>
      <c r="U13" s="136">
        <f>U14/$U$46*100</f>
        <v>8.4070568546596203</v>
      </c>
      <c r="V13" s="136">
        <f>V14/$V$46*100</f>
        <v>0.50922875434186665</v>
      </c>
      <c r="W13" s="136">
        <f>W14/$W$46*100</f>
        <v>7.0270686384263499</v>
      </c>
      <c r="X13" s="136">
        <f>X14/$X$46*100</f>
        <v>8.4352209236685827</v>
      </c>
      <c r="Y13" s="521">
        <f>X14/W14*100</f>
        <v>785.19115435319463</v>
      </c>
    </row>
    <row r="14" spans="2:26" s="78" customFormat="1" ht="13.5" customHeight="1" x14ac:dyDescent="0.2">
      <c r="B14" s="510"/>
      <c r="C14" s="511"/>
      <c r="D14" s="520"/>
      <c r="E14" s="138">
        <v>300246</v>
      </c>
      <c r="F14" s="138">
        <v>298810</v>
      </c>
      <c r="G14" s="138">
        <v>352265</v>
      </c>
      <c r="H14" s="138">
        <v>432042</v>
      </c>
      <c r="I14" s="138">
        <v>550190</v>
      </c>
      <c r="J14" s="139">
        <v>449568</v>
      </c>
      <c r="K14" s="85">
        <v>508691</v>
      </c>
      <c r="L14" s="140">
        <v>364865</v>
      </c>
      <c r="M14" s="141">
        <v>481704</v>
      </c>
      <c r="N14" s="141">
        <v>745881</v>
      </c>
      <c r="O14" s="141">
        <v>925975</v>
      </c>
      <c r="P14" s="141">
        <v>1524292</v>
      </c>
      <c r="Q14" s="141">
        <v>1839193</v>
      </c>
      <c r="R14" s="141">
        <v>2231568</v>
      </c>
      <c r="S14" s="141">
        <v>2207804</v>
      </c>
      <c r="T14" s="257">
        <v>2290792</v>
      </c>
      <c r="U14" s="257">
        <v>346020</v>
      </c>
      <c r="V14" s="257">
        <v>1252</v>
      </c>
      <c r="W14" s="257">
        <v>269285</v>
      </c>
      <c r="X14" s="257">
        <v>2114402</v>
      </c>
      <c r="Y14" s="522"/>
    </row>
    <row r="15" spans="2:26" s="78" customFormat="1" ht="13.5" customHeight="1" x14ac:dyDescent="0.2">
      <c r="B15" s="508" t="s">
        <v>78</v>
      </c>
      <c r="C15" s="509"/>
      <c r="D15" s="514" t="s">
        <v>75</v>
      </c>
      <c r="E15" s="82">
        <v>-4</v>
      </c>
      <c r="F15" s="82">
        <v>-2.1</v>
      </c>
      <c r="G15" s="135">
        <f>G16/G44*100</f>
        <v>2.205555097667518</v>
      </c>
      <c r="H15" s="135">
        <f>H16/H44*100</f>
        <v>2.5120134402292749</v>
      </c>
      <c r="I15" s="135">
        <f>I16/I44*100</f>
        <v>3.5281322804774966</v>
      </c>
      <c r="J15" s="135">
        <f>J16/J44*100</f>
        <v>5.7892929370015649</v>
      </c>
      <c r="K15" s="135">
        <f>K16/$K$44*100</f>
        <v>6.3661575396332628</v>
      </c>
      <c r="L15" s="135">
        <f>L16/$L$44*100</f>
        <v>8.7531444923456743</v>
      </c>
      <c r="M15" s="136">
        <f>M16/$M$44*100</f>
        <v>7.9643070775340554</v>
      </c>
      <c r="N15" s="136">
        <f>N16/$N$44*100</f>
        <v>6.2371023393261025</v>
      </c>
      <c r="O15" s="136">
        <f>O16/$O$44*100</f>
        <v>6.299242063438065</v>
      </c>
      <c r="P15" s="136">
        <f>P16/$P$44*100</f>
        <v>8.2807052303391036</v>
      </c>
      <c r="Q15" s="136">
        <f>Q16/$Q$44*100</f>
        <v>9.1430535645821411</v>
      </c>
      <c r="R15" s="136">
        <f>R16/$R$44*100</f>
        <v>8.7200434023340296</v>
      </c>
      <c r="S15" s="136">
        <f>S16/$S$44*100</f>
        <v>9.7206746390353604</v>
      </c>
      <c r="T15" s="136">
        <f>T16/$T$44*100</f>
        <v>11.521889295815033</v>
      </c>
      <c r="U15" s="136">
        <f>U16/$U$44*100</f>
        <v>17.213401340956768</v>
      </c>
      <c r="V15" s="136">
        <f>V16/$V$44*100</f>
        <v>4.6233964181379399</v>
      </c>
      <c r="W15" s="136">
        <f>W16/$W$44*100</f>
        <v>7.0446506927638746</v>
      </c>
      <c r="X15" s="136">
        <f>X16/$X$44*100</f>
        <v>5.9938730446265103</v>
      </c>
      <c r="Y15" s="517">
        <f>X16/W16*100</f>
        <v>875.61343903359761</v>
      </c>
    </row>
    <row r="16" spans="2:26" s="78" customFormat="1" ht="13.5" customHeight="1" x14ac:dyDescent="0.2">
      <c r="B16" s="512"/>
      <c r="C16" s="513"/>
      <c r="D16" s="516"/>
      <c r="E16" s="85">
        <v>3082</v>
      </c>
      <c r="F16" s="85">
        <v>2238</v>
      </c>
      <c r="G16" s="85">
        <v>2676</v>
      </c>
      <c r="H16" s="85">
        <v>4067</v>
      </c>
      <c r="I16" s="85">
        <v>6845</v>
      </c>
      <c r="J16" s="84">
        <v>7586</v>
      </c>
      <c r="K16" s="85">
        <v>10766</v>
      </c>
      <c r="L16" s="140">
        <v>9360</v>
      </c>
      <c r="M16" s="140">
        <v>12915</v>
      </c>
      <c r="N16" s="140">
        <v>15112</v>
      </c>
      <c r="O16" s="140">
        <v>18517</v>
      </c>
      <c r="P16" s="140">
        <v>30092</v>
      </c>
      <c r="Q16" s="140">
        <v>48410</v>
      </c>
      <c r="R16" s="140">
        <v>52880</v>
      </c>
      <c r="S16" s="140">
        <v>66476</v>
      </c>
      <c r="T16" s="255">
        <v>88404</v>
      </c>
      <c r="U16" s="255">
        <v>16739</v>
      </c>
      <c r="V16" s="255">
        <v>364</v>
      </c>
      <c r="W16" s="255">
        <v>5298</v>
      </c>
      <c r="X16" s="255">
        <v>46390</v>
      </c>
      <c r="Y16" s="518"/>
    </row>
    <row r="17" spans="2:25" s="78" customFormat="1" ht="13.5" customHeight="1" x14ac:dyDescent="0.2">
      <c r="B17" s="512"/>
      <c r="C17" s="513"/>
      <c r="D17" s="519" t="s">
        <v>76</v>
      </c>
      <c r="E17" s="212">
        <v>-10</v>
      </c>
      <c r="F17" s="212">
        <v>-9.7000000000000011</v>
      </c>
      <c r="G17" s="213">
        <f>G18/G46*100</f>
        <v>11.067173142578133</v>
      </c>
      <c r="H17" s="213">
        <f>H18/H46*100</f>
        <v>11.29079310106459</v>
      </c>
      <c r="I17" s="213">
        <f>I18/I46*100</f>
        <v>11.979831956924068</v>
      </c>
      <c r="J17" s="213">
        <f>J18/J46*100</f>
        <v>14.81790393566215</v>
      </c>
      <c r="K17" s="213">
        <f>K18/$K$46*100</f>
        <v>16.407458912401619</v>
      </c>
      <c r="L17" s="213">
        <f>L18/$L$46*100</f>
        <v>16.775809680141609</v>
      </c>
      <c r="M17" s="213">
        <f>M18/$M$46*100</f>
        <v>17.087438717991862</v>
      </c>
      <c r="N17" s="213">
        <f>N18/$N$46*100</f>
        <v>12.682836506397589</v>
      </c>
      <c r="O17" s="213">
        <f>O18/$O$46*100</f>
        <v>17.960740500573046</v>
      </c>
      <c r="P17" s="213">
        <f>P18/$P$46*100</f>
        <v>25.300630898412248</v>
      </c>
      <c r="Q17" s="213">
        <f>Q18/$Q$46*100</f>
        <v>26.512660307740944</v>
      </c>
      <c r="R17" s="213">
        <f>R18/$R$46*100</f>
        <v>25.638002454631099</v>
      </c>
      <c r="S17" s="213">
        <f>S18/$S$46*100</f>
        <v>26.866096073282719</v>
      </c>
      <c r="T17" s="213">
        <f>T18/$T$46*100</f>
        <v>30.093404598932771</v>
      </c>
      <c r="U17" s="213">
        <f>U18/$U$46*100</f>
        <v>25.979122548366938</v>
      </c>
      <c r="V17" s="213">
        <f>V18/$V$46*100</f>
        <v>17.179962743327557</v>
      </c>
      <c r="W17" s="213">
        <f>W18/$W$46*100</f>
        <v>4.935270647241337</v>
      </c>
      <c r="X17" s="213">
        <f>X18/$X$46*100</f>
        <v>9.6749506808929109</v>
      </c>
      <c r="Y17" s="521">
        <f t="shared" ref="Y17" si="0">X18/W18*100</f>
        <v>1282.3037673496365</v>
      </c>
    </row>
    <row r="18" spans="2:25" s="78" customFormat="1" ht="13.5" customHeight="1" x14ac:dyDescent="0.2">
      <c r="B18" s="510"/>
      <c r="C18" s="511"/>
      <c r="D18" s="520"/>
      <c r="E18" s="138">
        <v>616009</v>
      </c>
      <c r="F18" s="138">
        <v>652820</v>
      </c>
      <c r="G18" s="138">
        <v>811675</v>
      </c>
      <c r="H18" s="138">
        <v>942439</v>
      </c>
      <c r="I18" s="138">
        <v>1000416</v>
      </c>
      <c r="J18" s="138">
        <v>1006085</v>
      </c>
      <c r="K18" s="138">
        <v>1412875</v>
      </c>
      <c r="L18" s="141">
        <v>1043246</v>
      </c>
      <c r="M18" s="141">
        <v>1429855</v>
      </c>
      <c r="N18" s="141">
        <v>1314437</v>
      </c>
      <c r="O18" s="141">
        <v>2409158</v>
      </c>
      <c r="P18" s="141">
        <v>4993689</v>
      </c>
      <c r="Q18" s="141">
        <v>6373564</v>
      </c>
      <c r="R18" s="141">
        <v>7355818</v>
      </c>
      <c r="S18" s="141">
        <v>8380034</v>
      </c>
      <c r="T18" s="257">
        <v>9594394</v>
      </c>
      <c r="U18" s="257">
        <v>1069256</v>
      </c>
      <c r="V18" s="257">
        <v>42239</v>
      </c>
      <c r="W18" s="257">
        <v>189125</v>
      </c>
      <c r="X18" s="257">
        <v>2425157</v>
      </c>
      <c r="Y18" s="522"/>
    </row>
    <row r="19" spans="2:25" s="78" customFormat="1" ht="13.5" customHeight="1" x14ac:dyDescent="0.2">
      <c r="B19" s="508" t="s">
        <v>77</v>
      </c>
      <c r="C19" s="509"/>
      <c r="D19" s="514" t="s">
        <v>75</v>
      </c>
      <c r="E19" s="82">
        <v>-12.9</v>
      </c>
      <c r="F19" s="82">
        <v>-11.799999999999999</v>
      </c>
      <c r="G19" s="135">
        <f>G20/G44*100</f>
        <v>12.31434929531031</v>
      </c>
      <c r="H19" s="135">
        <f>H20/H44*100</f>
        <v>13.230225692085334</v>
      </c>
      <c r="I19" s="135">
        <f>I20/I44*100</f>
        <v>11.061171473929447</v>
      </c>
      <c r="J19" s="135">
        <f>J20/J44*100</f>
        <v>6.859999236845117</v>
      </c>
      <c r="K19" s="135">
        <f>K20/$K$44*100</f>
        <v>9.9525169561180995</v>
      </c>
      <c r="L19" s="135">
        <f>L20/$L$44*100</f>
        <v>8.4464103691096284</v>
      </c>
      <c r="M19" s="135">
        <f>M20/$M$44*100</f>
        <v>8.284976042328303</v>
      </c>
      <c r="N19" s="135">
        <f>N20/$N$44*100</f>
        <v>5.129348059366384</v>
      </c>
      <c r="O19" s="135">
        <f>O20/$O$44*100</f>
        <v>4.8435820326851644</v>
      </c>
      <c r="P19" s="135">
        <f>P20/$P$44*100</f>
        <v>3.5732074111376204</v>
      </c>
      <c r="Q19" s="135">
        <f>Q20/$Q$44*100</f>
        <v>3.5395572578771723</v>
      </c>
      <c r="R19" s="136">
        <f>R20/$R$44*100</f>
        <v>3.556286989688648</v>
      </c>
      <c r="S19" s="135">
        <f>S20/$S$44*100</f>
        <v>3.6002877773585897</v>
      </c>
      <c r="T19" s="135">
        <f>T20/$T$44*100</f>
        <v>2.5500801543133447</v>
      </c>
      <c r="U19" s="135">
        <f>U20/$U$44*100</f>
        <v>1.7923985027353873</v>
      </c>
      <c r="V19" s="135">
        <f>V20/$V$44*100</f>
        <v>1.6385113679664678</v>
      </c>
      <c r="W19" s="135">
        <f>W20/$W$44*100</f>
        <v>3.1779379304842696</v>
      </c>
      <c r="X19" s="135">
        <f>X20/$X$44*100</f>
        <v>2.7217274344698739</v>
      </c>
      <c r="Y19" s="517">
        <f t="shared" ref="Y19" si="1">X20/W20*100</f>
        <v>881.38075313807531</v>
      </c>
    </row>
    <row r="20" spans="2:25" s="78" customFormat="1" ht="13.5" customHeight="1" x14ac:dyDescent="0.2">
      <c r="B20" s="512"/>
      <c r="C20" s="513"/>
      <c r="D20" s="515"/>
      <c r="E20" s="214">
        <v>10050</v>
      </c>
      <c r="F20" s="214">
        <v>12765</v>
      </c>
      <c r="G20" s="214">
        <v>14941</v>
      </c>
      <c r="H20" s="214">
        <v>21420</v>
      </c>
      <c r="I20" s="214">
        <v>21460</v>
      </c>
      <c r="J20" s="215">
        <v>8989</v>
      </c>
      <c r="K20" s="214">
        <v>16831</v>
      </c>
      <c r="L20" s="216">
        <v>9032</v>
      </c>
      <c r="M20" s="216">
        <v>13435</v>
      </c>
      <c r="N20" s="216">
        <v>12428</v>
      </c>
      <c r="O20" s="216">
        <v>14238</v>
      </c>
      <c r="P20" s="216">
        <v>12985</v>
      </c>
      <c r="Q20" s="216">
        <v>18741</v>
      </c>
      <c r="R20" s="216">
        <v>21566</v>
      </c>
      <c r="S20" s="216">
        <v>24621</v>
      </c>
      <c r="T20" s="256">
        <v>19566</v>
      </c>
      <c r="U20" s="256">
        <v>1743</v>
      </c>
      <c r="V20" s="256">
        <v>129</v>
      </c>
      <c r="W20" s="256">
        <v>2390</v>
      </c>
      <c r="X20" s="256">
        <v>21065</v>
      </c>
      <c r="Y20" s="518"/>
    </row>
    <row r="21" spans="2:25" s="78" customFormat="1" ht="13.5" customHeight="1" x14ac:dyDescent="0.2">
      <c r="B21" s="512"/>
      <c r="C21" s="513"/>
      <c r="D21" s="523" t="s">
        <v>76</v>
      </c>
      <c r="E21" s="211">
        <v>-25.900000000000002</v>
      </c>
      <c r="F21" s="211">
        <v>-26</v>
      </c>
      <c r="G21" s="136">
        <f>G22/G46*100</f>
        <v>28.869685987752785</v>
      </c>
      <c r="H21" s="136">
        <f>H22/H46*100</f>
        <v>31.157345858119278</v>
      </c>
      <c r="I21" s="136">
        <f>I22/I46*100</f>
        <v>28.528847714030992</v>
      </c>
      <c r="J21" s="136">
        <f>J22/J46*100</f>
        <v>23.370426021457931</v>
      </c>
      <c r="K21" s="136">
        <f>K22/$K$46*100</f>
        <v>28.333136883177961</v>
      </c>
      <c r="L21" s="136">
        <f>L22/$L$46*100</f>
        <v>26.662471827144742</v>
      </c>
      <c r="M21" s="136">
        <f>M22/$M$46*100</f>
        <v>24.429735540887815</v>
      </c>
      <c r="N21" s="136">
        <f>N22/$N$46*100</f>
        <v>23.699225697189014</v>
      </c>
      <c r="O21" s="136">
        <f>O22/$O$46*100</f>
        <v>20.541393213253517</v>
      </c>
      <c r="P21" s="136">
        <f>P22/$P$46*100</f>
        <v>20.276698932468797</v>
      </c>
      <c r="Q21" s="136">
        <f>Q22/$Q$46*100</f>
        <v>21.174565406390265</v>
      </c>
      <c r="R21" s="213">
        <f>R22/$R$46*100</f>
        <v>24.887315995466604</v>
      </c>
      <c r="S21" s="136">
        <f>S22/$S$46*100</f>
        <v>24.169616581969343</v>
      </c>
      <c r="T21" s="136">
        <f>T22/$T$46*100</f>
        <v>17.516430640954102</v>
      </c>
      <c r="U21" s="136">
        <f>U22/$U$46*100</f>
        <v>11.855184424616382</v>
      </c>
      <c r="V21" s="136">
        <f>V22/$V$46*100</f>
        <v>7.7063555978557075</v>
      </c>
      <c r="W21" s="136">
        <f>W22/$W$46*100</f>
        <v>26.428025291549563</v>
      </c>
      <c r="X21" s="136">
        <f>X22/$X$46*100</f>
        <v>27.760300163366423</v>
      </c>
      <c r="Y21" s="521">
        <f t="shared" ref="Y21" si="2">X22/W22*100</f>
        <v>687.08833661976144</v>
      </c>
    </row>
    <row r="22" spans="2:25" s="78" customFormat="1" ht="13.5" customHeight="1" x14ac:dyDescent="0.2">
      <c r="B22" s="510"/>
      <c r="C22" s="511"/>
      <c r="D22" s="520"/>
      <c r="E22" s="138">
        <v>1588472</v>
      </c>
      <c r="F22" s="138">
        <v>1747171</v>
      </c>
      <c r="G22" s="138">
        <v>2117325</v>
      </c>
      <c r="H22" s="138">
        <v>2600694</v>
      </c>
      <c r="I22" s="138">
        <v>2382397</v>
      </c>
      <c r="J22" s="139">
        <v>1586772</v>
      </c>
      <c r="K22" s="85">
        <v>2439816</v>
      </c>
      <c r="L22" s="140">
        <v>1658073</v>
      </c>
      <c r="M22" s="141">
        <v>2044249</v>
      </c>
      <c r="N22" s="141">
        <v>2456165</v>
      </c>
      <c r="O22" s="141">
        <v>2755313</v>
      </c>
      <c r="P22" s="141">
        <v>4002095</v>
      </c>
      <c r="Q22" s="141">
        <v>5090302</v>
      </c>
      <c r="R22" s="141">
        <v>7140438</v>
      </c>
      <c r="S22" s="141">
        <v>7538952</v>
      </c>
      <c r="T22" s="257">
        <v>5584597</v>
      </c>
      <c r="U22" s="257">
        <v>487939</v>
      </c>
      <c r="V22" s="257">
        <v>18947</v>
      </c>
      <c r="W22" s="257">
        <v>1012751</v>
      </c>
      <c r="X22" s="257">
        <v>6958494</v>
      </c>
      <c r="Y22" s="522"/>
    </row>
    <row r="23" spans="2:25" s="78" customFormat="1" ht="13.5" customHeight="1" x14ac:dyDescent="0.2">
      <c r="B23" s="524" t="s">
        <v>204</v>
      </c>
      <c r="C23" s="509"/>
      <c r="D23" s="514" t="s">
        <v>75</v>
      </c>
      <c r="E23" s="85"/>
      <c r="F23" s="82"/>
      <c r="G23" s="135">
        <f>G24/G44*100</f>
        <v>1.4926234237204319</v>
      </c>
      <c r="H23" s="135">
        <f>H24/H44*100</f>
        <v>2.2859507603364997</v>
      </c>
      <c r="I23" s="135">
        <f>I24/I44*100</f>
        <v>3.1353730697070286</v>
      </c>
      <c r="J23" s="135">
        <f>J24/J44*100</f>
        <v>4.1088258862136069</v>
      </c>
      <c r="K23" s="135">
        <f>K24/$K$44*100</f>
        <v>4.0913472057145226</v>
      </c>
      <c r="L23" s="135">
        <f>L24/$L$44*100</f>
        <v>3.8949622660918517</v>
      </c>
      <c r="M23" s="136">
        <f>M24/$M$44*100</f>
        <v>4.3037475101904903</v>
      </c>
      <c r="N23" s="136">
        <f>N24/$N$44*100</f>
        <v>6.2758985026331873</v>
      </c>
      <c r="O23" s="136">
        <f>O24/$O$44*100</f>
        <v>6.8952496291962069</v>
      </c>
      <c r="P23" s="136">
        <f>P24/$P$44*100</f>
        <v>7.3657329822041335</v>
      </c>
      <c r="Q23" s="136">
        <f>Q24/$Q$44*100</f>
        <v>8.8199020535513615</v>
      </c>
      <c r="R23" s="136">
        <f>R24/$R$44*100</f>
        <v>8.2767855228810436</v>
      </c>
      <c r="S23" s="136">
        <f>S24/$S$44*100</f>
        <v>8.6380000643404653</v>
      </c>
      <c r="T23" s="136">
        <f>T24/$T$44*100</f>
        <v>8.068737211151225</v>
      </c>
      <c r="U23" s="136">
        <f>U24/$U$44*100</f>
        <v>10.131216321829625</v>
      </c>
      <c r="V23" s="136">
        <f>V24/$V$44*100</f>
        <v>4.6742029721834122</v>
      </c>
      <c r="W23" s="136">
        <f>W24/$W$44*100</f>
        <v>14.730207696194453</v>
      </c>
      <c r="X23" s="136">
        <f>X24/$X$44*100</f>
        <v>7.7022366875679138</v>
      </c>
      <c r="Y23" s="517">
        <f t="shared" ref="Y23" si="3">X24/W24*100</f>
        <v>538.1115724860083</v>
      </c>
    </row>
    <row r="24" spans="2:25" s="78" customFormat="1" ht="13.5" customHeight="1" x14ac:dyDescent="0.2">
      <c r="B24" s="512"/>
      <c r="C24" s="513"/>
      <c r="D24" s="516"/>
      <c r="E24" s="85"/>
      <c r="F24" s="85"/>
      <c r="G24" s="85">
        <v>1811</v>
      </c>
      <c r="H24" s="85">
        <v>3701</v>
      </c>
      <c r="I24" s="85">
        <v>6083</v>
      </c>
      <c r="J24" s="84">
        <v>5384</v>
      </c>
      <c r="K24" s="85">
        <v>6919</v>
      </c>
      <c r="L24" s="140">
        <v>4165</v>
      </c>
      <c r="M24" s="140">
        <v>6979</v>
      </c>
      <c r="N24" s="140">
        <v>15206</v>
      </c>
      <c r="O24" s="140">
        <v>20269</v>
      </c>
      <c r="P24" s="140">
        <v>26767</v>
      </c>
      <c r="Q24" s="140">
        <v>46699</v>
      </c>
      <c r="R24" s="140">
        <v>50192</v>
      </c>
      <c r="S24" s="140">
        <v>59072</v>
      </c>
      <c r="T24" s="255">
        <v>61909</v>
      </c>
      <c r="U24" s="255">
        <v>9852</v>
      </c>
      <c r="V24" s="255">
        <v>368</v>
      </c>
      <c r="W24" s="255">
        <v>11078</v>
      </c>
      <c r="X24" s="255">
        <v>59612</v>
      </c>
      <c r="Y24" s="518"/>
    </row>
    <row r="25" spans="2:25" s="78" customFormat="1" ht="13.5" customHeight="1" x14ac:dyDescent="0.2">
      <c r="B25" s="512"/>
      <c r="C25" s="513"/>
      <c r="D25" s="519" t="s">
        <v>76</v>
      </c>
      <c r="E25" s="217"/>
      <c r="F25" s="213"/>
      <c r="G25" s="213">
        <f>G26/G46*100</f>
        <v>5.2782647359715478</v>
      </c>
      <c r="H25" s="213">
        <f>H26/H46*100</f>
        <v>5.8034119930240546</v>
      </c>
      <c r="I25" s="213">
        <f>I26/I46*100</f>
        <v>6.3709916433506351</v>
      </c>
      <c r="J25" s="213">
        <f>J26/J46*100</f>
        <v>7.0090570099407072</v>
      </c>
      <c r="K25" s="213">
        <f>K26/$K$46*100</f>
        <v>6.8630819835852828</v>
      </c>
      <c r="L25" s="213">
        <f>L26/$L$46*100</f>
        <v>6.42813863617652</v>
      </c>
      <c r="M25" s="213">
        <f>M26/$M$46*100</f>
        <v>7.5823817572735335</v>
      </c>
      <c r="N25" s="213">
        <f>N26/$N$46*100</f>
        <v>9.2266389190791429</v>
      </c>
      <c r="O25" s="213">
        <f>O26/$O$46*100</f>
        <v>9.6454704812708005</v>
      </c>
      <c r="P25" s="213">
        <f>P26/$P$46*100</f>
        <v>8.1877210934829385</v>
      </c>
      <c r="Q25" s="213">
        <f>Q26/$Q$46*100</f>
        <v>8.0226209145704814</v>
      </c>
      <c r="R25" s="213">
        <f>R26/$R$46*100</f>
        <v>7.6094086826240348</v>
      </c>
      <c r="S25" s="213">
        <f>S26/$S$46*100</f>
        <v>7.8054092068134713</v>
      </c>
      <c r="T25" s="213">
        <f>T26/$T$46*100</f>
        <v>8.5490113888225938</v>
      </c>
      <c r="U25" s="213">
        <f>U26/$U$46*100</f>
        <v>10.432894669067803</v>
      </c>
      <c r="V25" s="213">
        <f>V26/$V$46*100</f>
        <v>4.3337319309205977</v>
      </c>
      <c r="W25" s="213">
        <f>W26/$W$46*100</f>
        <v>13.669336214252722</v>
      </c>
      <c r="X25" s="213">
        <f>X26/$X$46*100</f>
        <v>9.7019270855150435</v>
      </c>
      <c r="Y25" s="521">
        <f t="shared" ref="Y25" si="4">X26/W26*100</f>
        <v>464.26261492409662</v>
      </c>
    </row>
    <row r="26" spans="2:25" s="78" customFormat="1" ht="13.5" customHeight="1" x14ac:dyDescent="0.2">
      <c r="B26" s="510"/>
      <c r="C26" s="511"/>
      <c r="D26" s="520"/>
      <c r="E26" s="85"/>
      <c r="F26" s="138"/>
      <c r="G26" s="138">
        <v>387112</v>
      </c>
      <c r="H26" s="138">
        <v>484409</v>
      </c>
      <c r="I26" s="138">
        <v>532031</v>
      </c>
      <c r="J26" s="139">
        <v>475891</v>
      </c>
      <c r="K26" s="138">
        <v>590992</v>
      </c>
      <c r="L26" s="141">
        <v>399750</v>
      </c>
      <c r="M26" s="141">
        <v>634484</v>
      </c>
      <c r="N26" s="141">
        <v>956240</v>
      </c>
      <c r="O26" s="141">
        <v>1293792</v>
      </c>
      <c r="P26" s="141">
        <v>1616044</v>
      </c>
      <c r="Q26" s="141">
        <v>1928614</v>
      </c>
      <c r="R26" s="141">
        <v>2183221</v>
      </c>
      <c r="S26" s="141">
        <v>2434652</v>
      </c>
      <c r="T26" s="257">
        <f>412779+501592+492252+1318977</f>
        <v>2725600</v>
      </c>
      <c r="U26" s="257">
        <v>429400</v>
      </c>
      <c r="V26" s="257">
        <v>10655</v>
      </c>
      <c r="W26" s="257">
        <v>523824</v>
      </c>
      <c r="X26" s="257">
        <v>2431919</v>
      </c>
      <c r="Y26" s="522"/>
    </row>
    <row r="27" spans="2:25" s="78" customFormat="1" ht="13.5" customHeight="1" x14ac:dyDescent="0.2">
      <c r="B27" s="508" t="s">
        <v>79</v>
      </c>
      <c r="C27" s="509"/>
      <c r="D27" s="514" t="s">
        <v>75</v>
      </c>
      <c r="E27" s="82"/>
      <c r="F27" s="82"/>
      <c r="G27" s="82"/>
      <c r="H27" s="135">
        <f>H28/H44*100</f>
        <v>9.6706649701671381</v>
      </c>
      <c r="I27" s="135">
        <f>I28/I44*100</f>
        <v>10.044739500649444</v>
      </c>
      <c r="J27" s="135">
        <f>J28/J44*100</f>
        <v>15.470675773648262</v>
      </c>
      <c r="K27" s="135">
        <f>K28/$K$44*100</f>
        <v>14.507459509322167</v>
      </c>
      <c r="L27" s="135">
        <f>L28/$L$44*100</f>
        <v>10.014682090654896</v>
      </c>
      <c r="M27" s="135">
        <f>M28/$M$44*100</f>
        <v>11.67975037154433</v>
      </c>
      <c r="N27" s="135">
        <f>N28/$N$44*100</f>
        <v>10.524078384758887</v>
      </c>
      <c r="O27" s="135">
        <f>O28/$O$44*100</f>
        <v>11.119351195417002</v>
      </c>
      <c r="P27" s="135">
        <f>P28/$P$44*100</f>
        <v>15.560031810764476</v>
      </c>
      <c r="Q27" s="135">
        <f>Q28/$Q$44*100</f>
        <v>14.768080714219611</v>
      </c>
      <c r="R27" s="136">
        <f>R28/$R$44*100</f>
        <v>15.502317704425488</v>
      </c>
      <c r="S27" s="135">
        <f>S28/$S$44*100</f>
        <v>17.845120799225576</v>
      </c>
      <c r="T27" s="135">
        <f>T28/$T$44*100</f>
        <v>17.305772413882988</v>
      </c>
      <c r="U27" s="135">
        <f>U28/$U$44*100</f>
        <v>7.2240960881905307</v>
      </c>
      <c r="V27" s="135">
        <f>V28/$V$44*100</f>
        <v>36.999872983614885</v>
      </c>
      <c r="W27" s="135">
        <f>W28/$W$44*100</f>
        <v>18.924022019519718</v>
      </c>
      <c r="X27" s="135">
        <f>X28/$X$44*100</f>
        <v>24.477070431561444</v>
      </c>
      <c r="Y27" s="517">
        <f t="shared" ref="Y27" si="5">X28/W28*100</f>
        <v>1331.0989319842608</v>
      </c>
    </row>
    <row r="28" spans="2:25" s="78" customFormat="1" ht="13.5" customHeight="1" x14ac:dyDescent="0.2">
      <c r="B28" s="512"/>
      <c r="C28" s="513"/>
      <c r="D28" s="515"/>
      <c r="E28" s="214"/>
      <c r="F28" s="214"/>
      <c r="G28" s="214"/>
      <c r="H28" s="214">
        <v>15657</v>
      </c>
      <c r="I28" s="214">
        <v>19488</v>
      </c>
      <c r="J28" s="215">
        <v>20272</v>
      </c>
      <c r="K28" s="214">
        <v>24534</v>
      </c>
      <c r="L28" s="216">
        <v>10709</v>
      </c>
      <c r="M28" s="216">
        <v>18940</v>
      </c>
      <c r="N28" s="216">
        <v>25499</v>
      </c>
      <c r="O28" s="216">
        <v>32686</v>
      </c>
      <c r="P28" s="216">
        <v>56545</v>
      </c>
      <c r="Q28" s="216">
        <v>78193</v>
      </c>
      <c r="R28" s="216">
        <v>94009</v>
      </c>
      <c r="S28" s="216">
        <v>122036</v>
      </c>
      <c r="T28" s="256">
        <v>132782</v>
      </c>
      <c r="U28" s="256">
        <v>7025</v>
      </c>
      <c r="V28" s="256">
        <v>2913</v>
      </c>
      <c r="W28" s="256">
        <v>14232</v>
      </c>
      <c r="X28" s="256">
        <v>189442</v>
      </c>
      <c r="Y28" s="518"/>
    </row>
    <row r="29" spans="2:25" s="78" customFormat="1" ht="13.5" customHeight="1" x14ac:dyDescent="0.2">
      <c r="B29" s="512"/>
      <c r="C29" s="513"/>
      <c r="D29" s="523" t="s">
        <v>76</v>
      </c>
      <c r="E29" s="136"/>
      <c r="F29" s="136"/>
      <c r="G29" s="136"/>
      <c r="H29" s="136">
        <f>H30/H46*100</f>
        <v>10.513169510992553</v>
      </c>
      <c r="I29" s="136">
        <f>I30/I46*100</f>
        <v>10.618375288219681</v>
      </c>
      <c r="J29" s="136">
        <f>J30/J46*100</f>
        <v>11.783877774108799</v>
      </c>
      <c r="K29" s="136">
        <f>K30/$K$46*100</f>
        <v>9.9076606850981417</v>
      </c>
      <c r="L29" s="136">
        <f>L30/$L$46*100</f>
        <v>9.1542322318047091</v>
      </c>
      <c r="M29" s="136">
        <f>M30/$M$46*100</f>
        <v>9.2787031159176436</v>
      </c>
      <c r="N29" s="136">
        <f>N30/$N$46*100</f>
        <v>8.7238554120146237</v>
      </c>
      <c r="O29" s="136">
        <f>O30/$O$46*100</f>
        <v>7.8184931606422108</v>
      </c>
      <c r="P29" s="136">
        <f>P30/$P$46*100</f>
        <v>6.3076668269882843</v>
      </c>
      <c r="Q29" s="136">
        <f>Q30/$Q$46*100</f>
        <v>5.91494070225502</v>
      </c>
      <c r="R29" s="213">
        <f>R30/$R$46*100</f>
        <v>5.3175494691327856</v>
      </c>
      <c r="S29" s="136">
        <f>S30/$S$46*100</f>
        <v>5.5144650578022674</v>
      </c>
      <c r="T29" s="136">
        <f>T30/$T$46*100</f>
        <v>6.2308699167986346</v>
      </c>
      <c r="U29" s="136">
        <f>U30/$U$46*100</f>
        <v>5.8529413765589817</v>
      </c>
      <c r="V29" s="136">
        <f>V30/$V$46*100</f>
        <v>21.246878330120147</v>
      </c>
      <c r="W29" s="136">
        <f>W30/$W$46*100</f>
        <v>7.9461445522179677</v>
      </c>
      <c r="X29" s="136">
        <f>X30/$X$46*100</f>
        <v>6.6361157488026778</v>
      </c>
      <c r="Y29" s="521">
        <f t="shared" ref="Y29" si="6">X30/W30*100</f>
        <v>546.27411700957293</v>
      </c>
    </row>
    <row r="30" spans="2:25" s="78" customFormat="1" ht="13.5" customHeight="1" x14ac:dyDescent="0.2">
      <c r="B30" s="510"/>
      <c r="C30" s="511"/>
      <c r="D30" s="520"/>
      <c r="E30" s="138"/>
      <c r="F30" s="138"/>
      <c r="G30" s="138"/>
      <c r="H30" s="138">
        <v>877531</v>
      </c>
      <c r="I30" s="138">
        <v>886723</v>
      </c>
      <c r="J30" s="139">
        <v>800085</v>
      </c>
      <c r="K30" s="85">
        <v>853166</v>
      </c>
      <c r="L30" s="140">
        <v>569279</v>
      </c>
      <c r="M30" s="141">
        <v>776430</v>
      </c>
      <c r="N30" s="141">
        <v>904132</v>
      </c>
      <c r="O30" s="141">
        <v>1048731</v>
      </c>
      <c r="P30" s="141">
        <v>1244970</v>
      </c>
      <c r="Q30" s="141">
        <v>1421934</v>
      </c>
      <c r="R30" s="141">
        <v>1525662</v>
      </c>
      <c r="S30" s="141">
        <v>1720064</v>
      </c>
      <c r="T30" s="257">
        <v>1986529</v>
      </c>
      <c r="U30" s="257">
        <v>240897</v>
      </c>
      <c r="V30" s="257">
        <v>52238</v>
      </c>
      <c r="W30" s="257">
        <v>304505</v>
      </c>
      <c r="X30" s="257">
        <v>1663432</v>
      </c>
      <c r="Y30" s="522"/>
    </row>
    <row r="31" spans="2:25" s="78" customFormat="1" ht="13.5" customHeight="1" x14ac:dyDescent="0.2">
      <c r="B31" s="508" t="s">
        <v>71</v>
      </c>
      <c r="C31" s="509"/>
      <c r="D31" s="514" t="s">
        <v>75</v>
      </c>
      <c r="E31" s="82">
        <v>-12.7</v>
      </c>
      <c r="F31" s="82">
        <v>-9.3000000000000007</v>
      </c>
      <c r="G31" s="135">
        <f>G32/G$44*100</f>
        <v>9.4519080194510838</v>
      </c>
      <c r="H31" s="135">
        <f>H32/H$44*100</f>
        <v>8.9745648602240866</v>
      </c>
      <c r="I31" s="135">
        <f>I32/I$44*100</f>
        <v>7.1732676329299219</v>
      </c>
      <c r="J31" s="135">
        <f>J32/J$44*100</f>
        <v>10.304117220589919</v>
      </c>
      <c r="K31" s="135">
        <f>K32/$K$44*100</f>
        <v>8.5676441196123303</v>
      </c>
      <c r="L31" s="135">
        <f>L32/$L$44*100</f>
        <v>8.6035180907671158</v>
      </c>
      <c r="M31" s="135">
        <f>M32/$M$44*100</f>
        <v>7.1170010051738704</v>
      </c>
      <c r="N31" s="135">
        <f>N32/$N$44*100</f>
        <v>7.878097502187444</v>
      </c>
      <c r="O31" s="135">
        <f>O32/$O$44*100</f>
        <v>7.5705207582087111</v>
      </c>
      <c r="P31" s="135">
        <f>P32/$P$44*100</f>
        <v>8.8071238500931486</v>
      </c>
      <c r="Q31" s="135">
        <f>Q32/$Q$44*100</f>
        <v>7.9970083460346428</v>
      </c>
      <c r="R31" s="136">
        <f>R32/$R$44*100</f>
        <v>8.2360546091069047</v>
      </c>
      <c r="S31" s="135">
        <f>S32/$S$44*100</f>
        <v>7.7234880721549093</v>
      </c>
      <c r="T31" s="135">
        <f>T32/$T$44*100</f>
        <v>7.6082734891237767</v>
      </c>
      <c r="U31" s="135">
        <f>U32/$U$44*100</f>
        <v>4.1452428941631361</v>
      </c>
      <c r="V31" s="135">
        <f>V32/$V$44*100</f>
        <v>11.87603200812905</v>
      </c>
      <c r="W31" s="135">
        <f>W32/$W$44*100</f>
        <v>16.611706512778234</v>
      </c>
      <c r="X31" s="135">
        <f>X32/$X$44*100</f>
        <v>12.558449629630585</v>
      </c>
      <c r="Y31" s="517">
        <f t="shared" ref="Y31" si="7">X32/W32*100</f>
        <v>778.01168654446485</v>
      </c>
    </row>
    <row r="32" spans="2:25" s="78" customFormat="1" ht="13.5" customHeight="1" x14ac:dyDescent="0.2">
      <c r="B32" s="512"/>
      <c r="C32" s="513"/>
      <c r="D32" s="516"/>
      <c r="E32" s="85">
        <v>9870</v>
      </c>
      <c r="F32" s="85">
        <v>10089</v>
      </c>
      <c r="G32" s="85">
        <v>11468</v>
      </c>
      <c r="H32" s="85">
        <v>14530</v>
      </c>
      <c r="I32" s="85">
        <v>13917</v>
      </c>
      <c r="J32" s="85">
        <v>13502</v>
      </c>
      <c r="K32" s="85">
        <v>14489</v>
      </c>
      <c r="L32" s="140">
        <v>9200</v>
      </c>
      <c r="M32" s="140">
        <v>11541</v>
      </c>
      <c r="N32" s="140">
        <v>19088</v>
      </c>
      <c r="O32" s="140">
        <v>22254</v>
      </c>
      <c r="P32" s="140">
        <v>32005</v>
      </c>
      <c r="Q32" s="140">
        <v>42342</v>
      </c>
      <c r="R32" s="140">
        <v>49945</v>
      </c>
      <c r="S32" s="140">
        <v>52818</v>
      </c>
      <c r="T32" s="255">
        <v>58376</v>
      </c>
      <c r="U32" s="255">
        <v>4031</v>
      </c>
      <c r="V32" s="255">
        <v>935</v>
      </c>
      <c r="W32" s="255">
        <v>12493</v>
      </c>
      <c r="X32" s="255">
        <v>97197</v>
      </c>
      <c r="Y32" s="518"/>
    </row>
    <row r="33" spans="2:25" s="78" customFormat="1" ht="13.5" customHeight="1" x14ac:dyDescent="0.2">
      <c r="B33" s="512"/>
      <c r="C33" s="513"/>
      <c r="D33" s="519" t="s">
        <v>76</v>
      </c>
      <c r="E33" s="212">
        <v>-12.4</v>
      </c>
      <c r="F33" s="212">
        <v>-12.2</v>
      </c>
      <c r="G33" s="213">
        <f>G34/G46*100</f>
        <v>11.136057066212967</v>
      </c>
      <c r="H33" s="213">
        <f>H34/H46*100</f>
        <v>9.7745900338194627</v>
      </c>
      <c r="I33" s="213">
        <f>I34/I46*100</f>
        <v>9.2008164453015784</v>
      </c>
      <c r="J33" s="213">
        <f>J34/J46*100</f>
        <v>10.308604645476988</v>
      </c>
      <c r="K33" s="213">
        <f>K34/$K$46*100</f>
        <v>8.445235406317952</v>
      </c>
      <c r="L33" s="213">
        <f>L34/$L$46*100</f>
        <v>9.0996875257286352</v>
      </c>
      <c r="M33" s="213">
        <f>M34/$M$46*100</f>
        <v>8.5729322819469509</v>
      </c>
      <c r="N33" s="213">
        <f>N34/$N$46*100</f>
        <v>7.7121517142574838</v>
      </c>
      <c r="O33" s="213">
        <f>O34/$O$46*100</f>
        <v>6.6475580101699281</v>
      </c>
      <c r="P33" s="213">
        <f>P34/$P$46*100</f>
        <v>5.2350235028316021</v>
      </c>
      <c r="Q33" s="213">
        <f>Q34/$Q$46*100</f>
        <v>5.1694447102085306</v>
      </c>
      <c r="R33" s="213">
        <f>R34/$R$46*100</f>
        <v>4.7923059552356237</v>
      </c>
      <c r="S33" s="213">
        <f>S34/$S$46*100</f>
        <v>4.8936074852358891</v>
      </c>
      <c r="T33" s="213">
        <f>T34/$T$46*100</f>
        <v>5.4069956419676792</v>
      </c>
      <c r="U33" s="213">
        <f>U34/$U$46*100</f>
        <v>5.3283810693741334</v>
      </c>
      <c r="V33" s="213">
        <f>V34/$V$46*100</f>
        <v>8.145219676078451</v>
      </c>
      <c r="W33" s="213">
        <f>W34/$W$46*100</f>
        <v>8.4421637165947736</v>
      </c>
      <c r="X33" s="213">
        <f>X34/$X$46*100</f>
        <v>8.1617547030181896</v>
      </c>
      <c r="Y33" s="521">
        <f t="shared" ref="Y33" si="8">X34/W34*100</f>
        <v>632.38695199265567</v>
      </c>
    </row>
    <row r="34" spans="2:25" s="78" customFormat="1" ht="13.5" customHeight="1" x14ac:dyDescent="0.2">
      <c r="B34" s="510"/>
      <c r="C34" s="511"/>
      <c r="D34" s="520"/>
      <c r="E34" s="138">
        <v>759753</v>
      </c>
      <c r="F34" s="138">
        <v>822033</v>
      </c>
      <c r="G34" s="138">
        <v>816727</v>
      </c>
      <c r="H34" s="138">
        <v>815882</v>
      </c>
      <c r="I34" s="138">
        <v>768345</v>
      </c>
      <c r="J34" s="138">
        <v>699919</v>
      </c>
      <c r="K34" s="138">
        <v>727234</v>
      </c>
      <c r="L34" s="141">
        <v>565887</v>
      </c>
      <c r="M34" s="141">
        <v>717372</v>
      </c>
      <c r="N34" s="141">
        <v>799280</v>
      </c>
      <c r="O34" s="141">
        <v>891668</v>
      </c>
      <c r="P34" s="141">
        <v>1033258</v>
      </c>
      <c r="Q34" s="141">
        <v>1242719</v>
      </c>
      <c r="R34" s="141">
        <v>1374964</v>
      </c>
      <c r="S34" s="141">
        <v>1526407</v>
      </c>
      <c r="T34" s="257">
        <v>1723861</v>
      </c>
      <c r="U34" s="257">
        <v>219307</v>
      </c>
      <c r="V34" s="257">
        <v>20026</v>
      </c>
      <c r="W34" s="257">
        <v>323513</v>
      </c>
      <c r="X34" s="257">
        <v>2045854</v>
      </c>
      <c r="Y34" s="522"/>
    </row>
    <row r="35" spans="2:25" s="78" customFormat="1" ht="13.5" customHeight="1" x14ac:dyDescent="0.2">
      <c r="B35" s="508" t="s">
        <v>80</v>
      </c>
      <c r="C35" s="509"/>
      <c r="D35" s="514" t="s">
        <v>75</v>
      </c>
      <c r="E35" s="82"/>
      <c r="F35" s="82"/>
      <c r="G35" s="82"/>
      <c r="H35" s="135">
        <f>H36/H44*100</f>
        <v>1.5120257933811811</v>
      </c>
      <c r="I35" s="135">
        <f>I36/I44*100</f>
        <v>1.8952435931798035</v>
      </c>
      <c r="J35" s="136">
        <f>J36/J44*100</f>
        <v>2.7443049566909603</v>
      </c>
      <c r="K35" s="136">
        <f>K36/$K$44*100</f>
        <v>2.7620585052597968</v>
      </c>
      <c r="L35" s="136">
        <f>L36/$L$44*100</f>
        <v>3.7294380593455716</v>
      </c>
      <c r="M35" s="136">
        <f>M36/$M$44*100</f>
        <v>3.1419391838974846</v>
      </c>
      <c r="N35" s="136">
        <f>N36/$N$44*100</f>
        <v>2.4846053522196359</v>
      </c>
      <c r="O35" s="136">
        <f>O36/$O$44*100</f>
        <v>2.604471417491053</v>
      </c>
      <c r="P35" s="136">
        <f>P36/$P$44*100</f>
        <v>3.1686933645937385</v>
      </c>
      <c r="Q35" s="136">
        <f>Q36/$Q$44*100</f>
        <v>3.3034734537927339</v>
      </c>
      <c r="R35" s="136">
        <f>R36/$R$44*100</f>
        <v>3.6395627445709984</v>
      </c>
      <c r="S35" s="136">
        <f>S36/$S$44*100</f>
        <v>3.8363003062021281</v>
      </c>
      <c r="T35" s="136">
        <f>T36/$T$44*100</f>
        <v>4.0160569291123069</v>
      </c>
      <c r="U35" s="136">
        <f>U36/$U$44*100</f>
        <v>3.7647566945004316</v>
      </c>
      <c r="V35" s="136">
        <f>V36/$V$44*100</f>
        <v>0.40645243236377493</v>
      </c>
      <c r="W35" s="136">
        <f>W36/$W$44*100</f>
        <v>4.736324229449778</v>
      </c>
      <c r="X35" s="136">
        <f>X36/$X$44*100</f>
        <v>6.0551167571325024</v>
      </c>
      <c r="Y35" s="517">
        <f t="shared" ref="Y35" si="9">X36/W36*100</f>
        <v>1315.6653565412689</v>
      </c>
    </row>
    <row r="36" spans="2:25" s="78" customFormat="1" ht="13.5" customHeight="1" x14ac:dyDescent="0.2">
      <c r="B36" s="512"/>
      <c r="C36" s="513"/>
      <c r="D36" s="515"/>
      <c r="E36" s="214"/>
      <c r="F36" s="214"/>
      <c r="G36" s="214"/>
      <c r="H36" s="214">
        <v>2448</v>
      </c>
      <c r="I36" s="214">
        <v>3677</v>
      </c>
      <c r="J36" s="215">
        <v>3596</v>
      </c>
      <c r="K36" s="214">
        <v>4671</v>
      </c>
      <c r="L36" s="216">
        <v>3988</v>
      </c>
      <c r="M36" s="216">
        <v>5095</v>
      </c>
      <c r="N36" s="216">
        <v>6020</v>
      </c>
      <c r="O36" s="216">
        <v>7656</v>
      </c>
      <c r="P36" s="216">
        <v>11515</v>
      </c>
      <c r="Q36" s="216">
        <v>17491</v>
      </c>
      <c r="R36" s="216">
        <v>22071</v>
      </c>
      <c r="S36" s="216">
        <v>26235</v>
      </c>
      <c r="T36" s="256">
        <v>30814</v>
      </c>
      <c r="U36" s="256">
        <v>3661</v>
      </c>
      <c r="V36" s="256">
        <v>32</v>
      </c>
      <c r="W36" s="256">
        <v>3562</v>
      </c>
      <c r="X36" s="256">
        <v>46864</v>
      </c>
      <c r="Y36" s="518"/>
    </row>
    <row r="37" spans="2:25" s="78" customFormat="1" ht="13.5" customHeight="1" x14ac:dyDescent="0.2">
      <c r="B37" s="512"/>
      <c r="C37" s="513"/>
      <c r="D37" s="523" t="s">
        <v>76</v>
      </c>
      <c r="E37" s="136"/>
      <c r="F37" s="136"/>
      <c r="G37" s="136"/>
      <c r="H37" s="137">
        <f>H38/H46*100</f>
        <v>2.6658539165534219</v>
      </c>
      <c r="I37" s="137">
        <f>I38/I46*100</f>
        <v>2.8982850217972214</v>
      </c>
      <c r="J37" s="137">
        <f>J38/J46*100</f>
        <v>3.1173735113020422</v>
      </c>
      <c r="K37" s="136">
        <f>K38/$K$46*100</f>
        <v>2.6216050655108041</v>
      </c>
      <c r="L37" s="136">
        <f>L38/$L$46*100</f>
        <v>2.6143187572040176</v>
      </c>
      <c r="M37" s="136">
        <f>M38/$M$46*100</f>
        <v>2.4682141409428824</v>
      </c>
      <c r="N37" s="136">
        <f>N38/$N$46*100</f>
        <v>2.3598153745924315</v>
      </c>
      <c r="O37" s="136">
        <f>O38/$O$46*100</f>
        <v>2.2563592246508679</v>
      </c>
      <c r="P37" s="136">
        <f>P38/$P$46*100</f>
        <v>1.9053919387291414</v>
      </c>
      <c r="Q37" s="136">
        <f>Q38/$Q$46*100</f>
        <v>1.8524856799377696</v>
      </c>
      <c r="R37" s="213">
        <f>R38/$R$46*100</f>
        <v>1.725463526581944</v>
      </c>
      <c r="S37" s="136">
        <f>S38/$S$46*100</f>
        <v>1.7711033290228064</v>
      </c>
      <c r="T37" s="136">
        <f>T38/$T$46*100</f>
        <v>1.95022283542692</v>
      </c>
      <c r="U37" s="136">
        <f>U38/$U$46*100</f>
        <v>3.4867346254508207</v>
      </c>
      <c r="V37" s="136">
        <f>V38/$V$46*100</f>
        <v>1.3279807371614971</v>
      </c>
      <c r="W37" s="136">
        <f>W38/$W$46*100</f>
        <v>2.3132947645031066</v>
      </c>
      <c r="X37" s="136">
        <f>X38/$X$46*100</f>
        <v>2.4457569610254382</v>
      </c>
      <c r="Y37" s="521">
        <f t="shared" ref="Y37" si="10">X38/W38*100</f>
        <v>691.56890172367116</v>
      </c>
    </row>
    <row r="38" spans="2:25" s="78" customFormat="1" ht="13.5" customHeight="1" x14ac:dyDescent="0.2">
      <c r="B38" s="510"/>
      <c r="C38" s="511"/>
      <c r="D38" s="520"/>
      <c r="E38" s="138"/>
      <c r="F38" s="138"/>
      <c r="G38" s="138"/>
      <c r="H38" s="138">
        <v>222518</v>
      </c>
      <c r="I38" s="138">
        <v>242031</v>
      </c>
      <c r="J38" s="139">
        <v>211659</v>
      </c>
      <c r="K38" s="138">
        <v>225751</v>
      </c>
      <c r="L38" s="141">
        <v>162578</v>
      </c>
      <c r="M38" s="141">
        <v>206537</v>
      </c>
      <c r="N38" s="141">
        <v>244569</v>
      </c>
      <c r="O38" s="141">
        <v>302656</v>
      </c>
      <c r="P38" s="141">
        <v>376075</v>
      </c>
      <c r="Q38" s="141">
        <v>445332</v>
      </c>
      <c r="R38" s="141">
        <v>495054</v>
      </c>
      <c r="S38" s="141">
        <v>552440</v>
      </c>
      <c r="T38" s="257">
        <v>621771</v>
      </c>
      <c r="U38" s="257">
        <v>143508</v>
      </c>
      <c r="V38" s="257">
        <v>3265</v>
      </c>
      <c r="W38" s="257">
        <v>88648</v>
      </c>
      <c r="X38" s="257">
        <v>613062</v>
      </c>
      <c r="Y38" s="522"/>
    </row>
    <row r="39" spans="2:25" s="78" customFormat="1" ht="13.5" customHeight="1" x14ac:dyDescent="0.2">
      <c r="B39" s="508" t="s">
        <v>81</v>
      </c>
      <c r="C39" s="509"/>
      <c r="D39" s="514" t="s">
        <v>75</v>
      </c>
      <c r="E39" s="82">
        <v>-25.4</v>
      </c>
      <c r="F39" s="82">
        <v>-16.3</v>
      </c>
      <c r="G39" s="135">
        <f t="shared" ref="G39:I39" si="11">G40/G44*100</f>
        <v>19.528558476881233</v>
      </c>
      <c r="H39" s="135">
        <f t="shared" si="11"/>
        <v>9.5767810156761506</v>
      </c>
      <c r="I39" s="135">
        <f t="shared" si="11"/>
        <v>12.978578644619921</v>
      </c>
      <c r="J39" s="135">
        <f>J40/J44*100</f>
        <v>9.3906208264967379</v>
      </c>
      <c r="K39" s="135">
        <f>K40/$K$44*100</f>
        <v>9.5309053709649767</v>
      </c>
      <c r="L39" s="135">
        <f>L40/$L$44*100</f>
        <v>12.356335275359337</v>
      </c>
      <c r="M39" s="135">
        <f>M40/$M$44*100</f>
        <v>10.779410585775864</v>
      </c>
      <c r="N39" s="135">
        <f>N40/$N$44*100</f>
        <v>11.809717200732999</v>
      </c>
      <c r="O39" s="135">
        <f>O40/$O$44*100</f>
        <v>15.07470505789982</v>
      </c>
      <c r="P39" s="135">
        <f>P40/$P$44*100</f>
        <v>15.427670411861341</v>
      </c>
      <c r="Q39" s="135">
        <f>Q40/$Q$44*100</f>
        <v>12.319419498255812</v>
      </c>
      <c r="R39" s="136">
        <f>R40/$R$44*100</f>
        <v>15.498030239817684</v>
      </c>
      <c r="S39" s="135">
        <f>S40/$S$44*100</f>
        <v>13.176781280433772</v>
      </c>
      <c r="T39" s="135">
        <f>T40/$T$44*100</f>
        <v>15.766679265447625</v>
      </c>
      <c r="U39" s="135">
        <f>U40/$U$44*100</f>
        <v>19.834642754308749</v>
      </c>
      <c r="V39" s="135">
        <f>V40/$V$44*100</f>
        <v>37.177695922774042</v>
      </c>
      <c r="W39" s="135">
        <f>W40/$W$44*100</f>
        <v>20.673882402999759</v>
      </c>
      <c r="X39" s="135">
        <f>X40/$X$44*100</f>
        <v>17.122398272772259</v>
      </c>
      <c r="Y39" s="517">
        <f t="shared" ref="Y39" si="12">X40/W40*100</f>
        <v>852.32827373295595</v>
      </c>
    </row>
    <row r="40" spans="2:25" s="78" customFormat="1" ht="13.5" customHeight="1" x14ac:dyDescent="0.2">
      <c r="B40" s="512"/>
      <c r="C40" s="513"/>
      <c r="D40" s="516"/>
      <c r="E40" s="85">
        <v>19753</v>
      </c>
      <c r="F40" s="85">
        <v>17716</v>
      </c>
      <c r="G40" s="140">
        <f t="shared" ref="G40:Q40" si="13">G44-SUM(G8,G20,G16,G12,G32,G28,G36+G24)</f>
        <v>23694</v>
      </c>
      <c r="H40" s="140">
        <f t="shared" si="13"/>
        <v>15505</v>
      </c>
      <c r="I40" s="140">
        <f t="shared" si="13"/>
        <v>25180</v>
      </c>
      <c r="J40" s="140">
        <f t="shared" si="13"/>
        <v>12305</v>
      </c>
      <c r="K40" s="140">
        <f t="shared" si="13"/>
        <v>16118</v>
      </c>
      <c r="L40" s="140">
        <f t="shared" si="13"/>
        <v>13213</v>
      </c>
      <c r="M40" s="140">
        <f t="shared" si="13"/>
        <v>17480</v>
      </c>
      <c r="N40" s="140">
        <f t="shared" si="13"/>
        <v>28614</v>
      </c>
      <c r="O40" s="140">
        <f t="shared" si="13"/>
        <v>44313</v>
      </c>
      <c r="P40" s="140">
        <f t="shared" si="13"/>
        <v>56064</v>
      </c>
      <c r="Q40" s="140">
        <f t="shared" si="13"/>
        <v>65228</v>
      </c>
      <c r="R40" s="140">
        <f t="shared" ref="R40:S40" si="14">R44-SUM(R8,R20,R16,R12,R32,R28,R36+R24)</f>
        <v>93983</v>
      </c>
      <c r="S40" s="140">
        <f t="shared" si="14"/>
        <v>90111</v>
      </c>
      <c r="T40" s="255">
        <f>T44-SUM(T8,T20,T16,T12,T32,T28,T36+T24)</f>
        <v>120973</v>
      </c>
      <c r="U40" s="255">
        <v>19288</v>
      </c>
      <c r="V40" s="255">
        <v>2927</v>
      </c>
      <c r="W40" s="255">
        <v>15548</v>
      </c>
      <c r="X40" s="255">
        <v>132520</v>
      </c>
      <c r="Y40" s="518"/>
    </row>
    <row r="41" spans="2:25" s="78" customFormat="1" ht="13.5" customHeight="1" x14ac:dyDescent="0.2">
      <c r="B41" s="512"/>
      <c r="C41" s="513"/>
      <c r="D41" s="519" t="s">
        <v>76</v>
      </c>
      <c r="E41" s="212">
        <v>-29.2</v>
      </c>
      <c r="F41" s="212">
        <v>-28.7</v>
      </c>
      <c r="G41" s="213">
        <f>G42/$G$46*100</f>
        <v>20.995852647851937</v>
      </c>
      <c r="H41" s="213">
        <f>H42/$H$46*100</f>
        <v>7.0228965747925987</v>
      </c>
      <c r="I41" s="213">
        <f>I42/$I$46*100</f>
        <v>7.1666366297501991</v>
      </c>
      <c r="J41" s="213">
        <f>J42/$J$46*100</f>
        <v>7.8853308959007951</v>
      </c>
      <c r="K41" s="213">
        <f>K42/$K$46*100</f>
        <v>6.7862051346070666</v>
      </c>
      <c r="L41" s="213">
        <f>L42/$L$46*100</f>
        <v>7.4146709822163679</v>
      </c>
      <c r="M41" s="213">
        <f>M42/$M$46*100</f>
        <v>7.2963950691406376</v>
      </c>
      <c r="N41" s="213">
        <f>N42/$N$46*100</f>
        <v>7.0666324195978651</v>
      </c>
      <c r="O41" s="213">
        <f>O42/$O$46*100</f>
        <v>7.1297972403406211</v>
      </c>
      <c r="P41" s="213">
        <f>P42/$P$46*100</f>
        <v>6.4340309308075838</v>
      </c>
      <c r="Q41" s="213">
        <f>Q42/$Q$46*100</f>
        <v>6.3666767888118398</v>
      </c>
      <c r="R41" s="213">
        <f>R42/$R$46*100</f>
        <v>6.3444647051018279</v>
      </c>
      <c r="S41" s="213">
        <f>S42/$S$46*100</f>
        <v>6.6499569631252458</v>
      </c>
      <c r="T41" s="213">
        <f>T42/$T$46*100</f>
        <v>7.7281827149817133</v>
      </c>
      <c r="U41" s="213">
        <f>U42/$U$46*100</f>
        <v>11.784384575837475</v>
      </c>
      <c r="V41" s="213">
        <f>V42/$V$46*100</f>
        <v>37.510473354971488</v>
      </c>
      <c r="W41" s="213">
        <f>W42/$W$46*100</f>
        <v>20.598625822327644</v>
      </c>
      <c r="X41" s="213">
        <f>X42/$X$46*100</f>
        <v>10.418732683458103</v>
      </c>
      <c r="Y41" s="521">
        <f t="shared" ref="Y41" si="15">X42/W42*100</f>
        <v>330.84896410012135</v>
      </c>
    </row>
    <row r="42" spans="2:25" s="78" customFormat="1" ht="13.5" customHeight="1" x14ac:dyDescent="0.2">
      <c r="B42" s="510"/>
      <c r="C42" s="511"/>
      <c r="D42" s="520"/>
      <c r="E42" s="138">
        <v>1792835</v>
      </c>
      <c r="F42" s="138">
        <v>1932480</v>
      </c>
      <c r="G42" s="141">
        <f t="shared" ref="G42:Q42" si="16">G46-SUM(G10+G22+G18+G14+G34+G30+G38+G26)</f>
        <v>1539852</v>
      </c>
      <c r="H42" s="141">
        <f t="shared" si="16"/>
        <v>586199</v>
      </c>
      <c r="I42" s="141">
        <f t="shared" si="16"/>
        <v>598474</v>
      </c>
      <c r="J42" s="141">
        <f t="shared" si="16"/>
        <v>535387</v>
      </c>
      <c r="K42" s="141">
        <f t="shared" si="16"/>
        <v>584372</v>
      </c>
      <c r="L42" s="141">
        <f t="shared" si="16"/>
        <v>461100</v>
      </c>
      <c r="M42" s="141">
        <f t="shared" si="16"/>
        <v>610553</v>
      </c>
      <c r="N42" s="141">
        <f t="shared" si="16"/>
        <v>732379</v>
      </c>
      <c r="O42" s="141">
        <f t="shared" si="16"/>
        <v>956353</v>
      </c>
      <c r="P42" s="141">
        <f t="shared" si="16"/>
        <v>1269911</v>
      </c>
      <c r="Q42" s="141">
        <f t="shared" si="16"/>
        <v>1530530</v>
      </c>
      <c r="R42" s="141">
        <f t="shared" ref="R42:S42" si="17">R46-SUM(R10+R22+R18+R14+R34+R30+R38+R26)</f>
        <v>1820295</v>
      </c>
      <c r="S42" s="141">
        <f t="shared" si="17"/>
        <v>2074245</v>
      </c>
      <c r="T42" s="257">
        <f>T46-SUM(T10+T22+T18+T14+T34+T30+T38+T26)</f>
        <v>2463903</v>
      </c>
      <c r="U42" s="257">
        <v>485025</v>
      </c>
      <c r="V42" s="257">
        <v>92224</v>
      </c>
      <c r="W42" s="257">
        <v>789362</v>
      </c>
      <c r="X42" s="257">
        <v>2611596</v>
      </c>
      <c r="Y42" s="522"/>
    </row>
    <row r="43" spans="2:25" s="78" customFormat="1" ht="13.5" customHeight="1" x14ac:dyDescent="0.2">
      <c r="B43" s="508" t="s">
        <v>17</v>
      </c>
      <c r="C43" s="509"/>
      <c r="D43" s="514" t="s">
        <v>75</v>
      </c>
      <c r="E43" s="82">
        <v>-100</v>
      </c>
      <c r="F43" s="82">
        <v>-100</v>
      </c>
      <c r="G43" s="82">
        <v>-100</v>
      </c>
      <c r="H43" s="82">
        <v>-100</v>
      </c>
      <c r="I43" s="82">
        <v>-100</v>
      </c>
      <c r="J43" s="83">
        <v>100</v>
      </c>
      <c r="K43" s="135">
        <f>K44/$K$44*100</f>
        <v>100</v>
      </c>
      <c r="L43" s="135">
        <f>L44/$L$44*100</f>
        <v>100</v>
      </c>
      <c r="M43" s="136">
        <f>M44/$M$44*100</f>
        <v>100</v>
      </c>
      <c r="N43" s="136">
        <f>N44/$N$44*100</f>
        <v>100</v>
      </c>
      <c r="O43" s="136">
        <f>O44/$O$44*100</f>
        <v>100</v>
      </c>
      <c r="P43" s="136">
        <f>P44/$P$44*100</f>
        <v>100</v>
      </c>
      <c r="Q43" s="136">
        <f>Q44/$Q$44*100</f>
        <v>100</v>
      </c>
      <c r="R43" s="136">
        <f>R44/$R$44*100</f>
        <v>100</v>
      </c>
      <c r="S43" s="136">
        <f>S44/$S$44*100</f>
        <v>100</v>
      </c>
      <c r="T43" s="136">
        <f>T44/$T$44*100</f>
        <v>100</v>
      </c>
      <c r="U43" s="136">
        <f>U44/$U$44*100</f>
        <v>100</v>
      </c>
      <c r="V43" s="136">
        <f>V44/$V$44*100</f>
        <v>100</v>
      </c>
      <c r="W43" s="136">
        <f>W44/$W$44*100</f>
        <v>100</v>
      </c>
      <c r="X43" s="136">
        <f>X44/$X$44*100</f>
        <v>100</v>
      </c>
      <c r="Y43" s="517">
        <f t="shared" ref="Y43" si="18">X44/W44*100</f>
        <v>1029.1160279764913</v>
      </c>
    </row>
    <row r="44" spans="2:25" s="78" customFormat="1" ht="13.5" customHeight="1" x14ac:dyDescent="0.2">
      <c r="B44" s="512"/>
      <c r="C44" s="513"/>
      <c r="D44" s="515"/>
      <c r="E44" s="214">
        <v>77632</v>
      </c>
      <c r="F44" s="214">
        <v>108417</v>
      </c>
      <c r="G44" s="214">
        <v>121330</v>
      </c>
      <c r="H44" s="214">
        <v>161902</v>
      </c>
      <c r="I44" s="214">
        <v>194012</v>
      </c>
      <c r="J44" s="215">
        <v>131035</v>
      </c>
      <c r="K44" s="214">
        <v>169113</v>
      </c>
      <c r="L44" s="216">
        <v>106933</v>
      </c>
      <c r="M44" s="216">
        <v>162161</v>
      </c>
      <c r="N44" s="216">
        <v>242292</v>
      </c>
      <c r="O44" s="216">
        <v>293956</v>
      </c>
      <c r="P44" s="216">
        <v>363399</v>
      </c>
      <c r="Q44" s="216">
        <v>529473</v>
      </c>
      <c r="R44" s="216">
        <v>606419</v>
      </c>
      <c r="S44" s="216">
        <v>683862</v>
      </c>
      <c r="T44" s="256">
        <v>767270</v>
      </c>
      <c r="U44" s="256">
        <v>97244</v>
      </c>
      <c r="V44" s="256">
        <v>7873</v>
      </c>
      <c r="W44" s="256">
        <v>75206</v>
      </c>
      <c r="X44" s="256">
        <v>773957</v>
      </c>
      <c r="Y44" s="518"/>
    </row>
    <row r="45" spans="2:25" s="78" customFormat="1" ht="13.5" customHeight="1" x14ac:dyDescent="0.2">
      <c r="B45" s="512"/>
      <c r="C45" s="513"/>
      <c r="D45" s="523" t="s">
        <v>76</v>
      </c>
      <c r="E45" s="136">
        <v>100</v>
      </c>
      <c r="F45" s="136">
        <v>100</v>
      </c>
      <c r="G45" s="136">
        <v>100</v>
      </c>
      <c r="H45" s="136">
        <v>100</v>
      </c>
      <c r="I45" s="136">
        <v>100</v>
      </c>
      <c r="J45" s="136">
        <v>100</v>
      </c>
      <c r="K45" s="136">
        <v>100</v>
      </c>
      <c r="L45" s="136">
        <f>L46/$L$46*100</f>
        <v>100</v>
      </c>
      <c r="M45" s="136">
        <f>M46/$M$46*100</f>
        <v>100</v>
      </c>
      <c r="N45" s="136">
        <f>N46/$N$46*100</f>
        <v>100</v>
      </c>
      <c r="O45" s="136">
        <f>O46/$O$46*100</f>
        <v>100</v>
      </c>
      <c r="P45" s="136">
        <f>P46/$P$46*100</f>
        <v>100</v>
      </c>
      <c r="Q45" s="136">
        <f>Q46/$Q$46*100</f>
        <v>100</v>
      </c>
      <c r="R45" s="136">
        <f>R46/$R$46*100</f>
        <v>100</v>
      </c>
      <c r="S45" s="136">
        <f>S46/$S$46*100</f>
        <v>100</v>
      </c>
      <c r="T45" s="136">
        <f>T46/$T$46*100</f>
        <v>100</v>
      </c>
      <c r="U45" s="136">
        <f>U46/$U$46*100</f>
        <v>100</v>
      </c>
      <c r="V45" s="136">
        <f>V46/$V$46*100</f>
        <v>100</v>
      </c>
      <c r="W45" s="136">
        <f>W46/$W$46*100</f>
        <v>100</v>
      </c>
      <c r="X45" s="136">
        <f>X46/$X$46*100</f>
        <v>100</v>
      </c>
      <c r="Y45" s="521">
        <f t="shared" ref="Y45" si="19">X46/W46*100</f>
        <v>654.11353014396764</v>
      </c>
    </row>
    <row r="46" spans="2:25" s="78" customFormat="1" ht="13.5" customHeight="1" x14ac:dyDescent="0.2">
      <c r="B46" s="510"/>
      <c r="C46" s="511"/>
      <c r="D46" s="520"/>
      <c r="E46" s="138">
        <v>6137905</v>
      </c>
      <c r="F46" s="138">
        <v>6727926</v>
      </c>
      <c r="G46" s="138">
        <v>7334077</v>
      </c>
      <c r="H46" s="138">
        <v>8346969</v>
      </c>
      <c r="I46" s="138">
        <v>8350835</v>
      </c>
      <c r="J46" s="138">
        <v>6789658</v>
      </c>
      <c r="K46" s="138">
        <v>8611175</v>
      </c>
      <c r="L46" s="141">
        <v>6218752</v>
      </c>
      <c r="M46" s="141">
        <v>8367872</v>
      </c>
      <c r="N46" s="141">
        <v>10363904</v>
      </c>
      <c r="O46" s="141">
        <v>13413467</v>
      </c>
      <c r="P46" s="141">
        <v>19737409</v>
      </c>
      <c r="Q46" s="141">
        <v>24039700</v>
      </c>
      <c r="R46" s="141">
        <v>28691073</v>
      </c>
      <c r="S46" s="141">
        <v>31191856</v>
      </c>
      <c r="T46" s="257">
        <v>31882049</v>
      </c>
      <c r="U46" s="257">
        <v>4115828</v>
      </c>
      <c r="V46" s="257">
        <v>245862</v>
      </c>
      <c r="W46" s="257">
        <v>3832110</v>
      </c>
      <c r="X46" s="257">
        <v>25066350</v>
      </c>
      <c r="Y46" s="522"/>
    </row>
    <row r="47" spans="2:25" ht="13.5" customHeight="1" x14ac:dyDescent="0.2">
      <c r="B47" s="354" t="s">
        <v>207</v>
      </c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1" t="s">
        <v>82</v>
      </c>
    </row>
    <row r="48" spans="2:25" ht="13.5" customHeight="1" x14ac:dyDescent="0.2">
      <c r="B48" s="354" t="s">
        <v>228</v>
      </c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Y48" s="80"/>
    </row>
    <row r="49" spans="2:25" ht="13.5" customHeight="1" x14ac:dyDescent="0.2">
      <c r="B49" s="354" t="s">
        <v>205</v>
      </c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246"/>
    </row>
    <row r="50" spans="2:25" ht="13.5" customHeight="1" x14ac:dyDescent="0.2">
      <c r="B50" s="79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246"/>
      <c r="T50" s="246"/>
      <c r="U50" s="246"/>
      <c r="V50" s="246"/>
      <c r="W50" s="80"/>
      <c r="X50" s="80"/>
      <c r="Y50" s="80"/>
    </row>
    <row r="52" spans="2:25" x14ac:dyDescent="0.2">
      <c r="X52" s="359"/>
    </row>
    <row r="53" spans="2:25" x14ac:dyDescent="0.2">
      <c r="W53" s="359"/>
      <c r="X53" s="359"/>
    </row>
    <row r="66" spans="23:24" x14ac:dyDescent="0.2">
      <c r="W66" s="77" t="s">
        <v>225</v>
      </c>
      <c r="X66" s="77" t="s">
        <v>225</v>
      </c>
    </row>
  </sheetData>
  <mergeCells count="73">
    <mergeCell ref="Y11:Y12"/>
    <mergeCell ref="D13:D14"/>
    <mergeCell ref="Y13:Y14"/>
    <mergeCell ref="D5:D6"/>
    <mergeCell ref="P5:P6"/>
    <mergeCell ref="Y5:Y6"/>
    <mergeCell ref="J5:J6"/>
    <mergeCell ref="K5:K6"/>
    <mergeCell ref="U5:U6"/>
    <mergeCell ref="Q5:Q6"/>
    <mergeCell ref="L5:L6"/>
    <mergeCell ref="M5:M6"/>
    <mergeCell ref="N5:N6"/>
    <mergeCell ref="O5:O6"/>
    <mergeCell ref="R5:R6"/>
    <mergeCell ref="X5:X6"/>
    <mergeCell ref="Y19:Y20"/>
    <mergeCell ref="D21:D22"/>
    <mergeCell ref="Y21:Y22"/>
    <mergeCell ref="B15:C18"/>
    <mergeCell ref="D15:D16"/>
    <mergeCell ref="Y35:Y36"/>
    <mergeCell ref="D37:D38"/>
    <mergeCell ref="Y37:Y38"/>
    <mergeCell ref="T5:T6"/>
    <mergeCell ref="Y15:Y16"/>
    <mergeCell ref="D17:D18"/>
    <mergeCell ref="Y17:Y18"/>
    <mergeCell ref="V5:V6"/>
    <mergeCell ref="S5:S6"/>
    <mergeCell ref="W5:W6"/>
    <mergeCell ref="Y7:Y8"/>
    <mergeCell ref="D9:D10"/>
    <mergeCell ref="Y9:Y10"/>
    <mergeCell ref="G5:G6"/>
    <mergeCell ref="H5:H6"/>
    <mergeCell ref="I5:I6"/>
    <mergeCell ref="Y43:Y44"/>
    <mergeCell ref="D45:D46"/>
    <mergeCell ref="Y45:Y46"/>
    <mergeCell ref="B39:C42"/>
    <mergeCell ref="D39:D40"/>
    <mergeCell ref="Y39:Y40"/>
    <mergeCell ref="D41:D42"/>
    <mergeCell ref="Y41:Y42"/>
    <mergeCell ref="B43:C46"/>
    <mergeCell ref="D43:D44"/>
    <mergeCell ref="Y23:Y24"/>
    <mergeCell ref="D25:D26"/>
    <mergeCell ref="Y25:Y26"/>
    <mergeCell ref="B31:C34"/>
    <mergeCell ref="D31:D32"/>
    <mergeCell ref="Y31:Y32"/>
    <mergeCell ref="D33:D34"/>
    <mergeCell ref="Y33:Y34"/>
    <mergeCell ref="B27:C30"/>
    <mergeCell ref="D27:D28"/>
    <mergeCell ref="Y27:Y28"/>
    <mergeCell ref="D29:D30"/>
    <mergeCell ref="Y29:Y30"/>
    <mergeCell ref="B23:C26"/>
    <mergeCell ref="D23:D24"/>
    <mergeCell ref="E5:E6"/>
    <mergeCell ref="B5:C6"/>
    <mergeCell ref="F5:F6"/>
    <mergeCell ref="B35:C38"/>
    <mergeCell ref="D35:D36"/>
    <mergeCell ref="B7:C10"/>
    <mergeCell ref="D7:D8"/>
    <mergeCell ref="B11:C14"/>
    <mergeCell ref="D11:D12"/>
    <mergeCell ref="B19:C22"/>
    <mergeCell ref="D19:D20"/>
  </mergeCells>
  <phoneticPr fontId="15"/>
  <printOptions horizontalCentered="1" verticalCentered="1"/>
  <pageMargins left="0.78740157480314965" right="0.78740157480314965" top="0.78740157480314965" bottom="0.78740157480314965" header="0.51181102362204722" footer="0.51181102362204722"/>
  <pageSetup paperSize="8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17"/>
  <sheetViews>
    <sheetView showGridLines="0" topLeftCell="K4" zoomScaleNormal="100" zoomScaleSheetLayoutView="100" workbookViewId="0">
      <selection activeCell="P10" sqref="P10"/>
    </sheetView>
  </sheetViews>
  <sheetFormatPr defaultRowHeight="16.2" x14ac:dyDescent="0.2"/>
  <cols>
    <col min="1" max="1" width="0.88671875" style="16" customWidth="1"/>
    <col min="2" max="2" width="5.109375" style="16" customWidth="1"/>
    <col min="3" max="3" width="27.44140625" style="16" customWidth="1"/>
    <col min="4" max="5" width="22.21875" style="16" customWidth="1"/>
    <col min="6" max="9" width="1.109375" style="16" customWidth="1"/>
    <col min="10" max="10" width="6.44140625" style="16" customWidth="1"/>
    <col min="11" max="11" width="1.6640625" style="16" customWidth="1"/>
    <col min="12" max="12" width="13.88671875" style="16" customWidth="1"/>
    <col min="13" max="13" width="11.77734375" style="16" customWidth="1"/>
    <col min="14" max="19" width="10.44140625" style="16" customWidth="1"/>
    <col min="20" max="20" width="1.44140625" style="16" customWidth="1"/>
    <col min="21" max="155" width="9" style="16"/>
    <col min="156" max="156" width="4" style="16" customWidth="1"/>
    <col min="157" max="157" width="17" style="16" customWidth="1"/>
    <col min="158" max="165" width="0" style="16" hidden="1" customWidth="1"/>
    <col min="166" max="166" width="3.109375" style="16" customWidth="1"/>
    <col min="167" max="167" width="8.6640625" style="16" customWidth="1"/>
    <col min="168" max="168" width="1.88671875" style="16" customWidth="1"/>
    <col min="169" max="169" width="1.21875" style="16" customWidth="1"/>
    <col min="170" max="170" width="3.109375" style="16" customWidth="1"/>
    <col min="171" max="171" width="8.6640625" style="16" customWidth="1"/>
    <col min="172" max="172" width="1.88671875" style="16" customWidth="1"/>
    <col min="173" max="173" width="1.21875" style="16" customWidth="1"/>
    <col min="174" max="174" width="3.109375" style="16" customWidth="1"/>
    <col min="175" max="175" width="8.6640625" style="16" customWidth="1"/>
    <col min="176" max="176" width="1.88671875" style="16" customWidth="1"/>
    <col min="177" max="177" width="1.21875" style="16" customWidth="1"/>
    <col min="178" max="178" width="3.109375" style="16" customWidth="1"/>
    <col min="179" max="179" width="8.6640625" style="16" customWidth="1"/>
    <col min="180" max="180" width="1.88671875" style="16" customWidth="1"/>
    <col min="181" max="181" width="1.21875" style="16" customWidth="1"/>
    <col min="182" max="182" width="3.109375" style="16" customWidth="1"/>
    <col min="183" max="183" width="8.6640625" style="16" customWidth="1"/>
    <col min="184" max="184" width="1.88671875" style="16" customWidth="1"/>
    <col min="185" max="185" width="1.21875" style="16" customWidth="1"/>
    <col min="186" max="411" width="9" style="16"/>
    <col min="412" max="412" width="4" style="16" customWidth="1"/>
    <col min="413" max="413" width="17" style="16" customWidth="1"/>
    <col min="414" max="421" width="0" style="16" hidden="1" customWidth="1"/>
    <col min="422" max="422" width="3.109375" style="16" customWidth="1"/>
    <col min="423" max="423" width="8.6640625" style="16" customWidth="1"/>
    <col min="424" max="424" width="1.88671875" style="16" customWidth="1"/>
    <col min="425" max="425" width="1.21875" style="16" customWidth="1"/>
    <col min="426" max="426" width="3.109375" style="16" customWidth="1"/>
    <col min="427" max="427" width="8.6640625" style="16" customWidth="1"/>
    <col min="428" max="428" width="1.88671875" style="16" customWidth="1"/>
    <col min="429" max="429" width="1.21875" style="16" customWidth="1"/>
    <col min="430" max="430" width="3.109375" style="16" customWidth="1"/>
    <col min="431" max="431" width="8.6640625" style="16" customWidth="1"/>
    <col min="432" max="432" width="1.88671875" style="16" customWidth="1"/>
    <col min="433" max="433" width="1.21875" style="16" customWidth="1"/>
    <col min="434" max="434" width="3.109375" style="16" customWidth="1"/>
    <col min="435" max="435" width="8.6640625" style="16" customWidth="1"/>
    <col min="436" max="436" width="1.88671875" style="16" customWidth="1"/>
    <col min="437" max="437" width="1.21875" style="16" customWidth="1"/>
    <col min="438" max="438" width="3.109375" style="16" customWidth="1"/>
    <col min="439" max="439" width="8.6640625" style="16" customWidth="1"/>
    <col min="440" max="440" width="1.88671875" style="16" customWidth="1"/>
    <col min="441" max="441" width="1.21875" style="16" customWidth="1"/>
    <col min="442" max="667" width="9" style="16"/>
    <col min="668" max="668" width="4" style="16" customWidth="1"/>
    <col min="669" max="669" width="17" style="16" customWidth="1"/>
    <col min="670" max="677" width="0" style="16" hidden="1" customWidth="1"/>
    <col min="678" max="678" width="3.109375" style="16" customWidth="1"/>
    <col min="679" max="679" width="8.6640625" style="16" customWidth="1"/>
    <col min="680" max="680" width="1.88671875" style="16" customWidth="1"/>
    <col min="681" max="681" width="1.21875" style="16" customWidth="1"/>
    <col min="682" max="682" width="3.109375" style="16" customWidth="1"/>
    <col min="683" max="683" width="8.6640625" style="16" customWidth="1"/>
    <col min="684" max="684" width="1.88671875" style="16" customWidth="1"/>
    <col min="685" max="685" width="1.21875" style="16" customWidth="1"/>
    <col min="686" max="686" width="3.109375" style="16" customWidth="1"/>
    <col min="687" max="687" width="8.6640625" style="16" customWidth="1"/>
    <col min="688" max="688" width="1.88671875" style="16" customWidth="1"/>
    <col min="689" max="689" width="1.21875" style="16" customWidth="1"/>
    <col min="690" max="690" width="3.109375" style="16" customWidth="1"/>
    <col min="691" max="691" width="8.6640625" style="16" customWidth="1"/>
    <col min="692" max="692" width="1.88671875" style="16" customWidth="1"/>
    <col min="693" max="693" width="1.21875" style="16" customWidth="1"/>
    <col min="694" max="694" width="3.109375" style="16" customWidth="1"/>
    <col min="695" max="695" width="8.6640625" style="16" customWidth="1"/>
    <col min="696" max="696" width="1.88671875" style="16" customWidth="1"/>
    <col min="697" max="697" width="1.21875" style="16" customWidth="1"/>
    <col min="698" max="923" width="9" style="16"/>
    <col min="924" max="924" width="4" style="16" customWidth="1"/>
    <col min="925" max="925" width="17" style="16" customWidth="1"/>
    <col min="926" max="933" width="0" style="16" hidden="1" customWidth="1"/>
    <col min="934" max="934" width="3.109375" style="16" customWidth="1"/>
    <col min="935" max="935" width="8.6640625" style="16" customWidth="1"/>
    <col min="936" max="936" width="1.88671875" style="16" customWidth="1"/>
    <col min="937" max="937" width="1.21875" style="16" customWidth="1"/>
    <col min="938" max="938" width="3.109375" style="16" customWidth="1"/>
    <col min="939" max="939" width="8.6640625" style="16" customWidth="1"/>
    <col min="940" max="940" width="1.88671875" style="16" customWidth="1"/>
    <col min="941" max="941" width="1.21875" style="16" customWidth="1"/>
    <col min="942" max="942" width="3.109375" style="16" customWidth="1"/>
    <col min="943" max="943" width="8.6640625" style="16" customWidth="1"/>
    <col min="944" max="944" width="1.88671875" style="16" customWidth="1"/>
    <col min="945" max="945" width="1.21875" style="16" customWidth="1"/>
    <col min="946" max="946" width="3.109375" style="16" customWidth="1"/>
    <col min="947" max="947" width="8.6640625" style="16" customWidth="1"/>
    <col min="948" max="948" width="1.88671875" style="16" customWidth="1"/>
    <col min="949" max="949" width="1.21875" style="16" customWidth="1"/>
    <col min="950" max="950" width="3.109375" style="16" customWidth="1"/>
    <col min="951" max="951" width="8.6640625" style="16" customWidth="1"/>
    <col min="952" max="952" width="1.88671875" style="16" customWidth="1"/>
    <col min="953" max="953" width="1.21875" style="16" customWidth="1"/>
    <col min="954" max="1179" width="9" style="16"/>
    <col min="1180" max="1180" width="4" style="16" customWidth="1"/>
    <col min="1181" max="1181" width="17" style="16" customWidth="1"/>
    <col min="1182" max="1189" width="0" style="16" hidden="1" customWidth="1"/>
    <col min="1190" max="1190" width="3.109375" style="16" customWidth="1"/>
    <col min="1191" max="1191" width="8.6640625" style="16" customWidth="1"/>
    <col min="1192" max="1192" width="1.88671875" style="16" customWidth="1"/>
    <col min="1193" max="1193" width="1.21875" style="16" customWidth="1"/>
    <col min="1194" max="1194" width="3.109375" style="16" customWidth="1"/>
    <col min="1195" max="1195" width="8.6640625" style="16" customWidth="1"/>
    <col min="1196" max="1196" width="1.88671875" style="16" customWidth="1"/>
    <col min="1197" max="1197" width="1.21875" style="16" customWidth="1"/>
    <col min="1198" max="1198" width="3.109375" style="16" customWidth="1"/>
    <col min="1199" max="1199" width="8.6640625" style="16" customWidth="1"/>
    <col min="1200" max="1200" width="1.88671875" style="16" customWidth="1"/>
    <col min="1201" max="1201" width="1.21875" style="16" customWidth="1"/>
    <col min="1202" max="1202" width="3.109375" style="16" customWidth="1"/>
    <col min="1203" max="1203" width="8.6640625" style="16" customWidth="1"/>
    <col min="1204" max="1204" width="1.88671875" style="16" customWidth="1"/>
    <col min="1205" max="1205" width="1.21875" style="16" customWidth="1"/>
    <col min="1206" max="1206" width="3.109375" style="16" customWidth="1"/>
    <col min="1207" max="1207" width="8.6640625" style="16" customWidth="1"/>
    <col min="1208" max="1208" width="1.88671875" style="16" customWidth="1"/>
    <col min="1209" max="1209" width="1.21875" style="16" customWidth="1"/>
    <col min="1210" max="1435" width="9" style="16"/>
    <col min="1436" max="1436" width="4" style="16" customWidth="1"/>
    <col min="1437" max="1437" width="17" style="16" customWidth="1"/>
    <col min="1438" max="1445" width="0" style="16" hidden="1" customWidth="1"/>
    <col min="1446" max="1446" width="3.109375" style="16" customWidth="1"/>
    <col min="1447" max="1447" width="8.6640625" style="16" customWidth="1"/>
    <col min="1448" max="1448" width="1.88671875" style="16" customWidth="1"/>
    <col min="1449" max="1449" width="1.21875" style="16" customWidth="1"/>
    <col min="1450" max="1450" width="3.109375" style="16" customWidth="1"/>
    <col min="1451" max="1451" width="8.6640625" style="16" customWidth="1"/>
    <col min="1452" max="1452" width="1.88671875" style="16" customWidth="1"/>
    <col min="1453" max="1453" width="1.21875" style="16" customWidth="1"/>
    <col min="1454" max="1454" width="3.109375" style="16" customWidth="1"/>
    <col min="1455" max="1455" width="8.6640625" style="16" customWidth="1"/>
    <col min="1456" max="1456" width="1.88671875" style="16" customWidth="1"/>
    <col min="1457" max="1457" width="1.21875" style="16" customWidth="1"/>
    <col min="1458" max="1458" width="3.109375" style="16" customWidth="1"/>
    <col min="1459" max="1459" width="8.6640625" style="16" customWidth="1"/>
    <col min="1460" max="1460" width="1.88671875" style="16" customWidth="1"/>
    <col min="1461" max="1461" width="1.21875" style="16" customWidth="1"/>
    <col min="1462" max="1462" width="3.109375" style="16" customWidth="1"/>
    <col min="1463" max="1463" width="8.6640625" style="16" customWidth="1"/>
    <col min="1464" max="1464" width="1.88671875" style="16" customWidth="1"/>
    <col min="1465" max="1465" width="1.21875" style="16" customWidth="1"/>
    <col min="1466" max="1691" width="9" style="16"/>
    <col min="1692" max="1692" width="4" style="16" customWidth="1"/>
    <col min="1693" max="1693" width="17" style="16" customWidth="1"/>
    <col min="1694" max="1701" width="0" style="16" hidden="1" customWidth="1"/>
    <col min="1702" max="1702" width="3.109375" style="16" customWidth="1"/>
    <col min="1703" max="1703" width="8.6640625" style="16" customWidth="1"/>
    <col min="1704" max="1704" width="1.88671875" style="16" customWidth="1"/>
    <col min="1705" max="1705" width="1.21875" style="16" customWidth="1"/>
    <col min="1706" max="1706" width="3.109375" style="16" customWidth="1"/>
    <col min="1707" max="1707" width="8.6640625" style="16" customWidth="1"/>
    <col min="1708" max="1708" width="1.88671875" style="16" customWidth="1"/>
    <col min="1709" max="1709" width="1.21875" style="16" customWidth="1"/>
    <col min="1710" max="1710" width="3.109375" style="16" customWidth="1"/>
    <col min="1711" max="1711" width="8.6640625" style="16" customWidth="1"/>
    <col min="1712" max="1712" width="1.88671875" style="16" customWidth="1"/>
    <col min="1713" max="1713" width="1.21875" style="16" customWidth="1"/>
    <col min="1714" max="1714" width="3.109375" style="16" customWidth="1"/>
    <col min="1715" max="1715" width="8.6640625" style="16" customWidth="1"/>
    <col min="1716" max="1716" width="1.88671875" style="16" customWidth="1"/>
    <col min="1717" max="1717" width="1.21875" style="16" customWidth="1"/>
    <col min="1718" max="1718" width="3.109375" style="16" customWidth="1"/>
    <col min="1719" max="1719" width="8.6640625" style="16" customWidth="1"/>
    <col min="1720" max="1720" width="1.88671875" style="16" customWidth="1"/>
    <col min="1721" max="1721" width="1.21875" style="16" customWidth="1"/>
    <col min="1722" max="1947" width="9" style="16"/>
    <col min="1948" max="1948" width="4" style="16" customWidth="1"/>
    <col min="1949" max="1949" width="17" style="16" customWidth="1"/>
    <col min="1950" max="1957" width="0" style="16" hidden="1" customWidth="1"/>
    <col min="1958" max="1958" width="3.109375" style="16" customWidth="1"/>
    <col min="1959" max="1959" width="8.6640625" style="16" customWidth="1"/>
    <col min="1960" max="1960" width="1.88671875" style="16" customWidth="1"/>
    <col min="1961" max="1961" width="1.21875" style="16" customWidth="1"/>
    <col min="1962" max="1962" width="3.109375" style="16" customWidth="1"/>
    <col min="1963" max="1963" width="8.6640625" style="16" customWidth="1"/>
    <col min="1964" max="1964" width="1.88671875" style="16" customWidth="1"/>
    <col min="1965" max="1965" width="1.21875" style="16" customWidth="1"/>
    <col min="1966" max="1966" width="3.109375" style="16" customWidth="1"/>
    <col min="1967" max="1967" width="8.6640625" style="16" customWidth="1"/>
    <col min="1968" max="1968" width="1.88671875" style="16" customWidth="1"/>
    <col min="1969" max="1969" width="1.21875" style="16" customWidth="1"/>
    <col min="1970" max="1970" width="3.109375" style="16" customWidth="1"/>
    <col min="1971" max="1971" width="8.6640625" style="16" customWidth="1"/>
    <col min="1972" max="1972" width="1.88671875" style="16" customWidth="1"/>
    <col min="1973" max="1973" width="1.21875" style="16" customWidth="1"/>
    <col min="1974" max="1974" width="3.109375" style="16" customWidth="1"/>
    <col min="1975" max="1975" width="8.6640625" style="16" customWidth="1"/>
    <col min="1976" max="1976" width="1.88671875" style="16" customWidth="1"/>
    <col min="1977" max="1977" width="1.21875" style="16" customWidth="1"/>
    <col min="1978" max="2203" width="9" style="16"/>
    <col min="2204" max="2204" width="4" style="16" customWidth="1"/>
    <col min="2205" max="2205" width="17" style="16" customWidth="1"/>
    <col min="2206" max="2213" width="0" style="16" hidden="1" customWidth="1"/>
    <col min="2214" max="2214" width="3.109375" style="16" customWidth="1"/>
    <col min="2215" max="2215" width="8.6640625" style="16" customWidth="1"/>
    <col min="2216" max="2216" width="1.88671875" style="16" customWidth="1"/>
    <col min="2217" max="2217" width="1.21875" style="16" customWidth="1"/>
    <col min="2218" max="2218" width="3.109375" style="16" customWidth="1"/>
    <col min="2219" max="2219" width="8.6640625" style="16" customWidth="1"/>
    <col min="2220" max="2220" width="1.88671875" style="16" customWidth="1"/>
    <col min="2221" max="2221" width="1.21875" style="16" customWidth="1"/>
    <col min="2222" max="2222" width="3.109375" style="16" customWidth="1"/>
    <col min="2223" max="2223" width="8.6640625" style="16" customWidth="1"/>
    <col min="2224" max="2224" width="1.88671875" style="16" customWidth="1"/>
    <col min="2225" max="2225" width="1.21875" style="16" customWidth="1"/>
    <col min="2226" max="2226" width="3.109375" style="16" customWidth="1"/>
    <col min="2227" max="2227" width="8.6640625" style="16" customWidth="1"/>
    <col min="2228" max="2228" width="1.88671875" style="16" customWidth="1"/>
    <col min="2229" max="2229" width="1.21875" style="16" customWidth="1"/>
    <col min="2230" max="2230" width="3.109375" style="16" customWidth="1"/>
    <col min="2231" max="2231" width="8.6640625" style="16" customWidth="1"/>
    <col min="2232" max="2232" width="1.88671875" style="16" customWidth="1"/>
    <col min="2233" max="2233" width="1.21875" style="16" customWidth="1"/>
    <col min="2234" max="2459" width="9" style="16"/>
    <col min="2460" max="2460" width="4" style="16" customWidth="1"/>
    <col min="2461" max="2461" width="17" style="16" customWidth="1"/>
    <col min="2462" max="2469" width="0" style="16" hidden="1" customWidth="1"/>
    <col min="2470" max="2470" width="3.109375" style="16" customWidth="1"/>
    <col min="2471" max="2471" width="8.6640625" style="16" customWidth="1"/>
    <col min="2472" max="2472" width="1.88671875" style="16" customWidth="1"/>
    <col min="2473" max="2473" width="1.21875" style="16" customWidth="1"/>
    <col min="2474" max="2474" width="3.109375" style="16" customWidth="1"/>
    <col min="2475" max="2475" width="8.6640625" style="16" customWidth="1"/>
    <col min="2476" max="2476" width="1.88671875" style="16" customWidth="1"/>
    <col min="2477" max="2477" width="1.21875" style="16" customWidth="1"/>
    <col min="2478" max="2478" width="3.109375" style="16" customWidth="1"/>
    <col min="2479" max="2479" width="8.6640625" style="16" customWidth="1"/>
    <col min="2480" max="2480" width="1.88671875" style="16" customWidth="1"/>
    <col min="2481" max="2481" width="1.21875" style="16" customWidth="1"/>
    <col min="2482" max="2482" width="3.109375" style="16" customWidth="1"/>
    <col min="2483" max="2483" width="8.6640625" style="16" customWidth="1"/>
    <col min="2484" max="2484" width="1.88671875" style="16" customWidth="1"/>
    <col min="2485" max="2485" width="1.21875" style="16" customWidth="1"/>
    <col min="2486" max="2486" width="3.109375" style="16" customWidth="1"/>
    <col min="2487" max="2487" width="8.6640625" style="16" customWidth="1"/>
    <col min="2488" max="2488" width="1.88671875" style="16" customWidth="1"/>
    <col min="2489" max="2489" width="1.21875" style="16" customWidth="1"/>
    <col min="2490" max="2715" width="9" style="16"/>
    <col min="2716" max="2716" width="4" style="16" customWidth="1"/>
    <col min="2717" max="2717" width="17" style="16" customWidth="1"/>
    <col min="2718" max="2725" width="0" style="16" hidden="1" customWidth="1"/>
    <col min="2726" max="2726" width="3.109375" style="16" customWidth="1"/>
    <col min="2727" max="2727" width="8.6640625" style="16" customWidth="1"/>
    <col min="2728" max="2728" width="1.88671875" style="16" customWidth="1"/>
    <col min="2729" max="2729" width="1.21875" style="16" customWidth="1"/>
    <col min="2730" max="2730" width="3.109375" style="16" customWidth="1"/>
    <col min="2731" max="2731" width="8.6640625" style="16" customWidth="1"/>
    <col min="2732" max="2732" width="1.88671875" style="16" customWidth="1"/>
    <col min="2733" max="2733" width="1.21875" style="16" customWidth="1"/>
    <col min="2734" max="2734" width="3.109375" style="16" customWidth="1"/>
    <col min="2735" max="2735" width="8.6640625" style="16" customWidth="1"/>
    <col min="2736" max="2736" width="1.88671875" style="16" customWidth="1"/>
    <col min="2737" max="2737" width="1.21875" style="16" customWidth="1"/>
    <col min="2738" max="2738" width="3.109375" style="16" customWidth="1"/>
    <col min="2739" max="2739" width="8.6640625" style="16" customWidth="1"/>
    <col min="2740" max="2740" width="1.88671875" style="16" customWidth="1"/>
    <col min="2741" max="2741" width="1.21875" style="16" customWidth="1"/>
    <col min="2742" max="2742" width="3.109375" style="16" customWidth="1"/>
    <col min="2743" max="2743" width="8.6640625" style="16" customWidth="1"/>
    <col min="2744" max="2744" width="1.88671875" style="16" customWidth="1"/>
    <col min="2745" max="2745" width="1.21875" style="16" customWidth="1"/>
    <col min="2746" max="2971" width="9" style="16"/>
    <col min="2972" max="2972" width="4" style="16" customWidth="1"/>
    <col min="2973" max="2973" width="17" style="16" customWidth="1"/>
    <col min="2974" max="2981" width="0" style="16" hidden="1" customWidth="1"/>
    <col min="2982" max="2982" width="3.109375" style="16" customWidth="1"/>
    <col min="2983" max="2983" width="8.6640625" style="16" customWidth="1"/>
    <col min="2984" max="2984" width="1.88671875" style="16" customWidth="1"/>
    <col min="2985" max="2985" width="1.21875" style="16" customWidth="1"/>
    <col min="2986" max="2986" width="3.109375" style="16" customWidth="1"/>
    <col min="2987" max="2987" width="8.6640625" style="16" customWidth="1"/>
    <col min="2988" max="2988" width="1.88671875" style="16" customWidth="1"/>
    <col min="2989" max="2989" width="1.21875" style="16" customWidth="1"/>
    <col min="2990" max="2990" width="3.109375" style="16" customWidth="1"/>
    <col min="2991" max="2991" width="8.6640625" style="16" customWidth="1"/>
    <col min="2992" max="2992" width="1.88671875" style="16" customWidth="1"/>
    <col min="2993" max="2993" width="1.21875" style="16" customWidth="1"/>
    <col min="2994" max="2994" width="3.109375" style="16" customWidth="1"/>
    <col min="2995" max="2995" width="8.6640625" style="16" customWidth="1"/>
    <col min="2996" max="2996" width="1.88671875" style="16" customWidth="1"/>
    <col min="2997" max="2997" width="1.21875" style="16" customWidth="1"/>
    <col min="2998" max="2998" width="3.109375" style="16" customWidth="1"/>
    <col min="2999" max="2999" width="8.6640625" style="16" customWidth="1"/>
    <col min="3000" max="3000" width="1.88671875" style="16" customWidth="1"/>
    <col min="3001" max="3001" width="1.21875" style="16" customWidth="1"/>
    <col min="3002" max="3227" width="9" style="16"/>
    <col min="3228" max="3228" width="4" style="16" customWidth="1"/>
    <col min="3229" max="3229" width="17" style="16" customWidth="1"/>
    <col min="3230" max="3237" width="0" style="16" hidden="1" customWidth="1"/>
    <col min="3238" max="3238" width="3.109375" style="16" customWidth="1"/>
    <col min="3239" max="3239" width="8.6640625" style="16" customWidth="1"/>
    <col min="3240" max="3240" width="1.88671875" style="16" customWidth="1"/>
    <col min="3241" max="3241" width="1.21875" style="16" customWidth="1"/>
    <col min="3242" max="3242" width="3.109375" style="16" customWidth="1"/>
    <col min="3243" max="3243" width="8.6640625" style="16" customWidth="1"/>
    <col min="3244" max="3244" width="1.88671875" style="16" customWidth="1"/>
    <col min="3245" max="3245" width="1.21875" style="16" customWidth="1"/>
    <col min="3246" max="3246" width="3.109375" style="16" customWidth="1"/>
    <col min="3247" max="3247" width="8.6640625" style="16" customWidth="1"/>
    <col min="3248" max="3248" width="1.88671875" style="16" customWidth="1"/>
    <col min="3249" max="3249" width="1.21875" style="16" customWidth="1"/>
    <col min="3250" max="3250" width="3.109375" style="16" customWidth="1"/>
    <col min="3251" max="3251" width="8.6640625" style="16" customWidth="1"/>
    <col min="3252" max="3252" width="1.88671875" style="16" customWidth="1"/>
    <col min="3253" max="3253" width="1.21875" style="16" customWidth="1"/>
    <col min="3254" max="3254" width="3.109375" style="16" customWidth="1"/>
    <col min="3255" max="3255" width="8.6640625" style="16" customWidth="1"/>
    <col min="3256" max="3256" width="1.88671875" style="16" customWidth="1"/>
    <col min="3257" max="3257" width="1.21875" style="16" customWidth="1"/>
    <col min="3258" max="3483" width="9" style="16"/>
    <col min="3484" max="3484" width="4" style="16" customWidth="1"/>
    <col min="3485" max="3485" width="17" style="16" customWidth="1"/>
    <col min="3486" max="3493" width="0" style="16" hidden="1" customWidth="1"/>
    <col min="3494" max="3494" width="3.109375" style="16" customWidth="1"/>
    <col min="3495" max="3495" width="8.6640625" style="16" customWidth="1"/>
    <col min="3496" max="3496" width="1.88671875" style="16" customWidth="1"/>
    <col min="3497" max="3497" width="1.21875" style="16" customWidth="1"/>
    <col min="3498" max="3498" width="3.109375" style="16" customWidth="1"/>
    <col min="3499" max="3499" width="8.6640625" style="16" customWidth="1"/>
    <col min="3500" max="3500" width="1.88671875" style="16" customWidth="1"/>
    <col min="3501" max="3501" width="1.21875" style="16" customWidth="1"/>
    <col min="3502" max="3502" width="3.109375" style="16" customWidth="1"/>
    <col min="3503" max="3503" width="8.6640625" style="16" customWidth="1"/>
    <col min="3504" max="3504" width="1.88671875" style="16" customWidth="1"/>
    <col min="3505" max="3505" width="1.21875" style="16" customWidth="1"/>
    <col min="3506" max="3506" width="3.109375" style="16" customWidth="1"/>
    <col min="3507" max="3507" width="8.6640625" style="16" customWidth="1"/>
    <col min="3508" max="3508" width="1.88671875" style="16" customWidth="1"/>
    <col min="3509" max="3509" width="1.21875" style="16" customWidth="1"/>
    <col min="3510" max="3510" width="3.109375" style="16" customWidth="1"/>
    <col min="3511" max="3511" width="8.6640625" style="16" customWidth="1"/>
    <col min="3512" max="3512" width="1.88671875" style="16" customWidth="1"/>
    <col min="3513" max="3513" width="1.21875" style="16" customWidth="1"/>
    <col min="3514" max="3739" width="9" style="16"/>
    <col min="3740" max="3740" width="4" style="16" customWidth="1"/>
    <col min="3741" max="3741" width="17" style="16" customWidth="1"/>
    <col min="3742" max="3749" width="0" style="16" hidden="1" customWidth="1"/>
    <col min="3750" max="3750" width="3.109375" style="16" customWidth="1"/>
    <col min="3751" max="3751" width="8.6640625" style="16" customWidth="1"/>
    <col min="3752" max="3752" width="1.88671875" style="16" customWidth="1"/>
    <col min="3753" max="3753" width="1.21875" style="16" customWidth="1"/>
    <col min="3754" max="3754" width="3.109375" style="16" customWidth="1"/>
    <col min="3755" max="3755" width="8.6640625" style="16" customWidth="1"/>
    <col min="3756" max="3756" width="1.88671875" style="16" customWidth="1"/>
    <col min="3757" max="3757" width="1.21875" style="16" customWidth="1"/>
    <col min="3758" max="3758" width="3.109375" style="16" customWidth="1"/>
    <col min="3759" max="3759" width="8.6640625" style="16" customWidth="1"/>
    <col min="3760" max="3760" width="1.88671875" style="16" customWidth="1"/>
    <col min="3761" max="3761" width="1.21875" style="16" customWidth="1"/>
    <col min="3762" max="3762" width="3.109375" style="16" customWidth="1"/>
    <col min="3763" max="3763" width="8.6640625" style="16" customWidth="1"/>
    <col min="3764" max="3764" width="1.88671875" style="16" customWidth="1"/>
    <col min="3765" max="3765" width="1.21875" style="16" customWidth="1"/>
    <col min="3766" max="3766" width="3.109375" style="16" customWidth="1"/>
    <col min="3767" max="3767" width="8.6640625" style="16" customWidth="1"/>
    <col min="3768" max="3768" width="1.88671875" style="16" customWidth="1"/>
    <col min="3769" max="3769" width="1.21875" style="16" customWidth="1"/>
    <col min="3770" max="3995" width="9" style="16"/>
    <col min="3996" max="3996" width="4" style="16" customWidth="1"/>
    <col min="3997" max="3997" width="17" style="16" customWidth="1"/>
    <col min="3998" max="4005" width="0" style="16" hidden="1" customWidth="1"/>
    <col min="4006" max="4006" width="3.109375" style="16" customWidth="1"/>
    <col min="4007" max="4007" width="8.6640625" style="16" customWidth="1"/>
    <col min="4008" max="4008" width="1.88671875" style="16" customWidth="1"/>
    <col min="4009" max="4009" width="1.21875" style="16" customWidth="1"/>
    <col min="4010" max="4010" width="3.109375" style="16" customWidth="1"/>
    <col min="4011" max="4011" width="8.6640625" style="16" customWidth="1"/>
    <col min="4012" max="4012" width="1.88671875" style="16" customWidth="1"/>
    <col min="4013" max="4013" width="1.21875" style="16" customWidth="1"/>
    <col min="4014" max="4014" width="3.109375" style="16" customWidth="1"/>
    <col min="4015" max="4015" width="8.6640625" style="16" customWidth="1"/>
    <col min="4016" max="4016" width="1.88671875" style="16" customWidth="1"/>
    <col min="4017" max="4017" width="1.21875" style="16" customWidth="1"/>
    <col min="4018" max="4018" width="3.109375" style="16" customWidth="1"/>
    <col min="4019" max="4019" width="8.6640625" style="16" customWidth="1"/>
    <col min="4020" max="4020" width="1.88671875" style="16" customWidth="1"/>
    <col min="4021" max="4021" width="1.21875" style="16" customWidth="1"/>
    <col min="4022" max="4022" width="3.109375" style="16" customWidth="1"/>
    <col min="4023" max="4023" width="8.6640625" style="16" customWidth="1"/>
    <col min="4024" max="4024" width="1.88671875" style="16" customWidth="1"/>
    <col min="4025" max="4025" width="1.21875" style="16" customWidth="1"/>
    <col min="4026" max="4251" width="9" style="16"/>
    <col min="4252" max="4252" width="4" style="16" customWidth="1"/>
    <col min="4253" max="4253" width="17" style="16" customWidth="1"/>
    <col min="4254" max="4261" width="0" style="16" hidden="1" customWidth="1"/>
    <col min="4262" max="4262" width="3.109375" style="16" customWidth="1"/>
    <col min="4263" max="4263" width="8.6640625" style="16" customWidth="1"/>
    <col min="4264" max="4264" width="1.88671875" style="16" customWidth="1"/>
    <col min="4265" max="4265" width="1.21875" style="16" customWidth="1"/>
    <col min="4266" max="4266" width="3.109375" style="16" customWidth="1"/>
    <col min="4267" max="4267" width="8.6640625" style="16" customWidth="1"/>
    <col min="4268" max="4268" width="1.88671875" style="16" customWidth="1"/>
    <col min="4269" max="4269" width="1.21875" style="16" customWidth="1"/>
    <col min="4270" max="4270" width="3.109375" style="16" customWidth="1"/>
    <col min="4271" max="4271" width="8.6640625" style="16" customWidth="1"/>
    <col min="4272" max="4272" width="1.88671875" style="16" customWidth="1"/>
    <col min="4273" max="4273" width="1.21875" style="16" customWidth="1"/>
    <col min="4274" max="4274" width="3.109375" style="16" customWidth="1"/>
    <col min="4275" max="4275" width="8.6640625" style="16" customWidth="1"/>
    <col min="4276" max="4276" width="1.88671875" style="16" customWidth="1"/>
    <col min="4277" max="4277" width="1.21875" style="16" customWidth="1"/>
    <col min="4278" max="4278" width="3.109375" style="16" customWidth="1"/>
    <col min="4279" max="4279" width="8.6640625" style="16" customWidth="1"/>
    <col min="4280" max="4280" width="1.88671875" style="16" customWidth="1"/>
    <col min="4281" max="4281" width="1.21875" style="16" customWidth="1"/>
    <col min="4282" max="4507" width="9" style="16"/>
    <col min="4508" max="4508" width="4" style="16" customWidth="1"/>
    <col min="4509" max="4509" width="17" style="16" customWidth="1"/>
    <col min="4510" max="4517" width="0" style="16" hidden="1" customWidth="1"/>
    <col min="4518" max="4518" width="3.109375" style="16" customWidth="1"/>
    <col min="4519" max="4519" width="8.6640625" style="16" customWidth="1"/>
    <col min="4520" max="4520" width="1.88671875" style="16" customWidth="1"/>
    <col min="4521" max="4521" width="1.21875" style="16" customWidth="1"/>
    <col min="4522" max="4522" width="3.109375" style="16" customWidth="1"/>
    <col min="4523" max="4523" width="8.6640625" style="16" customWidth="1"/>
    <col min="4524" max="4524" width="1.88671875" style="16" customWidth="1"/>
    <col min="4525" max="4525" width="1.21875" style="16" customWidth="1"/>
    <col min="4526" max="4526" width="3.109375" style="16" customWidth="1"/>
    <col min="4527" max="4527" width="8.6640625" style="16" customWidth="1"/>
    <col min="4528" max="4528" width="1.88671875" style="16" customWidth="1"/>
    <col min="4529" max="4529" width="1.21875" style="16" customWidth="1"/>
    <col min="4530" max="4530" width="3.109375" style="16" customWidth="1"/>
    <col min="4531" max="4531" width="8.6640625" style="16" customWidth="1"/>
    <col min="4532" max="4532" width="1.88671875" style="16" customWidth="1"/>
    <col min="4533" max="4533" width="1.21875" style="16" customWidth="1"/>
    <col min="4534" max="4534" width="3.109375" style="16" customWidth="1"/>
    <col min="4535" max="4535" width="8.6640625" style="16" customWidth="1"/>
    <col min="4536" max="4536" width="1.88671875" style="16" customWidth="1"/>
    <col min="4537" max="4537" width="1.21875" style="16" customWidth="1"/>
    <col min="4538" max="4763" width="9" style="16"/>
    <col min="4764" max="4764" width="4" style="16" customWidth="1"/>
    <col min="4765" max="4765" width="17" style="16" customWidth="1"/>
    <col min="4766" max="4773" width="0" style="16" hidden="1" customWidth="1"/>
    <col min="4774" max="4774" width="3.109375" style="16" customWidth="1"/>
    <col min="4775" max="4775" width="8.6640625" style="16" customWidth="1"/>
    <col min="4776" max="4776" width="1.88671875" style="16" customWidth="1"/>
    <col min="4777" max="4777" width="1.21875" style="16" customWidth="1"/>
    <col min="4778" max="4778" width="3.109375" style="16" customWidth="1"/>
    <col min="4779" max="4779" width="8.6640625" style="16" customWidth="1"/>
    <col min="4780" max="4780" width="1.88671875" style="16" customWidth="1"/>
    <col min="4781" max="4781" width="1.21875" style="16" customWidth="1"/>
    <col min="4782" max="4782" width="3.109375" style="16" customWidth="1"/>
    <col min="4783" max="4783" width="8.6640625" style="16" customWidth="1"/>
    <col min="4784" max="4784" width="1.88671875" style="16" customWidth="1"/>
    <col min="4785" max="4785" width="1.21875" style="16" customWidth="1"/>
    <col min="4786" max="4786" width="3.109375" style="16" customWidth="1"/>
    <col min="4787" max="4787" width="8.6640625" style="16" customWidth="1"/>
    <col min="4788" max="4788" width="1.88671875" style="16" customWidth="1"/>
    <col min="4789" max="4789" width="1.21875" style="16" customWidth="1"/>
    <col min="4790" max="4790" width="3.109375" style="16" customWidth="1"/>
    <col min="4791" max="4791" width="8.6640625" style="16" customWidth="1"/>
    <col min="4792" max="4792" width="1.88671875" style="16" customWidth="1"/>
    <col min="4793" max="4793" width="1.21875" style="16" customWidth="1"/>
    <col min="4794" max="5019" width="9" style="16"/>
    <col min="5020" max="5020" width="4" style="16" customWidth="1"/>
    <col min="5021" max="5021" width="17" style="16" customWidth="1"/>
    <col min="5022" max="5029" width="0" style="16" hidden="1" customWidth="1"/>
    <col min="5030" max="5030" width="3.109375" style="16" customWidth="1"/>
    <col min="5031" max="5031" width="8.6640625" style="16" customWidth="1"/>
    <col min="5032" max="5032" width="1.88671875" style="16" customWidth="1"/>
    <col min="5033" max="5033" width="1.21875" style="16" customWidth="1"/>
    <col min="5034" max="5034" width="3.109375" style="16" customWidth="1"/>
    <col min="5035" max="5035" width="8.6640625" style="16" customWidth="1"/>
    <col min="5036" max="5036" width="1.88671875" style="16" customWidth="1"/>
    <col min="5037" max="5037" width="1.21875" style="16" customWidth="1"/>
    <col min="5038" max="5038" width="3.109375" style="16" customWidth="1"/>
    <col min="5039" max="5039" width="8.6640625" style="16" customWidth="1"/>
    <col min="5040" max="5040" width="1.88671875" style="16" customWidth="1"/>
    <col min="5041" max="5041" width="1.21875" style="16" customWidth="1"/>
    <col min="5042" max="5042" width="3.109375" style="16" customWidth="1"/>
    <col min="5043" max="5043" width="8.6640625" style="16" customWidth="1"/>
    <col min="5044" max="5044" width="1.88671875" style="16" customWidth="1"/>
    <col min="5045" max="5045" width="1.21875" style="16" customWidth="1"/>
    <col min="5046" max="5046" width="3.109375" style="16" customWidth="1"/>
    <col min="5047" max="5047" width="8.6640625" style="16" customWidth="1"/>
    <col min="5048" max="5048" width="1.88671875" style="16" customWidth="1"/>
    <col min="5049" max="5049" width="1.21875" style="16" customWidth="1"/>
    <col min="5050" max="5275" width="9" style="16"/>
    <col min="5276" max="5276" width="4" style="16" customWidth="1"/>
    <col min="5277" max="5277" width="17" style="16" customWidth="1"/>
    <col min="5278" max="5285" width="0" style="16" hidden="1" customWidth="1"/>
    <col min="5286" max="5286" width="3.109375" style="16" customWidth="1"/>
    <col min="5287" max="5287" width="8.6640625" style="16" customWidth="1"/>
    <col min="5288" max="5288" width="1.88671875" style="16" customWidth="1"/>
    <col min="5289" max="5289" width="1.21875" style="16" customWidth="1"/>
    <col min="5290" max="5290" width="3.109375" style="16" customWidth="1"/>
    <col min="5291" max="5291" width="8.6640625" style="16" customWidth="1"/>
    <col min="5292" max="5292" width="1.88671875" style="16" customWidth="1"/>
    <col min="5293" max="5293" width="1.21875" style="16" customWidth="1"/>
    <col min="5294" max="5294" width="3.109375" style="16" customWidth="1"/>
    <col min="5295" max="5295" width="8.6640625" style="16" customWidth="1"/>
    <col min="5296" max="5296" width="1.88671875" style="16" customWidth="1"/>
    <col min="5297" max="5297" width="1.21875" style="16" customWidth="1"/>
    <col min="5298" max="5298" width="3.109375" style="16" customWidth="1"/>
    <col min="5299" max="5299" width="8.6640625" style="16" customWidth="1"/>
    <col min="5300" max="5300" width="1.88671875" style="16" customWidth="1"/>
    <col min="5301" max="5301" width="1.21875" style="16" customWidth="1"/>
    <col min="5302" max="5302" width="3.109375" style="16" customWidth="1"/>
    <col min="5303" max="5303" width="8.6640625" style="16" customWidth="1"/>
    <col min="5304" max="5304" width="1.88671875" style="16" customWidth="1"/>
    <col min="5305" max="5305" width="1.21875" style="16" customWidth="1"/>
    <col min="5306" max="5531" width="9" style="16"/>
    <col min="5532" max="5532" width="4" style="16" customWidth="1"/>
    <col min="5533" max="5533" width="17" style="16" customWidth="1"/>
    <col min="5534" max="5541" width="0" style="16" hidden="1" customWidth="1"/>
    <col min="5542" max="5542" width="3.109375" style="16" customWidth="1"/>
    <col min="5543" max="5543" width="8.6640625" style="16" customWidth="1"/>
    <col min="5544" max="5544" width="1.88671875" style="16" customWidth="1"/>
    <col min="5545" max="5545" width="1.21875" style="16" customWidth="1"/>
    <col min="5546" max="5546" width="3.109375" style="16" customWidth="1"/>
    <col min="5547" max="5547" width="8.6640625" style="16" customWidth="1"/>
    <col min="5548" max="5548" width="1.88671875" style="16" customWidth="1"/>
    <col min="5549" max="5549" width="1.21875" style="16" customWidth="1"/>
    <col min="5550" max="5550" width="3.109375" style="16" customWidth="1"/>
    <col min="5551" max="5551" width="8.6640625" style="16" customWidth="1"/>
    <col min="5552" max="5552" width="1.88671875" style="16" customWidth="1"/>
    <col min="5553" max="5553" width="1.21875" style="16" customWidth="1"/>
    <col min="5554" max="5554" width="3.109375" style="16" customWidth="1"/>
    <col min="5555" max="5555" width="8.6640625" style="16" customWidth="1"/>
    <col min="5556" max="5556" width="1.88671875" style="16" customWidth="1"/>
    <col min="5557" max="5557" width="1.21875" style="16" customWidth="1"/>
    <col min="5558" max="5558" width="3.109375" style="16" customWidth="1"/>
    <col min="5559" max="5559" width="8.6640625" style="16" customWidth="1"/>
    <col min="5560" max="5560" width="1.88671875" style="16" customWidth="1"/>
    <col min="5561" max="5561" width="1.21875" style="16" customWidth="1"/>
    <col min="5562" max="5787" width="9" style="16"/>
    <col min="5788" max="5788" width="4" style="16" customWidth="1"/>
    <col min="5789" max="5789" width="17" style="16" customWidth="1"/>
    <col min="5790" max="5797" width="0" style="16" hidden="1" customWidth="1"/>
    <col min="5798" max="5798" width="3.109375" style="16" customWidth="1"/>
    <col min="5799" max="5799" width="8.6640625" style="16" customWidth="1"/>
    <col min="5800" max="5800" width="1.88671875" style="16" customWidth="1"/>
    <col min="5801" max="5801" width="1.21875" style="16" customWidth="1"/>
    <col min="5802" max="5802" width="3.109375" style="16" customWidth="1"/>
    <col min="5803" max="5803" width="8.6640625" style="16" customWidth="1"/>
    <col min="5804" max="5804" width="1.88671875" style="16" customWidth="1"/>
    <col min="5805" max="5805" width="1.21875" style="16" customWidth="1"/>
    <col min="5806" max="5806" width="3.109375" style="16" customWidth="1"/>
    <col min="5807" max="5807" width="8.6640625" style="16" customWidth="1"/>
    <col min="5808" max="5808" width="1.88671875" style="16" customWidth="1"/>
    <col min="5809" max="5809" width="1.21875" style="16" customWidth="1"/>
    <col min="5810" max="5810" width="3.109375" style="16" customWidth="1"/>
    <col min="5811" max="5811" width="8.6640625" style="16" customWidth="1"/>
    <col min="5812" max="5812" width="1.88671875" style="16" customWidth="1"/>
    <col min="5813" max="5813" width="1.21875" style="16" customWidth="1"/>
    <col min="5814" max="5814" width="3.109375" style="16" customWidth="1"/>
    <col min="5815" max="5815" width="8.6640625" style="16" customWidth="1"/>
    <col min="5816" max="5816" width="1.88671875" style="16" customWidth="1"/>
    <col min="5817" max="5817" width="1.21875" style="16" customWidth="1"/>
    <col min="5818" max="6043" width="9" style="16"/>
    <col min="6044" max="6044" width="4" style="16" customWidth="1"/>
    <col min="6045" max="6045" width="17" style="16" customWidth="1"/>
    <col min="6046" max="6053" width="0" style="16" hidden="1" customWidth="1"/>
    <col min="6054" max="6054" width="3.109375" style="16" customWidth="1"/>
    <col min="6055" max="6055" width="8.6640625" style="16" customWidth="1"/>
    <col min="6056" max="6056" width="1.88671875" style="16" customWidth="1"/>
    <col min="6057" max="6057" width="1.21875" style="16" customWidth="1"/>
    <col min="6058" max="6058" width="3.109375" style="16" customWidth="1"/>
    <col min="6059" max="6059" width="8.6640625" style="16" customWidth="1"/>
    <col min="6060" max="6060" width="1.88671875" style="16" customWidth="1"/>
    <col min="6061" max="6061" width="1.21875" style="16" customWidth="1"/>
    <col min="6062" max="6062" width="3.109375" style="16" customWidth="1"/>
    <col min="6063" max="6063" width="8.6640625" style="16" customWidth="1"/>
    <col min="6064" max="6064" width="1.88671875" style="16" customWidth="1"/>
    <col min="6065" max="6065" width="1.21875" style="16" customWidth="1"/>
    <col min="6066" max="6066" width="3.109375" style="16" customWidth="1"/>
    <col min="6067" max="6067" width="8.6640625" style="16" customWidth="1"/>
    <col min="6068" max="6068" width="1.88671875" style="16" customWidth="1"/>
    <col min="6069" max="6069" width="1.21875" style="16" customWidth="1"/>
    <col min="6070" max="6070" width="3.109375" style="16" customWidth="1"/>
    <col min="6071" max="6071" width="8.6640625" style="16" customWidth="1"/>
    <col min="6072" max="6072" width="1.88671875" style="16" customWidth="1"/>
    <col min="6073" max="6073" width="1.21875" style="16" customWidth="1"/>
    <col min="6074" max="6299" width="9" style="16"/>
    <col min="6300" max="6300" width="4" style="16" customWidth="1"/>
    <col min="6301" max="6301" width="17" style="16" customWidth="1"/>
    <col min="6302" max="6309" width="0" style="16" hidden="1" customWidth="1"/>
    <col min="6310" max="6310" width="3.109375" style="16" customWidth="1"/>
    <col min="6311" max="6311" width="8.6640625" style="16" customWidth="1"/>
    <col min="6312" max="6312" width="1.88671875" style="16" customWidth="1"/>
    <col min="6313" max="6313" width="1.21875" style="16" customWidth="1"/>
    <col min="6314" max="6314" width="3.109375" style="16" customWidth="1"/>
    <col min="6315" max="6315" width="8.6640625" style="16" customWidth="1"/>
    <col min="6316" max="6316" width="1.88671875" style="16" customWidth="1"/>
    <col min="6317" max="6317" width="1.21875" style="16" customWidth="1"/>
    <col min="6318" max="6318" width="3.109375" style="16" customWidth="1"/>
    <col min="6319" max="6319" width="8.6640625" style="16" customWidth="1"/>
    <col min="6320" max="6320" width="1.88671875" style="16" customWidth="1"/>
    <col min="6321" max="6321" width="1.21875" style="16" customWidth="1"/>
    <col min="6322" max="6322" width="3.109375" style="16" customWidth="1"/>
    <col min="6323" max="6323" width="8.6640625" style="16" customWidth="1"/>
    <col min="6324" max="6324" width="1.88671875" style="16" customWidth="1"/>
    <col min="6325" max="6325" width="1.21875" style="16" customWidth="1"/>
    <col min="6326" max="6326" width="3.109375" style="16" customWidth="1"/>
    <col min="6327" max="6327" width="8.6640625" style="16" customWidth="1"/>
    <col min="6328" max="6328" width="1.88671875" style="16" customWidth="1"/>
    <col min="6329" max="6329" width="1.21875" style="16" customWidth="1"/>
    <col min="6330" max="6555" width="9" style="16"/>
    <col min="6556" max="6556" width="4" style="16" customWidth="1"/>
    <col min="6557" max="6557" width="17" style="16" customWidth="1"/>
    <col min="6558" max="6565" width="0" style="16" hidden="1" customWidth="1"/>
    <col min="6566" max="6566" width="3.109375" style="16" customWidth="1"/>
    <col min="6567" max="6567" width="8.6640625" style="16" customWidth="1"/>
    <col min="6568" max="6568" width="1.88671875" style="16" customWidth="1"/>
    <col min="6569" max="6569" width="1.21875" style="16" customWidth="1"/>
    <col min="6570" max="6570" width="3.109375" style="16" customWidth="1"/>
    <col min="6571" max="6571" width="8.6640625" style="16" customWidth="1"/>
    <col min="6572" max="6572" width="1.88671875" style="16" customWidth="1"/>
    <col min="6573" max="6573" width="1.21875" style="16" customWidth="1"/>
    <col min="6574" max="6574" width="3.109375" style="16" customWidth="1"/>
    <col min="6575" max="6575" width="8.6640625" style="16" customWidth="1"/>
    <col min="6576" max="6576" width="1.88671875" style="16" customWidth="1"/>
    <col min="6577" max="6577" width="1.21875" style="16" customWidth="1"/>
    <col min="6578" max="6578" width="3.109375" style="16" customWidth="1"/>
    <col min="6579" max="6579" width="8.6640625" style="16" customWidth="1"/>
    <col min="6580" max="6580" width="1.88671875" style="16" customWidth="1"/>
    <col min="6581" max="6581" width="1.21875" style="16" customWidth="1"/>
    <col min="6582" max="6582" width="3.109375" style="16" customWidth="1"/>
    <col min="6583" max="6583" width="8.6640625" style="16" customWidth="1"/>
    <col min="6584" max="6584" width="1.88671875" style="16" customWidth="1"/>
    <col min="6585" max="6585" width="1.21875" style="16" customWidth="1"/>
    <col min="6586" max="6811" width="9" style="16"/>
    <col min="6812" max="6812" width="4" style="16" customWidth="1"/>
    <col min="6813" max="6813" width="17" style="16" customWidth="1"/>
    <col min="6814" max="6821" width="0" style="16" hidden="1" customWidth="1"/>
    <col min="6822" max="6822" width="3.109375" style="16" customWidth="1"/>
    <col min="6823" max="6823" width="8.6640625" style="16" customWidth="1"/>
    <col min="6824" max="6824" width="1.88671875" style="16" customWidth="1"/>
    <col min="6825" max="6825" width="1.21875" style="16" customWidth="1"/>
    <col min="6826" max="6826" width="3.109375" style="16" customWidth="1"/>
    <col min="6827" max="6827" width="8.6640625" style="16" customWidth="1"/>
    <col min="6828" max="6828" width="1.88671875" style="16" customWidth="1"/>
    <col min="6829" max="6829" width="1.21875" style="16" customWidth="1"/>
    <col min="6830" max="6830" width="3.109375" style="16" customWidth="1"/>
    <col min="6831" max="6831" width="8.6640625" style="16" customWidth="1"/>
    <col min="6832" max="6832" width="1.88671875" style="16" customWidth="1"/>
    <col min="6833" max="6833" width="1.21875" style="16" customWidth="1"/>
    <col min="6834" max="6834" width="3.109375" style="16" customWidth="1"/>
    <col min="6835" max="6835" width="8.6640625" style="16" customWidth="1"/>
    <col min="6836" max="6836" width="1.88671875" style="16" customWidth="1"/>
    <col min="6837" max="6837" width="1.21875" style="16" customWidth="1"/>
    <col min="6838" max="6838" width="3.109375" style="16" customWidth="1"/>
    <col min="6839" max="6839" width="8.6640625" style="16" customWidth="1"/>
    <col min="6840" max="6840" width="1.88671875" style="16" customWidth="1"/>
    <col min="6841" max="6841" width="1.21875" style="16" customWidth="1"/>
    <col min="6842" max="7067" width="9" style="16"/>
    <col min="7068" max="7068" width="4" style="16" customWidth="1"/>
    <col min="7069" max="7069" width="17" style="16" customWidth="1"/>
    <col min="7070" max="7077" width="0" style="16" hidden="1" customWidth="1"/>
    <col min="7078" max="7078" width="3.109375" style="16" customWidth="1"/>
    <col min="7079" max="7079" width="8.6640625" style="16" customWidth="1"/>
    <col min="7080" max="7080" width="1.88671875" style="16" customWidth="1"/>
    <col min="7081" max="7081" width="1.21875" style="16" customWidth="1"/>
    <col min="7082" max="7082" width="3.109375" style="16" customWidth="1"/>
    <col min="7083" max="7083" width="8.6640625" style="16" customWidth="1"/>
    <col min="7084" max="7084" width="1.88671875" style="16" customWidth="1"/>
    <col min="7085" max="7085" width="1.21875" style="16" customWidth="1"/>
    <col min="7086" max="7086" width="3.109375" style="16" customWidth="1"/>
    <col min="7087" max="7087" width="8.6640625" style="16" customWidth="1"/>
    <col min="7088" max="7088" width="1.88671875" style="16" customWidth="1"/>
    <col min="7089" max="7089" width="1.21875" style="16" customWidth="1"/>
    <col min="7090" max="7090" width="3.109375" style="16" customWidth="1"/>
    <col min="7091" max="7091" width="8.6640625" style="16" customWidth="1"/>
    <col min="7092" max="7092" width="1.88671875" style="16" customWidth="1"/>
    <col min="7093" max="7093" width="1.21875" style="16" customWidth="1"/>
    <col min="7094" max="7094" width="3.109375" style="16" customWidth="1"/>
    <col min="7095" max="7095" width="8.6640625" style="16" customWidth="1"/>
    <col min="7096" max="7096" width="1.88671875" style="16" customWidth="1"/>
    <col min="7097" max="7097" width="1.21875" style="16" customWidth="1"/>
    <col min="7098" max="7323" width="9" style="16"/>
    <col min="7324" max="7324" width="4" style="16" customWidth="1"/>
    <col min="7325" max="7325" width="17" style="16" customWidth="1"/>
    <col min="7326" max="7333" width="0" style="16" hidden="1" customWidth="1"/>
    <col min="7334" max="7334" width="3.109375" style="16" customWidth="1"/>
    <col min="7335" max="7335" width="8.6640625" style="16" customWidth="1"/>
    <col min="7336" max="7336" width="1.88671875" style="16" customWidth="1"/>
    <col min="7337" max="7337" width="1.21875" style="16" customWidth="1"/>
    <col min="7338" max="7338" width="3.109375" style="16" customWidth="1"/>
    <col min="7339" max="7339" width="8.6640625" style="16" customWidth="1"/>
    <col min="7340" max="7340" width="1.88671875" style="16" customWidth="1"/>
    <col min="7341" max="7341" width="1.21875" style="16" customWidth="1"/>
    <col min="7342" max="7342" width="3.109375" style="16" customWidth="1"/>
    <col min="7343" max="7343" width="8.6640625" style="16" customWidth="1"/>
    <col min="7344" max="7344" width="1.88671875" style="16" customWidth="1"/>
    <col min="7345" max="7345" width="1.21875" style="16" customWidth="1"/>
    <col min="7346" max="7346" width="3.109375" style="16" customWidth="1"/>
    <col min="7347" max="7347" width="8.6640625" style="16" customWidth="1"/>
    <col min="7348" max="7348" width="1.88671875" style="16" customWidth="1"/>
    <col min="7349" max="7349" width="1.21875" style="16" customWidth="1"/>
    <col min="7350" max="7350" width="3.109375" style="16" customWidth="1"/>
    <col min="7351" max="7351" width="8.6640625" style="16" customWidth="1"/>
    <col min="7352" max="7352" width="1.88671875" style="16" customWidth="1"/>
    <col min="7353" max="7353" width="1.21875" style="16" customWidth="1"/>
    <col min="7354" max="7579" width="9" style="16"/>
    <col min="7580" max="7580" width="4" style="16" customWidth="1"/>
    <col min="7581" max="7581" width="17" style="16" customWidth="1"/>
    <col min="7582" max="7589" width="0" style="16" hidden="1" customWidth="1"/>
    <col min="7590" max="7590" width="3.109375" style="16" customWidth="1"/>
    <col min="7591" max="7591" width="8.6640625" style="16" customWidth="1"/>
    <col min="7592" max="7592" width="1.88671875" style="16" customWidth="1"/>
    <col min="7593" max="7593" width="1.21875" style="16" customWidth="1"/>
    <col min="7594" max="7594" width="3.109375" style="16" customWidth="1"/>
    <col min="7595" max="7595" width="8.6640625" style="16" customWidth="1"/>
    <col min="7596" max="7596" width="1.88671875" style="16" customWidth="1"/>
    <col min="7597" max="7597" width="1.21875" style="16" customWidth="1"/>
    <col min="7598" max="7598" width="3.109375" style="16" customWidth="1"/>
    <col min="7599" max="7599" width="8.6640625" style="16" customWidth="1"/>
    <col min="7600" max="7600" width="1.88671875" style="16" customWidth="1"/>
    <col min="7601" max="7601" width="1.21875" style="16" customWidth="1"/>
    <col min="7602" max="7602" width="3.109375" style="16" customWidth="1"/>
    <col min="7603" max="7603" width="8.6640625" style="16" customWidth="1"/>
    <col min="7604" max="7604" width="1.88671875" style="16" customWidth="1"/>
    <col min="7605" max="7605" width="1.21875" style="16" customWidth="1"/>
    <col min="7606" max="7606" width="3.109375" style="16" customWidth="1"/>
    <col min="7607" max="7607" width="8.6640625" style="16" customWidth="1"/>
    <col min="7608" max="7608" width="1.88671875" style="16" customWidth="1"/>
    <col min="7609" max="7609" width="1.21875" style="16" customWidth="1"/>
    <col min="7610" max="7835" width="9" style="16"/>
    <col min="7836" max="7836" width="4" style="16" customWidth="1"/>
    <col min="7837" max="7837" width="17" style="16" customWidth="1"/>
    <col min="7838" max="7845" width="0" style="16" hidden="1" customWidth="1"/>
    <col min="7846" max="7846" width="3.109375" style="16" customWidth="1"/>
    <col min="7847" max="7847" width="8.6640625" style="16" customWidth="1"/>
    <col min="7848" max="7848" width="1.88671875" style="16" customWidth="1"/>
    <col min="7849" max="7849" width="1.21875" style="16" customWidth="1"/>
    <col min="7850" max="7850" width="3.109375" style="16" customWidth="1"/>
    <col min="7851" max="7851" width="8.6640625" style="16" customWidth="1"/>
    <col min="7852" max="7852" width="1.88671875" style="16" customWidth="1"/>
    <col min="7853" max="7853" width="1.21875" style="16" customWidth="1"/>
    <col min="7854" max="7854" width="3.109375" style="16" customWidth="1"/>
    <col min="7855" max="7855" width="8.6640625" style="16" customWidth="1"/>
    <col min="7856" max="7856" width="1.88671875" style="16" customWidth="1"/>
    <col min="7857" max="7857" width="1.21875" style="16" customWidth="1"/>
    <col min="7858" max="7858" width="3.109375" style="16" customWidth="1"/>
    <col min="7859" max="7859" width="8.6640625" style="16" customWidth="1"/>
    <col min="7860" max="7860" width="1.88671875" style="16" customWidth="1"/>
    <col min="7861" max="7861" width="1.21875" style="16" customWidth="1"/>
    <col min="7862" max="7862" width="3.109375" style="16" customWidth="1"/>
    <col min="7863" max="7863" width="8.6640625" style="16" customWidth="1"/>
    <col min="7864" max="7864" width="1.88671875" style="16" customWidth="1"/>
    <col min="7865" max="7865" width="1.21875" style="16" customWidth="1"/>
    <col min="7866" max="8091" width="9" style="16"/>
    <col min="8092" max="8092" width="4" style="16" customWidth="1"/>
    <col min="8093" max="8093" width="17" style="16" customWidth="1"/>
    <col min="8094" max="8101" width="0" style="16" hidden="1" customWidth="1"/>
    <col min="8102" max="8102" width="3.109375" style="16" customWidth="1"/>
    <col min="8103" max="8103" width="8.6640625" style="16" customWidth="1"/>
    <col min="8104" max="8104" width="1.88671875" style="16" customWidth="1"/>
    <col min="8105" max="8105" width="1.21875" style="16" customWidth="1"/>
    <col min="8106" max="8106" width="3.109375" style="16" customWidth="1"/>
    <col min="8107" max="8107" width="8.6640625" style="16" customWidth="1"/>
    <col min="8108" max="8108" width="1.88671875" style="16" customWidth="1"/>
    <col min="8109" max="8109" width="1.21875" style="16" customWidth="1"/>
    <col min="8110" max="8110" width="3.109375" style="16" customWidth="1"/>
    <col min="8111" max="8111" width="8.6640625" style="16" customWidth="1"/>
    <col min="8112" max="8112" width="1.88671875" style="16" customWidth="1"/>
    <col min="8113" max="8113" width="1.21875" style="16" customWidth="1"/>
    <col min="8114" max="8114" width="3.109375" style="16" customWidth="1"/>
    <col min="8115" max="8115" width="8.6640625" style="16" customWidth="1"/>
    <col min="8116" max="8116" width="1.88671875" style="16" customWidth="1"/>
    <col min="8117" max="8117" width="1.21875" style="16" customWidth="1"/>
    <col min="8118" max="8118" width="3.109375" style="16" customWidth="1"/>
    <col min="8119" max="8119" width="8.6640625" style="16" customWidth="1"/>
    <col min="8120" max="8120" width="1.88671875" style="16" customWidth="1"/>
    <col min="8121" max="8121" width="1.21875" style="16" customWidth="1"/>
    <col min="8122" max="8347" width="9" style="16"/>
    <col min="8348" max="8348" width="4" style="16" customWidth="1"/>
    <col min="8349" max="8349" width="17" style="16" customWidth="1"/>
    <col min="8350" max="8357" width="0" style="16" hidden="1" customWidth="1"/>
    <col min="8358" max="8358" width="3.109375" style="16" customWidth="1"/>
    <col min="8359" max="8359" width="8.6640625" style="16" customWidth="1"/>
    <col min="8360" max="8360" width="1.88671875" style="16" customWidth="1"/>
    <col min="8361" max="8361" width="1.21875" style="16" customWidth="1"/>
    <col min="8362" max="8362" width="3.109375" style="16" customWidth="1"/>
    <col min="8363" max="8363" width="8.6640625" style="16" customWidth="1"/>
    <col min="8364" max="8364" width="1.88671875" style="16" customWidth="1"/>
    <col min="8365" max="8365" width="1.21875" style="16" customWidth="1"/>
    <col min="8366" max="8366" width="3.109375" style="16" customWidth="1"/>
    <col min="8367" max="8367" width="8.6640625" style="16" customWidth="1"/>
    <col min="8368" max="8368" width="1.88671875" style="16" customWidth="1"/>
    <col min="8369" max="8369" width="1.21875" style="16" customWidth="1"/>
    <col min="8370" max="8370" width="3.109375" style="16" customWidth="1"/>
    <col min="8371" max="8371" width="8.6640625" style="16" customWidth="1"/>
    <col min="8372" max="8372" width="1.88671875" style="16" customWidth="1"/>
    <col min="8373" max="8373" width="1.21875" style="16" customWidth="1"/>
    <col min="8374" max="8374" width="3.109375" style="16" customWidth="1"/>
    <col min="8375" max="8375" width="8.6640625" style="16" customWidth="1"/>
    <col min="8376" max="8376" width="1.88671875" style="16" customWidth="1"/>
    <col min="8377" max="8377" width="1.21875" style="16" customWidth="1"/>
    <col min="8378" max="8603" width="9" style="16"/>
    <col min="8604" max="8604" width="4" style="16" customWidth="1"/>
    <col min="8605" max="8605" width="17" style="16" customWidth="1"/>
    <col min="8606" max="8613" width="0" style="16" hidden="1" customWidth="1"/>
    <col min="8614" max="8614" width="3.109375" style="16" customWidth="1"/>
    <col min="8615" max="8615" width="8.6640625" style="16" customWidth="1"/>
    <col min="8616" max="8616" width="1.88671875" style="16" customWidth="1"/>
    <col min="8617" max="8617" width="1.21875" style="16" customWidth="1"/>
    <col min="8618" max="8618" width="3.109375" style="16" customWidth="1"/>
    <col min="8619" max="8619" width="8.6640625" style="16" customWidth="1"/>
    <col min="8620" max="8620" width="1.88671875" style="16" customWidth="1"/>
    <col min="8621" max="8621" width="1.21875" style="16" customWidth="1"/>
    <col min="8622" max="8622" width="3.109375" style="16" customWidth="1"/>
    <col min="8623" max="8623" width="8.6640625" style="16" customWidth="1"/>
    <col min="8624" max="8624" width="1.88671875" style="16" customWidth="1"/>
    <col min="8625" max="8625" width="1.21875" style="16" customWidth="1"/>
    <col min="8626" max="8626" width="3.109375" style="16" customWidth="1"/>
    <col min="8627" max="8627" width="8.6640625" style="16" customWidth="1"/>
    <col min="8628" max="8628" width="1.88671875" style="16" customWidth="1"/>
    <col min="8629" max="8629" width="1.21875" style="16" customWidth="1"/>
    <col min="8630" max="8630" width="3.109375" style="16" customWidth="1"/>
    <col min="8631" max="8631" width="8.6640625" style="16" customWidth="1"/>
    <col min="8632" max="8632" width="1.88671875" style="16" customWidth="1"/>
    <col min="8633" max="8633" width="1.21875" style="16" customWidth="1"/>
    <col min="8634" max="8859" width="9" style="16"/>
    <col min="8860" max="8860" width="4" style="16" customWidth="1"/>
    <col min="8861" max="8861" width="17" style="16" customWidth="1"/>
    <col min="8862" max="8869" width="0" style="16" hidden="1" customWidth="1"/>
    <col min="8870" max="8870" width="3.109375" style="16" customWidth="1"/>
    <col min="8871" max="8871" width="8.6640625" style="16" customWidth="1"/>
    <col min="8872" max="8872" width="1.88671875" style="16" customWidth="1"/>
    <col min="8873" max="8873" width="1.21875" style="16" customWidth="1"/>
    <col min="8874" max="8874" width="3.109375" style="16" customWidth="1"/>
    <col min="8875" max="8875" width="8.6640625" style="16" customWidth="1"/>
    <col min="8876" max="8876" width="1.88671875" style="16" customWidth="1"/>
    <col min="8877" max="8877" width="1.21875" style="16" customWidth="1"/>
    <col min="8878" max="8878" width="3.109375" style="16" customWidth="1"/>
    <col min="8879" max="8879" width="8.6640625" style="16" customWidth="1"/>
    <col min="8880" max="8880" width="1.88671875" style="16" customWidth="1"/>
    <col min="8881" max="8881" width="1.21875" style="16" customWidth="1"/>
    <col min="8882" max="8882" width="3.109375" style="16" customWidth="1"/>
    <col min="8883" max="8883" width="8.6640625" style="16" customWidth="1"/>
    <col min="8884" max="8884" width="1.88671875" style="16" customWidth="1"/>
    <col min="8885" max="8885" width="1.21875" style="16" customWidth="1"/>
    <col min="8886" max="8886" width="3.109375" style="16" customWidth="1"/>
    <col min="8887" max="8887" width="8.6640625" style="16" customWidth="1"/>
    <col min="8888" max="8888" width="1.88671875" style="16" customWidth="1"/>
    <col min="8889" max="8889" width="1.21875" style="16" customWidth="1"/>
    <col min="8890" max="9115" width="9" style="16"/>
    <col min="9116" max="9116" width="4" style="16" customWidth="1"/>
    <col min="9117" max="9117" width="17" style="16" customWidth="1"/>
    <col min="9118" max="9125" width="0" style="16" hidden="1" customWidth="1"/>
    <col min="9126" max="9126" width="3.109375" style="16" customWidth="1"/>
    <col min="9127" max="9127" width="8.6640625" style="16" customWidth="1"/>
    <col min="9128" max="9128" width="1.88671875" style="16" customWidth="1"/>
    <col min="9129" max="9129" width="1.21875" style="16" customWidth="1"/>
    <col min="9130" max="9130" width="3.109375" style="16" customWidth="1"/>
    <col min="9131" max="9131" width="8.6640625" style="16" customWidth="1"/>
    <col min="9132" max="9132" width="1.88671875" style="16" customWidth="1"/>
    <col min="9133" max="9133" width="1.21875" style="16" customWidth="1"/>
    <col min="9134" max="9134" width="3.109375" style="16" customWidth="1"/>
    <col min="9135" max="9135" width="8.6640625" style="16" customWidth="1"/>
    <col min="9136" max="9136" width="1.88671875" style="16" customWidth="1"/>
    <col min="9137" max="9137" width="1.21875" style="16" customWidth="1"/>
    <col min="9138" max="9138" width="3.109375" style="16" customWidth="1"/>
    <col min="9139" max="9139" width="8.6640625" style="16" customWidth="1"/>
    <col min="9140" max="9140" width="1.88671875" style="16" customWidth="1"/>
    <col min="9141" max="9141" width="1.21875" style="16" customWidth="1"/>
    <col min="9142" max="9142" width="3.109375" style="16" customWidth="1"/>
    <col min="9143" max="9143" width="8.6640625" style="16" customWidth="1"/>
    <col min="9144" max="9144" width="1.88671875" style="16" customWidth="1"/>
    <col min="9145" max="9145" width="1.21875" style="16" customWidth="1"/>
    <col min="9146" max="9371" width="9" style="16"/>
    <col min="9372" max="9372" width="4" style="16" customWidth="1"/>
    <col min="9373" max="9373" width="17" style="16" customWidth="1"/>
    <col min="9374" max="9381" width="0" style="16" hidden="1" customWidth="1"/>
    <col min="9382" max="9382" width="3.109375" style="16" customWidth="1"/>
    <col min="9383" max="9383" width="8.6640625" style="16" customWidth="1"/>
    <col min="9384" max="9384" width="1.88671875" style="16" customWidth="1"/>
    <col min="9385" max="9385" width="1.21875" style="16" customWidth="1"/>
    <col min="9386" max="9386" width="3.109375" style="16" customWidth="1"/>
    <col min="9387" max="9387" width="8.6640625" style="16" customWidth="1"/>
    <col min="9388" max="9388" width="1.88671875" style="16" customWidth="1"/>
    <col min="9389" max="9389" width="1.21875" style="16" customWidth="1"/>
    <col min="9390" max="9390" width="3.109375" style="16" customWidth="1"/>
    <col min="9391" max="9391" width="8.6640625" style="16" customWidth="1"/>
    <col min="9392" max="9392" width="1.88671875" style="16" customWidth="1"/>
    <col min="9393" max="9393" width="1.21875" style="16" customWidth="1"/>
    <col min="9394" max="9394" width="3.109375" style="16" customWidth="1"/>
    <col min="9395" max="9395" width="8.6640625" style="16" customWidth="1"/>
    <col min="9396" max="9396" width="1.88671875" style="16" customWidth="1"/>
    <col min="9397" max="9397" width="1.21875" style="16" customWidth="1"/>
    <col min="9398" max="9398" width="3.109375" style="16" customWidth="1"/>
    <col min="9399" max="9399" width="8.6640625" style="16" customWidth="1"/>
    <col min="9400" max="9400" width="1.88671875" style="16" customWidth="1"/>
    <col min="9401" max="9401" width="1.21875" style="16" customWidth="1"/>
    <col min="9402" max="9627" width="9" style="16"/>
    <col min="9628" max="9628" width="4" style="16" customWidth="1"/>
    <col min="9629" max="9629" width="17" style="16" customWidth="1"/>
    <col min="9630" max="9637" width="0" style="16" hidden="1" customWidth="1"/>
    <col min="9638" max="9638" width="3.109375" style="16" customWidth="1"/>
    <col min="9639" max="9639" width="8.6640625" style="16" customWidth="1"/>
    <col min="9640" max="9640" width="1.88671875" style="16" customWidth="1"/>
    <col min="9641" max="9641" width="1.21875" style="16" customWidth="1"/>
    <col min="9642" max="9642" width="3.109375" style="16" customWidth="1"/>
    <col min="9643" max="9643" width="8.6640625" style="16" customWidth="1"/>
    <col min="9644" max="9644" width="1.88671875" style="16" customWidth="1"/>
    <col min="9645" max="9645" width="1.21875" style="16" customWidth="1"/>
    <col min="9646" max="9646" width="3.109375" style="16" customWidth="1"/>
    <col min="9647" max="9647" width="8.6640625" style="16" customWidth="1"/>
    <col min="9648" max="9648" width="1.88671875" style="16" customWidth="1"/>
    <col min="9649" max="9649" width="1.21875" style="16" customWidth="1"/>
    <col min="9650" max="9650" width="3.109375" style="16" customWidth="1"/>
    <col min="9651" max="9651" width="8.6640625" style="16" customWidth="1"/>
    <col min="9652" max="9652" width="1.88671875" style="16" customWidth="1"/>
    <col min="9653" max="9653" width="1.21875" style="16" customWidth="1"/>
    <col min="9654" max="9654" width="3.109375" style="16" customWidth="1"/>
    <col min="9655" max="9655" width="8.6640625" style="16" customWidth="1"/>
    <col min="9656" max="9656" width="1.88671875" style="16" customWidth="1"/>
    <col min="9657" max="9657" width="1.21875" style="16" customWidth="1"/>
    <col min="9658" max="9883" width="9" style="16"/>
    <col min="9884" max="9884" width="4" style="16" customWidth="1"/>
    <col min="9885" max="9885" width="17" style="16" customWidth="1"/>
    <col min="9886" max="9893" width="0" style="16" hidden="1" customWidth="1"/>
    <col min="9894" max="9894" width="3.109375" style="16" customWidth="1"/>
    <col min="9895" max="9895" width="8.6640625" style="16" customWidth="1"/>
    <col min="9896" max="9896" width="1.88671875" style="16" customWidth="1"/>
    <col min="9897" max="9897" width="1.21875" style="16" customWidth="1"/>
    <col min="9898" max="9898" width="3.109375" style="16" customWidth="1"/>
    <col min="9899" max="9899" width="8.6640625" style="16" customWidth="1"/>
    <col min="9900" max="9900" width="1.88671875" style="16" customWidth="1"/>
    <col min="9901" max="9901" width="1.21875" style="16" customWidth="1"/>
    <col min="9902" max="9902" width="3.109375" style="16" customWidth="1"/>
    <col min="9903" max="9903" width="8.6640625" style="16" customWidth="1"/>
    <col min="9904" max="9904" width="1.88671875" style="16" customWidth="1"/>
    <col min="9905" max="9905" width="1.21875" style="16" customWidth="1"/>
    <col min="9906" max="9906" width="3.109375" style="16" customWidth="1"/>
    <col min="9907" max="9907" width="8.6640625" style="16" customWidth="1"/>
    <col min="9908" max="9908" width="1.88671875" style="16" customWidth="1"/>
    <col min="9909" max="9909" width="1.21875" style="16" customWidth="1"/>
    <col min="9910" max="9910" width="3.109375" style="16" customWidth="1"/>
    <col min="9911" max="9911" width="8.6640625" style="16" customWidth="1"/>
    <col min="9912" max="9912" width="1.88671875" style="16" customWidth="1"/>
    <col min="9913" max="9913" width="1.21875" style="16" customWidth="1"/>
    <col min="9914" max="10139" width="9" style="16"/>
    <col min="10140" max="10140" width="4" style="16" customWidth="1"/>
    <col min="10141" max="10141" width="17" style="16" customWidth="1"/>
    <col min="10142" max="10149" width="0" style="16" hidden="1" customWidth="1"/>
    <col min="10150" max="10150" width="3.109375" style="16" customWidth="1"/>
    <col min="10151" max="10151" width="8.6640625" style="16" customWidth="1"/>
    <col min="10152" max="10152" width="1.88671875" style="16" customWidth="1"/>
    <col min="10153" max="10153" width="1.21875" style="16" customWidth="1"/>
    <col min="10154" max="10154" width="3.109375" style="16" customWidth="1"/>
    <col min="10155" max="10155" width="8.6640625" style="16" customWidth="1"/>
    <col min="10156" max="10156" width="1.88671875" style="16" customWidth="1"/>
    <col min="10157" max="10157" width="1.21875" style="16" customWidth="1"/>
    <col min="10158" max="10158" width="3.109375" style="16" customWidth="1"/>
    <col min="10159" max="10159" width="8.6640625" style="16" customWidth="1"/>
    <col min="10160" max="10160" width="1.88671875" style="16" customWidth="1"/>
    <col min="10161" max="10161" width="1.21875" style="16" customWidth="1"/>
    <col min="10162" max="10162" width="3.109375" style="16" customWidth="1"/>
    <col min="10163" max="10163" width="8.6640625" style="16" customWidth="1"/>
    <col min="10164" max="10164" width="1.88671875" style="16" customWidth="1"/>
    <col min="10165" max="10165" width="1.21875" style="16" customWidth="1"/>
    <col min="10166" max="10166" width="3.109375" style="16" customWidth="1"/>
    <col min="10167" max="10167" width="8.6640625" style="16" customWidth="1"/>
    <col min="10168" max="10168" width="1.88671875" style="16" customWidth="1"/>
    <col min="10169" max="10169" width="1.21875" style="16" customWidth="1"/>
    <col min="10170" max="10395" width="9" style="16"/>
    <col min="10396" max="10396" width="4" style="16" customWidth="1"/>
    <col min="10397" max="10397" width="17" style="16" customWidth="1"/>
    <col min="10398" max="10405" width="0" style="16" hidden="1" customWidth="1"/>
    <col min="10406" max="10406" width="3.109375" style="16" customWidth="1"/>
    <col min="10407" max="10407" width="8.6640625" style="16" customWidth="1"/>
    <col min="10408" max="10408" width="1.88671875" style="16" customWidth="1"/>
    <col min="10409" max="10409" width="1.21875" style="16" customWidth="1"/>
    <col min="10410" max="10410" width="3.109375" style="16" customWidth="1"/>
    <col min="10411" max="10411" width="8.6640625" style="16" customWidth="1"/>
    <col min="10412" max="10412" width="1.88671875" style="16" customWidth="1"/>
    <col min="10413" max="10413" width="1.21875" style="16" customWidth="1"/>
    <col min="10414" max="10414" width="3.109375" style="16" customWidth="1"/>
    <col min="10415" max="10415" width="8.6640625" style="16" customWidth="1"/>
    <col min="10416" max="10416" width="1.88671875" style="16" customWidth="1"/>
    <col min="10417" max="10417" width="1.21875" style="16" customWidth="1"/>
    <col min="10418" max="10418" width="3.109375" style="16" customWidth="1"/>
    <col min="10419" max="10419" width="8.6640625" style="16" customWidth="1"/>
    <col min="10420" max="10420" width="1.88671875" style="16" customWidth="1"/>
    <col min="10421" max="10421" width="1.21875" style="16" customWidth="1"/>
    <col min="10422" max="10422" width="3.109375" style="16" customWidth="1"/>
    <col min="10423" max="10423" width="8.6640625" style="16" customWidth="1"/>
    <col min="10424" max="10424" width="1.88671875" style="16" customWidth="1"/>
    <col min="10425" max="10425" width="1.21875" style="16" customWidth="1"/>
    <col min="10426" max="10651" width="9" style="16"/>
    <col min="10652" max="10652" width="4" style="16" customWidth="1"/>
    <col min="10653" max="10653" width="17" style="16" customWidth="1"/>
    <col min="10654" max="10661" width="0" style="16" hidden="1" customWidth="1"/>
    <col min="10662" max="10662" width="3.109375" style="16" customWidth="1"/>
    <col min="10663" max="10663" width="8.6640625" style="16" customWidth="1"/>
    <col min="10664" max="10664" width="1.88671875" style="16" customWidth="1"/>
    <col min="10665" max="10665" width="1.21875" style="16" customWidth="1"/>
    <col min="10666" max="10666" width="3.109375" style="16" customWidth="1"/>
    <col min="10667" max="10667" width="8.6640625" style="16" customWidth="1"/>
    <col min="10668" max="10668" width="1.88671875" style="16" customWidth="1"/>
    <col min="10669" max="10669" width="1.21875" style="16" customWidth="1"/>
    <col min="10670" max="10670" width="3.109375" style="16" customWidth="1"/>
    <col min="10671" max="10671" width="8.6640625" style="16" customWidth="1"/>
    <col min="10672" max="10672" width="1.88671875" style="16" customWidth="1"/>
    <col min="10673" max="10673" width="1.21875" style="16" customWidth="1"/>
    <col min="10674" max="10674" width="3.109375" style="16" customWidth="1"/>
    <col min="10675" max="10675" width="8.6640625" style="16" customWidth="1"/>
    <col min="10676" max="10676" width="1.88671875" style="16" customWidth="1"/>
    <col min="10677" max="10677" width="1.21875" style="16" customWidth="1"/>
    <col min="10678" max="10678" width="3.109375" style="16" customWidth="1"/>
    <col min="10679" max="10679" width="8.6640625" style="16" customWidth="1"/>
    <col min="10680" max="10680" width="1.88671875" style="16" customWidth="1"/>
    <col min="10681" max="10681" width="1.21875" style="16" customWidth="1"/>
    <col min="10682" max="10907" width="9" style="16"/>
    <col min="10908" max="10908" width="4" style="16" customWidth="1"/>
    <col min="10909" max="10909" width="17" style="16" customWidth="1"/>
    <col min="10910" max="10917" width="0" style="16" hidden="1" customWidth="1"/>
    <col min="10918" max="10918" width="3.109375" style="16" customWidth="1"/>
    <col min="10919" max="10919" width="8.6640625" style="16" customWidth="1"/>
    <col min="10920" max="10920" width="1.88671875" style="16" customWidth="1"/>
    <col min="10921" max="10921" width="1.21875" style="16" customWidth="1"/>
    <col min="10922" max="10922" width="3.109375" style="16" customWidth="1"/>
    <col min="10923" max="10923" width="8.6640625" style="16" customWidth="1"/>
    <col min="10924" max="10924" width="1.88671875" style="16" customWidth="1"/>
    <col min="10925" max="10925" width="1.21875" style="16" customWidth="1"/>
    <col min="10926" max="10926" width="3.109375" style="16" customWidth="1"/>
    <col min="10927" max="10927" width="8.6640625" style="16" customWidth="1"/>
    <col min="10928" max="10928" width="1.88671875" style="16" customWidth="1"/>
    <col min="10929" max="10929" width="1.21875" style="16" customWidth="1"/>
    <col min="10930" max="10930" width="3.109375" style="16" customWidth="1"/>
    <col min="10931" max="10931" width="8.6640625" style="16" customWidth="1"/>
    <col min="10932" max="10932" width="1.88671875" style="16" customWidth="1"/>
    <col min="10933" max="10933" width="1.21875" style="16" customWidth="1"/>
    <col min="10934" max="10934" width="3.109375" style="16" customWidth="1"/>
    <col min="10935" max="10935" width="8.6640625" style="16" customWidth="1"/>
    <col min="10936" max="10936" width="1.88671875" style="16" customWidth="1"/>
    <col min="10937" max="10937" width="1.21875" style="16" customWidth="1"/>
    <col min="10938" max="11163" width="9" style="16"/>
    <col min="11164" max="11164" width="4" style="16" customWidth="1"/>
    <col min="11165" max="11165" width="17" style="16" customWidth="1"/>
    <col min="11166" max="11173" width="0" style="16" hidden="1" customWidth="1"/>
    <col min="11174" max="11174" width="3.109375" style="16" customWidth="1"/>
    <col min="11175" max="11175" width="8.6640625" style="16" customWidth="1"/>
    <col min="11176" max="11176" width="1.88671875" style="16" customWidth="1"/>
    <col min="11177" max="11177" width="1.21875" style="16" customWidth="1"/>
    <col min="11178" max="11178" width="3.109375" style="16" customWidth="1"/>
    <col min="11179" max="11179" width="8.6640625" style="16" customWidth="1"/>
    <col min="11180" max="11180" width="1.88671875" style="16" customWidth="1"/>
    <col min="11181" max="11181" width="1.21875" style="16" customWidth="1"/>
    <col min="11182" max="11182" width="3.109375" style="16" customWidth="1"/>
    <col min="11183" max="11183" width="8.6640625" style="16" customWidth="1"/>
    <col min="11184" max="11184" width="1.88671875" style="16" customWidth="1"/>
    <col min="11185" max="11185" width="1.21875" style="16" customWidth="1"/>
    <col min="11186" max="11186" width="3.109375" style="16" customWidth="1"/>
    <col min="11187" max="11187" width="8.6640625" style="16" customWidth="1"/>
    <col min="11188" max="11188" width="1.88671875" style="16" customWidth="1"/>
    <col min="11189" max="11189" width="1.21875" style="16" customWidth="1"/>
    <col min="11190" max="11190" width="3.109375" style="16" customWidth="1"/>
    <col min="11191" max="11191" width="8.6640625" style="16" customWidth="1"/>
    <col min="11192" max="11192" width="1.88671875" style="16" customWidth="1"/>
    <col min="11193" max="11193" width="1.21875" style="16" customWidth="1"/>
    <col min="11194" max="11419" width="9" style="16"/>
    <col min="11420" max="11420" width="4" style="16" customWidth="1"/>
    <col min="11421" max="11421" width="17" style="16" customWidth="1"/>
    <col min="11422" max="11429" width="0" style="16" hidden="1" customWidth="1"/>
    <col min="11430" max="11430" width="3.109375" style="16" customWidth="1"/>
    <col min="11431" max="11431" width="8.6640625" style="16" customWidth="1"/>
    <col min="11432" max="11432" width="1.88671875" style="16" customWidth="1"/>
    <col min="11433" max="11433" width="1.21875" style="16" customWidth="1"/>
    <col min="11434" max="11434" width="3.109375" style="16" customWidth="1"/>
    <col min="11435" max="11435" width="8.6640625" style="16" customWidth="1"/>
    <col min="11436" max="11436" width="1.88671875" style="16" customWidth="1"/>
    <col min="11437" max="11437" width="1.21875" style="16" customWidth="1"/>
    <col min="11438" max="11438" width="3.109375" style="16" customWidth="1"/>
    <col min="11439" max="11439" width="8.6640625" style="16" customWidth="1"/>
    <col min="11440" max="11440" width="1.88671875" style="16" customWidth="1"/>
    <col min="11441" max="11441" width="1.21875" style="16" customWidth="1"/>
    <col min="11442" max="11442" width="3.109375" style="16" customWidth="1"/>
    <col min="11443" max="11443" width="8.6640625" style="16" customWidth="1"/>
    <col min="11444" max="11444" width="1.88671875" style="16" customWidth="1"/>
    <col min="11445" max="11445" width="1.21875" style="16" customWidth="1"/>
    <col min="11446" max="11446" width="3.109375" style="16" customWidth="1"/>
    <col min="11447" max="11447" width="8.6640625" style="16" customWidth="1"/>
    <col min="11448" max="11448" width="1.88671875" style="16" customWidth="1"/>
    <col min="11449" max="11449" width="1.21875" style="16" customWidth="1"/>
    <col min="11450" max="11675" width="9" style="16"/>
    <col min="11676" max="11676" width="4" style="16" customWidth="1"/>
    <col min="11677" max="11677" width="17" style="16" customWidth="1"/>
    <col min="11678" max="11685" width="0" style="16" hidden="1" customWidth="1"/>
    <col min="11686" max="11686" width="3.109375" style="16" customWidth="1"/>
    <col min="11687" max="11687" width="8.6640625" style="16" customWidth="1"/>
    <col min="11688" max="11688" width="1.88671875" style="16" customWidth="1"/>
    <col min="11689" max="11689" width="1.21875" style="16" customWidth="1"/>
    <col min="11690" max="11690" width="3.109375" style="16" customWidth="1"/>
    <col min="11691" max="11691" width="8.6640625" style="16" customWidth="1"/>
    <col min="11692" max="11692" width="1.88671875" style="16" customWidth="1"/>
    <col min="11693" max="11693" width="1.21875" style="16" customWidth="1"/>
    <col min="11694" max="11694" width="3.109375" style="16" customWidth="1"/>
    <col min="11695" max="11695" width="8.6640625" style="16" customWidth="1"/>
    <col min="11696" max="11696" width="1.88671875" style="16" customWidth="1"/>
    <col min="11697" max="11697" width="1.21875" style="16" customWidth="1"/>
    <col min="11698" max="11698" width="3.109375" style="16" customWidth="1"/>
    <col min="11699" max="11699" width="8.6640625" style="16" customWidth="1"/>
    <col min="11700" max="11700" width="1.88671875" style="16" customWidth="1"/>
    <col min="11701" max="11701" width="1.21875" style="16" customWidth="1"/>
    <col min="11702" max="11702" width="3.109375" style="16" customWidth="1"/>
    <col min="11703" max="11703" width="8.6640625" style="16" customWidth="1"/>
    <col min="11704" max="11704" width="1.88671875" style="16" customWidth="1"/>
    <col min="11705" max="11705" width="1.21875" style="16" customWidth="1"/>
    <col min="11706" max="11931" width="9" style="16"/>
    <col min="11932" max="11932" width="4" style="16" customWidth="1"/>
    <col min="11933" max="11933" width="17" style="16" customWidth="1"/>
    <col min="11934" max="11941" width="0" style="16" hidden="1" customWidth="1"/>
    <col min="11942" max="11942" width="3.109375" style="16" customWidth="1"/>
    <col min="11943" max="11943" width="8.6640625" style="16" customWidth="1"/>
    <col min="11944" max="11944" width="1.88671875" style="16" customWidth="1"/>
    <col min="11945" max="11945" width="1.21875" style="16" customWidth="1"/>
    <col min="11946" max="11946" width="3.109375" style="16" customWidth="1"/>
    <col min="11947" max="11947" width="8.6640625" style="16" customWidth="1"/>
    <col min="11948" max="11948" width="1.88671875" style="16" customWidth="1"/>
    <col min="11949" max="11949" width="1.21875" style="16" customWidth="1"/>
    <col min="11950" max="11950" width="3.109375" style="16" customWidth="1"/>
    <col min="11951" max="11951" width="8.6640625" style="16" customWidth="1"/>
    <col min="11952" max="11952" width="1.88671875" style="16" customWidth="1"/>
    <col min="11953" max="11953" width="1.21875" style="16" customWidth="1"/>
    <col min="11954" max="11954" width="3.109375" style="16" customWidth="1"/>
    <col min="11955" max="11955" width="8.6640625" style="16" customWidth="1"/>
    <col min="11956" max="11956" width="1.88671875" style="16" customWidth="1"/>
    <col min="11957" max="11957" width="1.21875" style="16" customWidth="1"/>
    <col min="11958" max="11958" width="3.109375" style="16" customWidth="1"/>
    <col min="11959" max="11959" width="8.6640625" style="16" customWidth="1"/>
    <col min="11960" max="11960" width="1.88671875" style="16" customWidth="1"/>
    <col min="11961" max="11961" width="1.21875" style="16" customWidth="1"/>
    <col min="11962" max="12187" width="9" style="16"/>
    <col min="12188" max="12188" width="4" style="16" customWidth="1"/>
    <col min="12189" max="12189" width="17" style="16" customWidth="1"/>
    <col min="12190" max="12197" width="0" style="16" hidden="1" customWidth="1"/>
    <col min="12198" max="12198" width="3.109375" style="16" customWidth="1"/>
    <col min="12199" max="12199" width="8.6640625" style="16" customWidth="1"/>
    <col min="12200" max="12200" width="1.88671875" style="16" customWidth="1"/>
    <col min="12201" max="12201" width="1.21875" style="16" customWidth="1"/>
    <col min="12202" max="12202" width="3.109375" style="16" customWidth="1"/>
    <col min="12203" max="12203" width="8.6640625" style="16" customWidth="1"/>
    <col min="12204" max="12204" width="1.88671875" style="16" customWidth="1"/>
    <col min="12205" max="12205" width="1.21875" style="16" customWidth="1"/>
    <col min="12206" max="12206" width="3.109375" style="16" customWidth="1"/>
    <col min="12207" max="12207" width="8.6640625" style="16" customWidth="1"/>
    <col min="12208" max="12208" width="1.88671875" style="16" customWidth="1"/>
    <col min="12209" max="12209" width="1.21875" style="16" customWidth="1"/>
    <col min="12210" max="12210" width="3.109375" style="16" customWidth="1"/>
    <col min="12211" max="12211" width="8.6640625" style="16" customWidth="1"/>
    <col min="12212" max="12212" width="1.88671875" style="16" customWidth="1"/>
    <col min="12213" max="12213" width="1.21875" style="16" customWidth="1"/>
    <col min="12214" max="12214" width="3.109375" style="16" customWidth="1"/>
    <col min="12215" max="12215" width="8.6640625" style="16" customWidth="1"/>
    <col min="12216" max="12216" width="1.88671875" style="16" customWidth="1"/>
    <col min="12217" max="12217" width="1.21875" style="16" customWidth="1"/>
    <col min="12218" max="12443" width="9" style="16"/>
    <col min="12444" max="12444" width="4" style="16" customWidth="1"/>
    <col min="12445" max="12445" width="17" style="16" customWidth="1"/>
    <col min="12446" max="12453" width="0" style="16" hidden="1" customWidth="1"/>
    <col min="12454" max="12454" width="3.109375" style="16" customWidth="1"/>
    <col min="12455" max="12455" width="8.6640625" style="16" customWidth="1"/>
    <col min="12456" max="12456" width="1.88671875" style="16" customWidth="1"/>
    <col min="12457" max="12457" width="1.21875" style="16" customWidth="1"/>
    <col min="12458" max="12458" width="3.109375" style="16" customWidth="1"/>
    <col min="12459" max="12459" width="8.6640625" style="16" customWidth="1"/>
    <col min="12460" max="12460" width="1.88671875" style="16" customWidth="1"/>
    <col min="12461" max="12461" width="1.21875" style="16" customWidth="1"/>
    <col min="12462" max="12462" width="3.109375" style="16" customWidth="1"/>
    <col min="12463" max="12463" width="8.6640625" style="16" customWidth="1"/>
    <col min="12464" max="12464" width="1.88671875" style="16" customWidth="1"/>
    <col min="12465" max="12465" width="1.21875" style="16" customWidth="1"/>
    <col min="12466" max="12466" width="3.109375" style="16" customWidth="1"/>
    <col min="12467" max="12467" width="8.6640625" style="16" customWidth="1"/>
    <col min="12468" max="12468" width="1.88671875" style="16" customWidth="1"/>
    <col min="12469" max="12469" width="1.21875" style="16" customWidth="1"/>
    <col min="12470" max="12470" width="3.109375" style="16" customWidth="1"/>
    <col min="12471" max="12471" width="8.6640625" style="16" customWidth="1"/>
    <col min="12472" max="12472" width="1.88671875" style="16" customWidth="1"/>
    <col min="12473" max="12473" width="1.21875" style="16" customWidth="1"/>
    <col min="12474" max="12699" width="9" style="16"/>
    <col min="12700" max="12700" width="4" style="16" customWidth="1"/>
    <col min="12701" max="12701" width="17" style="16" customWidth="1"/>
    <col min="12702" max="12709" width="0" style="16" hidden="1" customWidth="1"/>
    <col min="12710" max="12710" width="3.109375" style="16" customWidth="1"/>
    <col min="12711" max="12711" width="8.6640625" style="16" customWidth="1"/>
    <col min="12712" max="12712" width="1.88671875" style="16" customWidth="1"/>
    <col min="12713" max="12713" width="1.21875" style="16" customWidth="1"/>
    <col min="12714" max="12714" width="3.109375" style="16" customWidth="1"/>
    <col min="12715" max="12715" width="8.6640625" style="16" customWidth="1"/>
    <col min="12716" max="12716" width="1.88671875" style="16" customWidth="1"/>
    <col min="12717" max="12717" width="1.21875" style="16" customWidth="1"/>
    <col min="12718" max="12718" width="3.109375" style="16" customWidth="1"/>
    <col min="12719" max="12719" width="8.6640625" style="16" customWidth="1"/>
    <col min="12720" max="12720" width="1.88671875" style="16" customWidth="1"/>
    <col min="12721" max="12721" width="1.21875" style="16" customWidth="1"/>
    <col min="12722" max="12722" width="3.109375" style="16" customWidth="1"/>
    <col min="12723" max="12723" width="8.6640625" style="16" customWidth="1"/>
    <col min="12724" max="12724" width="1.88671875" style="16" customWidth="1"/>
    <col min="12725" max="12725" width="1.21875" style="16" customWidth="1"/>
    <col min="12726" max="12726" width="3.109375" style="16" customWidth="1"/>
    <col min="12727" max="12727" width="8.6640625" style="16" customWidth="1"/>
    <col min="12728" max="12728" width="1.88671875" style="16" customWidth="1"/>
    <col min="12729" max="12729" width="1.21875" style="16" customWidth="1"/>
    <col min="12730" max="12955" width="9" style="16"/>
    <col min="12956" max="12956" width="4" style="16" customWidth="1"/>
    <col min="12957" max="12957" width="17" style="16" customWidth="1"/>
    <col min="12958" max="12965" width="0" style="16" hidden="1" customWidth="1"/>
    <col min="12966" max="12966" width="3.109375" style="16" customWidth="1"/>
    <col min="12967" max="12967" width="8.6640625" style="16" customWidth="1"/>
    <col min="12968" max="12968" width="1.88671875" style="16" customWidth="1"/>
    <col min="12969" max="12969" width="1.21875" style="16" customWidth="1"/>
    <col min="12970" max="12970" width="3.109375" style="16" customWidth="1"/>
    <col min="12971" max="12971" width="8.6640625" style="16" customWidth="1"/>
    <col min="12972" max="12972" width="1.88671875" style="16" customWidth="1"/>
    <col min="12973" max="12973" width="1.21875" style="16" customWidth="1"/>
    <col min="12974" max="12974" width="3.109375" style="16" customWidth="1"/>
    <col min="12975" max="12975" width="8.6640625" style="16" customWidth="1"/>
    <col min="12976" max="12976" width="1.88671875" style="16" customWidth="1"/>
    <col min="12977" max="12977" width="1.21875" style="16" customWidth="1"/>
    <col min="12978" max="12978" width="3.109375" style="16" customWidth="1"/>
    <col min="12979" max="12979" width="8.6640625" style="16" customWidth="1"/>
    <col min="12980" max="12980" width="1.88671875" style="16" customWidth="1"/>
    <col min="12981" max="12981" width="1.21875" style="16" customWidth="1"/>
    <col min="12982" max="12982" width="3.109375" style="16" customWidth="1"/>
    <col min="12983" max="12983" width="8.6640625" style="16" customWidth="1"/>
    <col min="12984" max="12984" width="1.88671875" style="16" customWidth="1"/>
    <col min="12985" max="12985" width="1.21875" style="16" customWidth="1"/>
    <col min="12986" max="13211" width="9" style="16"/>
    <col min="13212" max="13212" width="4" style="16" customWidth="1"/>
    <col min="13213" max="13213" width="17" style="16" customWidth="1"/>
    <col min="13214" max="13221" width="0" style="16" hidden="1" customWidth="1"/>
    <col min="13222" max="13222" width="3.109375" style="16" customWidth="1"/>
    <col min="13223" max="13223" width="8.6640625" style="16" customWidth="1"/>
    <col min="13224" max="13224" width="1.88671875" style="16" customWidth="1"/>
    <col min="13225" max="13225" width="1.21875" style="16" customWidth="1"/>
    <col min="13226" max="13226" width="3.109375" style="16" customWidth="1"/>
    <col min="13227" max="13227" width="8.6640625" style="16" customWidth="1"/>
    <col min="13228" max="13228" width="1.88671875" style="16" customWidth="1"/>
    <col min="13229" max="13229" width="1.21875" style="16" customWidth="1"/>
    <col min="13230" max="13230" width="3.109375" style="16" customWidth="1"/>
    <col min="13231" max="13231" width="8.6640625" style="16" customWidth="1"/>
    <col min="13232" max="13232" width="1.88671875" style="16" customWidth="1"/>
    <col min="13233" max="13233" width="1.21875" style="16" customWidth="1"/>
    <col min="13234" max="13234" width="3.109375" style="16" customWidth="1"/>
    <col min="13235" max="13235" width="8.6640625" style="16" customWidth="1"/>
    <col min="13236" max="13236" width="1.88671875" style="16" customWidth="1"/>
    <col min="13237" max="13237" width="1.21875" style="16" customWidth="1"/>
    <col min="13238" max="13238" width="3.109375" style="16" customWidth="1"/>
    <col min="13239" max="13239" width="8.6640625" style="16" customWidth="1"/>
    <col min="13240" max="13240" width="1.88671875" style="16" customWidth="1"/>
    <col min="13241" max="13241" width="1.21875" style="16" customWidth="1"/>
    <col min="13242" max="13467" width="9" style="16"/>
    <col min="13468" max="13468" width="4" style="16" customWidth="1"/>
    <col min="13469" max="13469" width="17" style="16" customWidth="1"/>
    <col min="13470" max="13477" width="0" style="16" hidden="1" customWidth="1"/>
    <col min="13478" max="13478" width="3.109375" style="16" customWidth="1"/>
    <col min="13479" max="13479" width="8.6640625" style="16" customWidth="1"/>
    <col min="13480" max="13480" width="1.88671875" style="16" customWidth="1"/>
    <col min="13481" max="13481" width="1.21875" style="16" customWidth="1"/>
    <col min="13482" max="13482" width="3.109375" style="16" customWidth="1"/>
    <col min="13483" max="13483" width="8.6640625" style="16" customWidth="1"/>
    <col min="13484" max="13484" width="1.88671875" style="16" customWidth="1"/>
    <col min="13485" max="13485" width="1.21875" style="16" customWidth="1"/>
    <col min="13486" max="13486" width="3.109375" style="16" customWidth="1"/>
    <col min="13487" max="13487" width="8.6640625" style="16" customWidth="1"/>
    <col min="13488" max="13488" width="1.88671875" style="16" customWidth="1"/>
    <col min="13489" max="13489" width="1.21875" style="16" customWidth="1"/>
    <col min="13490" max="13490" width="3.109375" style="16" customWidth="1"/>
    <col min="13491" max="13491" width="8.6640625" style="16" customWidth="1"/>
    <col min="13492" max="13492" width="1.88671875" style="16" customWidth="1"/>
    <col min="13493" max="13493" width="1.21875" style="16" customWidth="1"/>
    <col min="13494" max="13494" width="3.109375" style="16" customWidth="1"/>
    <col min="13495" max="13495" width="8.6640625" style="16" customWidth="1"/>
    <col min="13496" max="13496" width="1.88671875" style="16" customWidth="1"/>
    <col min="13497" max="13497" width="1.21875" style="16" customWidth="1"/>
    <col min="13498" max="13723" width="9" style="16"/>
    <col min="13724" max="13724" width="4" style="16" customWidth="1"/>
    <col min="13725" max="13725" width="17" style="16" customWidth="1"/>
    <col min="13726" max="13733" width="0" style="16" hidden="1" customWidth="1"/>
    <col min="13734" max="13734" width="3.109375" style="16" customWidth="1"/>
    <col min="13735" max="13735" width="8.6640625" style="16" customWidth="1"/>
    <col min="13736" max="13736" width="1.88671875" style="16" customWidth="1"/>
    <col min="13737" max="13737" width="1.21875" style="16" customWidth="1"/>
    <col min="13738" max="13738" width="3.109375" style="16" customWidth="1"/>
    <col min="13739" max="13739" width="8.6640625" style="16" customWidth="1"/>
    <col min="13740" max="13740" width="1.88671875" style="16" customWidth="1"/>
    <col min="13741" max="13741" width="1.21875" style="16" customWidth="1"/>
    <col min="13742" max="13742" width="3.109375" style="16" customWidth="1"/>
    <col min="13743" max="13743" width="8.6640625" style="16" customWidth="1"/>
    <col min="13744" max="13744" width="1.88671875" style="16" customWidth="1"/>
    <col min="13745" max="13745" width="1.21875" style="16" customWidth="1"/>
    <col min="13746" max="13746" width="3.109375" style="16" customWidth="1"/>
    <col min="13747" max="13747" width="8.6640625" style="16" customWidth="1"/>
    <col min="13748" max="13748" width="1.88671875" style="16" customWidth="1"/>
    <col min="13749" max="13749" width="1.21875" style="16" customWidth="1"/>
    <col min="13750" max="13750" width="3.109375" style="16" customWidth="1"/>
    <col min="13751" max="13751" width="8.6640625" style="16" customWidth="1"/>
    <col min="13752" max="13752" width="1.88671875" style="16" customWidth="1"/>
    <col min="13753" max="13753" width="1.21875" style="16" customWidth="1"/>
    <col min="13754" max="13979" width="9" style="16"/>
    <col min="13980" max="13980" width="4" style="16" customWidth="1"/>
    <col min="13981" max="13981" width="17" style="16" customWidth="1"/>
    <col min="13982" max="13989" width="0" style="16" hidden="1" customWidth="1"/>
    <col min="13990" max="13990" width="3.109375" style="16" customWidth="1"/>
    <col min="13991" max="13991" width="8.6640625" style="16" customWidth="1"/>
    <col min="13992" max="13992" width="1.88671875" style="16" customWidth="1"/>
    <col min="13993" max="13993" width="1.21875" style="16" customWidth="1"/>
    <col min="13994" max="13994" width="3.109375" style="16" customWidth="1"/>
    <col min="13995" max="13995" width="8.6640625" style="16" customWidth="1"/>
    <col min="13996" max="13996" width="1.88671875" style="16" customWidth="1"/>
    <col min="13997" max="13997" width="1.21875" style="16" customWidth="1"/>
    <col min="13998" max="13998" width="3.109375" style="16" customWidth="1"/>
    <col min="13999" max="13999" width="8.6640625" style="16" customWidth="1"/>
    <col min="14000" max="14000" width="1.88671875" style="16" customWidth="1"/>
    <col min="14001" max="14001" width="1.21875" style="16" customWidth="1"/>
    <col min="14002" max="14002" width="3.109375" style="16" customWidth="1"/>
    <col min="14003" max="14003" width="8.6640625" style="16" customWidth="1"/>
    <col min="14004" max="14004" width="1.88671875" style="16" customWidth="1"/>
    <col min="14005" max="14005" width="1.21875" style="16" customWidth="1"/>
    <col min="14006" max="14006" width="3.109375" style="16" customWidth="1"/>
    <col min="14007" max="14007" width="8.6640625" style="16" customWidth="1"/>
    <col min="14008" max="14008" width="1.88671875" style="16" customWidth="1"/>
    <col min="14009" max="14009" width="1.21875" style="16" customWidth="1"/>
    <col min="14010" max="14235" width="9" style="16"/>
    <col min="14236" max="14236" width="4" style="16" customWidth="1"/>
    <col min="14237" max="14237" width="17" style="16" customWidth="1"/>
    <col min="14238" max="14245" width="0" style="16" hidden="1" customWidth="1"/>
    <col min="14246" max="14246" width="3.109375" style="16" customWidth="1"/>
    <col min="14247" max="14247" width="8.6640625" style="16" customWidth="1"/>
    <col min="14248" max="14248" width="1.88671875" style="16" customWidth="1"/>
    <col min="14249" max="14249" width="1.21875" style="16" customWidth="1"/>
    <col min="14250" max="14250" width="3.109375" style="16" customWidth="1"/>
    <col min="14251" max="14251" width="8.6640625" style="16" customWidth="1"/>
    <col min="14252" max="14252" width="1.88671875" style="16" customWidth="1"/>
    <col min="14253" max="14253" width="1.21875" style="16" customWidth="1"/>
    <col min="14254" max="14254" width="3.109375" style="16" customWidth="1"/>
    <col min="14255" max="14255" width="8.6640625" style="16" customWidth="1"/>
    <col min="14256" max="14256" width="1.88671875" style="16" customWidth="1"/>
    <col min="14257" max="14257" width="1.21875" style="16" customWidth="1"/>
    <col min="14258" max="14258" width="3.109375" style="16" customWidth="1"/>
    <col min="14259" max="14259" width="8.6640625" style="16" customWidth="1"/>
    <col min="14260" max="14260" width="1.88671875" style="16" customWidth="1"/>
    <col min="14261" max="14261" width="1.21875" style="16" customWidth="1"/>
    <col min="14262" max="14262" width="3.109375" style="16" customWidth="1"/>
    <col min="14263" max="14263" width="8.6640625" style="16" customWidth="1"/>
    <col min="14264" max="14264" width="1.88671875" style="16" customWidth="1"/>
    <col min="14265" max="14265" width="1.21875" style="16" customWidth="1"/>
    <col min="14266" max="14491" width="9" style="16"/>
    <col min="14492" max="14492" width="4" style="16" customWidth="1"/>
    <col min="14493" max="14493" width="17" style="16" customWidth="1"/>
    <col min="14494" max="14501" width="0" style="16" hidden="1" customWidth="1"/>
    <col min="14502" max="14502" width="3.109375" style="16" customWidth="1"/>
    <col min="14503" max="14503" width="8.6640625" style="16" customWidth="1"/>
    <col min="14504" max="14504" width="1.88671875" style="16" customWidth="1"/>
    <col min="14505" max="14505" width="1.21875" style="16" customWidth="1"/>
    <col min="14506" max="14506" width="3.109375" style="16" customWidth="1"/>
    <col min="14507" max="14507" width="8.6640625" style="16" customWidth="1"/>
    <col min="14508" max="14508" width="1.88671875" style="16" customWidth="1"/>
    <col min="14509" max="14509" width="1.21875" style="16" customWidth="1"/>
    <col min="14510" max="14510" width="3.109375" style="16" customWidth="1"/>
    <col min="14511" max="14511" width="8.6640625" style="16" customWidth="1"/>
    <col min="14512" max="14512" width="1.88671875" style="16" customWidth="1"/>
    <col min="14513" max="14513" width="1.21875" style="16" customWidth="1"/>
    <col min="14514" max="14514" width="3.109375" style="16" customWidth="1"/>
    <col min="14515" max="14515" width="8.6640625" style="16" customWidth="1"/>
    <col min="14516" max="14516" width="1.88671875" style="16" customWidth="1"/>
    <col min="14517" max="14517" width="1.21875" style="16" customWidth="1"/>
    <col min="14518" max="14518" width="3.109375" style="16" customWidth="1"/>
    <col min="14519" max="14519" width="8.6640625" style="16" customWidth="1"/>
    <col min="14520" max="14520" width="1.88671875" style="16" customWidth="1"/>
    <col min="14521" max="14521" width="1.21875" style="16" customWidth="1"/>
    <col min="14522" max="14747" width="9" style="16"/>
    <col min="14748" max="14748" width="4" style="16" customWidth="1"/>
    <col min="14749" max="14749" width="17" style="16" customWidth="1"/>
    <col min="14750" max="14757" width="0" style="16" hidden="1" customWidth="1"/>
    <col min="14758" max="14758" width="3.109375" style="16" customWidth="1"/>
    <col min="14759" max="14759" width="8.6640625" style="16" customWidth="1"/>
    <col min="14760" max="14760" width="1.88671875" style="16" customWidth="1"/>
    <col min="14761" max="14761" width="1.21875" style="16" customWidth="1"/>
    <col min="14762" max="14762" width="3.109375" style="16" customWidth="1"/>
    <col min="14763" max="14763" width="8.6640625" style="16" customWidth="1"/>
    <col min="14764" max="14764" width="1.88671875" style="16" customWidth="1"/>
    <col min="14765" max="14765" width="1.21875" style="16" customWidth="1"/>
    <col min="14766" max="14766" width="3.109375" style="16" customWidth="1"/>
    <col min="14767" max="14767" width="8.6640625" style="16" customWidth="1"/>
    <col min="14768" max="14768" width="1.88671875" style="16" customWidth="1"/>
    <col min="14769" max="14769" width="1.21875" style="16" customWidth="1"/>
    <col min="14770" max="14770" width="3.109375" style="16" customWidth="1"/>
    <col min="14771" max="14771" width="8.6640625" style="16" customWidth="1"/>
    <col min="14772" max="14772" width="1.88671875" style="16" customWidth="1"/>
    <col min="14773" max="14773" width="1.21875" style="16" customWidth="1"/>
    <col min="14774" max="14774" width="3.109375" style="16" customWidth="1"/>
    <col min="14775" max="14775" width="8.6640625" style="16" customWidth="1"/>
    <col min="14776" max="14776" width="1.88671875" style="16" customWidth="1"/>
    <col min="14777" max="14777" width="1.21875" style="16" customWidth="1"/>
    <col min="14778" max="15003" width="9" style="16"/>
    <col min="15004" max="15004" width="4" style="16" customWidth="1"/>
    <col min="15005" max="15005" width="17" style="16" customWidth="1"/>
    <col min="15006" max="15013" width="0" style="16" hidden="1" customWidth="1"/>
    <col min="15014" max="15014" width="3.109375" style="16" customWidth="1"/>
    <col min="15015" max="15015" width="8.6640625" style="16" customWidth="1"/>
    <col min="15016" max="15016" width="1.88671875" style="16" customWidth="1"/>
    <col min="15017" max="15017" width="1.21875" style="16" customWidth="1"/>
    <col min="15018" max="15018" width="3.109375" style="16" customWidth="1"/>
    <col min="15019" max="15019" width="8.6640625" style="16" customWidth="1"/>
    <col min="15020" max="15020" width="1.88671875" style="16" customWidth="1"/>
    <col min="15021" max="15021" width="1.21875" style="16" customWidth="1"/>
    <col min="15022" max="15022" width="3.109375" style="16" customWidth="1"/>
    <col min="15023" max="15023" width="8.6640625" style="16" customWidth="1"/>
    <col min="15024" max="15024" width="1.88671875" style="16" customWidth="1"/>
    <col min="15025" max="15025" width="1.21875" style="16" customWidth="1"/>
    <col min="15026" max="15026" width="3.109375" style="16" customWidth="1"/>
    <col min="15027" max="15027" width="8.6640625" style="16" customWidth="1"/>
    <col min="15028" max="15028" width="1.88671875" style="16" customWidth="1"/>
    <col min="15029" max="15029" width="1.21875" style="16" customWidth="1"/>
    <col min="15030" max="15030" width="3.109375" style="16" customWidth="1"/>
    <col min="15031" max="15031" width="8.6640625" style="16" customWidth="1"/>
    <col min="15032" max="15032" width="1.88671875" style="16" customWidth="1"/>
    <col min="15033" max="15033" width="1.21875" style="16" customWidth="1"/>
    <col min="15034" max="15259" width="9" style="16"/>
    <col min="15260" max="15260" width="4" style="16" customWidth="1"/>
    <col min="15261" max="15261" width="17" style="16" customWidth="1"/>
    <col min="15262" max="15269" width="0" style="16" hidden="1" customWidth="1"/>
    <col min="15270" max="15270" width="3.109375" style="16" customWidth="1"/>
    <col min="15271" max="15271" width="8.6640625" style="16" customWidth="1"/>
    <col min="15272" max="15272" width="1.88671875" style="16" customWidth="1"/>
    <col min="15273" max="15273" width="1.21875" style="16" customWidth="1"/>
    <col min="15274" max="15274" width="3.109375" style="16" customWidth="1"/>
    <col min="15275" max="15275" width="8.6640625" style="16" customWidth="1"/>
    <col min="15276" max="15276" width="1.88671875" style="16" customWidth="1"/>
    <col min="15277" max="15277" width="1.21875" style="16" customWidth="1"/>
    <col min="15278" max="15278" width="3.109375" style="16" customWidth="1"/>
    <col min="15279" max="15279" width="8.6640625" style="16" customWidth="1"/>
    <col min="15280" max="15280" width="1.88671875" style="16" customWidth="1"/>
    <col min="15281" max="15281" width="1.21875" style="16" customWidth="1"/>
    <col min="15282" max="15282" width="3.109375" style="16" customWidth="1"/>
    <col min="15283" max="15283" width="8.6640625" style="16" customWidth="1"/>
    <col min="15284" max="15284" width="1.88671875" style="16" customWidth="1"/>
    <col min="15285" max="15285" width="1.21875" style="16" customWidth="1"/>
    <col min="15286" max="15286" width="3.109375" style="16" customWidth="1"/>
    <col min="15287" max="15287" width="8.6640625" style="16" customWidth="1"/>
    <col min="15288" max="15288" width="1.88671875" style="16" customWidth="1"/>
    <col min="15289" max="15289" width="1.21875" style="16" customWidth="1"/>
    <col min="15290" max="15515" width="9" style="16"/>
    <col min="15516" max="15516" width="4" style="16" customWidth="1"/>
    <col min="15517" max="15517" width="17" style="16" customWidth="1"/>
    <col min="15518" max="15525" width="0" style="16" hidden="1" customWidth="1"/>
    <col min="15526" max="15526" width="3.109375" style="16" customWidth="1"/>
    <col min="15527" max="15527" width="8.6640625" style="16" customWidth="1"/>
    <col min="15528" max="15528" width="1.88671875" style="16" customWidth="1"/>
    <col min="15529" max="15529" width="1.21875" style="16" customWidth="1"/>
    <col min="15530" max="15530" width="3.109375" style="16" customWidth="1"/>
    <col min="15531" max="15531" width="8.6640625" style="16" customWidth="1"/>
    <col min="15532" max="15532" width="1.88671875" style="16" customWidth="1"/>
    <col min="15533" max="15533" width="1.21875" style="16" customWidth="1"/>
    <col min="15534" max="15534" width="3.109375" style="16" customWidth="1"/>
    <col min="15535" max="15535" width="8.6640625" style="16" customWidth="1"/>
    <col min="15536" max="15536" width="1.88671875" style="16" customWidth="1"/>
    <col min="15537" max="15537" width="1.21875" style="16" customWidth="1"/>
    <col min="15538" max="15538" width="3.109375" style="16" customWidth="1"/>
    <col min="15539" max="15539" width="8.6640625" style="16" customWidth="1"/>
    <col min="15540" max="15540" width="1.88671875" style="16" customWidth="1"/>
    <col min="15541" max="15541" width="1.21875" style="16" customWidth="1"/>
    <col min="15542" max="15542" width="3.109375" style="16" customWidth="1"/>
    <col min="15543" max="15543" width="8.6640625" style="16" customWidth="1"/>
    <col min="15544" max="15544" width="1.88671875" style="16" customWidth="1"/>
    <col min="15545" max="15545" width="1.21875" style="16" customWidth="1"/>
    <col min="15546" max="15771" width="9" style="16"/>
    <col min="15772" max="15772" width="4" style="16" customWidth="1"/>
    <col min="15773" max="15773" width="17" style="16" customWidth="1"/>
    <col min="15774" max="15781" width="0" style="16" hidden="1" customWidth="1"/>
    <col min="15782" max="15782" width="3.109375" style="16" customWidth="1"/>
    <col min="15783" max="15783" width="8.6640625" style="16" customWidth="1"/>
    <col min="15784" max="15784" width="1.88671875" style="16" customWidth="1"/>
    <col min="15785" max="15785" width="1.21875" style="16" customWidth="1"/>
    <col min="15786" max="15786" width="3.109375" style="16" customWidth="1"/>
    <col min="15787" max="15787" width="8.6640625" style="16" customWidth="1"/>
    <col min="15788" max="15788" width="1.88671875" style="16" customWidth="1"/>
    <col min="15789" max="15789" width="1.21875" style="16" customWidth="1"/>
    <col min="15790" max="15790" width="3.109375" style="16" customWidth="1"/>
    <col min="15791" max="15791" width="8.6640625" style="16" customWidth="1"/>
    <col min="15792" max="15792" width="1.88671875" style="16" customWidth="1"/>
    <col min="15793" max="15793" width="1.21875" style="16" customWidth="1"/>
    <col min="15794" max="15794" width="3.109375" style="16" customWidth="1"/>
    <col min="15795" max="15795" width="8.6640625" style="16" customWidth="1"/>
    <col min="15796" max="15796" width="1.88671875" style="16" customWidth="1"/>
    <col min="15797" max="15797" width="1.21875" style="16" customWidth="1"/>
    <col min="15798" max="15798" width="3.109375" style="16" customWidth="1"/>
    <col min="15799" max="15799" width="8.6640625" style="16" customWidth="1"/>
    <col min="15800" max="15800" width="1.88671875" style="16" customWidth="1"/>
    <col min="15801" max="15801" width="1.21875" style="16" customWidth="1"/>
    <col min="15802" max="16027" width="9" style="16"/>
    <col min="16028" max="16028" width="4" style="16" customWidth="1"/>
    <col min="16029" max="16029" width="17" style="16" customWidth="1"/>
    <col min="16030" max="16037" width="0" style="16" hidden="1" customWidth="1"/>
    <col min="16038" max="16038" width="3.109375" style="16" customWidth="1"/>
    <col min="16039" max="16039" width="8.6640625" style="16" customWidth="1"/>
    <col min="16040" max="16040" width="1.88671875" style="16" customWidth="1"/>
    <col min="16041" max="16041" width="1.21875" style="16" customWidth="1"/>
    <col min="16042" max="16042" width="3.109375" style="16" customWidth="1"/>
    <col min="16043" max="16043" width="8.6640625" style="16" customWidth="1"/>
    <col min="16044" max="16044" width="1.88671875" style="16" customWidth="1"/>
    <col min="16045" max="16045" width="1.21875" style="16" customWidth="1"/>
    <col min="16046" max="16046" width="3.109375" style="16" customWidth="1"/>
    <col min="16047" max="16047" width="8.6640625" style="16" customWidth="1"/>
    <col min="16048" max="16048" width="1.88671875" style="16" customWidth="1"/>
    <col min="16049" max="16049" width="1.21875" style="16" customWidth="1"/>
    <col min="16050" max="16050" width="3.109375" style="16" customWidth="1"/>
    <col min="16051" max="16051" width="8.6640625" style="16" customWidth="1"/>
    <col min="16052" max="16052" width="1.88671875" style="16" customWidth="1"/>
    <col min="16053" max="16053" width="1.21875" style="16" customWidth="1"/>
    <col min="16054" max="16054" width="3.109375" style="16" customWidth="1"/>
    <col min="16055" max="16055" width="8.6640625" style="16" customWidth="1"/>
    <col min="16056" max="16056" width="1.88671875" style="16" customWidth="1"/>
    <col min="16057" max="16057" width="1.21875" style="16" customWidth="1"/>
    <col min="16058" max="16370" width="9" style="16"/>
    <col min="16371" max="16384" width="9" style="16" customWidth="1"/>
  </cols>
  <sheetData>
    <row r="1" spans="1:19" ht="21.75" customHeight="1" x14ac:dyDescent="0.2">
      <c r="A1" s="148"/>
      <c r="B1" s="148"/>
      <c r="C1" s="148"/>
      <c r="D1" s="164"/>
      <c r="E1" s="164"/>
      <c r="F1" s="164"/>
      <c r="G1" s="164"/>
      <c r="H1" s="164"/>
      <c r="I1" s="164"/>
    </row>
    <row r="2" spans="1:19" ht="10.050000000000001" customHeight="1" x14ac:dyDescent="0.2"/>
    <row r="3" spans="1:19" ht="24.75" customHeight="1" x14ac:dyDescent="0.2">
      <c r="L3" s="17"/>
      <c r="M3" s="17"/>
      <c r="N3" s="17"/>
      <c r="O3" s="17"/>
      <c r="P3" s="17"/>
      <c r="Q3" s="17"/>
      <c r="R3" s="17"/>
      <c r="S3" s="163" t="s">
        <v>174</v>
      </c>
    </row>
    <row r="4" spans="1:19" ht="23.25" customHeight="1" x14ac:dyDescent="0.2">
      <c r="L4" s="442" t="s">
        <v>235</v>
      </c>
      <c r="M4" s="531" t="s">
        <v>67</v>
      </c>
      <c r="N4" s="534" t="s">
        <v>175</v>
      </c>
      <c r="O4" s="535"/>
      <c r="P4" s="535"/>
      <c r="Q4" s="535"/>
      <c r="R4" s="535"/>
      <c r="S4" s="536"/>
    </row>
    <row r="5" spans="1:19" ht="23.25" customHeight="1" x14ac:dyDescent="0.2">
      <c r="L5" s="533"/>
      <c r="M5" s="532"/>
      <c r="N5" s="165" t="s">
        <v>169</v>
      </c>
      <c r="O5" s="165" t="s">
        <v>170</v>
      </c>
      <c r="P5" s="165" t="s">
        <v>171</v>
      </c>
      <c r="Q5" s="165" t="s">
        <v>172</v>
      </c>
      <c r="R5" s="165" t="s">
        <v>173</v>
      </c>
      <c r="S5" s="165" t="s">
        <v>206</v>
      </c>
    </row>
    <row r="6" spans="1:19" ht="36.75" customHeight="1" x14ac:dyDescent="0.2">
      <c r="L6" s="166" t="s">
        <v>249</v>
      </c>
      <c r="M6" s="167">
        <v>318367</v>
      </c>
      <c r="N6" s="168">
        <v>99306</v>
      </c>
      <c r="O6" s="168">
        <v>88790</v>
      </c>
      <c r="P6" s="168">
        <v>71885</v>
      </c>
      <c r="Q6" s="168">
        <v>41036</v>
      </c>
      <c r="R6" s="168">
        <v>10275</v>
      </c>
      <c r="S6" s="168">
        <v>7074</v>
      </c>
    </row>
    <row r="7" spans="1:19" ht="36.75" customHeight="1" x14ac:dyDescent="0.2">
      <c r="L7" s="166" t="s">
        <v>253</v>
      </c>
      <c r="M7" s="167">
        <v>174133</v>
      </c>
      <c r="N7" s="168">
        <v>56937.027125845743</v>
      </c>
      <c r="O7" s="168">
        <v>50219.257829046379</v>
      </c>
      <c r="P7" s="168">
        <v>35802.516706570394</v>
      </c>
      <c r="Q7" s="168">
        <v>21804.409470743911</v>
      </c>
      <c r="R7" s="168">
        <v>5478.7201320917802</v>
      </c>
      <c r="S7" s="168">
        <v>3891.3107378907516</v>
      </c>
    </row>
    <row r="8" spans="1:19" ht="36.75" customHeight="1" x14ac:dyDescent="0.2">
      <c r="L8" s="166" t="s">
        <v>260</v>
      </c>
      <c r="M8" s="167">
        <v>155950.81470314402</v>
      </c>
      <c r="N8" s="168">
        <v>49056.469195466372</v>
      </c>
      <c r="O8" s="168">
        <v>46318.02606357028</v>
      </c>
      <c r="P8" s="168">
        <v>32874.39278829391</v>
      </c>
      <c r="Q8" s="168">
        <v>19705.936796389509</v>
      </c>
      <c r="R8" s="168">
        <v>4712.6438613358241</v>
      </c>
      <c r="S8" s="168">
        <v>3283.3459980879752</v>
      </c>
    </row>
    <row r="9" spans="1:19" ht="36.75" customHeight="1" x14ac:dyDescent="0.2">
      <c r="L9" s="166" t="s">
        <v>265</v>
      </c>
      <c r="M9" s="334">
        <v>218679</v>
      </c>
      <c r="N9" s="335">
        <v>66343</v>
      </c>
      <c r="O9" s="335">
        <v>63655</v>
      </c>
      <c r="P9" s="335">
        <v>48686</v>
      </c>
      <c r="Q9" s="335">
        <v>28436</v>
      </c>
      <c r="R9" s="335">
        <v>6961</v>
      </c>
      <c r="S9" s="335">
        <v>4598</v>
      </c>
    </row>
    <row r="10" spans="1:19" ht="36.75" customHeight="1" x14ac:dyDescent="0.2">
      <c r="L10" s="166" t="s">
        <v>277</v>
      </c>
      <c r="M10" s="334">
        <v>310707</v>
      </c>
      <c r="N10" s="334">
        <v>94454</v>
      </c>
      <c r="O10" s="334">
        <v>88259</v>
      </c>
      <c r="P10" s="334">
        <v>68073</v>
      </c>
      <c r="Q10" s="334">
        <v>39944</v>
      </c>
      <c r="R10" s="334">
        <v>10265</v>
      </c>
      <c r="S10" s="334">
        <v>9711</v>
      </c>
    </row>
    <row r="11" spans="1:19" ht="18" customHeight="1" x14ac:dyDescent="0.2">
      <c r="L11" s="537" t="s">
        <v>168</v>
      </c>
      <c r="M11" s="266">
        <v>92028</v>
      </c>
      <c r="N11" s="266">
        <v>28111</v>
      </c>
      <c r="O11" s="266">
        <v>24604</v>
      </c>
      <c r="P11" s="266">
        <v>19386</v>
      </c>
      <c r="Q11" s="266">
        <v>11508</v>
      </c>
      <c r="R11" s="266">
        <v>3305</v>
      </c>
      <c r="S11" s="266">
        <v>5113</v>
      </c>
    </row>
    <row r="12" spans="1:19" ht="18" customHeight="1" x14ac:dyDescent="0.2">
      <c r="L12" s="538"/>
      <c r="M12" s="267">
        <v>1.421</v>
      </c>
      <c r="N12" s="267">
        <v>1.4239999999999999</v>
      </c>
      <c r="O12" s="267">
        <v>1.387</v>
      </c>
      <c r="P12" s="267">
        <v>1.3979999999999999</v>
      </c>
      <c r="Q12" s="267">
        <v>1.405</v>
      </c>
      <c r="R12" s="267">
        <v>1.4750000000000001</v>
      </c>
      <c r="S12" s="267">
        <v>2.1120000000000001</v>
      </c>
    </row>
    <row r="13" spans="1:19" ht="36" hidden="1" customHeight="1" x14ac:dyDescent="0.2">
      <c r="L13" s="166" t="s">
        <v>224</v>
      </c>
      <c r="M13" s="208" t="s">
        <v>250</v>
      </c>
      <c r="N13" s="208" t="s">
        <v>250</v>
      </c>
      <c r="O13" s="208" t="s">
        <v>250</v>
      </c>
      <c r="P13" s="208" t="s">
        <v>250</v>
      </c>
      <c r="Q13" s="208" t="s">
        <v>250</v>
      </c>
      <c r="R13" s="208" t="s">
        <v>250</v>
      </c>
      <c r="S13" s="208" t="s">
        <v>250</v>
      </c>
    </row>
    <row r="14" spans="1:19" x14ac:dyDescent="0.2">
      <c r="S14" s="209" t="s">
        <v>234</v>
      </c>
    </row>
    <row r="16" spans="1:19" x14ac:dyDescent="0.2">
      <c r="M16" s="247"/>
      <c r="N16" s="247"/>
      <c r="O16" s="247"/>
      <c r="P16" s="247"/>
      <c r="Q16" s="247"/>
      <c r="R16" s="247"/>
      <c r="S16" s="247"/>
    </row>
    <row r="17" spans="13:19" x14ac:dyDescent="0.2">
      <c r="M17" s="247"/>
      <c r="N17" s="247"/>
      <c r="O17" s="247"/>
      <c r="P17" s="247"/>
      <c r="Q17" s="247"/>
      <c r="R17" s="247"/>
      <c r="S17" s="247"/>
    </row>
  </sheetData>
  <mergeCells count="4">
    <mergeCell ref="M4:M5"/>
    <mergeCell ref="L4:L5"/>
    <mergeCell ref="N4:S4"/>
    <mergeCell ref="L11:L12"/>
  </mergeCells>
  <phoneticPr fontId="16"/>
  <printOptions horizontalCentered="1"/>
  <pageMargins left="0.78740157480314965" right="0.78740157480314965" top="0.98425196850393704" bottom="0.98425196850393704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R5入り込み</vt:lpstr>
      <vt:lpstr>表１</vt:lpstr>
      <vt:lpstr>表２・３</vt:lpstr>
      <vt:lpstr>表４</vt:lpstr>
      <vt:lpstr>表５・６</vt:lpstr>
      <vt:lpstr>表７</vt:lpstr>
      <vt:lpstr>表８</vt:lpstr>
      <vt:lpstr>表９</vt:lpstr>
      <vt:lpstr>表10</vt:lpstr>
      <vt:lpstr>表11</vt:lpstr>
      <vt:lpstr>国民宿舎（ボツ）</vt:lpstr>
      <vt:lpstr>９能登有料道路</vt:lpstr>
      <vt:lpstr>'９能登有料道路'!Print_Area</vt:lpstr>
      <vt:lpstr>'国民宿舎（ボツ）'!Print_Area</vt:lpstr>
      <vt:lpstr>表１!Print_Area</vt:lpstr>
      <vt:lpstr>表10!Print_Area</vt:lpstr>
      <vt:lpstr>表11!Print_Area</vt:lpstr>
      <vt:lpstr>表４!Print_Area</vt:lpstr>
      <vt:lpstr>表７!Print_Area</vt:lpstr>
      <vt:lpstr>表８!Print_Area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2024-10-08T07:40:26Z</dcterms:modified>
</cp:coreProperties>
</file>